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PODACI'!$A$1:$I$67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<sst xmlns="http://schemas.openxmlformats.org/spreadsheetml/2006/main" count="396" uniqueCount="345">
  <si>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</si>
  <si>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</si>
  <si>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</si>
  <si>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</si>
  <si>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</si>
  <si>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</si>
  <si>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</si>
  <si>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</si>
  <si>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</si>
  <si>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</si>
  <si>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</si>
  <si>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</si>
  <si>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</si>
  <si>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</si>
  <si>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</si>
  <si>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</si>
  <si>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</si>
  <si>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</si>
  <si>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</si>
  <si>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</si>
  <si>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</si>
  <si>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</si>
  <si>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</si>
  <si>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</si>
  <si>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</si>
  <si>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</si>
  <si>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</si>
  <si>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</si>
  <si>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</si>
  <si>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</si>
  <si>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</si>
  <si>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</si>
  <si>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</si>
  <si>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</si>
  <si>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</si>
  <si>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</si>
  <si>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</si>
  <si>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</si>
  <si>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</si>
  <si>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</si>
  <si>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</si>
  <si>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</si>
  <si>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</si>
  <si>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</si>
  <si>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</si>
  <si>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</si>
  <si>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</si>
  <si>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</si>
  <si>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</si>
  <si>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</si>
  <si>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</si>
  <si>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</si>
  <si>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</si>
  <si>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</si>
  <si>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</si>
  <si>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</si>
  <si>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</si>
  <si>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</si>
  <si>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</si>
  <si>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</si>
  <si>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</si>
  <si>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</si>
  <si>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</si>
  <si>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</si>
  <si>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</si>
  <si>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</si>
  <si>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</si>
  <si>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</si>
  <si>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</si>
  <si>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</si>
  <si>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</si>
  <si>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</si>
  <si>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</si>
  <si>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</si>
  <si>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</si>
  <si>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</si>
  <si>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</si>
  <si>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</si>
  <si>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</si>
  <si>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</si>
  <si>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</si>
  <si>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</si>
  <si>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</si>
  <si>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</si>
  <si>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</si>
  <si>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</si>
  <si>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</si>
  <si>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</si>
  <si>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</si>
  <si>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</si>
  <si>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</si>
  <si>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</si>
  <si>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</si>
  <si>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</si>
  <si>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</si>
  <si>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</si>
  <si>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</si>
  <si>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</si>
  <si>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</si>
  <si>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</si>
  <si>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</si>
  <si>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</si>
  <si>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</si>
  <si>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</si>
  <si>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</si>
  <si>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</si>
  <si>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</si>
  <si>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</si>
  <si>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</si>
  <si>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</si>
  <si>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</si>
  <si>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</si>
  <si>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</si>
  <si>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</si>
  <si>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</si>
  <si>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</si>
  <si>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</si>
  <si>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</si>
  <si>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</si>
  <si>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</si>
  <si>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</si>
  <si>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</si>
  <si>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</si>
  <si>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</si>
  <si>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</si>
  <si>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</si>
  <si>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</si>
  <si>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</si>
  <si>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</si>
  <si>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</si>
  <si>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</si>
  <si>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</si>
  <si>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</si>
  <si>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</si>
  <si>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</si>
  <si>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</si>
  <si>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</si>
  <si>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</si>
  <si>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</si>
  <si>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</si>
  <si>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</si>
  <si>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</si>
  <si>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</si>
  <si>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</si>
  <si>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</si>
  <si>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</si>
  <si>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</si>
  <si>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</si>
  <si>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</si>
  <si>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</si>
  <si>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</si>
  <si>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</si>
  <si>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</si>
  <si>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</si>
  <si>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</si>
  <si>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</si>
  <si>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</si>
  <si>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</si>
  <si>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</si>
  <si>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</si>
  <si>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</si>
  <si>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</si>
  <si>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</si>
  <si>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</si>
  <si>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</si>
  <si>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</si>
  <si>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</si>
  <si>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</si>
  <si>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</si>
  <si>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</si>
  <si>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</si>
  <si>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</si>
  <si>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</si>
  <si>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</si>
  <si>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</si>
  <si>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</si>
  <si>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</si>
  <si>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</si>
  <si>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</si>
  <si>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</si>
  <si>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</si>
  <si>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</si>
  <si>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</si>
  <si>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</si>
  <si>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</si>
  <si>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</si>
  <si>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</si>
  <si>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</si>
  <si>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</si>
  <si>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</si>
  <si>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</si>
  <si>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</si>
  <si>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</si>
  <si>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</si>
  <si>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</si>
  <si>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</si>
  <si>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</si>
  <si>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</si>
  <si>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</si>
  <si>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</si>
  <si>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</si>
  <si>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</si>
  <si>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</si>
  <si>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</si>
  <si>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</si>
  <si>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</si>
  <si>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</si>
  <si>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</si>
  <si>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</si>
  <si>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</si>
  <si>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</si>
  <si>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</si>
  <si>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</si>
  <si>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</si>
  <si>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</si>
  <si>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</si>
  <si>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</si>
  <si>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</si>
  <si>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</si>
  <si>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</si>
  <si>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</si>
  <si>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</si>
  <si>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</si>
  <si>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</si>
  <si>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</si>
  <si>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</si>
  <si>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</si>
  <si>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</si>
  <si>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</si>
  <si>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</si>
  <si>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</si>
  <si>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</si>
  <si>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</si>
  <si>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</si>
  <si>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</si>
  <si>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</si>
  <si>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</si>
  <si>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</si>
  <si>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</si>
  <si>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</si>
  <si>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</si>
  <si>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</si>
  <si>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</si>
  <si>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</si>
  <si>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</si>
  <si>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</si>
  <si>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</si>
  <si>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</si>
  <si>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</si>
  <si>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</si>
  <si>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</si>
  <si>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</si>
  <si>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</si>
  <si>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</si>
  <si>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</si>
  <si>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</si>
  <si>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</si>
  <si>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</si>
  <si>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</si>
  <si>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</si>
  <si>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</si>
  <si>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</si>
  <si>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</si>
  <si>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</si>
  <si>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</si>
  <si>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</si>
  <si>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</si>
  <si>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</si>
  <si>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</si>
  <si>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</si>
  <si>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</si>
  <si>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</si>
  <si>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</si>
  <si>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</si>
  <si>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</si>
  <si>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</si>
  <si>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</si>
  <si>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</si>
  <si>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</si>
  <si>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</si>
  <si>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</si>
  <si>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</si>
  <si>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</si>
  <si>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</si>
  <si>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</si>
  <si>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</si>
  <si>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</si>
  <si>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</si>
  <si>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</si>
  <si>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</si>
  <si>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</si>
  <si>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</si>
  <si>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</si>
  <si>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</si>
  <si>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</si>
  <si>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</si>
  <si>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</si>
  <si>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</si>
  <si>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</si>
  <si>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</si>
  <si>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</si>
  <si>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</si>
  <si>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</si>
  <si>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</si>
  <si>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</si>
  <si>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KUTJEVO d.d.</t>
  </si>
  <si>
    <t>KUTJEVO</t>
  </si>
  <si>
    <t>KRALJA TOMISLAVA 1</t>
  </si>
  <si>
    <t>kutjevo@kutjevo.com</t>
  </si>
  <si>
    <t>www.kutjevo.com</t>
  </si>
  <si>
    <t>034255002</t>
  </si>
  <si>
    <t>034255026</t>
  </si>
  <si>
    <t>Obveznik: KUTJEVO d.d.</t>
  </si>
  <si>
    <t>03326411</t>
  </si>
  <si>
    <t>050017312</t>
  </si>
  <si>
    <t>21918659912</t>
  </si>
  <si>
    <t>POŽEŠKO SLAVONSKA</t>
  </si>
  <si>
    <t>0111</t>
  </si>
  <si>
    <t>NE</t>
  </si>
  <si>
    <t>C)  KRATKOTRAJNA IMOVINA (035+043+050+058)</t>
  </si>
  <si>
    <t>B)  DUGOTRAJNA IMOVINA (003+010+020+029+033)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</si>
  <si>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</si>
  <si>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</si>
  <si>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</si>
  <si>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</si>
  <si>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</si>
  <si>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</si>
  <si>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</si>
  <si>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</si>
  <si>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</si>
  <si>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</si>
  <si>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</si>
  <si>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</si>
  <si>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</si>
  <si>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</si>
  <si>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</si>
  <si>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</si>
  <si>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Tekuće 
razdoblje</t>
  </si>
  <si>
    <t>Prethodno
 razdoblje</t>
  </si>
  <si>
    <t>AKTIVA</t>
  </si>
  <si>
    <t>ŽILIĆ ZVONIMIR</t>
  </si>
  <si>
    <t>zvonimir.zilic@kutjevo.com</t>
  </si>
  <si>
    <t>REĐO JOSIP</t>
  </si>
  <si>
    <t>stanje na dan 30.09.2018.</t>
  </si>
  <si>
    <t>u razdoblju 01.01.2018. do 30.09.2018.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</si>
</sst>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3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3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3" xfId="51" applyFont="1" applyFill="1" applyBorder="1" applyAlignment="1" applyProtection="1">
      <alignment horizontal="center" vertical="center"/>
      <protection hidden="1" locked="0"/>
    </xf>
    <xf numFmtId="49" fontId="2" fillId="0" borderId="23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3" fontId="1" fillId="0" borderId="10" xfId="52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52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22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0" borderId="3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zvonimir.zil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1" t="s">
        <v>230</v>
      </c>
      <c r="B1" s="162"/>
      <c r="C1" s="162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94" t="s">
        <v>231</v>
      </c>
      <c r="B2" s="195"/>
      <c r="C2" s="195"/>
      <c r="D2" s="196"/>
      <c r="E2" s="111">
        <v>43101</v>
      </c>
      <c r="F2" s="12"/>
      <c r="G2" s="13" t="s">
        <v>232</v>
      </c>
      <c r="H2" s="111">
        <v>43373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197" t="s">
        <v>299</v>
      </c>
      <c r="B4" s="198"/>
      <c r="C4" s="198"/>
      <c r="D4" s="198"/>
      <c r="E4" s="198"/>
      <c r="F4" s="198"/>
      <c r="G4" s="198"/>
      <c r="H4" s="198"/>
      <c r="I4" s="199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52" t="s">
        <v>233</v>
      </c>
      <c r="B6" s="153"/>
      <c r="C6" s="143" t="s">
        <v>313</v>
      </c>
      <c r="D6" s="144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>
      <c r="A8" s="200" t="s">
        <v>234</v>
      </c>
      <c r="B8" s="201"/>
      <c r="C8" s="143" t="s">
        <v>314</v>
      </c>
      <c r="D8" s="144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9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>
      <c r="A10" s="147" t="s">
        <v>235</v>
      </c>
      <c r="B10" s="192"/>
      <c r="C10" s="143" t="s">
        <v>315</v>
      </c>
      <c r="D10" s="144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93"/>
      <c r="B11" s="192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52" t="s">
        <v>236</v>
      </c>
      <c r="B12" s="153"/>
      <c r="C12" s="167" t="s">
        <v>305</v>
      </c>
      <c r="D12" s="189"/>
      <c r="E12" s="189"/>
      <c r="F12" s="189"/>
      <c r="G12" s="189"/>
      <c r="H12" s="189"/>
      <c r="I12" s="155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52" t="s">
        <v>237</v>
      </c>
      <c r="B14" s="153"/>
      <c r="C14" s="190">
        <v>34340</v>
      </c>
      <c r="D14" s="191"/>
      <c r="E14" s="16"/>
      <c r="F14" s="167" t="s">
        <v>306</v>
      </c>
      <c r="G14" s="189"/>
      <c r="H14" s="189"/>
      <c r="I14" s="155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52" t="s">
        <v>238</v>
      </c>
      <c r="B16" s="153"/>
      <c r="C16" s="167" t="s">
        <v>307</v>
      </c>
      <c r="D16" s="189"/>
      <c r="E16" s="189"/>
      <c r="F16" s="189"/>
      <c r="G16" s="189"/>
      <c r="H16" s="189"/>
      <c r="I16" s="155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52" t="s">
        <v>239</v>
      </c>
      <c r="B18" s="153"/>
      <c r="C18" s="185" t="s">
        <v>308</v>
      </c>
      <c r="D18" s="186"/>
      <c r="E18" s="186"/>
      <c r="F18" s="186"/>
      <c r="G18" s="186"/>
      <c r="H18" s="186"/>
      <c r="I18" s="187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52" t="s">
        <v>240</v>
      </c>
      <c r="B20" s="153"/>
      <c r="C20" s="185" t="s">
        <v>309</v>
      </c>
      <c r="D20" s="186"/>
      <c r="E20" s="186"/>
      <c r="F20" s="186"/>
      <c r="G20" s="186"/>
      <c r="H20" s="186"/>
      <c r="I20" s="187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52" t="s">
        <v>241</v>
      </c>
      <c r="B22" s="153"/>
      <c r="C22" s="112">
        <v>221</v>
      </c>
      <c r="D22" s="167" t="s">
        <v>306</v>
      </c>
      <c r="E22" s="175"/>
      <c r="F22" s="176"/>
      <c r="G22" s="152"/>
      <c r="H22" s="188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52" t="s">
        <v>242</v>
      </c>
      <c r="B24" s="153"/>
      <c r="C24" s="112">
        <v>11</v>
      </c>
      <c r="D24" s="167" t="s">
        <v>316</v>
      </c>
      <c r="E24" s="175"/>
      <c r="F24" s="175"/>
      <c r="G24" s="176"/>
      <c r="H24" s="50" t="s">
        <v>243</v>
      </c>
      <c r="I24" s="113">
        <v>692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22" t="s">
        <v>300</v>
      </c>
      <c r="I25" s="89"/>
      <c r="J25" s="10"/>
      <c r="K25" s="10"/>
      <c r="L25" s="10"/>
    </row>
    <row r="26" spans="1:12" ht="12.75">
      <c r="A26" s="152" t="s">
        <v>244</v>
      </c>
      <c r="B26" s="153"/>
      <c r="C26" s="114" t="s">
        <v>318</v>
      </c>
      <c r="D26" s="25"/>
      <c r="E26" s="90"/>
      <c r="F26" s="24"/>
      <c r="G26" s="177" t="s">
        <v>245</v>
      </c>
      <c r="H26" s="153"/>
      <c r="I26" s="115" t="s">
        <v>317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1"/>
      <c r="J27" s="10"/>
      <c r="K27" s="10"/>
      <c r="L27" s="10"/>
    </row>
    <row r="28" spans="1:12" ht="12.75">
      <c r="A28" s="178" t="s">
        <v>246</v>
      </c>
      <c r="B28" s="179"/>
      <c r="C28" s="180"/>
      <c r="D28" s="180"/>
      <c r="E28" s="181" t="s">
        <v>247</v>
      </c>
      <c r="F28" s="182"/>
      <c r="G28" s="182"/>
      <c r="H28" s="183" t="s">
        <v>248</v>
      </c>
      <c r="I28" s="184"/>
      <c r="J28" s="10"/>
      <c r="K28" s="10"/>
      <c r="L28" s="10"/>
    </row>
    <row r="29" spans="1:12" ht="12.75">
      <c r="A29" s="92"/>
      <c r="B29" s="90"/>
      <c r="C29" s="90"/>
      <c r="D29" s="26"/>
      <c r="E29" s="16"/>
      <c r="F29" s="16"/>
      <c r="G29" s="16"/>
      <c r="H29" s="27"/>
      <c r="I29" s="91"/>
      <c r="J29" s="10"/>
      <c r="K29" s="10"/>
      <c r="L29" s="10"/>
    </row>
    <row r="30" spans="1:12" ht="12.75">
      <c r="A30" s="140"/>
      <c r="B30" s="141"/>
      <c r="C30" s="141"/>
      <c r="D30" s="142"/>
      <c r="E30" s="140"/>
      <c r="F30" s="141"/>
      <c r="G30" s="141"/>
      <c r="H30" s="143"/>
      <c r="I30" s="144"/>
      <c r="J30" s="10"/>
      <c r="K30" s="10"/>
      <c r="L30" s="10"/>
    </row>
    <row r="31" spans="1:12" ht="12.75">
      <c r="A31" s="85"/>
      <c r="B31" s="22"/>
      <c r="C31" s="21"/>
      <c r="D31" s="173"/>
      <c r="E31" s="173"/>
      <c r="F31" s="173"/>
      <c r="G31" s="174"/>
      <c r="H31" s="16"/>
      <c r="I31" s="93"/>
      <c r="J31" s="10"/>
      <c r="K31" s="10"/>
      <c r="L31" s="10"/>
    </row>
    <row r="32" spans="1:12" ht="12.75">
      <c r="A32" s="140"/>
      <c r="B32" s="141"/>
      <c r="C32" s="141"/>
      <c r="D32" s="142"/>
      <c r="E32" s="140"/>
      <c r="F32" s="141"/>
      <c r="G32" s="141"/>
      <c r="H32" s="143"/>
      <c r="I32" s="144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4"/>
      <c r="J33" s="10"/>
      <c r="K33" s="10"/>
      <c r="L33" s="10"/>
    </row>
    <row r="34" spans="1:12" ht="12.75">
      <c r="A34" s="140"/>
      <c r="B34" s="141"/>
      <c r="C34" s="141"/>
      <c r="D34" s="142"/>
      <c r="E34" s="140"/>
      <c r="F34" s="141"/>
      <c r="G34" s="141"/>
      <c r="H34" s="143"/>
      <c r="I34" s="144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4"/>
      <c r="J35" s="10"/>
      <c r="K35" s="10"/>
      <c r="L35" s="10"/>
    </row>
    <row r="36" spans="1:12" ht="12.75">
      <c r="A36" s="140"/>
      <c r="B36" s="141"/>
      <c r="C36" s="141"/>
      <c r="D36" s="142"/>
      <c r="E36" s="140"/>
      <c r="F36" s="141"/>
      <c r="G36" s="141"/>
      <c r="H36" s="143"/>
      <c r="I36" s="144"/>
      <c r="J36" s="10"/>
      <c r="K36" s="10"/>
      <c r="L36" s="10"/>
    </row>
    <row r="37" spans="1:12" ht="12.75">
      <c r="A37" s="95"/>
      <c r="B37" s="30"/>
      <c r="C37" s="168"/>
      <c r="D37" s="169"/>
      <c r="E37" s="16"/>
      <c r="F37" s="168"/>
      <c r="G37" s="169"/>
      <c r="H37" s="16"/>
      <c r="I37" s="86"/>
      <c r="J37" s="10"/>
      <c r="K37" s="10"/>
      <c r="L37" s="10"/>
    </row>
    <row r="38" spans="1:12" ht="12.75">
      <c r="A38" s="140"/>
      <c r="B38" s="141"/>
      <c r="C38" s="141"/>
      <c r="D38" s="142"/>
      <c r="E38" s="140"/>
      <c r="F38" s="141"/>
      <c r="G38" s="141"/>
      <c r="H38" s="143"/>
      <c r="I38" s="144"/>
      <c r="J38" s="10"/>
      <c r="K38" s="10"/>
      <c r="L38" s="10"/>
    </row>
    <row r="39" spans="1:12" ht="12.75">
      <c r="A39" s="95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40"/>
      <c r="B40" s="141"/>
      <c r="C40" s="141"/>
      <c r="D40" s="142"/>
      <c r="E40" s="140"/>
      <c r="F40" s="141"/>
      <c r="G40" s="141"/>
      <c r="H40" s="143"/>
      <c r="I40" s="144"/>
      <c r="J40" s="10"/>
      <c r="K40" s="10"/>
      <c r="L40" s="10"/>
    </row>
    <row r="41" spans="1:12" ht="12.75">
      <c r="A41" s="95"/>
      <c r="B41" s="30"/>
      <c r="C41" s="31"/>
      <c r="D41" s="32"/>
      <c r="E41" s="16"/>
      <c r="F41" s="31"/>
      <c r="G41" s="32"/>
      <c r="H41" s="16"/>
      <c r="I41" s="86"/>
      <c r="J41" s="10"/>
      <c r="K41" s="10"/>
      <c r="L41" s="10"/>
    </row>
    <row r="42" spans="1:12" ht="12.75">
      <c r="A42" s="140"/>
      <c r="B42" s="141"/>
      <c r="C42" s="141"/>
      <c r="D42" s="142"/>
      <c r="E42" s="140"/>
      <c r="F42" s="141"/>
      <c r="G42" s="141"/>
      <c r="H42" s="143"/>
      <c r="I42" s="144"/>
      <c r="J42" s="10"/>
      <c r="K42" s="10"/>
      <c r="L42" s="10"/>
    </row>
    <row r="43" spans="1:12" ht="12.75">
      <c r="A43" s="95"/>
      <c r="B43" s="30"/>
      <c r="C43" s="31"/>
      <c r="D43" s="32"/>
      <c r="E43" s="16"/>
      <c r="F43" s="31"/>
      <c r="G43" s="32"/>
      <c r="H43" s="16"/>
      <c r="I43" s="86"/>
      <c r="J43" s="10"/>
      <c r="K43" s="10"/>
      <c r="L43" s="10"/>
    </row>
    <row r="44" spans="1:12" ht="12.75">
      <c r="A44" s="140"/>
      <c r="B44" s="141"/>
      <c r="C44" s="141"/>
      <c r="D44" s="142"/>
      <c r="E44" s="140"/>
      <c r="F44" s="141"/>
      <c r="G44" s="141"/>
      <c r="H44" s="143"/>
      <c r="I44" s="144"/>
      <c r="J44" s="10"/>
      <c r="K44" s="10"/>
      <c r="L44" s="10"/>
    </row>
    <row r="45" spans="1:12" ht="12.75">
      <c r="A45" s="116"/>
      <c r="B45" s="117"/>
      <c r="C45" s="117"/>
      <c r="D45" s="117"/>
      <c r="E45" s="23"/>
      <c r="F45" s="117"/>
      <c r="G45" s="117"/>
      <c r="H45" s="118"/>
      <c r="I45" s="119"/>
      <c r="J45" s="10"/>
      <c r="K45" s="10"/>
      <c r="L45" s="10"/>
    </row>
    <row r="46" spans="1:12" ht="12.75">
      <c r="A46" s="116"/>
      <c r="B46" s="117"/>
      <c r="C46" s="117"/>
      <c r="D46" s="117"/>
      <c r="E46" s="23"/>
      <c r="F46" s="117"/>
      <c r="G46" s="117"/>
      <c r="H46" s="118"/>
      <c r="I46" s="119"/>
      <c r="J46" s="10"/>
      <c r="K46" s="10"/>
      <c r="L46" s="10"/>
    </row>
    <row r="47" spans="1:12" ht="12.75">
      <c r="A47" s="96"/>
      <c r="B47" s="33"/>
      <c r="C47" s="33"/>
      <c r="D47" s="20"/>
      <c r="E47" s="20"/>
      <c r="F47" s="33"/>
      <c r="G47" s="20"/>
      <c r="H47" s="20"/>
      <c r="I47" s="97"/>
      <c r="J47" s="10"/>
      <c r="K47" s="10"/>
      <c r="L47" s="10"/>
    </row>
    <row r="48" spans="1:12" ht="12.75">
      <c r="A48" s="147" t="s">
        <v>249</v>
      </c>
      <c r="B48" s="148"/>
      <c r="C48" s="143"/>
      <c r="D48" s="144"/>
      <c r="E48" s="26"/>
      <c r="F48" s="167"/>
      <c r="G48" s="141"/>
      <c r="H48" s="141"/>
      <c r="I48" s="142"/>
      <c r="J48" s="10"/>
      <c r="K48" s="10"/>
      <c r="L48" s="10"/>
    </row>
    <row r="49" spans="1:12" ht="12.75">
      <c r="A49" s="95"/>
      <c r="B49" s="30"/>
      <c r="C49" s="168"/>
      <c r="D49" s="169"/>
      <c r="E49" s="16"/>
      <c r="F49" s="168"/>
      <c r="G49" s="170"/>
      <c r="H49" s="34"/>
      <c r="I49" s="98"/>
      <c r="J49" s="10"/>
      <c r="K49" s="10"/>
      <c r="L49" s="10"/>
    </row>
    <row r="50" spans="1:12" ht="12.75">
      <c r="A50" s="147" t="s">
        <v>250</v>
      </c>
      <c r="B50" s="148"/>
      <c r="C50" s="167" t="s">
        <v>340</v>
      </c>
      <c r="D50" s="171"/>
      <c r="E50" s="171"/>
      <c r="F50" s="171"/>
      <c r="G50" s="171"/>
      <c r="H50" s="171"/>
      <c r="I50" s="172"/>
      <c r="J50" s="10"/>
      <c r="K50" s="10"/>
      <c r="L50" s="10"/>
    </row>
    <row r="51" spans="1:12" ht="12.75">
      <c r="A51" s="85"/>
      <c r="B51" s="22"/>
      <c r="C51" s="21" t="s">
        <v>251</v>
      </c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47" t="s">
        <v>252</v>
      </c>
      <c r="B52" s="148"/>
      <c r="C52" s="154" t="s">
        <v>310</v>
      </c>
      <c r="D52" s="150"/>
      <c r="E52" s="151"/>
      <c r="F52" s="16"/>
      <c r="G52" s="50" t="s">
        <v>253</v>
      </c>
      <c r="H52" s="154" t="s">
        <v>311</v>
      </c>
      <c r="I52" s="151"/>
      <c r="J52" s="10"/>
      <c r="K52" s="10"/>
      <c r="L52" s="10"/>
    </row>
    <row r="53" spans="1:12" ht="12.75">
      <c r="A53" s="85"/>
      <c r="B53" s="22"/>
      <c r="C53" s="21"/>
      <c r="D53" s="16"/>
      <c r="E53" s="16"/>
      <c r="F53" s="16"/>
      <c r="G53" s="16"/>
      <c r="H53" s="16"/>
      <c r="I53" s="86"/>
      <c r="J53" s="10"/>
      <c r="K53" s="10"/>
      <c r="L53" s="10"/>
    </row>
    <row r="54" spans="1:12" ht="12.75">
      <c r="A54" s="147" t="s">
        <v>239</v>
      </c>
      <c r="B54" s="148"/>
      <c r="C54" s="149" t="s">
        <v>341</v>
      </c>
      <c r="D54" s="150"/>
      <c r="E54" s="150"/>
      <c r="F54" s="150"/>
      <c r="G54" s="150"/>
      <c r="H54" s="150"/>
      <c r="I54" s="151"/>
      <c r="J54" s="10"/>
      <c r="K54" s="10"/>
      <c r="L54" s="10"/>
    </row>
    <row r="55" spans="1:12" ht="12.75">
      <c r="A55" s="85"/>
      <c r="B55" s="22"/>
      <c r="C55" s="16"/>
      <c r="D55" s="16"/>
      <c r="E55" s="16"/>
      <c r="F55" s="16"/>
      <c r="G55" s="16"/>
      <c r="H55" s="16"/>
      <c r="I55" s="86"/>
      <c r="J55" s="10"/>
      <c r="K55" s="10"/>
      <c r="L55" s="10"/>
    </row>
    <row r="56" spans="1:12" ht="12.75">
      <c r="A56" s="152" t="s">
        <v>254</v>
      </c>
      <c r="B56" s="153"/>
      <c r="C56" s="154" t="s">
        <v>342</v>
      </c>
      <c r="D56" s="150"/>
      <c r="E56" s="150"/>
      <c r="F56" s="150"/>
      <c r="G56" s="150"/>
      <c r="H56" s="150"/>
      <c r="I56" s="155"/>
      <c r="J56" s="10"/>
      <c r="K56" s="10"/>
      <c r="L56" s="10"/>
    </row>
    <row r="57" spans="1:12" ht="12.75">
      <c r="A57" s="99"/>
      <c r="B57" s="20"/>
      <c r="C57" s="163" t="s">
        <v>255</v>
      </c>
      <c r="D57" s="163"/>
      <c r="E57" s="163"/>
      <c r="F57" s="163"/>
      <c r="G57" s="163"/>
      <c r="H57" s="163"/>
      <c r="I57" s="100"/>
      <c r="J57" s="10"/>
      <c r="K57" s="10"/>
      <c r="L57" s="10"/>
    </row>
    <row r="58" spans="1:12" ht="12.75">
      <c r="A58" s="99"/>
      <c r="B58" s="20"/>
      <c r="C58" s="35"/>
      <c r="D58" s="35"/>
      <c r="E58" s="35"/>
      <c r="F58" s="35"/>
      <c r="G58" s="35"/>
      <c r="H58" s="35"/>
      <c r="I58" s="100"/>
      <c r="J58" s="10"/>
      <c r="K58" s="10"/>
      <c r="L58" s="10"/>
    </row>
    <row r="59" spans="1:12" ht="12.75">
      <c r="A59" s="99"/>
      <c r="B59" s="156" t="s">
        <v>256</v>
      </c>
      <c r="C59" s="157"/>
      <c r="D59" s="157"/>
      <c r="E59" s="157"/>
      <c r="F59" s="48"/>
      <c r="G59" s="48"/>
      <c r="H59" s="48"/>
      <c r="I59" s="101"/>
      <c r="J59" s="10"/>
      <c r="K59" s="10"/>
      <c r="L59" s="10"/>
    </row>
    <row r="60" spans="1:12" ht="12.75">
      <c r="A60" s="99"/>
      <c r="B60" s="158" t="s">
        <v>288</v>
      </c>
      <c r="C60" s="159"/>
      <c r="D60" s="159"/>
      <c r="E60" s="159"/>
      <c r="F60" s="159"/>
      <c r="G60" s="159"/>
      <c r="H60" s="159"/>
      <c r="I60" s="160"/>
      <c r="J60" s="10"/>
      <c r="K60" s="10"/>
      <c r="L60" s="10"/>
    </row>
    <row r="61" spans="1:12" ht="12.75">
      <c r="A61" s="99"/>
      <c r="B61" s="158" t="s">
        <v>289</v>
      </c>
      <c r="C61" s="159"/>
      <c r="D61" s="159"/>
      <c r="E61" s="159"/>
      <c r="F61" s="159"/>
      <c r="G61" s="159"/>
      <c r="H61" s="159"/>
      <c r="I61" s="101"/>
      <c r="J61" s="10"/>
      <c r="K61" s="10"/>
      <c r="L61" s="10"/>
    </row>
    <row r="62" spans="1:12" ht="12.75">
      <c r="A62" s="99"/>
      <c r="B62" s="158" t="s">
        <v>290</v>
      </c>
      <c r="C62" s="159"/>
      <c r="D62" s="159"/>
      <c r="E62" s="159"/>
      <c r="F62" s="159"/>
      <c r="G62" s="159"/>
      <c r="H62" s="159"/>
      <c r="I62" s="160"/>
      <c r="J62" s="10"/>
      <c r="K62" s="10"/>
      <c r="L62" s="10"/>
    </row>
    <row r="63" spans="1:12" ht="12.75">
      <c r="A63" s="99"/>
      <c r="B63" s="158" t="s">
        <v>291</v>
      </c>
      <c r="C63" s="159"/>
      <c r="D63" s="159"/>
      <c r="E63" s="159"/>
      <c r="F63" s="159"/>
      <c r="G63" s="159"/>
      <c r="H63" s="159"/>
      <c r="I63" s="160"/>
      <c r="J63" s="10"/>
      <c r="K63" s="10"/>
      <c r="L63" s="10"/>
    </row>
    <row r="64" spans="1:12" ht="12.75">
      <c r="A64" s="99"/>
      <c r="B64" s="102"/>
      <c r="C64" s="103"/>
      <c r="D64" s="103"/>
      <c r="E64" s="103"/>
      <c r="F64" s="103"/>
      <c r="G64" s="103"/>
      <c r="H64" s="103"/>
      <c r="I64" s="104"/>
      <c r="J64" s="10"/>
      <c r="K64" s="10"/>
      <c r="L64" s="10"/>
    </row>
    <row r="65" spans="1:12" ht="13.5" thickBot="1">
      <c r="A65" s="105" t="s">
        <v>257</v>
      </c>
      <c r="B65" s="16"/>
      <c r="C65" s="16"/>
      <c r="D65" s="16"/>
      <c r="E65" s="16"/>
      <c r="F65" s="16"/>
      <c r="G65" s="36"/>
      <c r="H65" s="37"/>
      <c r="I65" s="106"/>
      <c r="J65" s="10"/>
      <c r="K65" s="10"/>
      <c r="L65" s="10"/>
    </row>
    <row r="66" spans="1:12" ht="12.75">
      <c r="A66" s="81"/>
      <c r="B66" s="16"/>
      <c r="C66" s="16"/>
      <c r="D66" s="16"/>
      <c r="E66" s="20" t="s">
        <v>258</v>
      </c>
      <c r="F66" s="90"/>
      <c r="G66" s="164" t="s">
        <v>259</v>
      </c>
      <c r="H66" s="165"/>
      <c r="I66" s="166"/>
      <c r="J66" s="10"/>
      <c r="K66" s="10"/>
      <c r="L66" s="10"/>
    </row>
    <row r="67" spans="1:12" ht="12.75">
      <c r="A67" s="107"/>
      <c r="B67" s="108"/>
      <c r="C67" s="109"/>
      <c r="D67" s="109"/>
      <c r="E67" s="109"/>
      <c r="F67" s="109"/>
      <c r="G67" s="145"/>
      <c r="H67" s="146"/>
      <c r="I67" s="110"/>
      <c r="J67" s="10"/>
      <c r="K67" s="10"/>
      <c r="L67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9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9:D49"/>
    <mergeCell ref="F49:G49"/>
    <mergeCell ref="C50:I50"/>
    <mergeCell ref="C37:D37"/>
    <mergeCell ref="F37:G37"/>
    <mergeCell ref="A38:D38"/>
    <mergeCell ref="E38:G38"/>
    <mergeCell ref="H38:I38"/>
    <mergeCell ref="A40:D40"/>
    <mergeCell ref="E40:G40"/>
    <mergeCell ref="A1:C1"/>
    <mergeCell ref="C57:H57"/>
    <mergeCell ref="G66:I66"/>
    <mergeCell ref="A50:B50"/>
    <mergeCell ref="A42:D42"/>
    <mergeCell ref="E42:G42"/>
    <mergeCell ref="H42:I42"/>
    <mergeCell ref="A48:B48"/>
    <mergeCell ref="C48:D48"/>
    <mergeCell ref="F48:I48"/>
    <mergeCell ref="B61:H61"/>
    <mergeCell ref="B62:I62"/>
    <mergeCell ref="B63:I63"/>
    <mergeCell ref="A52:B52"/>
    <mergeCell ref="C52:E52"/>
    <mergeCell ref="H52:I52"/>
    <mergeCell ref="A44:D44"/>
    <mergeCell ref="E44:G44"/>
    <mergeCell ref="H44:I44"/>
    <mergeCell ref="G67:H67"/>
    <mergeCell ref="A54:B54"/>
    <mergeCell ref="C54:I54"/>
    <mergeCell ref="A56:B56"/>
    <mergeCell ref="C56:I56"/>
    <mergeCell ref="B59:E59"/>
    <mergeCell ref="B60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4" r:id="rId3" display="zvonimir.zilic@kutjevo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C6 C8 C10 I26 C52 H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K84" sqref="K84"/>
    </sheetView>
  </sheetViews>
  <sheetFormatPr defaultColWidth="9.140625" defaultRowHeight="12.75"/>
  <cols>
    <col min="1" max="9" width="9.140625" style="51" customWidth="1"/>
    <col min="10" max="10" width="13.28125" style="51" customWidth="1"/>
    <col min="11" max="11" width="14.8515625" style="51" customWidth="1"/>
    <col min="12" max="16384" width="9.140625" style="51" customWidth="1"/>
  </cols>
  <sheetData>
    <row r="1" spans="1:11" ht="12.75" customHeight="1">
      <c r="A1" s="212" t="s">
        <v>143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343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312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2.5">
      <c r="A4" s="217" t="s">
        <v>49</v>
      </c>
      <c r="B4" s="218"/>
      <c r="C4" s="218"/>
      <c r="D4" s="218"/>
      <c r="E4" s="218"/>
      <c r="F4" s="218"/>
      <c r="G4" s="218"/>
      <c r="H4" s="219"/>
      <c r="I4" s="54" t="s">
        <v>260</v>
      </c>
      <c r="J4" s="55" t="s">
        <v>338</v>
      </c>
      <c r="K4" s="56" t="s">
        <v>337</v>
      </c>
    </row>
    <row r="5" spans="1:11" s="120" customFormat="1" ht="12.75">
      <c r="A5" s="202">
        <v>1</v>
      </c>
      <c r="B5" s="202"/>
      <c r="C5" s="202"/>
      <c r="D5" s="202"/>
      <c r="E5" s="202"/>
      <c r="F5" s="202"/>
      <c r="G5" s="202"/>
      <c r="H5" s="202"/>
      <c r="I5" s="132">
        <v>2</v>
      </c>
      <c r="J5" s="131">
        <v>3</v>
      </c>
      <c r="K5" s="131">
        <v>4</v>
      </c>
    </row>
    <row r="6" spans="1:11" ht="12.75">
      <c r="A6" s="203" t="s">
        <v>339</v>
      </c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50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s="123" customFormat="1" ht="12.75">
      <c r="A8" s="209" t="s">
        <v>320</v>
      </c>
      <c r="B8" s="210"/>
      <c r="C8" s="210"/>
      <c r="D8" s="210"/>
      <c r="E8" s="210"/>
      <c r="F8" s="210"/>
      <c r="G8" s="210"/>
      <c r="H8" s="211"/>
      <c r="I8" s="121">
        <v>2</v>
      </c>
      <c r="J8" s="122">
        <f>J9+J16+J26+J35+J39</f>
        <v>297547884</v>
      </c>
      <c r="K8" s="122">
        <f>K9+K16+K26+K35+K39</f>
        <v>304441030</v>
      </c>
    </row>
    <row r="9" spans="1:11" s="123" customFormat="1" ht="12.75">
      <c r="A9" s="209" t="s">
        <v>194</v>
      </c>
      <c r="B9" s="210"/>
      <c r="C9" s="210"/>
      <c r="D9" s="210"/>
      <c r="E9" s="210"/>
      <c r="F9" s="210"/>
      <c r="G9" s="210"/>
      <c r="H9" s="211"/>
      <c r="I9" s="121">
        <v>3</v>
      </c>
      <c r="J9" s="122">
        <f>SUM(J10:J15)</f>
        <v>0</v>
      </c>
      <c r="K9" s="122">
        <f>SUM(K10:K15)</f>
        <v>0</v>
      </c>
    </row>
    <row r="10" spans="1:11" ht="12.75">
      <c r="A10" s="220" t="s">
        <v>102</v>
      </c>
      <c r="B10" s="221"/>
      <c r="C10" s="221"/>
      <c r="D10" s="221"/>
      <c r="E10" s="221"/>
      <c r="F10" s="221"/>
      <c r="G10" s="221"/>
      <c r="H10" s="222"/>
      <c r="I10" s="1">
        <v>4</v>
      </c>
      <c r="J10" s="7"/>
      <c r="K10" s="7"/>
    </row>
    <row r="11" spans="1:11" ht="12.75">
      <c r="A11" s="220" t="s">
        <v>12</v>
      </c>
      <c r="B11" s="221"/>
      <c r="C11" s="221"/>
      <c r="D11" s="221"/>
      <c r="E11" s="221"/>
      <c r="F11" s="221"/>
      <c r="G11" s="221"/>
      <c r="H11" s="222"/>
      <c r="I11" s="1">
        <v>5</v>
      </c>
      <c r="J11" s="7"/>
      <c r="K11" s="7"/>
    </row>
    <row r="12" spans="1:11" ht="12.75">
      <c r="A12" s="220" t="s">
        <v>103</v>
      </c>
      <c r="B12" s="221"/>
      <c r="C12" s="221"/>
      <c r="D12" s="221"/>
      <c r="E12" s="221"/>
      <c r="F12" s="221"/>
      <c r="G12" s="221"/>
      <c r="H12" s="222"/>
      <c r="I12" s="1">
        <v>6</v>
      </c>
      <c r="J12" s="7"/>
      <c r="K12" s="7"/>
    </row>
    <row r="13" spans="1:11" ht="12.75">
      <c r="A13" s="220" t="s">
        <v>197</v>
      </c>
      <c r="B13" s="221"/>
      <c r="C13" s="221"/>
      <c r="D13" s="221"/>
      <c r="E13" s="221"/>
      <c r="F13" s="221"/>
      <c r="G13" s="221"/>
      <c r="H13" s="222"/>
      <c r="I13" s="1">
        <v>7</v>
      </c>
      <c r="J13" s="7"/>
      <c r="K13" s="7"/>
    </row>
    <row r="14" spans="1:11" ht="12.75">
      <c r="A14" s="220" t="s">
        <v>198</v>
      </c>
      <c r="B14" s="221"/>
      <c r="C14" s="221"/>
      <c r="D14" s="221"/>
      <c r="E14" s="221"/>
      <c r="F14" s="221"/>
      <c r="G14" s="221"/>
      <c r="H14" s="222"/>
      <c r="I14" s="1">
        <v>8</v>
      </c>
      <c r="J14" s="7"/>
      <c r="K14" s="7"/>
    </row>
    <row r="15" spans="1:11" ht="12.75">
      <c r="A15" s="220" t="s">
        <v>199</v>
      </c>
      <c r="B15" s="221"/>
      <c r="C15" s="221"/>
      <c r="D15" s="221"/>
      <c r="E15" s="221"/>
      <c r="F15" s="221"/>
      <c r="G15" s="221"/>
      <c r="H15" s="222"/>
      <c r="I15" s="1">
        <v>9</v>
      </c>
      <c r="J15" s="7"/>
      <c r="K15" s="7"/>
    </row>
    <row r="16" spans="1:11" s="123" customFormat="1" ht="12.75">
      <c r="A16" s="209" t="s">
        <v>195</v>
      </c>
      <c r="B16" s="210"/>
      <c r="C16" s="210"/>
      <c r="D16" s="210"/>
      <c r="E16" s="210"/>
      <c r="F16" s="210"/>
      <c r="G16" s="210"/>
      <c r="H16" s="211"/>
      <c r="I16" s="121">
        <v>10</v>
      </c>
      <c r="J16" s="122">
        <f>SUM(J17:J25)</f>
        <v>220498486</v>
      </c>
      <c r="K16" s="122">
        <f>SUM(K17:K25)</f>
        <v>227339905</v>
      </c>
    </row>
    <row r="17" spans="1:11" ht="12.75">
      <c r="A17" s="220" t="s">
        <v>200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21538479</v>
      </c>
      <c r="K17" s="7">
        <v>21564679</v>
      </c>
    </row>
    <row r="18" spans="1:11" ht="12.75">
      <c r="A18" s="220" t="s">
        <v>229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86070733</v>
      </c>
      <c r="K18" s="7">
        <v>85020819</v>
      </c>
    </row>
    <row r="19" spans="1:11" ht="12.75">
      <c r="A19" s="220" t="s">
        <v>201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24465210</v>
      </c>
      <c r="K19" s="7">
        <v>24909640</v>
      </c>
    </row>
    <row r="20" spans="1:11" ht="12.75">
      <c r="A20" s="220" t="s">
        <v>17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2108674</v>
      </c>
      <c r="K20" s="7">
        <v>3398786</v>
      </c>
    </row>
    <row r="21" spans="1:11" ht="12.75">
      <c r="A21" s="220" t="s">
        <v>18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>
        <v>23808513</v>
      </c>
      <c r="K21" s="7">
        <v>22646032</v>
      </c>
    </row>
    <row r="22" spans="1:11" ht="12.75">
      <c r="A22" s="220" t="s">
        <v>62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/>
      <c r="K22" s="7"/>
    </row>
    <row r="23" spans="1:11" ht="12.75">
      <c r="A23" s="220" t="s">
        <v>63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60840437</v>
      </c>
      <c r="K23" s="7">
        <v>69795222</v>
      </c>
    </row>
    <row r="24" spans="1:11" ht="12.75">
      <c r="A24" s="220" t="s">
        <v>64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>
        <v>4727</v>
      </c>
      <c r="K24" s="7">
        <v>4727</v>
      </c>
    </row>
    <row r="25" spans="1:11" ht="12.75">
      <c r="A25" s="220" t="s">
        <v>65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>
        <v>1661713</v>
      </c>
      <c r="K25" s="7"/>
    </row>
    <row r="26" spans="1:11" s="123" customFormat="1" ht="12.75">
      <c r="A26" s="209" t="s">
        <v>180</v>
      </c>
      <c r="B26" s="210"/>
      <c r="C26" s="210"/>
      <c r="D26" s="210"/>
      <c r="E26" s="210"/>
      <c r="F26" s="210"/>
      <c r="G26" s="210"/>
      <c r="H26" s="211"/>
      <c r="I26" s="121">
        <v>20</v>
      </c>
      <c r="J26" s="122">
        <f>SUM(J27:J34)</f>
        <v>76905399</v>
      </c>
      <c r="K26" s="122">
        <f>SUM(K27:K34)</f>
        <v>76905399</v>
      </c>
    </row>
    <row r="27" spans="1:11" ht="12.75">
      <c r="A27" s="220" t="s">
        <v>66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>
        <v>76875999</v>
      </c>
      <c r="K27" s="7">
        <v>76875999</v>
      </c>
    </row>
    <row r="28" spans="1:11" ht="12.75">
      <c r="A28" s="220" t="s">
        <v>67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/>
      <c r="K28" s="7"/>
    </row>
    <row r="29" spans="1:11" ht="12.75">
      <c r="A29" s="220" t="s">
        <v>68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>
        <v>29400</v>
      </c>
      <c r="K29" s="7">
        <v>29400</v>
      </c>
    </row>
    <row r="30" spans="1:11" ht="12.75">
      <c r="A30" s="220" t="s">
        <v>73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/>
      <c r="K30" s="7"/>
    </row>
    <row r="31" spans="1:11" ht="12.75">
      <c r="A31" s="220" t="s">
        <v>74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/>
      <c r="K31" s="7"/>
    </row>
    <row r="32" spans="1:11" ht="12.75">
      <c r="A32" s="220" t="s">
        <v>75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/>
      <c r="K32" s="7"/>
    </row>
    <row r="33" spans="1:11" ht="12.75">
      <c r="A33" s="220" t="s">
        <v>69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/>
      <c r="K33" s="7"/>
    </row>
    <row r="34" spans="1:11" ht="12.75">
      <c r="A34" s="220" t="s">
        <v>173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/>
      <c r="K34" s="7"/>
    </row>
    <row r="35" spans="1:11" s="123" customFormat="1" ht="12.75">
      <c r="A35" s="209" t="s">
        <v>174</v>
      </c>
      <c r="B35" s="210"/>
      <c r="C35" s="210"/>
      <c r="D35" s="210"/>
      <c r="E35" s="210"/>
      <c r="F35" s="210"/>
      <c r="G35" s="210"/>
      <c r="H35" s="211"/>
      <c r="I35" s="121">
        <v>29</v>
      </c>
      <c r="J35" s="122">
        <f>SUM(J36:J38)</f>
        <v>143999</v>
      </c>
      <c r="K35" s="122">
        <f>SUM(K36:K38)</f>
        <v>195726</v>
      </c>
    </row>
    <row r="36" spans="1:11" ht="12.75">
      <c r="A36" s="220" t="s">
        <v>70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/>
      <c r="K36" s="7"/>
    </row>
    <row r="37" spans="1:11" ht="12.75">
      <c r="A37" s="220" t="s">
        <v>71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>
        <v>143999</v>
      </c>
      <c r="K37" s="7">
        <v>195726</v>
      </c>
    </row>
    <row r="38" spans="1:11" ht="12.75">
      <c r="A38" s="220" t="s">
        <v>72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/>
      <c r="K38" s="7"/>
    </row>
    <row r="39" spans="1:11" s="123" customFormat="1" ht="12.75">
      <c r="A39" s="209" t="s">
        <v>175</v>
      </c>
      <c r="B39" s="210"/>
      <c r="C39" s="210"/>
      <c r="D39" s="210"/>
      <c r="E39" s="210"/>
      <c r="F39" s="210"/>
      <c r="G39" s="210"/>
      <c r="H39" s="211"/>
      <c r="I39" s="121">
        <v>33</v>
      </c>
      <c r="J39" s="124"/>
      <c r="K39" s="124"/>
    </row>
    <row r="40" spans="1:11" s="123" customFormat="1" ht="12.75">
      <c r="A40" s="209" t="s">
        <v>319</v>
      </c>
      <c r="B40" s="210"/>
      <c r="C40" s="210"/>
      <c r="D40" s="210"/>
      <c r="E40" s="210"/>
      <c r="F40" s="210"/>
      <c r="G40" s="210"/>
      <c r="H40" s="211"/>
      <c r="I40" s="121">
        <v>34</v>
      </c>
      <c r="J40" s="122">
        <f>J41+J49+J56+J64</f>
        <v>228268856</v>
      </c>
      <c r="K40" s="122">
        <f>K41+K49+K56+K64</f>
        <v>244909535</v>
      </c>
    </row>
    <row r="41" spans="1:11" s="123" customFormat="1" ht="12.75">
      <c r="A41" s="209" t="s">
        <v>90</v>
      </c>
      <c r="B41" s="210"/>
      <c r="C41" s="210"/>
      <c r="D41" s="210"/>
      <c r="E41" s="210"/>
      <c r="F41" s="210"/>
      <c r="G41" s="210"/>
      <c r="H41" s="211"/>
      <c r="I41" s="121">
        <v>35</v>
      </c>
      <c r="J41" s="122">
        <f>SUM(J42:J48)</f>
        <v>153852953</v>
      </c>
      <c r="K41" s="122">
        <f>SUM(K42:K48)</f>
        <v>153807621</v>
      </c>
    </row>
    <row r="42" spans="1:11" ht="12.75">
      <c r="A42" s="220" t="s">
        <v>107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6751252</v>
      </c>
      <c r="K42" s="7">
        <v>22030486</v>
      </c>
    </row>
    <row r="43" spans="1:11" ht="12.75">
      <c r="A43" s="220" t="s">
        <v>108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>
        <v>91395455</v>
      </c>
      <c r="K43" s="7">
        <v>77446108</v>
      </c>
    </row>
    <row r="44" spans="1:11" ht="12.75">
      <c r="A44" s="220" t="s">
        <v>76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>
        <v>47468732</v>
      </c>
      <c r="K44" s="7">
        <v>43546005</v>
      </c>
    </row>
    <row r="45" spans="1:11" ht="12.75">
      <c r="A45" s="220" t="s">
        <v>77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8237514</v>
      </c>
      <c r="K45" s="7">
        <v>10785022</v>
      </c>
    </row>
    <row r="46" spans="1:11" ht="12.75">
      <c r="A46" s="220" t="s">
        <v>78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/>
      <c r="K46" s="7"/>
    </row>
    <row r="47" spans="1:11" ht="12.75">
      <c r="A47" s="220" t="s">
        <v>79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/>
      <c r="K47" s="7"/>
    </row>
    <row r="48" spans="1:11" ht="12.75">
      <c r="A48" s="220" t="s">
        <v>80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/>
      <c r="K48" s="7"/>
    </row>
    <row r="49" spans="1:11" s="123" customFormat="1" ht="12.75">
      <c r="A49" s="209" t="s">
        <v>91</v>
      </c>
      <c r="B49" s="210"/>
      <c r="C49" s="210"/>
      <c r="D49" s="210"/>
      <c r="E49" s="210"/>
      <c r="F49" s="210"/>
      <c r="G49" s="210"/>
      <c r="H49" s="211"/>
      <c r="I49" s="121">
        <v>43</v>
      </c>
      <c r="J49" s="122">
        <f>SUM(J50:J55)</f>
        <v>66663797</v>
      </c>
      <c r="K49" s="122">
        <f>SUM(K50:K55)</f>
        <v>80474848</v>
      </c>
    </row>
    <row r="50" spans="1:11" ht="12.75">
      <c r="A50" s="220" t="s">
        <v>189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>
        <v>10994953</v>
      </c>
      <c r="K50" s="7">
        <v>11919056</v>
      </c>
    </row>
    <row r="51" spans="1:11" ht="12.75">
      <c r="A51" s="220" t="s">
        <v>190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42853989</v>
      </c>
      <c r="K51" s="7">
        <v>58607071</v>
      </c>
    </row>
    <row r="52" spans="1:11" ht="12.75">
      <c r="A52" s="220" t="s">
        <v>191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/>
      <c r="K52" s="7"/>
    </row>
    <row r="53" spans="1:11" ht="12.75">
      <c r="A53" s="220" t="s">
        <v>192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79675</v>
      </c>
      <c r="K53" s="7">
        <v>79043</v>
      </c>
    </row>
    <row r="54" spans="1:11" ht="12.75">
      <c r="A54" s="220" t="s">
        <v>10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12677253</v>
      </c>
      <c r="K54" s="7">
        <v>9783620</v>
      </c>
    </row>
    <row r="55" spans="1:11" ht="12.75">
      <c r="A55" s="220" t="s">
        <v>11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57927</v>
      </c>
      <c r="K55" s="7">
        <v>86058</v>
      </c>
    </row>
    <row r="56" spans="1:11" s="123" customFormat="1" ht="12.75">
      <c r="A56" s="209" t="s">
        <v>92</v>
      </c>
      <c r="B56" s="210"/>
      <c r="C56" s="210"/>
      <c r="D56" s="210"/>
      <c r="E56" s="210"/>
      <c r="F56" s="210"/>
      <c r="G56" s="210"/>
      <c r="H56" s="211"/>
      <c r="I56" s="121">
        <v>50</v>
      </c>
      <c r="J56" s="122">
        <f>SUM(J57:J63)</f>
        <v>6011028</v>
      </c>
      <c r="K56" s="122">
        <f>SUM(K57:K63)</f>
        <v>8059078</v>
      </c>
    </row>
    <row r="57" spans="1:11" ht="12.75">
      <c r="A57" s="220" t="s">
        <v>66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/>
      <c r="K57" s="7"/>
    </row>
    <row r="58" spans="1:11" ht="12.75">
      <c r="A58" s="220" t="s">
        <v>67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>
        <v>3448927</v>
      </c>
      <c r="K58" s="7">
        <v>5386520</v>
      </c>
    </row>
    <row r="59" spans="1:11" ht="12.75">
      <c r="A59" s="220" t="s">
        <v>224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/>
      <c r="K59" s="7"/>
    </row>
    <row r="60" spans="1:11" ht="12.75">
      <c r="A60" s="220" t="s">
        <v>73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/>
      <c r="K60" s="7"/>
    </row>
    <row r="61" spans="1:11" ht="12.75">
      <c r="A61" s="220" t="s">
        <v>74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>
        <v>19442</v>
      </c>
      <c r="K61" s="7">
        <v>22973</v>
      </c>
    </row>
    <row r="62" spans="1:11" ht="12.75">
      <c r="A62" s="220" t="s">
        <v>75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2542659</v>
      </c>
      <c r="K62" s="7">
        <v>2648337</v>
      </c>
    </row>
    <row r="63" spans="1:11" ht="12.75">
      <c r="A63" s="220" t="s">
        <v>36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/>
      <c r="K63" s="7">
        <v>1248</v>
      </c>
    </row>
    <row r="64" spans="1:11" s="123" customFormat="1" ht="12.75">
      <c r="A64" s="209" t="s">
        <v>196</v>
      </c>
      <c r="B64" s="210"/>
      <c r="C64" s="210"/>
      <c r="D64" s="210"/>
      <c r="E64" s="210"/>
      <c r="F64" s="210"/>
      <c r="G64" s="210"/>
      <c r="H64" s="211"/>
      <c r="I64" s="121">
        <v>58</v>
      </c>
      <c r="J64" s="137">
        <v>1741078</v>
      </c>
      <c r="K64" s="124">
        <v>2567988</v>
      </c>
    </row>
    <row r="65" spans="1:11" s="123" customFormat="1" ht="12.75">
      <c r="A65" s="209" t="s">
        <v>46</v>
      </c>
      <c r="B65" s="210"/>
      <c r="C65" s="210"/>
      <c r="D65" s="210"/>
      <c r="E65" s="210"/>
      <c r="F65" s="210"/>
      <c r="G65" s="210"/>
      <c r="H65" s="211"/>
      <c r="I65" s="121">
        <v>59</v>
      </c>
      <c r="J65" s="137">
        <v>1017338</v>
      </c>
      <c r="K65" s="137">
        <v>1994851</v>
      </c>
    </row>
    <row r="66" spans="1:11" s="123" customFormat="1" ht="12.75">
      <c r="A66" s="209" t="s">
        <v>321</v>
      </c>
      <c r="B66" s="210"/>
      <c r="C66" s="210"/>
      <c r="D66" s="210"/>
      <c r="E66" s="210"/>
      <c r="F66" s="210"/>
      <c r="G66" s="210"/>
      <c r="H66" s="211"/>
      <c r="I66" s="121">
        <v>60</v>
      </c>
      <c r="J66" s="122">
        <f>J7+J8+J40+J65</f>
        <v>526834078</v>
      </c>
      <c r="K66" s="122">
        <f>K7+K8+K40+K65</f>
        <v>551345416</v>
      </c>
    </row>
    <row r="67" spans="1:11" s="123" customFormat="1" ht="12.75">
      <c r="A67" s="226" t="s">
        <v>81</v>
      </c>
      <c r="B67" s="227"/>
      <c r="C67" s="227"/>
      <c r="D67" s="227"/>
      <c r="E67" s="227"/>
      <c r="F67" s="227"/>
      <c r="G67" s="227"/>
      <c r="H67" s="228"/>
      <c r="I67" s="125">
        <v>61</v>
      </c>
      <c r="J67" s="8">
        <v>123428105</v>
      </c>
      <c r="K67" s="8">
        <v>140804692</v>
      </c>
    </row>
    <row r="68" spans="1:11" ht="12.75">
      <c r="A68" s="229" t="s">
        <v>48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s="123" customFormat="1" ht="12.75">
      <c r="A69" s="223" t="s">
        <v>322</v>
      </c>
      <c r="B69" s="224"/>
      <c r="C69" s="224"/>
      <c r="D69" s="224"/>
      <c r="E69" s="224"/>
      <c r="F69" s="224"/>
      <c r="G69" s="224"/>
      <c r="H69" s="225"/>
      <c r="I69" s="126">
        <v>62</v>
      </c>
      <c r="J69" s="127">
        <f>J70+J71+J72+J78+J79+J82+J85</f>
        <v>362779658</v>
      </c>
      <c r="K69" s="127">
        <f>K70+K71+K72+K78+K79+K82+K85</f>
        <v>371311434</v>
      </c>
    </row>
    <row r="70" spans="1:11" s="123" customFormat="1" ht="12.75">
      <c r="A70" s="209" t="s">
        <v>131</v>
      </c>
      <c r="B70" s="210"/>
      <c r="C70" s="210"/>
      <c r="D70" s="210"/>
      <c r="E70" s="210"/>
      <c r="F70" s="210"/>
      <c r="G70" s="210"/>
      <c r="H70" s="211"/>
      <c r="I70" s="121">
        <v>63</v>
      </c>
      <c r="J70" s="137">
        <v>355321450</v>
      </c>
      <c r="K70" s="124">
        <v>355321450</v>
      </c>
    </row>
    <row r="71" spans="1:11" s="123" customFormat="1" ht="12.75">
      <c r="A71" s="209" t="s">
        <v>132</v>
      </c>
      <c r="B71" s="210"/>
      <c r="C71" s="210"/>
      <c r="D71" s="210"/>
      <c r="E71" s="210"/>
      <c r="F71" s="210"/>
      <c r="G71" s="210"/>
      <c r="H71" s="211"/>
      <c r="I71" s="121">
        <v>64</v>
      </c>
      <c r="J71" s="124"/>
      <c r="K71" s="124"/>
    </row>
    <row r="72" spans="1:11" s="123" customFormat="1" ht="12.75">
      <c r="A72" s="209" t="s">
        <v>133</v>
      </c>
      <c r="B72" s="210"/>
      <c r="C72" s="210"/>
      <c r="D72" s="210"/>
      <c r="E72" s="210"/>
      <c r="F72" s="210"/>
      <c r="G72" s="210"/>
      <c r="H72" s="211"/>
      <c r="I72" s="121">
        <v>65</v>
      </c>
      <c r="J72" s="122">
        <f>J73+J74-J75+J76+J77</f>
        <v>564763</v>
      </c>
      <c r="K72" s="122">
        <f>K73+K74-K75+K76+K77</f>
        <v>852283</v>
      </c>
    </row>
    <row r="73" spans="1:11" ht="12.75">
      <c r="A73" s="220" t="s">
        <v>134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>
        <v>564763</v>
      </c>
      <c r="K73" s="7">
        <v>852283</v>
      </c>
    </row>
    <row r="74" spans="1:11" ht="12.75">
      <c r="A74" s="220" t="s">
        <v>135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>
        <v>8700</v>
      </c>
      <c r="K74" s="7">
        <v>8700</v>
      </c>
    </row>
    <row r="75" spans="1:11" ht="12.75">
      <c r="A75" s="220" t="s">
        <v>123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>
        <v>8700</v>
      </c>
      <c r="K75" s="7">
        <v>8700</v>
      </c>
    </row>
    <row r="76" spans="1:11" ht="12.75">
      <c r="A76" s="220" t="s">
        <v>124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/>
      <c r="K76" s="7"/>
    </row>
    <row r="77" spans="1:11" ht="12.75">
      <c r="A77" s="220" t="s">
        <v>125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/>
      <c r="K77" s="7"/>
    </row>
    <row r="78" spans="1:11" ht="12.75">
      <c r="A78" s="220" t="s">
        <v>126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/>
      <c r="K78" s="7"/>
    </row>
    <row r="79" spans="1:11" s="123" customFormat="1" ht="12.75">
      <c r="A79" s="209" t="s">
        <v>222</v>
      </c>
      <c r="B79" s="210"/>
      <c r="C79" s="210"/>
      <c r="D79" s="210"/>
      <c r="E79" s="210"/>
      <c r="F79" s="210"/>
      <c r="G79" s="210"/>
      <c r="H79" s="211"/>
      <c r="I79" s="121">
        <v>72</v>
      </c>
      <c r="J79" s="122">
        <f>J80-J81</f>
        <v>1143050</v>
      </c>
      <c r="K79" s="122">
        <f>K80-K81</f>
        <v>68170</v>
      </c>
    </row>
    <row r="80" spans="1:11" ht="12.75">
      <c r="A80" s="232" t="s">
        <v>159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1143050</v>
      </c>
      <c r="K80" s="7">
        <v>68170</v>
      </c>
    </row>
    <row r="81" spans="1:11" ht="12.75">
      <c r="A81" s="232" t="s">
        <v>160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/>
      <c r="K81" s="7"/>
    </row>
    <row r="82" spans="1:11" s="123" customFormat="1" ht="12.75">
      <c r="A82" s="209" t="s">
        <v>223</v>
      </c>
      <c r="B82" s="210"/>
      <c r="C82" s="210"/>
      <c r="D82" s="210"/>
      <c r="E82" s="210"/>
      <c r="F82" s="210"/>
      <c r="G82" s="210"/>
      <c r="H82" s="211"/>
      <c r="I82" s="121">
        <v>75</v>
      </c>
      <c r="J82" s="122">
        <f>J83-J84</f>
        <v>5750395</v>
      </c>
      <c r="K82" s="122">
        <f>K83-K84</f>
        <v>15069531</v>
      </c>
    </row>
    <row r="83" spans="1:11" ht="12.75">
      <c r="A83" s="232" t="s">
        <v>161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5750395</v>
      </c>
      <c r="K83" s="7">
        <v>15069531</v>
      </c>
    </row>
    <row r="84" spans="1:11" ht="12.75">
      <c r="A84" s="232" t="s">
        <v>162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/>
      <c r="K84" s="7"/>
    </row>
    <row r="85" spans="1:11" s="123" customFormat="1" ht="12.75">
      <c r="A85" s="209" t="s">
        <v>163</v>
      </c>
      <c r="B85" s="210"/>
      <c r="C85" s="210"/>
      <c r="D85" s="210"/>
      <c r="E85" s="210"/>
      <c r="F85" s="210"/>
      <c r="G85" s="210"/>
      <c r="H85" s="211"/>
      <c r="I85" s="121">
        <v>78</v>
      </c>
      <c r="J85" s="124"/>
      <c r="K85" s="124"/>
    </row>
    <row r="86" spans="1:11" s="123" customFormat="1" ht="12.75">
      <c r="A86" s="209" t="s">
        <v>323</v>
      </c>
      <c r="B86" s="210"/>
      <c r="C86" s="210"/>
      <c r="D86" s="210"/>
      <c r="E86" s="210"/>
      <c r="F86" s="210"/>
      <c r="G86" s="210"/>
      <c r="H86" s="211"/>
      <c r="I86" s="121">
        <v>79</v>
      </c>
      <c r="J86" s="122">
        <f>SUM(J87:J89)</f>
        <v>8000000</v>
      </c>
      <c r="K86" s="122">
        <f>SUM(K87:K89)</f>
        <v>8000000</v>
      </c>
    </row>
    <row r="87" spans="1:11" ht="12.75">
      <c r="A87" s="220" t="s">
        <v>119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/>
      <c r="K87" s="7"/>
    </row>
    <row r="88" spans="1:11" ht="12.75">
      <c r="A88" s="220" t="s">
        <v>120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/>
      <c r="K88" s="7"/>
    </row>
    <row r="89" spans="1:11" ht="12.75">
      <c r="A89" s="220" t="s">
        <v>121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>
        <v>8000000</v>
      </c>
      <c r="K89" s="7">
        <v>8000000</v>
      </c>
    </row>
    <row r="90" spans="1:11" s="123" customFormat="1" ht="12.75">
      <c r="A90" s="209" t="s">
        <v>324</v>
      </c>
      <c r="B90" s="210"/>
      <c r="C90" s="210"/>
      <c r="D90" s="210"/>
      <c r="E90" s="210"/>
      <c r="F90" s="210"/>
      <c r="G90" s="210"/>
      <c r="H90" s="211"/>
      <c r="I90" s="121">
        <v>83</v>
      </c>
      <c r="J90" s="122">
        <f>SUM(J91:J99)</f>
        <v>47212567</v>
      </c>
      <c r="K90" s="122">
        <f>SUM(K91:K99)</f>
        <v>42872086</v>
      </c>
    </row>
    <row r="91" spans="1:11" ht="12.75">
      <c r="A91" s="220" t="s">
        <v>122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/>
      <c r="K91" s="7"/>
    </row>
    <row r="92" spans="1:11" ht="12.75">
      <c r="A92" s="220" t="s">
        <v>225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/>
      <c r="K92" s="7"/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>
        <v>47168239</v>
      </c>
      <c r="K93" s="7">
        <v>42842534</v>
      </c>
    </row>
    <row r="94" spans="1:11" ht="12.75">
      <c r="A94" s="220" t="s">
        <v>226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/>
      <c r="K94" s="7"/>
    </row>
    <row r="95" spans="1:11" ht="12.75">
      <c r="A95" s="220" t="s">
        <v>227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/>
      <c r="K95" s="7"/>
    </row>
    <row r="96" spans="1:11" ht="12.75">
      <c r="A96" s="220" t="s">
        <v>228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/>
      <c r="K96" s="7"/>
    </row>
    <row r="97" spans="1:11" ht="12.75">
      <c r="A97" s="220" t="s">
        <v>84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/>
      <c r="K97" s="7"/>
    </row>
    <row r="98" spans="1:11" ht="12.75">
      <c r="A98" s="220" t="s">
        <v>82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>
        <v>44328</v>
      </c>
      <c r="K98" s="7">
        <v>29552</v>
      </c>
    </row>
    <row r="99" spans="1:11" ht="12.75">
      <c r="A99" s="220" t="s">
        <v>83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/>
      <c r="K99" s="7"/>
    </row>
    <row r="100" spans="1:11" s="123" customFormat="1" ht="12.75">
      <c r="A100" s="209" t="s">
        <v>325</v>
      </c>
      <c r="B100" s="210"/>
      <c r="C100" s="210"/>
      <c r="D100" s="210"/>
      <c r="E100" s="210"/>
      <c r="F100" s="210"/>
      <c r="G100" s="210"/>
      <c r="H100" s="211"/>
      <c r="I100" s="121">
        <v>93</v>
      </c>
      <c r="J100" s="122">
        <f>SUM(J101:J112)</f>
        <v>98051373</v>
      </c>
      <c r="K100" s="122">
        <f>SUM(K101:K112)</f>
        <v>116449897</v>
      </c>
    </row>
    <row r="101" spans="1:11" ht="12.75">
      <c r="A101" s="220" t="s">
        <v>122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>
        <v>185803</v>
      </c>
      <c r="K101" s="7">
        <v>544050</v>
      </c>
    </row>
    <row r="102" spans="1:11" ht="12.75">
      <c r="A102" s="220" t="s">
        <v>225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/>
      <c r="K102" s="7"/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>
        <v>39493649</v>
      </c>
      <c r="K103" s="7">
        <v>46292976</v>
      </c>
    </row>
    <row r="104" spans="1:11" ht="12.75">
      <c r="A104" s="220" t="s">
        <v>226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/>
      <c r="K104" s="7"/>
    </row>
    <row r="105" spans="1:11" ht="12.75">
      <c r="A105" s="220" t="s">
        <v>227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44091528</v>
      </c>
      <c r="K105" s="7">
        <v>57587125</v>
      </c>
    </row>
    <row r="106" spans="1:11" ht="12.75">
      <c r="A106" s="220" t="s">
        <v>228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/>
      <c r="K106" s="7"/>
    </row>
    <row r="107" spans="1:11" ht="12.75">
      <c r="A107" s="220" t="s">
        <v>84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/>
      <c r="K107" s="7"/>
    </row>
    <row r="108" spans="1:11" ht="12.75">
      <c r="A108" s="220" t="s">
        <v>85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7271768</v>
      </c>
      <c r="K108" s="7">
        <v>6699919</v>
      </c>
    </row>
    <row r="109" spans="1:11" ht="12.75">
      <c r="A109" s="220" t="s">
        <v>86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7008625</v>
      </c>
      <c r="K109" s="7">
        <v>5325827</v>
      </c>
    </row>
    <row r="110" spans="1:11" ht="12.75">
      <c r="A110" s="220" t="s">
        <v>89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/>
      <c r="K110" s="7"/>
    </row>
    <row r="111" spans="1:11" ht="12.75">
      <c r="A111" s="220" t="s">
        <v>87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/>
      <c r="K111" s="7"/>
    </row>
    <row r="112" spans="1:11" ht="12.75">
      <c r="A112" s="220" t="s">
        <v>88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/>
      <c r="K112" s="7"/>
    </row>
    <row r="113" spans="1:11" s="123" customFormat="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21">
        <v>106</v>
      </c>
      <c r="J113" s="7">
        <v>10790480</v>
      </c>
      <c r="K113" s="124">
        <v>12711999</v>
      </c>
    </row>
    <row r="114" spans="1:11" s="123" customFormat="1" ht="12.75">
      <c r="A114" s="209" t="s">
        <v>326</v>
      </c>
      <c r="B114" s="210"/>
      <c r="C114" s="210"/>
      <c r="D114" s="210"/>
      <c r="E114" s="210"/>
      <c r="F114" s="210"/>
      <c r="G114" s="210"/>
      <c r="H114" s="211"/>
      <c r="I114" s="121">
        <v>107</v>
      </c>
      <c r="J114" s="122">
        <f>J69+J86+J90+J100+J113</f>
        <v>526834078</v>
      </c>
      <c r="K114" s="122">
        <f>K69+K86+K90+K100+K113</f>
        <v>551345416</v>
      </c>
    </row>
    <row r="115" spans="1:11" s="123" customFormat="1" ht="12.75">
      <c r="A115" s="237" t="s">
        <v>47</v>
      </c>
      <c r="B115" s="238"/>
      <c r="C115" s="238"/>
      <c r="D115" s="238"/>
      <c r="E115" s="238"/>
      <c r="F115" s="238"/>
      <c r="G115" s="238"/>
      <c r="H115" s="239"/>
      <c r="I115" s="128">
        <v>108</v>
      </c>
      <c r="J115" s="8">
        <v>123428105</v>
      </c>
      <c r="K115" s="8">
        <v>140804692</v>
      </c>
    </row>
    <row r="116" spans="1:11" ht="12.75">
      <c r="A116" s="229" t="s">
        <v>292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206" t="s">
        <v>176</v>
      </c>
      <c r="B117" s="207"/>
      <c r="C117" s="207"/>
      <c r="D117" s="207"/>
      <c r="E117" s="207"/>
      <c r="F117" s="207"/>
      <c r="G117" s="207"/>
      <c r="H117" s="207"/>
      <c r="I117" s="243"/>
      <c r="J117" s="243"/>
      <c r="K117" s="244"/>
    </row>
    <row r="118" spans="1:11" ht="12.75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/>
      <c r="K118" s="7"/>
    </row>
    <row r="119" spans="1:11" ht="12.75">
      <c r="A119" s="245" t="s">
        <v>9</v>
      </c>
      <c r="B119" s="246"/>
      <c r="C119" s="246"/>
      <c r="D119" s="246"/>
      <c r="E119" s="246"/>
      <c r="F119" s="246"/>
      <c r="G119" s="246"/>
      <c r="H119" s="247"/>
      <c r="I119" s="4">
        <v>110</v>
      </c>
      <c r="J119" s="8"/>
      <c r="K119" s="8"/>
    </row>
    <row r="120" spans="1:11" ht="12.75">
      <c r="A120" s="248" t="s">
        <v>293</v>
      </c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1:11" ht="12.75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  <ignoredErrors>
    <ignoredError sqref="J56:K56 J100:K100 K49 K9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workbookViewId="0" topLeftCell="A1">
      <selection activeCell="M9" sqref="M9"/>
    </sheetView>
  </sheetViews>
  <sheetFormatPr defaultColWidth="9.140625" defaultRowHeight="12.75"/>
  <cols>
    <col min="1" max="7" width="9.140625" style="51" customWidth="1"/>
    <col min="8" max="8" width="1.8515625" style="51" customWidth="1"/>
    <col min="9" max="9" width="9.140625" style="51" customWidth="1"/>
    <col min="10" max="10" width="12.421875" style="51" customWidth="1"/>
    <col min="11" max="12" width="13.140625" style="51" customWidth="1"/>
    <col min="13" max="13" width="12.7109375" style="51" customWidth="1"/>
    <col min="14" max="16384" width="9.140625" style="51" customWidth="1"/>
  </cols>
  <sheetData>
    <row r="1" spans="1:13" ht="12.75" customHeight="1">
      <c r="A1" s="212" t="s">
        <v>144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2.75" customHeight="1">
      <c r="A2" s="269" t="s">
        <v>344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ht="12.75" customHeight="1">
      <c r="A3" s="250" t="s">
        <v>312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2"/>
    </row>
    <row r="4" spans="1:13" ht="23.25">
      <c r="A4" s="253" t="s">
        <v>49</v>
      </c>
      <c r="B4" s="253"/>
      <c r="C4" s="253"/>
      <c r="D4" s="253"/>
      <c r="E4" s="253"/>
      <c r="F4" s="253"/>
      <c r="G4" s="253"/>
      <c r="H4" s="253"/>
      <c r="I4" s="54" t="s">
        <v>261</v>
      </c>
      <c r="J4" s="258" t="s">
        <v>301</v>
      </c>
      <c r="K4" s="258"/>
      <c r="L4" s="258" t="s">
        <v>302</v>
      </c>
      <c r="M4" s="258"/>
    </row>
    <row r="5" spans="1:13" ht="12.75">
      <c r="A5" s="253"/>
      <c r="B5" s="253"/>
      <c r="C5" s="253"/>
      <c r="D5" s="253"/>
      <c r="E5" s="253"/>
      <c r="F5" s="253"/>
      <c r="G5" s="253"/>
      <c r="H5" s="253"/>
      <c r="I5" s="54"/>
      <c r="J5" s="56" t="s">
        <v>296</v>
      </c>
      <c r="K5" s="56" t="s">
        <v>297</v>
      </c>
      <c r="L5" s="56" t="s">
        <v>296</v>
      </c>
      <c r="M5" s="56" t="s">
        <v>297</v>
      </c>
    </row>
    <row r="6" spans="1:13" s="120" customFormat="1" ht="12.75">
      <c r="A6" s="254">
        <v>1</v>
      </c>
      <c r="B6" s="254"/>
      <c r="C6" s="254"/>
      <c r="D6" s="254"/>
      <c r="E6" s="254"/>
      <c r="F6" s="254"/>
      <c r="G6" s="254"/>
      <c r="H6" s="254"/>
      <c r="I6" s="130">
        <v>2</v>
      </c>
      <c r="J6" s="129">
        <v>3</v>
      </c>
      <c r="K6" s="129">
        <v>4</v>
      </c>
      <c r="L6" s="129">
        <v>5</v>
      </c>
      <c r="M6" s="129">
        <v>6</v>
      </c>
    </row>
    <row r="7" spans="1:13" s="123" customFormat="1" ht="12.75">
      <c r="A7" s="223" t="s">
        <v>327</v>
      </c>
      <c r="B7" s="224"/>
      <c r="C7" s="224"/>
      <c r="D7" s="224"/>
      <c r="E7" s="224"/>
      <c r="F7" s="224"/>
      <c r="G7" s="224"/>
      <c r="H7" s="225"/>
      <c r="I7" s="126">
        <v>111</v>
      </c>
      <c r="J7" s="127">
        <f>SUM(J8:J9)</f>
        <v>220886018</v>
      </c>
      <c r="K7" s="127">
        <f>SUM(K8:K9)</f>
        <v>81448681</v>
      </c>
      <c r="L7" s="127">
        <f>SUM(L8:L9)</f>
        <v>224293516</v>
      </c>
      <c r="M7" s="127">
        <f>SUM(M8:M9)</f>
        <v>85920447</v>
      </c>
    </row>
    <row r="8" spans="1:13" ht="12.75">
      <c r="A8" s="255" t="s">
        <v>142</v>
      </c>
      <c r="B8" s="256"/>
      <c r="C8" s="256"/>
      <c r="D8" s="256"/>
      <c r="E8" s="256"/>
      <c r="F8" s="256"/>
      <c r="G8" s="256"/>
      <c r="H8" s="257"/>
      <c r="I8" s="1">
        <v>112</v>
      </c>
      <c r="J8" s="136">
        <v>215421468</v>
      </c>
      <c r="K8" s="136">
        <v>79751791</v>
      </c>
      <c r="L8" s="7">
        <v>214514500</v>
      </c>
      <c r="M8" s="7">
        <v>81978046</v>
      </c>
    </row>
    <row r="9" spans="1:13" ht="12.75">
      <c r="A9" s="255" t="s">
        <v>93</v>
      </c>
      <c r="B9" s="256"/>
      <c r="C9" s="256"/>
      <c r="D9" s="256"/>
      <c r="E9" s="256"/>
      <c r="F9" s="256"/>
      <c r="G9" s="256"/>
      <c r="H9" s="257"/>
      <c r="I9" s="1">
        <v>113</v>
      </c>
      <c r="J9" s="136">
        <v>5464550</v>
      </c>
      <c r="K9" s="136">
        <v>1696890</v>
      </c>
      <c r="L9" s="7">
        <v>9779016</v>
      </c>
      <c r="M9" s="7">
        <v>3942401</v>
      </c>
    </row>
    <row r="10" spans="1:13" s="123" customFormat="1" ht="12.75">
      <c r="A10" s="209" t="s">
        <v>328</v>
      </c>
      <c r="B10" s="210"/>
      <c r="C10" s="210"/>
      <c r="D10" s="210"/>
      <c r="E10" s="210"/>
      <c r="F10" s="210"/>
      <c r="G10" s="210"/>
      <c r="H10" s="211"/>
      <c r="I10" s="121">
        <v>114</v>
      </c>
      <c r="J10" s="122">
        <f>J11+J12+J16+J20+J21+J22+J25+J26</f>
        <v>202518329</v>
      </c>
      <c r="K10" s="122">
        <f>K11+K12+K16+K20+K21+K22+K25+K26</f>
        <v>74088174</v>
      </c>
      <c r="L10" s="122">
        <f>L11+L12+L16+L20+L21+L22+L25+L26</f>
        <v>206362045</v>
      </c>
      <c r="M10" s="122">
        <f>M11+M12+M16+M20+M21+M22+M25+M26</f>
        <v>78256940</v>
      </c>
    </row>
    <row r="11" spans="1:13" ht="12.75">
      <c r="A11" s="255" t="s">
        <v>94</v>
      </c>
      <c r="B11" s="256"/>
      <c r="C11" s="256"/>
      <c r="D11" s="256"/>
      <c r="E11" s="256"/>
      <c r="F11" s="256"/>
      <c r="G11" s="256"/>
      <c r="H11" s="257"/>
      <c r="I11" s="1">
        <v>115</v>
      </c>
      <c r="J11" s="136">
        <v>10741437</v>
      </c>
      <c r="K11" s="136">
        <v>-155046</v>
      </c>
      <c r="L11" s="7">
        <v>18509227</v>
      </c>
      <c r="M11" s="7">
        <v>10632224</v>
      </c>
    </row>
    <row r="12" spans="1:13" s="123" customFormat="1" ht="12.75">
      <c r="A12" s="209" t="s">
        <v>329</v>
      </c>
      <c r="B12" s="210"/>
      <c r="C12" s="210"/>
      <c r="D12" s="210"/>
      <c r="E12" s="210"/>
      <c r="F12" s="210"/>
      <c r="G12" s="210"/>
      <c r="H12" s="211"/>
      <c r="I12" s="121">
        <v>116</v>
      </c>
      <c r="J12" s="122">
        <f>SUM(J13:J15)</f>
        <v>129715538</v>
      </c>
      <c r="K12" s="122">
        <f>SUM(K13:K15)</f>
        <v>53163314</v>
      </c>
      <c r="L12" s="122">
        <f>SUM(L13:L15)</f>
        <v>121345395</v>
      </c>
      <c r="M12" s="122">
        <f>SUM(M13:M15)</f>
        <v>44229568</v>
      </c>
    </row>
    <row r="13" spans="1:13" ht="12.75">
      <c r="A13" s="220" t="s">
        <v>136</v>
      </c>
      <c r="B13" s="221"/>
      <c r="C13" s="221"/>
      <c r="D13" s="221"/>
      <c r="E13" s="221"/>
      <c r="F13" s="221"/>
      <c r="G13" s="221"/>
      <c r="H13" s="222"/>
      <c r="I13" s="1">
        <v>117</v>
      </c>
      <c r="J13" s="136">
        <v>79578894</v>
      </c>
      <c r="K13" s="136">
        <v>35385373</v>
      </c>
      <c r="L13" s="7">
        <v>69731615</v>
      </c>
      <c r="M13" s="7">
        <v>28181565</v>
      </c>
    </row>
    <row r="14" spans="1:13" ht="12.75">
      <c r="A14" s="220" t="s">
        <v>137</v>
      </c>
      <c r="B14" s="221"/>
      <c r="C14" s="221"/>
      <c r="D14" s="221"/>
      <c r="E14" s="221"/>
      <c r="F14" s="221"/>
      <c r="G14" s="221"/>
      <c r="H14" s="222"/>
      <c r="I14" s="1">
        <v>118</v>
      </c>
      <c r="J14" s="136">
        <v>34468008</v>
      </c>
      <c r="K14" s="136">
        <v>11676338</v>
      </c>
      <c r="L14" s="7">
        <v>33801940</v>
      </c>
      <c r="M14" s="7">
        <v>10347116</v>
      </c>
    </row>
    <row r="15" spans="1:13" ht="12.75">
      <c r="A15" s="220" t="s">
        <v>51</v>
      </c>
      <c r="B15" s="221"/>
      <c r="C15" s="221"/>
      <c r="D15" s="221"/>
      <c r="E15" s="221"/>
      <c r="F15" s="221"/>
      <c r="G15" s="221"/>
      <c r="H15" s="222"/>
      <c r="I15" s="1">
        <v>119</v>
      </c>
      <c r="J15" s="136">
        <v>15668636</v>
      </c>
      <c r="K15" s="136">
        <v>6101603</v>
      </c>
      <c r="L15" s="7">
        <v>17811840</v>
      </c>
      <c r="M15" s="7">
        <v>5700887</v>
      </c>
    </row>
    <row r="16" spans="1:13" s="123" customFormat="1" ht="12.75">
      <c r="A16" s="209" t="s">
        <v>330</v>
      </c>
      <c r="B16" s="210"/>
      <c r="C16" s="210"/>
      <c r="D16" s="210"/>
      <c r="E16" s="210"/>
      <c r="F16" s="210"/>
      <c r="G16" s="210"/>
      <c r="H16" s="211"/>
      <c r="I16" s="121">
        <v>120</v>
      </c>
      <c r="J16" s="122">
        <f>SUM(J17:J19)</f>
        <v>42211388</v>
      </c>
      <c r="K16" s="122">
        <f>SUM(K17:K19)</f>
        <v>14392141</v>
      </c>
      <c r="L16" s="122">
        <f>SUM(L17:L19)</f>
        <v>44709967</v>
      </c>
      <c r="M16" s="122">
        <f>SUM(M17:M19)</f>
        <v>15815707</v>
      </c>
    </row>
    <row r="17" spans="1:13" ht="12.75">
      <c r="A17" s="220" t="s">
        <v>52</v>
      </c>
      <c r="B17" s="221"/>
      <c r="C17" s="221"/>
      <c r="D17" s="221"/>
      <c r="E17" s="221"/>
      <c r="F17" s="221"/>
      <c r="G17" s="221"/>
      <c r="H17" s="222"/>
      <c r="I17" s="1">
        <v>121</v>
      </c>
      <c r="J17" s="136">
        <v>27440115</v>
      </c>
      <c r="K17" s="136">
        <v>9368829</v>
      </c>
      <c r="L17" s="7">
        <v>29019003</v>
      </c>
      <c r="M17" s="7">
        <v>10238057</v>
      </c>
    </row>
    <row r="18" spans="1:13" ht="12.75">
      <c r="A18" s="220" t="s">
        <v>53</v>
      </c>
      <c r="B18" s="221"/>
      <c r="C18" s="221"/>
      <c r="D18" s="221"/>
      <c r="E18" s="221"/>
      <c r="F18" s="221"/>
      <c r="G18" s="221"/>
      <c r="H18" s="222"/>
      <c r="I18" s="1">
        <v>122</v>
      </c>
      <c r="J18" s="136">
        <v>8549277</v>
      </c>
      <c r="K18" s="136">
        <v>2914855</v>
      </c>
      <c r="L18" s="7">
        <v>9284673</v>
      </c>
      <c r="M18" s="7">
        <v>3354761</v>
      </c>
    </row>
    <row r="19" spans="1:13" ht="12.75">
      <c r="A19" s="220" t="s">
        <v>54</v>
      </c>
      <c r="B19" s="221"/>
      <c r="C19" s="221"/>
      <c r="D19" s="221"/>
      <c r="E19" s="221"/>
      <c r="F19" s="221"/>
      <c r="G19" s="221"/>
      <c r="H19" s="222"/>
      <c r="I19" s="1">
        <v>123</v>
      </c>
      <c r="J19" s="136">
        <v>6221996</v>
      </c>
      <c r="K19" s="136">
        <v>2108457</v>
      </c>
      <c r="L19" s="7">
        <v>6406291</v>
      </c>
      <c r="M19" s="7">
        <v>2222889</v>
      </c>
    </row>
    <row r="20" spans="1:13" s="123" customFormat="1" ht="12.75">
      <c r="A20" s="209" t="s">
        <v>95</v>
      </c>
      <c r="B20" s="210"/>
      <c r="C20" s="210"/>
      <c r="D20" s="210"/>
      <c r="E20" s="210"/>
      <c r="F20" s="210"/>
      <c r="G20" s="210"/>
      <c r="H20" s="211"/>
      <c r="I20" s="121">
        <v>124</v>
      </c>
      <c r="J20" s="138">
        <v>9546313</v>
      </c>
      <c r="K20" s="138">
        <v>3276111</v>
      </c>
      <c r="L20" s="137">
        <v>9541664</v>
      </c>
      <c r="M20" s="137">
        <v>3200931</v>
      </c>
    </row>
    <row r="21" spans="1:13" s="123" customFormat="1" ht="12.75">
      <c r="A21" s="209" t="s">
        <v>96</v>
      </c>
      <c r="B21" s="210"/>
      <c r="C21" s="210"/>
      <c r="D21" s="210"/>
      <c r="E21" s="210"/>
      <c r="F21" s="210"/>
      <c r="G21" s="210"/>
      <c r="H21" s="211"/>
      <c r="I21" s="121">
        <v>125</v>
      </c>
      <c r="J21" s="138">
        <v>9929415</v>
      </c>
      <c r="K21" s="138">
        <v>3368065</v>
      </c>
      <c r="L21" s="137">
        <v>11273290</v>
      </c>
      <c r="M21" s="137">
        <v>4356323</v>
      </c>
    </row>
    <row r="22" spans="1:13" s="123" customFormat="1" ht="12.75">
      <c r="A22" s="209" t="s">
        <v>331</v>
      </c>
      <c r="B22" s="210"/>
      <c r="C22" s="210"/>
      <c r="D22" s="210"/>
      <c r="E22" s="210"/>
      <c r="F22" s="210"/>
      <c r="G22" s="210"/>
      <c r="H22" s="211"/>
      <c r="I22" s="121">
        <v>126</v>
      </c>
      <c r="J22" s="122">
        <f>J23+J24</f>
        <v>0</v>
      </c>
      <c r="K22" s="122">
        <f>SUM(K23:K24)</f>
        <v>0</v>
      </c>
      <c r="L22" s="122">
        <f>SUM(L23:L24)</f>
        <v>0</v>
      </c>
      <c r="M22" s="122">
        <f>SUM(M23:M24)</f>
        <v>0</v>
      </c>
    </row>
    <row r="23" spans="1:13" ht="12.75">
      <c r="A23" s="220" t="s">
        <v>127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/>
      <c r="K23" s="7"/>
      <c r="L23" s="7"/>
      <c r="M23" s="7"/>
    </row>
    <row r="24" spans="1:13" ht="12.75">
      <c r="A24" s="220" t="s">
        <v>128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/>
      <c r="K24" s="7"/>
      <c r="L24" s="7"/>
      <c r="M24" s="7"/>
    </row>
    <row r="25" spans="1:13" ht="12.75">
      <c r="A25" s="255" t="s">
        <v>97</v>
      </c>
      <c r="B25" s="256"/>
      <c r="C25" s="256"/>
      <c r="D25" s="256"/>
      <c r="E25" s="256"/>
      <c r="F25" s="256"/>
      <c r="G25" s="256"/>
      <c r="H25" s="257"/>
      <c r="I25" s="1">
        <v>129</v>
      </c>
      <c r="J25" s="7"/>
      <c r="K25" s="7"/>
      <c r="L25" s="7"/>
      <c r="M25" s="7"/>
    </row>
    <row r="26" spans="1:13" ht="12.75">
      <c r="A26" s="255" t="s">
        <v>40</v>
      </c>
      <c r="B26" s="256"/>
      <c r="C26" s="256"/>
      <c r="D26" s="256"/>
      <c r="E26" s="256"/>
      <c r="F26" s="256"/>
      <c r="G26" s="256"/>
      <c r="H26" s="257"/>
      <c r="I26" s="1">
        <v>130</v>
      </c>
      <c r="J26" s="136">
        <v>374238</v>
      </c>
      <c r="K26" s="136">
        <v>43589</v>
      </c>
      <c r="L26" s="7">
        <v>982502</v>
      </c>
      <c r="M26" s="7">
        <v>22187</v>
      </c>
    </row>
    <row r="27" spans="1:13" s="123" customFormat="1" ht="12.75">
      <c r="A27" s="209" t="s">
        <v>332</v>
      </c>
      <c r="B27" s="210"/>
      <c r="C27" s="210"/>
      <c r="D27" s="210"/>
      <c r="E27" s="210"/>
      <c r="F27" s="210"/>
      <c r="G27" s="210"/>
      <c r="H27" s="211"/>
      <c r="I27" s="121">
        <v>131</v>
      </c>
      <c r="J27" s="122">
        <f>SUM(J28:J32)</f>
        <v>374340</v>
      </c>
      <c r="K27" s="122">
        <f>SUM(K28:K32)</f>
        <v>147522</v>
      </c>
      <c r="L27" s="122">
        <f>SUM(L28:L32)</f>
        <v>545439</v>
      </c>
      <c r="M27" s="122">
        <f>SUM(M28:M32)</f>
        <v>242465</v>
      </c>
    </row>
    <row r="28" spans="1:13" ht="12.75">
      <c r="A28" s="255" t="s">
        <v>212</v>
      </c>
      <c r="B28" s="260"/>
      <c r="C28" s="260"/>
      <c r="D28" s="260"/>
      <c r="E28" s="260"/>
      <c r="F28" s="260"/>
      <c r="G28" s="260"/>
      <c r="H28" s="261"/>
      <c r="I28" s="1">
        <v>132</v>
      </c>
      <c r="J28" s="136">
        <v>64227</v>
      </c>
      <c r="K28" s="136">
        <v>21654</v>
      </c>
      <c r="L28" s="7">
        <v>149843</v>
      </c>
      <c r="M28" s="7">
        <v>49068</v>
      </c>
    </row>
    <row r="29" spans="1:13" ht="12.75">
      <c r="A29" s="259" t="s">
        <v>145</v>
      </c>
      <c r="B29" s="260"/>
      <c r="C29" s="260"/>
      <c r="D29" s="260"/>
      <c r="E29" s="260"/>
      <c r="F29" s="260"/>
      <c r="G29" s="260"/>
      <c r="H29" s="261"/>
      <c r="I29" s="1">
        <v>133</v>
      </c>
      <c r="J29" s="136">
        <v>271908</v>
      </c>
      <c r="K29" s="136">
        <v>88289</v>
      </c>
      <c r="L29" s="7">
        <v>395413</v>
      </c>
      <c r="M29" s="7">
        <v>193307</v>
      </c>
    </row>
    <row r="30" spans="1:13" ht="12.75">
      <c r="A30" s="259" t="s">
        <v>129</v>
      </c>
      <c r="B30" s="260"/>
      <c r="C30" s="260"/>
      <c r="D30" s="260"/>
      <c r="E30" s="260"/>
      <c r="F30" s="260"/>
      <c r="G30" s="260"/>
      <c r="H30" s="261"/>
      <c r="I30" s="1">
        <v>134</v>
      </c>
      <c r="J30" s="136"/>
      <c r="K30" s="136"/>
      <c r="L30" s="7"/>
      <c r="M30" s="7"/>
    </row>
    <row r="31" spans="1:13" ht="12.75">
      <c r="A31" s="259" t="s">
        <v>208</v>
      </c>
      <c r="B31" s="260"/>
      <c r="C31" s="260"/>
      <c r="D31" s="260"/>
      <c r="E31" s="260"/>
      <c r="F31" s="260"/>
      <c r="G31" s="260"/>
      <c r="H31" s="261"/>
      <c r="I31" s="1">
        <v>135</v>
      </c>
      <c r="J31" s="136"/>
      <c r="K31" s="136"/>
      <c r="L31" s="7"/>
      <c r="M31" s="7"/>
    </row>
    <row r="32" spans="1:13" ht="12.75">
      <c r="A32" s="259" t="s">
        <v>130</v>
      </c>
      <c r="B32" s="260"/>
      <c r="C32" s="260"/>
      <c r="D32" s="260"/>
      <c r="E32" s="260"/>
      <c r="F32" s="260"/>
      <c r="G32" s="260"/>
      <c r="H32" s="261"/>
      <c r="I32" s="1">
        <v>136</v>
      </c>
      <c r="J32" s="136">
        <v>38205</v>
      </c>
      <c r="K32" s="136">
        <v>37579</v>
      </c>
      <c r="L32" s="7">
        <v>183</v>
      </c>
      <c r="M32" s="7">
        <v>90</v>
      </c>
    </row>
    <row r="33" spans="1:13" s="123" customFormat="1" ht="12.75">
      <c r="A33" s="209" t="s">
        <v>333</v>
      </c>
      <c r="B33" s="210"/>
      <c r="C33" s="210"/>
      <c r="D33" s="210"/>
      <c r="E33" s="210"/>
      <c r="F33" s="210"/>
      <c r="G33" s="210"/>
      <c r="H33" s="211"/>
      <c r="I33" s="121">
        <v>137</v>
      </c>
      <c r="J33" s="122">
        <f>SUM(J34:J37)</f>
        <v>4482591</v>
      </c>
      <c r="K33" s="122">
        <f>SUM(K34:K37)</f>
        <v>1386968</v>
      </c>
      <c r="L33" s="122">
        <f>SUM(L34:L37)</f>
        <v>3407379</v>
      </c>
      <c r="M33" s="122">
        <f>SUM(M34:M37)</f>
        <v>1037516</v>
      </c>
    </row>
    <row r="34" spans="1:13" ht="12.75">
      <c r="A34" s="259" t="s">
        <v>56</v>
      </c>
      <c r="B34" s="260"/>
      <c r="C34" s="260"/>
      <c r="D34" s="260"/>
      <c r="E34" s="260"/>
      <c r="F34" s="260"/>
      <c r="G34" s="260"/>
      <c r="H34" s="261"/>
      <c r="I34" s="1">
        <v>138</v>
      </c>
      <c r="J34" s="136"/>
      <c r="K34" s="136"/>
      <c r="L34" s="7"/>
      <c r="M34" s="7"/>
    </row>
    <row r="35" spans="1:13" ht="12.75">
      <c r="A35" s="259" t="s">
        <v>55</v>
      </c>
      <c r="B35" s="260"/>
      <c r="C35" s="260"/>
      <c r="D35" s="260"/>
      <c r="E35" s="260"/>
      <c r="F35" s="260"/>
      <c r="G35" s="260"/>
      <c r="H35" s="261"/>
      <c r="I35" s="1">
        <v>139</v>
      </c>
      <c r="J35" s="136">
        <v>4105307</v>
      </c>
      <c r="K35" s="136">
        <v>1268546</v>
      </c>
      <c r="L35" s="7">
        <v>3094066</v>
      </c>
      <c r="M35" s="7">
        <v>948952</v>
      </c>
    </row>
    <row r="36" spans="1:13" ht="12.75">
      <c r="A36" s="259" t="s">
        <v>209</v>
      </c>
      <c r="B36" s="260"/>
      <c r="C36" s="260"/>
      <c r="D36" s="260"/>
      <c r="E36" s="260"/>
      <c r="F36" s="260"/>
      <c r="G36" s="260"/>
      <c r="H36" s="261"/>
      <c r="I36" s="1">
        <v>140</v>
      </c>
      <c r="J36" s="136"/>
      <c r="K36" s="136"/>
      <c r="L36" s="7"/>
      <c r="M36" s="7"/>
    </row>
    <row r="37" spans="1:13" ht="12.75">
      <c r="A37" s="259" t="s">
        <v>57</v>
      </c>
      <c r="B37" s="260"/>
      <c r="C37" s="260"/>
      <c r="D37" s="260"/>
      <c r="E37" s="260"/>
      <c r="F37" s="260"/>
      <c r="G37" s="260"/>
      <c r="H37" s="261"/>
      <c r="I37" s="1">
        <v>141</v>
      </c>
      <c r="J37" s="136">
        <v>377284</v>
      </c>
      <c r="K37" s="136">
        <v>118422</v>
      </c>
      <c r="L37" s="7">
        <v>313313</v>
      </c>
      <c r="M37" s="7">
        <v>88564</v>
      </c>
    </row>
    <row r="38" spans="1:13" s="123" customFormat="1" ht="12.75">
      <c r="A38" s="209" t="s">
        <v>184</v>
      </c>
      <c r="B38" s="210"/>
      <c r="C38" s="210"/>
      <c r="D38" s="210"/>
      <c r="E38" s="210"/>
      <c r="F38" s="210"/>
      <c r="G38" s="210"/>
      <c r="H38" s="211"/>
      <c r="I38" s="121">
        <v>142</v>
      </c>
      <c r="J38" s="136"/>
      <c r="K38" s="136"/>
      <c r="L38" s="124"/>
      <c r="M38" s="124"/>
    </row>
    <row r="39" spans="1:13" s="123" customFormat="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21">
        <v>143</v>
      </c>
      <c r="J39" s="136"/>
      <c r="K39" s="136"/>
      <c r="L39" s="124"/>
      <c r="M39" s="124"/>
    </row>
    <row r="40" spans="1:13" ht="12.75">
      <c r="A40" s="255" t="s">
        <v>210</v>
      </c>
      <c r="B40" s="256"/>
      <c r="C40" s="256"/>
      <c r="D40" s="256"/>
      <c r="E40" s="256"/>
      <c r="F40" s="256"/>
      <c r="G40" s="256"/>
      <c r="H40" s="257"/>
      <c r="I40" s="1">
        <v>144</v>
      </c>
      <c r="J40" s="136"/>
      <c r="K40" s="136"/>
      <c r="L40" s="7"/>
      <c r="M40" s="7"/>
    </row>
    <row r="41" spans="1:13" ht="12.75">
      <c r="A41" s="255" t="s">
        <v>211</v>
      </c>
      <c r="B41" s="256"/>
      <c r="C41" s="256"/>
      <c r="D41" s="256"/>
      <c r="E41" s="256"/>
      <c r="F41" s="256"/>
      <c r="G41" s="256"/>
      <c r="H41" s="257"/>
      <c r="I41" s="1">
        <v>145</v>
      </c>
      <c r="J41" s="136"/>
      <c r="K41" s="136"/>
      <c r="L41" s="7"/>
      <c r="M41" s="7"/>
    </row>
    <row r="42" spans="1:13" s="123" customFormat="1" ht="12.75">
      <c r="A42" s="209" t="s">
        <v>334</v>
      </c>
      <c r="B42" s="210"/>
      <c r="C42" s="210"/>
      <c r="D42" s="210"/>
      <c r="E42" s="210"/>
      <c r="F42" s="210"/>
      <c r="G42" s="210"/>
      <c r="H42" s="211"/>
      <c r="I42" s="121">
        <v>146</v>
      </c>
      <c r="J42" s="122">
        <f>J7+J27+J38+J40</f>
        <v>221260358</v>
      </c>
      <c r="K42" s="122">
        <f>K7+K27+K38+K40</f>
        <v>81596203</v>
      </c>
      <c r="L42" s="122">
        <f>L7+L27+L38+L40</f>
        <v>224838955</v>
      </c>
      <c r="M42" s="122">
        <f>M7+M27+M38+M40</f>
        <v>86162912</v>
      </c>
    </row>
    <row r="43" spans="1:13" s="123" customFormat="1" ht="12.75">
      <c r="A43" s="209" t="s">
        <v>335</v>
      </c>
      <c r="B43" s="210"/>
      <c r="C43" s="210"/>
      <c r="D43" s="210"/>
      <c r="E43" s="210"/>
      <c r="F43" s="210"/>
      <c r="G43" s="210"/>
      <c r="H43" s="211"/>
      <c r="I43" s="121">
        <v>147</v>
      </c>
      <c r="J43" s="122">
        <f>J10+J33+J39+J41</f>
        <v>207000920</v>
      </c>
      <c r="K43" s="122">
        <f>K10+K33+K39+K41</f>
        <v>75475142</v>
      </c>
      <c r="L43" s="122">
        <f>L10+L33+L39+L41</f>
        <v>209769424</v>
      </c>
      <c r="M43" s="122">
        <f>M10+M33+M39+M41</f>
        <v>79294456</v>
      </c>
    </row>
    <row r="44" spans="1:13" s="123" customFormat="1" ht="12.75">
      <c r="A44" s="209" t="s">
        <v>336</v>
      </c>
      <c r="B44" s="210"/>
      <c r="C44" s="210"/>
      <c r="D44" s="210"/>
      <c r="E44" s="210"/>
      <c r="F44" s="210"/>
      <c r="G44" s="210"/>
      <c r="H44" s="211"/>
      <c r="I44" s="121">
        <v>148</v>
      </c>
      <c r="J44" s="122">
        <f>J42-J43</f>
        <v>14259438</v>
      </c>
      <c r="K44" s="122">
        <f>K42-K43</f>
        <v>6121061</v>
      </c>
      <c r="L44" s="122">
        <f>L42-L43</f>
        <v>15069531</v>
      </c>
      <c r="M44" s="122">
        <f>M42-M43</f>
        <v>6868456</v>
      </c>
    </row>
    <row r="45" spans="1:13" ht="12.75">
      <c r="A45" s="232" t="s">
        <v>203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2">
        <f>IF(J42&gt;J43,J42-J43,0)</f>
        <v>14259438</v>
      </c>
      <c r="K45" s="52">
        <f>IF(K42&gt;K43,K42-K43,0)</f>
        <v>6121061</v>
      </c>
      <c r="L45" s="52">
        <f>IF(L42&gt;L43,L42-L43,0)</f>
        <v>15069531</v>
      </c>
      <c r="M45" s="52">
        <f>IF(M42&gt;M43,M42-M43,0)</f>
        <v>6868456</v>
      </c>
    </row>
    <row r="46" spans="1:13" ht="12.75">
      <c r="A46" s="232" t="s">
        <v>204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2"/>
      <c r="K46" s="52"/>
      <c r="L46" s="52">
        <f>IF(L43&gt;L42,L43-L42,0)</f>
        <v>0</v>
      </c>
      <c r="M46" s="52">
        <f>IF(M43&gt;M42,M43-M42,0)</f>
        <v>0</v>
      </c>
    </row>
    <row r="47" spans="1:13" ht="12.75">
      <c r="A47" s="255" t="s">
        <v>202</v>
      </c>
      <c r="B47" s="256"/>
      <c r="C47" s="256"/>
      <c r="D47" s="256"/>
      <c r="E47" s="256"/>
      <c r="F47" s="256"/>
      <c r="G47" s="256"/>
      <c r="H47" s="257"/>
      <c r="I47" s="1">
        <v>151</v>
      </c>
      <c r="J47" s="7"/>
      <c r="K47" s="7"/>
      <c r="L47" s="7"/>
      <c r="M47" s="7"/>
    </row>
    <row r="48" spans="1:13" ht="12.75">
      <c r="A48" s="255" t="s">
        <v>221</v>
      </c>
      <c r="B48" s="256"/>
      <c r="C48" s="256"/>
      <c r="D48" s="256"/>
      <c r="E48" s="256"/>
      <c r="F48" s="256"/>
      <c r="G48" s="256"/>
      <c r="H48" s="257"/>
      <c r="I48" s="1">
        <v>152</v>
      </c>
      <c r="J48" s="52">
        <f>J44-J47</f>
        <v>14259438</v>
      </c>
      <c r="K48" s="52">
        <f>K44-K47</f>
        <v>6121061</v>
      </c>
      <c r="L48" s="52">
        <f>L44-L47</f>
        <v>15069531</v>
      </c>
      <c r="M48" s="52">
        <f>M44-M47</f>
        <v>6868456</v>
      </c>
    </row>
    <row r="49" spans="1:13" ht="12.75">
      <c r="A49" s="232" t="s">
        <v>181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2">
        <f>IF(J48&gt;0,J48,0)</f>
        <v>14259438</v>
      </c>
      <c r="K49" s="52">
        <f>IF(K48&gt;0,K48,0)</f>
        <v>6121061</v>
      </c>
      <c r="L49" s="52">
        <f>IF(L48&gt;0,L48,0)</f>
        <v>15069531</v>
      </c>
      <c r="M49" s="52">
        <f>IF(M48&gt;0,M48,0)</f>
        <v>6868456</v>
      </c>
    </row>
    <row r="50" spans="1:13" ht="12.75">
      <c r="A50" s="266" t="s">
        <v>205</v>
      </c>
      <c r="B50" s="267"/>
      <c r="C50" s="267"/>
      <c r="D50" s="267"/>
      <c r="E50" s="267"/>
      <c r="F50" s="267"/>
      <c r="G50" s="267"/>
      <c r="H50" s="268"/>
      <c r="I50" s="2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0</v>
      </c>
      <c r="M50" s="57">
        <f>IF(M48&lt;0,-M48,0)</f>
        <v>0</v>
      </c>
    </row>
    <row r="51" spans="1:13" ht="12.75" customHeight="1">
      <c r="A51" s="229" t="s">
        <v>294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65"/>
    </row>
    <row r="52" spans="1:13" ht="12.75" customHeight="1">
      <c r="A52" s="206" t="s">
        <v>177</v>
      </c>
      <c r="B52" s="207"/>
      <c r="C52" s="207"/>
      <c r="D52" s="207"/>
      <c r="E52" s="207"/>
      <c r="F52" s="207"/>
      <c r="G52" s="207"/>
      <c r="H52" s="207"/>
      <c r="I52" s="53"/>
      <c r="J52" s="53"/>
      <c r="K52" s="53"/>
      <c r="L52" s="53"/>
      <c r="M52" s="135"/>
    </row>
    <row r="53" spans="1:13" ht="12.75">
      <c r="A53" s="262" t="s">
        <v>219</v>
      </c>
      <c r="B53" s="263"/>
      <c r="C53" s="263"/>
      <c r="D53" s="263"/>
      <c r="E53" s="263"/>
      <c r="F53" s="263"/>
      <c r="G53" s="263"/>
      <c r="H53" s="264"/>
      <c r="I53" s="1">
        <v>155</v>
      </c>
      <c r="J53" s="7"/>
      <c r="K53" s="7"/>
      <c r="L53" s="7"/>
      <c r="M53" s="7"/>
    </row>
    <row r="54" spans="1:13" ht="12.75">
      <c r="A54" s="262" t="s">
        <v>220</v>
      </c>
      <c r="B54" s="263"/>
      <c r="C54" s="263"/>
      <c r="D54" s="263"/>
      <c r="E54" s="263"/>
      <c r="F54" s="263"/>
      <c r="G54" s="263"/>
      <c r="H54" s="264"/>
      <c r="I54" s="1">
        <v>156</v>
      </c>
      <c r="J54" s="8"/>
      <c r="K54" s="8"/>
      <c r="L54" s="8"/>
      <c r="M54" s="8"/>
    </row>
    <row r="55" spans="1:13" ht="12.75" customHeight="1">
      <c r="A55" s="229" t="s">
        <v>179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65"/>
    </row>
    <row r="56" spans="1:13" ht="12.75">
      <c r="A56" s="206" t="s">
        <v>193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f>J48</f>
        <v>14259438</v>
      </c>
      <c r="K56" s="6">
        <f>K48</f>
        <v>6121061</v>
      </c>
      <c r="L56" s="6">
        <f>L48</f>
        <v>15069531</v>
      </c>
      <c r="M56" s="6">
        <f>M48</f>
        <v>6868456</v>
      </c>
    </row>
    <row r="57" spans="1:13" ht="12.75">
      <c r="A57" s="255" t="s">
        <v>206</v>
      </c>
      <c r="B57" s="256"/>
      <c r="C57" s="256"/>
      <c r="D57" s="256"/>
      <c r="E57" s="256"/>
      <c r="F57" s="256"/>
      <c r="G57" s="256"/>
      <c r="H57" s="257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59" t="s">
        <v>213</v>
      </c>
      <c r="B58" s="260"/>
      <c r="C58" s="260"/>
      <c r="D58" s="260"/>
      <c r="E58" s="260"/>
      <c r="F58" s="260"/>
      <c r="G58" s="260"/>
      <c r="H58" s="261"/>
      <c r="I58" s="1">
        <v>159</v>
      </c>
      <c r="J58" s="7"/>
      <c r="K58" s="7"/>
      <c r="L58" s="7"/>
      <c r="M58" s="7"/>
    </row>
    <row r="59" spans="1:13" ht="12.75">
      <c r="A59" s="259" t="s">
        <v>214</v>
      </c>
      <c r="B59" s="260"/>
      <c r="C59" s="260"/>
      <c r="D59" s="260"/>
      <c r="E59" s="260"/>
      <c r="F59" s="260"/>
      <c r="G59" s="260"/>
      <c r="H59" s="261"/>
      <c r="I59" s="1">
        <v>160</v>
      </c>
      <c r="J59" s="7"/>
      <c r="K59" s="7"/>
      <c r="L59" s="7"/>
      <c r="M59" s="7"/>
    </row>
    <row r="60" spans="1:13" ht="12.75">
      <c r="A60" s="259" t="s">
        <v>35</v>
      </c>
      <c r="B60" s="260"/>
      <c r="C60" s="260"/>
      <c r="D60" s="260"/>
      <c r="E60" s="260"/>
      <c r="F60" s="260"/>
      <c r="G60" s="260"/>
      <c r="H60" s="261"/>
      <c r="I60" s="1">
        <v>161</v>
      </c>
      <c r="J60" s="7"/>
      <c r="K60" s="7"/>
      <c r="L60" s="7"/>
      <c r="M60" s="7"/>
    </row>
    <row r="61" spans="1:13" ht="12.75">
      <c r="A61" s="259" t="s">
        <v>215</v>
      </c>
      <c r="B61" s="260"/>
      <c r="C61" s="260"/>
      <c r="D61" s="260"/>
      <c r="E61" s="260"/>
      <c r="F61" s="260"/>
      <c r="G61" s="260"/>
      <c r="H61" s="261"/>
      <c r="I61" s="1">
        <v>162</v>
      </c>
      <c r="J61" s="7"/>
      <c r="K61" s="7"/>
      <c r="L61" s="7"/>
      <c r="M61" s="7"/>
    </row>
    <row r="62" spans="1:13" ht="12.75">
      <c r="A62" s="259" t="s">
        <v>216</v>
      </c>
      <c r="B62" s="260"/>
      <c r="C62" s="260"/>
      <c r="D62" s="260"/>
      <c r="E62" s="260"/>
      <c r="F62" s="260"/>
      <c r="G62" s="260"/>
      <c r="H62" s="261"/>
      <c r="I62" s="1">
        <v>163</v>
      </c>
      <c r="J62" s="7"/>
      <c r="K62" s="7"/>
      <c r="L62" s="7"/>
      <c r="M62" s="7"/>
    </row>
    <row r="63" spans="1:13" ht="12.75">
      <c r="A63" s="259" t="s">
        <v>217</v>
      </c>
      <c r="B63" s="260"/>
      <c r="C63" s="260"/>
      <c r="D63" s="260"/>
      <c r="E63" s="260"/>
      <c r="F63" s="260"/>
      <c r="G63" s="260"/>
      <c r="H63" s="261"/>
      <c r="I63" s="1">
        <v>164</v>
      </c>
      <c r="J63" s="7"/>
      <c r="K63" s="7"/>
      <c r="L63" s="7"/>
      <c r="M63" s="7"/>
    </row>
    <row r="64" spans="1:13" ht="12.75">
      <c r="A64" s="259" t="s">
        <v>218</v>
      </c>
      <c r="B64" s="260"/>
      <c r="C64" s="260"/>
      <c r="D64" s="260"/>
      <c r="E64" s="260"/>
      <c r="F64" s="260"/>
      <c r="G64" s="260"/>
      <c r="H64" s="261"/>
      <c r="I64" s="1">
        <v>165</v>
      </c>
      <c r="J64" s="7"/>
      <c r="K64" s="7"/>
      <c r="L64" s="7"/>
      <c r="M64" s="7"/>
    </row>
    <row r="65" spans="1:13" ht="12.75">
      <c r="A65" s="259" t="s">
        <v>207</v>
      </c>
      <c r="B65" s="260"/>
      <c r="C65" s="260"/>
      <c r="D65" s="260"/>
      <c r="E65" s="260"/>
      <c r="F65" s="260"/>
      <c r="G65" s="260"/>
      <c r="H65" s="261"/>
      <c r="I65" s="1">
        <v>166</v>
      </c>
      <c r="J65" s="7"/>
      <c r="K65" s="7"/>
      <c r="L65" s="7"/>
      <c r="M65" s="7"/>
    </row>
    <row r="66" spans="1:13" ht="12.75">
      <c r="A66" s="259" t="s">
        <v>182</v>
      </c>
      <c r="B66" s="260"/>
      <c r="C66" s="260"/>
      <c r="D66" s="260"/>
      <c r="E66" s="260"/>
      <c r="F66" s="260"/>
      <c r="G66" s="260"/>
      <c r="H66" s="261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55" t="s">
        <v>183</v>
      </c>
      <c r="B67" s="256"/>
      <c r="C67" s="256"/>
      <c r="D67" s="256"/>
      <c r="E67" s="256"/>
      <c r="F67" s="256"/>
      <c r="G67" s="256"/>
      <c r="H67" s="257"/>
      <c r="I67" s="1">
        <v>168</v>
      </c>
      <c r="J67" s="57">
        <f>J56+J66</f>
        <v>14259438</v>
      </c>
      <c r="K67" s="57">
        <f>K56+K66</f>
        <v>6121061</v>
      </c>
      <c r="L67" s="57">
        <f>L56+L66</f>
        <v>15069531</v>
      </c>
      <c r="M67" s="57">
        <f>M56+M66</f>
        <v>6868456</v>
      </c>
    </row>
    <row r="68" spans="1:13" ht="12.75" customHeight="1">
      <c r="A68" s="273" t="s">
        <v>295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5"/>
    </row>
    <row r="69" spans="1:13" ht="12.75" customHeight="1">
      <c r="A69" s="276" t="s">
        <v>178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8"/>
    </row>
    <row r="70" spans="1:13" ht="12.75">
      <c r="A70" s="262" t="s">
        <v>219</v>
      </c>
      <c r="B70" s="263"/>
      <c r="C70" s="263"/>
      <c r="D70" s="263"/>
      <c r="E70" s="263"/>
      <c r="F70" s="263"/>
      <c r="G70" s="263"/>
      <c r="H70" s="264"/>
      <c r="I70" s="1">
        <v>169</v>
      </c>
      <c r="J70" s="7"/>
      <c r="K70" s="7"/>
      <c r="L70" s="7"/>
      <c r="M70" s="7"/>
    </row>
    <row r="71" spans="1:13" ht="12.75">
      <c r="A71" s="270" t="s">
        <v>220</v>
      </c>
      <c r="B71" s="271"/>
      <c r="C71" s="271"/>
      <c r="D71" s="271"/>
      <c r="E71" s="271"/>
      <c r="F71" s="271"/>
      <c r="G71" s="271"/>
      <c r="H71" s="27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75" right="0.69" top="1" bottom="0.27" header="0.5" footer="0.17"/>
  <pageSetup horizontalDpi="600" verticalDpi="600" orientation="portrait" paperSize="9" scale="67" r:id="rId1"/>
  <ignoredErrors>
    <ignoredError sqref="L16:M16 J16:K16" formulaRange="1"/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20" zoomScalePageLayoutView="0" workbookViewId="0" topLeftCell="A1">
      <selection activeCell="K16" sqref="K16"/>
    </sheetView>
  </sheetViews>
  <sheetFormatPr defaultColWidth="9.140625" defaultRowHeight="12.75"/>
  <cols>
    <col min="1" max="8" width="9.140625" style="51" customWidth="1"/>
    <col min="9" max="9" width="9.00390625" style="51" customWidth="1"/>
    <col min="10" max="11" width="10.140625" style="51" customWidth="1"/>
    <col min="12" max="16384" width="9.140625" style="51" customWidth="1"/>
  </cols>
  <sheetData>
    <row r="1" spans="1:11" ht="12.75" customHeight="1">
      <c r="A1" s="282" t="s">
        <v>154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3" t="s">
        <v>344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79" t="s">
        <v>312</v>
      </c>
      <c r="B3" s="280"/>
      <c r="C3" s="280"/>
      <c r="D3" s="280"/>
      <c r="E3" s="280"/>
      <c r="F3" s="280"/>
      <c r="G3" s="280"/>
      <c r="H3" s="280"/>
      <c r="I3" s="280"/>
      <c r="J3" s="280"/>
      <c r="K3" s="281"/>
    </row>
    <row r="4" spans="1:11" ht="23.25">
      <c r="A4" s="284" t="s">
        <v>49</v>
      </c>
      <c r="B4" s="284"/>
      <c r="C4" s="284"/>
      <c r="D4" s="284"/>
      <c r="E4" s="284"/>
      <c r="F4" s="284"/>
      <c r="G4" s="284"/>
      <c r="H4" s="284"/>
      <c r="I4" s="60" t="s">
        <v>261</v>
      </c>
      <c r="J4" s="61" t="s">
        <v>301</v>
      </c>
      <c r="K4" s="61" t="s">
        <v>302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62">
        <v>2</v>
      </c>
      <c r="J5" s="63" t="s">
        <v>265</v>
      </c>
      <c r="K5" s="63" t="s">
        <v>266</v>
      </c>
    </row>
    <row r="6" spans="1:11" ht="12.75">
      <c r="A6" s="229" t="s">
        <v>146</v>
      </c>
      <c r="B6" s="240"/>
      <c r="C6" s="240"/>
      <c r="D6" s="240"/>
      <c r="E6" s="240"/>
      <c r="F6" s="240"/>
      <c r="G6" s="240"/>
      <c r="H6" s="240"/>
      <c r="I6" s="286"/>
      <c r="J6" s="286"/>
      <c r="K6" s="287"/>
    </row>
    <row r="7" spans="1:11" ht="12.75">
      <c r="A7" s="220" t="s">
        <v>30</v>
      </c>
      <c r="B7" s="221"/>
      <c r="C7" s="221"/>
      <c r="D7" s="221"/>
      <c r="E7" s="221"/>
      <c r="F7" s="221"/>
      <c r="G7" s="221"/>
      <c r="H7" s="221"/>
      <c r="I7" s="1">
        <v>1</v>
      </c>
      <c r="J7" s="7">
        <v>14259438</v>
      </c>
      <c r="K7" s="7">
        <v>15069531</v>
      </c>
    </row>
    <row r="8" spans="1:11" ht="12.75">
      <c r="A8" s="220" t="s">
        <v>31</v>
      </c>
      <c r="B8" s="221"/>
      <c r="C8" s="221"/>
      <c r="D8" s="221"/>
      <c r="E8" s="221"/>
      <c r="F8" s="221"/>
      <c r="G8" s="221"/>
      <c r="H8" s="221"/>
      <c r="I8" s="1">
        <v>2</v>
      </c>
      <c r="J8" s="7">
        <v>9546313</v>
      </c>
      <c r="K8" s="7">
        <v>9541664</v>
      </c>
    </row>
    <row r="9" spans="1:11" ht="12.75">
      <c r="A9" s="220" t="s">
        <v>32</v>
      </c>
      <c r="B9" s="221"/>
      <c r="C9" s="221"/>
      <c r="D9" s="221"/>
      <c r="E9" s="221"/>
      <c r="F9" s="221"/>
      <c r="G9" s="221"/>
      <c r="H9" s="221"/>
      <c r="I9" s="1">
        <v>3</v>
      </c>
      <c r="J9" s="7">
        <v>10908225</v>
      </c>
      <c r="K9" s="7">
        <v>20320043</v>
      </c>
    </row>
    <row r="10" spans="1:11" ht="12.75">
      <c r="A10" s="220" t="s">
        <v>33</v>
      </c>
      <c r="B10" s="221"/>
      <c r="C10" s="221"/>
      <c r="D10" s="221"/>
      <c r="E10" s="221"/>
      <c r="F10" s="221"/>
      <c r="G10" s="221"/>
      <c r="H10" s="221"/>
      <c r="I10" s="1">
        <v>4</v>
      </c>
      <c r="J10" s="7"/>
      <c r="K10" s="7"/>
    </row>
    <row r="11" spans="1:11" ht="12.75">
      <c r="A11" s="220" t="s">
        <v>34</v>
      </c>
      <c r="B11" s="221"/>
      <c r="C11" s="221"/>
      <c r="D11" s="221"/>
      <c r="E11" s="221"/>
      <c r="F11" s="221"/>
      <c r="G11" s="221"/>
      <c r="H11" s="221"/>
      <c r="I11" s="1">
        <v>5</v>
      </c>
      <c r="J11" s="7"/>
      <c r="K11" s="7">
        <v>45331</v>
      </c>
    </row>
    <row r="12" spans="1:11" ht="12.75">
      <c r="A12" s="220" t="s">
        <v>41</v>
      </c>
      <c r="B12" s="221"/>
      <c r="C12" s="221"/>
      <c r="D12" s="221"/>
      <c r="E12" s="221"/>
      <c r="F12" s="221"/>
      <c r="G12" s="221"/>
      <c r="H12" s="221"/>
      <c r="I12" s="1">
        <v>6</v>
      </c>
      <c r="J12" s="7"/>
      <c r="K12" s="7"/>
    </row>
    <row r="13" spans="1:11" ht="12.75">
      <c r="A13" s="255" t="s">
        <v>147</v>
      </c>
      <c r="B13" s="256"/>
      <c r="C13" s="256"/>
      <c r="D13" s="256"/>
      <c r="E13" s="256"/>
      <c r="F13" s="256"/>
      <c r="G13" s="256"/>
      <c r="H13" s="256"/>
      <c r="I13" s="1">
        <v>7</v>
      </c>
      <c r="J13" s="52">
        <f>SUM(J7:J12)</f>
        <v>34713976</v>
      </c>
      <c r="K13" s="52">
        <f>SUM(K7:K12)</f>
        <v>44976569</v>
      </c>
    </row>
    <row r="14" spans="1:11" ht="12.75">
      <c r="A14" s="220" t="s">
        <v>42</v>
      </c>
      <c r="B14" s="221"/>
      <c r="C14" s="221"/>
      <c r="D14" s="221"/>
      <c r="E14" s="221"/>
      <c r="F14" s="221"/>
      <c r="G14" s="221"/>
      <c r="H14" s="221"/>
      <c r="I14" s="1">
        <v>8</v>
      </c>
      <c r="J14" s="7"/>
      <c r="K14" s="7"/>
    </row>
    <row r="15" spans="1:11" ht="12.75">
      <c r="A15" s="220" t="s">
        <v>43</v>
      </c>
      <c r="B15" s="221"/>
      <c r="C15" s="221"/>
      <c r="D15" s="221"/>
      <c r="E15" s="221"/>
      <c r="F15" s="221"/>
      <c r="G15" s="221"/>
      <c r="H15" s="221"/>
      <c r="I15" s="1">
        <v>9</v>
      </c>
      <c r="J15" s="7">
        <v>3759038</v>
      </c>
      <c r="K15" s="7">
        <v>14788564</v>
      </c>
    </row>
    <row r="16" spans="1:11" ht="12.75">
      <c r="A16" s="220" t="s">
        <v>44</v>
      </c>
      <c r="B16" s="221"/>
      <c r="C16" s="221"/>
      <c r="D16" s="221"/>
      <c r="E16" s="221"/>
      <c r="F16" s="221"/>
      <c r="G16" s="221"/>
      <c r="H16" s="221"/>
      <c r="I16" s="1">
        <v>10</v>
      </c>
      <c r="J16" s="7">
        <v>4717471</v>
      </c>
      <c r="K16" s="7"/>
    </row>
    <row r="17" spans="1:11" ht="12.75">
      <c r="A17" s="220" t="s">
        <v>45</v>
      </c>
      <c r="B17" s="221"/>
      <c r="C17" s="221"/>
      <c r="D17" s="221"/>
      <c r="E17" s="221"/>
      <c r="F17" s="221"/>
      <c r="G17" s="221"/>
      <c r="H17" s="221"/>
      <c r="I17" s="1">
        <v>11</v>
      </c>
      <c r="J17" s="7"/>
      <c r="K17" s="7"/>
    </row>
    <row r="18" spans="1:11" ht="12.75">
      <c r="A18" s="255" t="s">
        <v>148</v>
      </c>
      <c r="B18" s="256"/>
      <c r="C18" s="256"/>
      <c r="D18" s="256"/>
      <c r="E18" s="256"/>
      <c r="F18" s="256"/>
      <c r="G18" s="256"/>
      <c r="H18" s="256"/>
      <c r="I18" s="1">
        <v>12</v>
      </c>
      <c r="J18" s="52">
        <f>SUM(J14:J17)</f>
        <v>8476509</v>
      </c>
      <c r="K18" s="52">
        <f>SUM(K14:K17)</f>
        <v>14788564</v>
      </c>
    </row>
    <row r="19" spans="1:11" ht="12.75">
      <c r="A19" s="255" t="s">
        <v>26</v>
      </c>
      <c r="B19" s="256"/>
      <c r="C19" s="256"/>
      <c r="D19" s="256"/>
      <c r="E19" s="256"/>
      <c r="F19" s="256"/>
      <c r="G19" s="256"/>
      <c r="H19" s="256"/>
      <c r="I19" s="1">
        <v>13</v>
      </c>
      <c r="J19" s="52">
        <f>IF(J13&gt;J18,J13-J18,0)</f>
        <v>26237467</v>
      </c>
      <c r="K19" s="52">
        <f>IF(K13&gt;K18,K13-K18,0)</f>
        <v>30188005</v>
      </c>
    </row>
    <row r="20" spans="1:11" ht="12.75">
      <c r="A20" s="255" t="s">
        <v>27</v>
      </c>
      <c r="B20" s="256"/>
      <c r="C20" s="256"/>
      <c r="D20" s="256"/>
      <c r="E20" s="256"/>
      <c r="F20" s="256"/>
      <c r="G20" s="256"/>
      <c r="H20" s="256"/>
      <c r="I20" s="1">
        <v>14</v>
      </c>
      <c r="J20" s="52">
        <f>IF(J18&gt;J13,J18-J13,0)</f>
        <v>0</v>
      </c>
      <c r="K20" s="52">
        <f>IF(K18&gt;K13,K18-K13,0)</f>
        <v>0</v>
      </c>
    </row>
    <row r="21" spans="1:11" ht="12.75">
      <c r="A21" s="229" t="s">
        <v>149</v>
      </c>
      <c r="B21" s="240"/>
      <c r="C21" s="240"/>
      <c r="D21" s="240"/>
      <c r="E21" s="240"/>
      <c r="F21" s="240"/>
      <c r="G21" s="240"/>
      <c r="H21" s="240"/>
      <c r="I21" s="286"/>
      <c r="J21" s="286"/>
      <c r="K21" s="287"/>
    </row>
    <row r="22" spans="1:11" ht="12.75">
      <c r="A22" s="220" t="s">
        <v>168</v>
      </c>
      <c r="B22" s="221"/>
      <c r="C22" s="221"/>
      <c r="D22" s="221"/>
      <c r="E22" s="221"/>
      <c r="F22" s="221"/>
      <c r="G22" s="221"/>
      <c r="H22" s="221"/>
      <c r="I22" s="1">
        <v>15</v>
      </c>
      <c r="J22" s="7">
        <v>19692</v>
      </c>
      <c r="K22" s="7">
        <v>507368</v>
      </c>
    </row>
    <row r="23" spans="1:11" ht="12.75">
      <c r="A23" s="220" t="s">
        <v>169</v>
      </c>
      <c r="B23" s="221"/>
      <c r="C23" s="221"/>
      <c r="D23" s="221"/>
      <c r="E23" s="221"/>
      <c r="F23" s="221"/>
      <c r="G23" s="221"/>
      <c r="H23" s="221"/>
      <c r="I23" s="1">
        <v>16</v>
      </c>
      <c r="J23" s="7"/>
      <c r="K23" s="7"/>
    </row>
    <row r="24" spans="1:11" ht="12.75">
      <c r="A24" s="220" t="s">
        <v>170</v>
      </c>
      <c r="B24" s="221"/>
      <c r="C24" s="221"/>
      <c r="D24" s="221"/>
      <c r="E24" s="221"/>
      <c r="F24" s="221"/>
      <c r="G24" s="221"/>
      <c r="H24" s="221"/>
      <c r="I24" s="1">
        <v>17</v>
      </c>
      <c r="J24" s="7"/>
      <c r="K24" s="7"/>
    </row>
    <row r="25" spans="1:11" ht="12.75">
      <c r="A25" s="220" t="s">
        <v>171</v>
      </c>
      <c r="B25" s="221"/>
      <c r="C25" s="221"/>
      <c r="D25" s="221"/>
      <c r="E25" s="221"/>
      <c r="F25" s="221"/>
      <c r="G25" s="221"/>
      <c r="H25" s="221"/>
      <c r="I25" s="1">
        <v>18</v>
      </c>
      <c r="J25" s="7"/>
      <c r="K25" s="7"/>
    </row>
    <row r="26" spans="1:11" ht="12.75">
      <c r="A26" s="220" t="s">
        <v>172</v>
      </c>
      <c r="B26" s="221"/>
      <c r="C26" s="221"/>
      <c r="D26" s="221"/>
      <c r="E26" s="221"/>
      <c r="F26" s="221"/>
      <c r="G26" s="221"/>
      <c r="H26" s="221"/>
      <c r="I26" s="1">
        <v>19</v>
      </c>
      <c r="J26" s="7">
        <v>155658</v>
      </c>
      <c r="K26" s="7"/>
    </row>
    <row r="27" spans="1:11" ht="12.75">
      <c r="A27" s="255" t="s">
        <v>158</v>
      </c>
      <c r="B27" s="256"/>
      <c r="C27" s="256"/>
      <c r="D27" s="256"/>
      <c r="E27" s="256"/>
      <c r="F27" s="256"/>
      <c r="G27" s="256"/>
      <c r="H27" s="256"/>
      <c r="I27" s="1">
        <v>20</v>
      </c>
      <c r="J27" s="52">
        <f>SUM(J22:J26)</f>
        <v>175350</v>
      </c>
      <c r="K27" s="52">
        <f>SUM(K22:K26)</f>
        <v>507368</v>
      </c>
    </row>
    <row r="28" spans="1:11" ht="12.75">
      <c r="A28" s="220" t="s">
        <v>105</v>
      </c>
      <c r="B28" s="221"/>
      <c r="C28" s="221"/>
      <c r="D28" s="221"/>
      <c r="E28" s="221"/>
      <c r="F28" s="221"/>
      <c r="G28" s="221"/>
      <c r="H28" s="221"/>
      <c r="I28" s="1">
        <v>21</v>
      </c>
      <c r="J28" s="7">
        <v>19289747</v>
      </c>
      <c r="K28" s="7">
        <v>16890451</v>
      </c>
    </row>
    <row r="29" spans="1:11" ht="12.75">
      <c r="A29" s="220" t="s">
        <v>106</v>
      </c>
      <c r="B29" s="221"/>
      <c r="C29" s="221"/>
      <c r="D29" s="221"/>
      <c r="E29" s="221"/>
      <c r="F29" s="221"/>
      <c r="G29" s="221"/>
      <c r="H29" s="221"/>
      <c r="I29" s="1">
        <v>22</v>
      </c>
      <c r="J29" s="7"/>
      <c r="K29" s="7"/>
    </row>
    <row r="30" spans="1:11" ht="12.75">
      <c r="A30" s="220" t="s">
        <v>14</v>
      </c>
      <c r="B30" s="221"/>
      <c r="C30" s="221"/>
      <c r="D30" s="221"/>
      <c r="E30" s="221"/>
      <c r="F30" s="221"/>
      <c r="G30" s="221"/>
      <c r="H30" s="221"/>
      <c r="I30" s="1">
        <v>23</v>
      </c>
      <c r="J30" s="7"/>
      <c r="K30" s="7">
        <v>2099776</v>
      </c>
    </row>
    <row r="31" spans="1:11" ht="12.75">
      <c r="A31" s="255" t="s">
        <v>5</v>
      </c>
      <c r="B31" s="256"/>
      <c r="C31" s="256"/>
      <c r="D31" s="256"/>
      <c r="E31" s="256"/>
      <c r="F31" s="256"/>
      <c r="G31" s="256"/>
      <c r="H31" s="256"/>
      <c r="I31" s="1">
        <v>24</v>
      </c>
      <c r="J31" s="52">
        <f>SUM(J28:J30)</f>
        <v>19289747</v>
      </c>
      <c r="K31" s="52">
        <f>SUM(K28:K30)</f>
        <v>18990227</v>
      </c>
    </row>
    <row r="32" spans="1:11" ht="12.75">
      <c r="A32" s="255" t="s">
        <v>28</v>
      </c>
      <c r="B32" s="256"/>
      <c r="C32" s="256"/>
      <c r="D32" s="256"/>
      <c r="E32" s="256"/>
      <c r="F32" s="256"/>
      <c r="G32" s="256"/>
      <c r="H32" s="256"/>
      <c r="I32" s="1">
        <v>25</v>
      </c>
      <c r="J32" s="52">
        <f>IF(J27&gt;J31,J27-J31,0)</f>
        <v>0</v>
      </c>
      <c r="K32" s="52">
        <f>IF(K27&gt;K31,K27-K31,0)</f>
        <v>0</v>
      </c>
    </row>
    <row r="33" spans="1:11" ht="12.75">
      <c r="A33" s="255" t="s">
        <v>29</v>
      </c>
      <c r="B33" s="256"/>
      <c r="C33" s="256"/>
      <c r="D33" s="256"/>
      <c r="E33" s="256"/>
      <c r="F33" s="256"/>
      <c r="G33" s="256"/>
      <c r="H33" s="256"/>
      <c r="I33" s="1">
        <v>26</v>
      </c>
      <c r="J33" s="52">
        <f>IF(J31&gt;J27,J31-J27,0)</f>
        <v>19114397</v>
      </c>
      <c r="K33" s="52">
        <f>IF(K31&gt;K27,K31-K27,0)</f>
        <v>18482859</v>
      </c>
    </row>
    <row r="34" spans="1:11" ht="12.75">
      <c r="A34" s="229" t="s">
        <v>150</v>
      </c>
      <c r="B34" s="240"/>
      <c r="C34" s="240"/>
      <c r="D34" s="240"/>
      <c r="E34" s="240"/>
      <c r="F34" s="240"/>
      <c r="G34" s="240"/>
      <c r="H34" s="240"/>
      <c r="I34" s="286"/>
      <c r="J34" s="286"/>
      <c r="K34" s="287"/>
    </row>
    <row r="35" spans="1:11" ht="12.75">
      <c r="A35" s="220" t="s">
        <v>164</v>
      </c>
      <c r="B35" s="221"/>
      <c r="C35" s="221"/>
      <c r="D35" s="221"/>
      <c r="E35" s="221"/>
      <c r="F35" s="221"/>
      <c r="G35" s="221"/>
      <c r="H35" s="221"/>
      <c r="I35" s="1">
        <v>27</v>
      </c>
      <c r="J35" s="7"/>
      <c r="K35" s="7"/>
    </row>
    <row r="36" spans="1:11" ht="12.75">
      <c r="A36" s="220" t="s">
        <v>19</v>
      </c>
      <c r="B36" s="221"/>
      <c r="C36" s="221"/>
      <c r="D36" s="221"/>
      <c r="E36" s="221"/>
      <c r="F36" s="221"/>
      <c r="G36" s="221"/>
      <c r="H36" s="221"/>
      <c r="I36" s="1">
        <v>28</v>
      </c>
      <c r="J36" s="7"/>
      <c r="K36" s="7"/>
    </row>
    <row r="37" spans="1:11" ht="12.75">
      <c r="A37" s="220" t="s">
        <v>20</v>
      </c>
      <c r="B37" s="221"/>
      <c r="C37" s="221"/>
      <c r="D37" s="221"/>
      <c r="E37" s="221"/>
      <c r="F37" s="221"/>
      <c r="G37" s="221"/>
      <c r="H37" s="221"/>
      <c r="I37" s="1">
        <v>29</v>
      </c>
      <c r="J37" s="7">
        <v>37800</v>
      </c>
      <c r="K37" s="7"/>
    </row>
    <row r="38" spans="1:11" ht="12.75">
      <c r="A38" s="255" t="s">
        <v>58</v>
      </c>
      <c r="B38" s="256"/>
      <c r="C38" s="256"/>
      <c r="D38" s="256"/>
      <c r="E38" s="256"/>
      <c r="F38" s="256"/>
      <c r="G38" s="256"/>
      <c r="H38" s="256"/>
      <c r="I38" s="1">
        <v>30</v>
      </c>
      <c r="J38" s="52">
        <f>SUM(J35:J37)</f>
        <v>37800</v>
      </c>
      <c r="K38" s="52">
        <f>SUM(K35:K37)</f>
        <v>0</v>
      </c>
    </row>
    <row r="39" spans="1:11" ht="12.75">
      <c r="A39" s="220" t="s">
        <v>21</v>
      </c>
      <c r="B39" s="221"/>
      <c r="C39" s="221"/>
      <c r="D39" s="221"/>
      <c r="E39" s="221"/>
      <c r="F39" s="221"/>
      <c r="G39" s="221"/>
      <c r="H39" s="221"/>
      <c r="I39" s="1">
        <v>31</v>
      </c>
      <c r="J39" s="7">
        <v>6737983</v>
      </c>
      <c r="K39" s="7">
        <v>4340481</v>
      </c>
    </row>
    <row r="40" spans="1:11" ht="12.75">
      <c r="A40" s="220" t="s">
        <v>22</v>
      </c>
      <c r="B40" s="221"/>
      <c r="C40" s="221"/>
      <c r="D40" s="221"/>
      <c r="E40" s="221"/>
      <c r="F40" s="221"/>
      <c r="G40" s="221"/>
      <c r="H40" s="221"/>
      <c r="I40" s="1">
        <v>32</v>
      </c>
      <c r="J40" s="7"/>
      <c r="K40" s="7">
        <v>6537755</v>
      </c>
    </row>
    <row r="41" spans="1:11" ht="12.75">
      <c r="A41" s="220" t="s">
        <v>23</v>
      </c>
      <c r="B41" s="221"/>
      <c r="C41" s="221"/>
      <c r="D41" s="221"/>
      <c r="E41" s="221"/>
      <c r="F41" s="221"/>
      <c r="G41" s="221"/>
      <c r="H41" s="221"/>
      <c r="I41" s="1">
        <v>33</v>
      </c>
      <c r="J41" s="7"/>
      <c r="K41" s="7"/>
    </row>
    <row r="42" spans="1:11" ht="12.75">
      <c r="A42" s="220" t="s">
        <v>24</v>
      </c>
      <c r="B42" s="221"/>
      <c r="C42" s="221"/>
      <c r="D42" s="221"/>
      <c r="E42" s="221"/>
      <c r="F42" s="221"/>
      <c r="G42" s="221"/>
      <c r="H42" s="221"/>
      <c r="I42" s="1">
        <v>34</v>
      </c>
      <c r="J42" s="7"/>
      <c r="K42" s="7"/>
    </row>
    <row r="43" spans="1:11" ht="12.75">
      <c r="A43" s="220" t="s">
        <v>25</v>
      </c>
      <c r="B43" s="221"/>
      <c r="C43" s="221"/>
      <c r="D43" s="221"/>
      <c r="E43" s="221"/>
      <c r="F43" s="221"/>
      <c r="G43" s="221"/>
      <c r="H43" s="221"/>
      <c r="I43" s="1">
        <v>35</v>
      </c>
      <c r="J43" s="7"/>
      <c r="K43" s="7"/>
    </row>
    <row r="44" spans="1:11" ht="12.75">
      <c r="A44" s="255" t="s">
        <v>59</v>
      </c>
      <c r="B44" s="256"/>
      <c r="C44" s="256"/>
      <c r="D44" s="256"/>
      <c r="E44" s="256"/>
      <c r="F44" s="256"/>
      <c r="G44" s="256"/>
      <c r="H44" s="256"/>
      <c r="I44" s="1">
        <v>36</v>
      </c>
      <c r="J44" s="52">
        <f>SUM(J39:J43)</f>
        <v>6737983</v>
      </c>
      <c r="K44" s="52">
        <f>SUM(K39:K43)</f>
        <v>10878236</v>
      </c>
    </row>
    <row r="45" spans="1:11" ht="12.75">
      <c r="A45" s="255" t="s">
        <v>15</v>
      </c>
      <c r="B45" s="256"/>
      <c r="C45" s="256"/>
      <c r="D45" s="256"/>
      <c r="E45" s="256"/>
      <c r="F45" s="256"/>
      <c r="G45" s="256"/>
      <c r="H45" s="256"/>
      <c r="I45" s="1">
        <v>37</v>
      </c>
      <c r="J45" s="52">
        <f>IF(J38&gt;J44,J38-J44,0)</f>
        <v>0</v>
      </c>
      <c r="K45" s="52">
        <f>IF(K38&gt;K44,K38-K44,0)</f>
        <v>0</v>
      </c>
    </row>
    <row r="46" spans="1:11" ht="12.75">
      <c r="A46" s="255" t="s">
        <v>16</v>
      </c>
      <c r="B46" s="256"/>
      <c r="C46" s="256"/>
      <c r="D46" s="256"/>
      <c r="E46" s="256"/>
      <c r="F46" s="256"/>
      <c r="G46" s="256"/>
      <c r="H46" s="256"/>
      <c r="I46" s="1">
        <v>38</v>
      </c>
      <c r="J46" s="52">
        <f>IF(J44&gt;J38,J44-J38,0)</f>
        <v>6700183</v>
      </c>
      <c r="K46" s="52">
        <f>IF(K44&gt;K38,K44-K38,0)</f>
        <v>10878236</v>
      </c>
    </row>
    <row r="47" spans="1:11" ht="12.75">
      <c r="A47" s="220" t="s">
        <v>60</v>
      </c>
      <c r="B47" s="221"/>
      <c r="C47" s="221"/>
      <c r="D47" s="221"/>
      <c r="E47" s="221"/>
      <c r="F47" s="221"/>
      <c r="G47" s="221"/>
      <c r="H47" s="221"/>
      <c r="I47" s="1">
        <v>39</v>
      </c>
      <c r="J47" s="52">
        <f>IF(J19-J20+J32-J33+J45-J46&gt;0,J19-J20+J32-J33+J45-J46,0)</f>
        <v>422887</v>
      </c>
      <c r="K47" s="52">
        <f>IF(K19-K20+K32-K33+K45-K46&gt;0,K19-K20+K32-K33+K45-K46,0)</f>
        <v>826910</v>
      </c>
    </row>
    <row r="48" spans="1:11" ht="12.75">
      <c r="A48" s="220" t="s">
        <v>61</v>
      </c>
      <c r="B48" s="221"/>
      <c r="C48" s="221"/>
      <c r="D48" s="221"/>
      <c r="E48" s="221"/>
      <c r="F48" s="221"/>
      <c r="G48" s="221"/>
      <c r="H48" s="221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20" t="s">
        <v>151</v>
      </c>
      <c r="B49" s="221"/>
      <c r="C49" s="221"/>
      <c r="D49" s="221"/>
      <c r="E49" s="221"/>
      <c r="F49" s="221"/>
      <c r="G49" s="221"/>
      <c r="H49" s="221"/>
      <c r="I49" s="1">
        <v>41</v>
      </c>
      <c r="J49" s="7">
        <v>1831980</v>
      </c>
      <c r="K49" s="7">
        <v>1741078</v>
      </c>
    </row>
    <row r="50" spans="1:11" ht="12.75">
      <c r="A50" s="220" t="s">
        <v>165</v>
      </c>
      <c r="B50" s="221"/>
      <c r="C50" s="221"/>
      <c r="D50" s="221"/>
      <c r="E50" s="221"/>
      <c r="F50" s="221"/>
      <c r="G50" s="221"/>
      <c r="H50" s="221"/>
      <c r="I50" s="1">
        <v>42</v>
      </c>
      <c r="J50" s="7">
        <v>422887</v>
      </c>
      <c r="K50" s="7">
        <v>826910</v>
      </c>
    </row>
    <row r="51" spans="1:11" ht="12.75">
      <c r="A51" s="220" t="s">
        <v>166</v>
      </c>
      <c r="B51" s="221"/>
      <c r="C51" s="221"/>
      <c r="D51" s="221"/>
      <c r="E51" s="221"/>
      <c r="F51" s="221"/>
      <c r="G51" s="221"/>
      <c r="H51" s="221"/>
      <c r="I51" s="1">
        <v>43</v>
      </c>
      <c r="J51" s="7"/>
      <c r="K51" s="7"/>
    </row>
    <row r="52" spans="1:11" ht="12.75">
      <c r="A52" s="245" t="s">
        <v>167</v>
      </c>
      <c r="B52" s="246"/>
      <c r="C52" s="246"/>
      <c r="D52" s="246"/>
      <c r="E52" s="246"/>
      <c r="F52" s="246"/>
      <c r="G52" s="246"/>
      <c r="H52" s="246"/>
      <c r="I52" s="4">
        <v>44</v>
      </c>
      <c r="J52" s="57">
        <f>J49+J50-J51</f>
        <v>2254867</v>
      </c>
      <c r="K52" s="57">
        <f>K49+K50-K51</f>
        <v>2567988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52:K52 J44:K48 J31:K33 J13:K13 J18:K20 J38:K38">
      <formula1>0</formula1>
    </dataValidation>
  </dataValidations>
  <printOptions/>
  <pageMargins left="0.75" right="0.64" top="1" bottom="1" header="0.5" footer="0.5"/>
  <pageSetup horizontalDpi="600" verticalDpi="600" orientation="portrait" paperSize="9" scale="86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82" t="s">
        <v>186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9" t="s">
        <v>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2.75">
      <c r="A3" s="288" t="s">
        <v>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ht="33.75">
      <c r="A4" s="284" t="s">
        <v>49</v>
      </c>
      <c r="B4" s="284"/>
      <c r="C4" s="284"/>
      <c r="D4" s="284"/>
      <c r="E4" s="284"/>
      <c r="F4" s="284"/>
      <c r="G4" s="284"/>
      <c r="H4" s="284"/>
      <c r="I4" s="60" t="s">
        <v>261</v>
      </c>
      <c r="J4" s="61" t="s">
        <v>301</v>
      </c>
      <c r="K4" s="61" t="s">
        <v>302</v>
      </c>
    </row>
    <row r="5" spans="1:11" ht="12.75">
      <c r="A5" s="290">
        <v>1</v>
      </c>
      <c r="B5" s="290"/>
      <c r="C5" s="290"/>
      <c r="D5" s="290"/>
      <c r="E5" s="290"/>
      <c r="F5" s="290"/>
      <c r="G5" s="290"/>
      <c r="H5" s="290"/>
      <c r="I5" s="66">
        <v>2</v>
      </c>
      <c r="J5" s="67" t="s">
        <v>265</v>
      </c>
      <c r="K5" s="67" t="s">
        <v>266</v>
      </c>
    </row>
    <row r="6" spans="1:11" ht="12.75">
      <c r="A6" s="229" t="s">
        <v>146</v>
      </c>
      <c r="B6" s="240"/>
      <c r="C6" s="240"/>
      <c r="D6" s="240"/>
      <c r="E6" s="240"/>
      <c r="F6" s="240"/>
      <c r="G6" s="240"/>
      <c r="H6" s="240"/>
      <c r="I6" s="286"/>
      <c r="J6" s="286"/>
      <c r="K6" s="287"/>
    </row>
    <row r="7" spans="1:11" ht="12.75">
      <c r="A7" s="220" t="s">
        <v>188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>
      <c r="A8" s="220" t="s">
        <v>109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>
      <c r="A9" s="220" t="s">
        <v>110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111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112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55" t="s">
        <v>187</v>
      </c>
      <c r="B12" s="256"/>
      <c r="C12" s="256"/>
      <c r="D12" s="256"/>
      <c r="E12" s="256"/>
      <c r="F12" s="256"/>
      <c r="G12" s="256"/>
      <c r="H12" s="256"/>
      <c r="I12" s="1">
        <v>6</v>
      </c>
      <c r="J12" s="58">
        <f>SUM(J7:J11)</f>
        <v>0</v>
      </c>
      <c r="K12" s="52">
        <f>SUM(K7:K11)</f>
        <v>0</v>
      </c>
    </row>
    <row r="13" spans="1:11" ht="12.75">
      <c r="A13" s="220" t="s">
        <v>113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>
      <c r="A14" s="220" t="s">
        <v>114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>
      <c r="A15" s="220" t="s">
        <v>115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>
      <c r="A16" s="220" t="s">
        <v>116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>
      <c r="A17" s="220" t="s">
        <v>117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20" t="s">
        <v>118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>
      <c r="A19" s="255" t="s">
        <v>37</v>
      </c>
      <c r="B19" s="256"/>
      <c r="C19" s="256"/>
      <c r="D19" s="256"/>
      <c r="E19" s="256"/>
      <c r="F19" s="256"/>
      <c r="G19" s="256"/>
      <c r="H19" s="256"/>
      <c r="I19" s="1">
        <v>13</v>
      </c>
      <c r="J19" s="58">
        <f>SUM(J13:J18)</f>
        <v>0</v>
      </c>
      <c r="K19" s="52">
        <f>SUM(K13:K18)</f>
        <v>0</v>
      </c>
    </row>
    <row r="20" spans="1:11" ht="12.75">
      <c r="A20" s="255" t="s">
        <v>98</v>
      </c>
      <c r="B20" s="291"/>
      <c r="C20" s="291"/>
      <c r="D20" s="291"/>
      <c r="E20" s="291"/>
      <c r="F20" s="291"/>
      <c r="G20" s="291"/>
      <c r="H20" s="292"/>
      <c r="I20" s="1">
        <v>14</v>
      </c>
      <c r="J20" s="58">
        <f>IF(J12&gt;J19,J12-J19,0)</f>
        <v>0</v>
      </c>
      <c r="K20" s="52">
        <f>IF(K12&gt;K19,K12-K19,0)</f>
        <v>0</v>
      </c>
    </row>
    <row r="21" spans="1:11" ht="12.75">
      <c r="A21" s="293" t="s">
        <v>99</v>
      </c>
      <c r="B21" s="294"/>
      <c r="C21" s="294"/>
      <c r="D21" s="294"/>
      <c r="E21" s="294"/>
      <c r="F21" s="294"/>
      <c r="G21" s="294"/>
      <c r="H21" s="295"/>
      <c r="I21" s="1">
        <v>15</v>
      </c>
      <c r="J21" s="58">
        <f>IF(J19&gt;J12,J19-J12,0)</f>
        <v>0</v>
      </c>
      <c r="K21" s="52">
        <f>IF(K19&gt;K12,K19-K12,0)</f>
        <v>0</v>
      </c>
    </row>
    <row r="22" spans="1:11" ht="12.75">
      <c r="A22" s="229" t="s">
        <v>149</v>
      </c>
      <c r="B22" s="240"/>
      <c r="C22" s="240"/>
      <c r="D22" s="240"/>
      <c r="E22" s="240"/>
      <c r="F22" s="240"/>
      <c r="G22" s="240"/>
      <c r="H22" s="240"/>
      <c r="I22" s="286"/>
      <c r="J22" s="286"/>
      <c r="K22" s="287"/>
    </row>
    <row r="23" spans="1:11" ht="12.75">
      <c r="A23" s="220" t="s">
        <v>155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156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303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304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0" t="s">
        <v>157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55" t="s">
        <v>104</v>
      </c>
      <c r="B28" s="256"/>
      <c r="C28" s="256"/>
      <c r="D28" s="256"/>
      <c r="E28" s="256"/>
      <c r="F28" s="256"/>
      <c r="G28" s="256"/>
      <c r="H28" s="256"/>
      <c r="I28" s="1">
        <v>21</v>
      </c>
      <c r="J28" s="58">
        <f>SUM(J23:J27)</f>
        <v>0</v>
      </c>
      <c r="K28" s="52">
        <f>SUM(K23:K27)</f>
        <v>0</v>
      </c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55" t="s">
        <v>38</v>
      </c>
      <c r="B32" s="256"/>
      <c r="C32" s="256"/>
      <c r="D32" s="256"/>
      <c r="E32" s="256"/>
      <c r="F32" s="256"/>
      <c r="G32" s="256"/>
      <c r="H32" s="256"/>
      <c r="I32" s="1">
        <v>25</v>
      </c>
      <c r="J32" s="58">
        <f>SUM(J29:J31)</f>
        <v>0</v>
      </c>
      <c r="K32" s="52">
        <f>SUM(K29:K31)</f>
        <v>0</v>
      </c>
    </row>
    <row r="33" spans="1:11" ht="12.75">
      <c r="A33" s="255" t="s">
        <v>100</v>
      </c>
      <c r="B33" s="256"/>
      <c r="C33" s="256"/>
      <c r="D33" s="256"/>
      <c r="E33" s="256"/>
      <c r="F33" s="256"/>
      <c r="G33" s="256"/>
      <c r="H33" s="256"/>
      <c r="I33" s="1">
        <v>26</v>
      </c>
      <c r="J33" s="58">
        <f>IF(J28&gt;J32,J28-J32,0)</f>
        <v>0</v>
      </c>
      <c r="K33" s="52">
        <f>IF(K28&gt;K32,K28-K32,0)</f>
        <v>0</v>
      </c>
    </row>
    <row r="34" spans="1:11" ht="12.75">
      <c r="A34" s="255" t="s">
        <v>101</v>
      </c>
      <c r="B34" s="256"/>
      <c r="C34" s="256"/>
      <c r="D34" s="256"/>
      <c r="E34" s="256"/>
      <c r="F34" s="256"/>
      <c r="G34" s="256"/>
      <c r="H34" s="256"/>
      <c r="I34" s="1">
        <v>27</v>
      </c>
      <c r="J34" s="58">
        <f>IF(J32&gt;J28,J32-J28,0)</f>
        <v>0</v>
      </c>
      <c r="K34" s="52">
        <f>IF(K32&gt;K28,K32-K28,0)</f>
        <v>0</v>
      </c>
    </row>
    <row r="35" spans="1:11" ht="12.75">
      <c r="A35" s="229" t="s">
        <v>150</v>
      </c>
      <c r="B35" s="240"/>
      <c r="C35" s="240"/>
      <c r="D35" s="240"/>
      <c r="E35" s="240"/>
      <c r="F35" s="240"/>
      <c r="G35" s="240"/>
      <c r="H35" s="240"/>
      <c r="I35" s="286">
        <v>0</v>
      </c>
      <c r="J35" s="286"/>
      <c r="K35" s="287"/>
    </row>
    <row r="36" spans="1:11" ht="12.75">
      <c r="A36" s="220" t="s">
        <v>164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19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0" t="s">
        <v>20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>
      <c r="A39" s="255" t="s">
        <v>39</v>
      </c>
      <c r="B39" s="256"/>
      <c r="C39" s="256"/>
      <c r="D39" s="256"/>
      <c r="E39" s="256"/>
      <c r="F39" s="256"/>
      <c r="G39" s="256"/>
      <c r="H39" s="256"/>
      <c r="I39" s="1">
        <v>31</v>
      </c>
      <c r="J39" s="58">
        <f>SUM(J36:J38)</f>
        <v>0</v>
      </c>
      <c r="K39" s="52">
        <f>SUM(K36:K38)</f>
        <v>0</v>
      </c>
    </row>
    <row r="40" spans="1:11" ht="12.75">
      <c r="A40" s="220" t="s">
        <v>21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22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23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24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20" t="s">
        <v>25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>
      <c r="A45" s="255" t="s">
        <v>138</v>
      </c>
      <c r="B45" s="256"/>
      <c r="C45" s="256"/>
      <c r="D45" s="256"/>
      <c r="E45" s="256"/>
      <c r="F45" s="256"/>
      <c r="G45" s="256"/>
      <c r="H45" s="256"/>
      <c r="I45" s="1">
        <v>37</v>
      </c>
      <c r="J45" s="58">
        <f>SUM(J40:J44)</f>
        <v>0</v>
      </c>
      <c r="K45" s="52">
        <f>SUM(K40:K44)</f>
        <v>0</v>
      </c>
    </row>
    <row r="46" spans="1:11" ht="12.75">
      <c r="A46" s="255" t="s">
        <v>152</v>
      </c>
      <c r="B46" s="256"/>
      <c r="C46" s="256"/>
      <c r="D46" s="256"/>
      <c r="E46" s="256"/>
      <c r="F46" s="256"/>
      <c r="G46" s="256"/>
      <c r="H46" s="256"/>
      <c r="I46" s="1">
        <v>38</v>
      </c>
      <c r="J46" s="58">
        <f>IF(J39&gt;J45,J39-J45,0)</f>
        <v>0</v>
      </c>
      <c r="K46" s="52">
        <f>IF(K39&gt;K45,K39-K45,0)</f>
        <v>0</v>
      </c>
    </row>
    <row r="47" spans="1:11" ht="12.75">
      <c r="A47" s="255" t="s">
        <v>153</v>
      </c>
      <c r="B47" s="256"/>
      <c r="C47" s="256"/>
      <c r="D47" s="256"/>
      <c r="E47" s="256"/>
      <c r="F47" s="256"/>
      <c r="G47" s="256"/>
      <c r="H47" s="256"/>
      <c r="I47" s="1">
        <v>39</v>
      </c>
      <c r="J47" s="58">
        <f>IF(J45&gt;J39,J45-J39,0)</f>
        <v>0</v>
      </c>
      <c r="K47" s="52">
        <f>IF(K45&gt;K39,K45-K39,0)</f>
        <v>0</v>
      </c>
    </row>
    <row r="48" spans="1:11" ht="12.75">
      <c r="A48" s="255" t="s">
        <v>139</v>
      </c>
      <c r="B48" s="256"/>
      <c r="C48" s="256"/>
      <c r="D48" s="256"/>
      <c r="E48" s="256"/>
      <c r="F48" s="256"/>
      <c r="G48" s="256"/>
      <c r="H48" s="256"/>
      <c r="I48" s="1">
        <v>40</v>
      </c>
      <c r="J48" s="58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55" t="s">
        <v>13</v>
      </c>
      <c r="B49" s="256"/>
      <c r="C49" s="256"/>
      <c r="D49" s="256"/>
      <c r="E49" s="256"/>
      <c r="F49" s="256"/>
      <c r="G49" s="256"/>
      <c r="H49" s="256"/>
      <c r="I49" s="1">
        <v>41</v>
      </c>
      <c r="J49" s="58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55" t="s">
        <v>151</v>
      </c>
      <c r="B50" s="256"/>
      <c r="C50" s="256"/>
      <c r="D50" s="256"/>
      <c r="E50" s="256"/>
      <c r="F50" s="256"/>
      <c r="G50" s="256"/>
      <c r="H50" s="256"/>
      <c r="I50" s="1">
        <v>42</v>
      </c>
      <c r="J50" s="5"/>
      <c r="K50" s="7"/>
    </row>
    <row r="51" spans="1:11" ht="12.75">
      <c r="A51" s="255" t="s">
        <v>165</v>
      </c>
      <c r="B51" s="256"/>
      <c r="C51" s="256"/>
      <c r="D51" s="256"/>
      <c r="E51" s="256"/>
      <c r="F51" s="256"/>
      <c r="G51" s="256"/>
      <c r="H51" s="256"/>
      <c r="I51" s="1">
        <v>43</v>
      </c>
      <c r="J51" s="5"/>
      <c r="K51" s="7"/>
    </row>
    <row r="52" spans="1:11" ht="12.75">
      <c r="A52" s="255" t="s">
        <v>166</v>
      </c>
      <c r="B52" s="256"/>
      <c r="C52" s="256"/>
      <c r="D52" s="256"/>
      <c r="E52" s="256"/>
      <c r="F52" s="256"/>
      <c r="G52" s="256"/>
      <c r="H52" s="256"/>
      <c r="I52" s="1">
        <v>44</v>
      </c>
      <c r="J52" s="5"/>
      <c r="K52" s="7"/>
    </row>
    <row r="53" spans="1:11" ht="12.75">
      <c r="A53" s="293" t="s">
        <v>167</v>
      </c>
      <c r="B53" s="296"/>
      <c r="C53" s="296"/>
      <c r="D53" s="296"/>
      <c r="E53" s="296"/>
      <c r="F53" s="296"/>
      <c r="G53" s="296"/>
      <c r="H53" s="296"/>
      <c r="I53" s="4">
        <v>45</v>
      </c>
      <c r="J53" s="59">
        <f>J50+J51-J52</f>
        <v>0</v>
      </c>
      <c r="K53" s="57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1" width="9.140625" style="70" customWidth="1"/>
    <col min="2" max="2" width="8.00390625" style="70" customWidth="1"/>
    <col min="3" max="3" width="9.140625" style="70" customWidth="1"/>
    <col min="4" max="4" width="6.28125" style="70" customWidth="1"/>
    <col min="5" max="5" width="10.421875" style="70" customWidth="1"/>
    <col min="6" max="6" width="6.421875" style="70" customWidth="1"/>
    <col min="7" max="7" width="7.8515625" style="70" customWidth="1"/>
    <col min="8" max="8" width="2.28125" style="70" customWidth="1"/>
    <col min="9" max="9" width="8.140625" style="70" customWidth="1"/>
    <col min="10" max="10" width="10.28125" style="70" customWidth="1"/>
    <col min="11" max="11" width="10.421875" style="70" customWidth="1"/>
    <col min="12" max="16384" width="9.140625" style="70" customWidth="1"/>
  </cols>
  <sheetData>
    <row r="1" spans="1:12" ht="12.75">
      <c r="A1" s="303" t="s">
        <v>263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69"/>
    </row>
    <row r="2" spans="1:12" ht="15.75">
      <c r="A2" s="41"/>
      <c r="B2" s="68"/>
      <c r="C2" s="313" t="s">
        <v>264</v>
      </c>
      <c r="D2" s="313"/>
      <c r="E2" s="71">
        <v>43101</v>
      </c>
      <c r="F2" s="42" t="s">
        <v>232</v>
      </c>
      <c r="G2" s="314">
        <v>43373</v>
      </c>
      <c r="H2" s="315"/>
      <c r="I2" s="68"/>
      <c r="J2" s="68"/>
      <c r="K2" s="68"/>
      <c r="L2" s="72"/>
    </row>
    <row r="3" spans="1:11" ht="23.25">
      <c r="A3" s="316" t="s">
        <v>49</v>
      </c>
      <c r="B3" s="316"/>
      <c r="C3" s="316"/>
      <c r="D3" s="316"/>
      <c r="E3" s="316"/>
      <c r="F3" s="316"/>
      <c r="G3" s="316"/>
      <c r="H3" s="316"/>
      <c r="I3" s="74" t="s">
        <v>287</v>
      </c>
      <c r="J3" s="75" t="s">
        <v>140</v>
      </c>
      <c r="K3" s="75" t="s">
        <v>141</v>
      </c>
    </row>
    <row r="4" spans="1:11" s="120" customFormat="1" ht="12.75">
      <c r="A4" s="317">
        <v>1</v>
      </c>
      <c r="B4" s="317"/>
      <c r="C4" s="317"/>
      <c r="D4" s="317"/>
      <c r="E4" s="317"/>
      <c r="F4" s="317"/>
      <c r="G4" s="317"/>
      <c r="H4" s="317"/>
      <c r="I4" s="134">
        <v>2</v>
      </c>
      <c r="J4" s="133" t="s">
        <v>265</v>
      </c>
      <c r="K4" s="133" t="s">
        <v>266</v>
      </c>
    </row>
    <row r="5" spans="1:11" ht="12.75">
      <c r="A5" s="305" t="s">
        <v>267</v>
      </c>
      <c r="B5" s="306"/>
      <c r="C5" s="306"/>
      <c r="D5" s="306"/>
      <c r="E5" s="306"/>
      <c r="F5" s="306"/>
      <c r="G5" s="306"/>
      <c r="H5" s="306"/>
      <c r="I5" s="43">
        <v>1</v>
      </c>
      <c r="J5" s="44">
        <v>355321450</v>
      </c>
      <c r="K5" s="44">
        <v>355321450</v>
      </c>
    </row>
    <row r="6" spans="1:11" ht="12.75">
      <c r="A6" s="305" t="s">
        <v>268</v>
      </c>
      <c r="B6" s="306"/>
      <c r="C6" s="306"/>
      <c r="D6" s="306"/>
      <c r="E6" s="306"/>
      <c r="F6" s="306"/>
      <c r="G6" s="306"/>
      <c r="H6" s="306"/>
      <c r="I6" s="43">
        <v>2</v>
      </c>
      <c r="J6" s="45"/>
      <c r="K6" s="45"/>
    </row>
    <row r="7" spans="1:11" ht="12.75">
      <c r="A7" s="305" t="s">
        <v>269</v>
      </c>
      <c r="B7" s="306"/>
      <c r="C7" s="306"/>
      <c r="D7" s="306"/>
      <c r="E7" s="306"/>
      <c r="F7" s="306"/>
      <c r="G7" s="306"/>
      <c r="H7" s="306"/>
      <c r="I7" s="43">
        <v>3</v>
      </c>
      <c r="J7" s="45">
        <v>564763</v>
      </c>
      <c r="K7" s="45">
        <v>852283</v>
      </c>
    </row>
    <row r="8" spans="1:11" ht="12.75">
      <c r="A8" s="305" t="s">
        <v>270</v>
      </c>
      <c r="B8" s="306"/>
      <c r="C8" s="306"/>
      <c r="D8" s="306"/>
      <c r="E8" s="306"/>
      <c r="F8" s="306"/>
      <c r="G8" s="306"/>
      <c r="H8" s="306"/>
      <c r="I8" s="43">
        <v>4</v>
      </c>
      <c r="J8" s="45">
        <v>1143050</v>
      </c>
      <c r="K8" s="45">
        <v>68170</v>
      </c>
    </row>
    <row r="9" spans="1:11" ht="12.75">
      <c r="A9" s="305" t="s">
        <v>271</v>
      </c>
      <c r="B9" s="306"/>
      <c r="C9" s="306"/>
      <c r="D9" s="306"/>
      <c r="E9" s="306"/>
      <c r="F9" s="306"/>
      <c r="G9" s="306"/>
      <c r="H9" s="306"/>
      <c r="I9" s="43">
        <v>5</v>
      </c>
      <c r="J9" s="45">
        <v>5750395</v>
      </c>
      <c r="K9" s="45">
        <v>15069531</v>
      </c>
    </row>
    <row r="10" spans="1:11" ht="12.75">
      <c r="A10" s="305" t="s">
        <v>272</v>
      </c>
      <c r="B10" s="306"/>
      <c r="C10" s="306"/>
      <c r="D10" s="306"/>
      <c r="E10" s="306"/>
      <c r="F10" s="306"/>
      <c r="G10" s="306"/>
      <c r="H10" s="306"/>
      <c r="I10" s="43">
        <v>6</v>
      </c>
      <c r="J10" s="45"/>
      <c r="K10" s="45"/>
    </row>
    <row r="11" spans="1:11" ht="12.75">
      <c r="A11" s="305" t="s">
        <v>273</v>
      </c>
      <c r="B11" s="306"/>
      <c r="C11" s="306"/>
      <c r="D11" s="306"/>
      <c r="E11" s="306"/>
      <c r="F11" s="306"/>
      <c r="G11" s="306"/>
      <c r="H11" s="306"/>
      <c r="I11" s="43">
        <v>7</v>
      </c>
      <c r="J11" s="45"/>
      <c r="K11" s="45"/>
    </row>
    <row r="12" spans="1:11" ht="12.75">
      <c r="A12" s="305" t="s">
        <v>274</v>
      </c>
      <c r="B12" s="306"/>
      <c r="C12" s="306"/>
      <c r="D12" s="306"/>
      <c r="E12" s="306"/>
      <c r="F12" s="306"/>
      <c r="G12" s="306"/>
      <c r="H12" s="306"/>
      <c r="I12" s="43">
        <v>8</v>
      </c>
      <c r="J12" s="45"/>
      <c r="K12" s="45"/>
    </row>
    <row r="13" spans="1:11" ht="12.75">
      <c r="A13" s="305" t="s">
        <v>275</v>
      </c>
      <c r="B13" s="306"/>
      <c r="C13" s="306"/>
      <c r="D13" s="306"/>
      <c r="E13" s="306"/>
      <c r="F13" s="306"/>
      <c r="G13" s="306"/>
      <c r="H13" s="306"/>
      <c r="I13" s="43">
        <v>9</v>
      </c>
      <c r="J13" s="45"/>
      <c r="K13" s="45"/>
    </row>
    <row r="14" spans="1:11" ht="12.75">
      <c r="A14" s="307" t="s">
        <v>276</v>
      </c>
      <c r="B14" s="308"/>
      <c r="C14" s="308"/>
      <c r="D14" s="308"/>
      <c r="E14" s="308"/>
      <c r="F14" s="308"/>
      <c r="G14" s="308"/>
      <c r="H14" s="308"/>
      <c r="I14" s="43">
        <v>10</v>
      </c>
      <c r="J14" s="139">
        <f>SUM(J5:J13)</f>
        <v>362779658</v>
      </c>
      <c r="K14" s="139">
        <f>SUM(K5:K13)</f>
        <v>371311434</v>
      </c>
    </row>
    <row r="15" spans="1:11" ht="12.75">
      <c r="A15" s="305" t="s">
        <v>277</v>
      </c>
      <c r="B15" s="306"/>
      <c r="C15" s="306"/>
      <c r="D15" s="306"/>
      <c r="E15" s="306"/>
      <c r="F15" s="306"/>
      <c r="G15" s="306"/>
      <c r="H15" s="306"/>
      <c r="I15" s="43">
        <v>11</v>
      </c>
      <c r="J15" s="45"/>
      <c r="K15" s="45"/>
    </row>
    <row r="16" spans="1:11" ht="12.75">
      <c r="A16" s="305" t="s">
        <v>278</v>
      </c>
      <c r="B16" s="306"/>
      <c r="C16" s="306"/>
      <c r="D16" s="306"/>
      <c r="E16" s="306"/>
      <c r="F16" s="306"/>
      <c r="G16" s="306"/>
      <c r="H16" s="306"/>
      <c r="I16" s="43">
        <v>12</v>
      </c>
      <c r="J16" s="45"/>
      <c r="K16" s="45"/>
    </row>
    <row r="17" spans="1:11" ht="12.75">
      <c r="A17" s="305" t="s">
        <v>279</v>
      </c>
      <c r="B17" s="306"/>
      <c r="C17" s="306"/>
      <c r="D17" s="306"/>
      <c r="E17" s="306"/>
      <c r="F17" s="306"/>
      <c r="G17" s="306"/>
      <c r="H17" s="306"/>
      <c r="I17" s="43">
        <v>13</v>
      </c>
      <c r="J17" s="45"/>
      <c r="K17" s="45"/>
    </row>
    <row r="18" spans="1:11" ht="12.75">
      <c r="A18" s="305" t="s">
        <v>280</v>
      </c>
      <c r="B18" s="306"/>
      <c r="C18" s="306"/>
      <c r="D18" s="306"/>
      <c r="E18" s="306"/>
      <c r="F18" s="306"/>
      <c r="G18" s="306"/>
      <c r="H18" s="306"/>
      <c r="I18" s="43">
        <v>14</v>
      </c>
      <c r="J18" s="45"/>
      <c r="K18" s="45"/>
    </row>
    <row r="19" spans="1:11" ht="12.75">
      <c r="A19" s="305" t="s">
        <v>281</v>
      </c>
      <c r="B19" s="306"/>
      <c r="C19" s="306"/>
      <c r="D19" s="306"/>
      <c r="E19" s="306"/>
      <c r="F19" s="306"/>
      <c r="G19" s="306"/>
      <c r="H19" s="306"/>
      <c r="I19" s="43">
        <v>15</v>
      </c>
      <c r="J19" s="45"/>
      <c r="K19" s="45"/>
    </row>
    <row r="20" spans="1:11" ht="12.75">
      <c r="A20" s="305" t="s">
        <v>282</v>
      </c>
      <c r="B20" s="306"/>
      <c r="C20" s="306"/>
      <c r="D20" s="306"/>
      <c r="E20" s="306"/>
      <c r="F20" s="306"/>
      <c r="G20" s="306"/>
      <c r="H20" s="306"/>
      <c r="I20" s="43">
        <v>16</v>
      </c>
      <c r="J20" s="45"/>
      <c r="K20" s="45"/>
    </row>
    <row r="21" spans="1:11" ht="12.75">
      <c r="A21" s="307" t="s">
        <v>283</v>
      </c>
      <c r="B21" s="308"/>
      <c r="C21" s="308"/>
      <c r="D21" s="308"/>
      <c r="E21" s="308"/>
      <c r="F21" s="308"/>
      <c r="G21" s="308"/>
      <c r="H21" s="308"/>
      <c r="I21" s="43">
        <v>17</v>
      </c>
      <c r="J21" s="73">
        <f>SUM(J15:J20)</f>
        <v>0</v>
      </c>
      <c r="K21" s="73">
        <f>SUM(K15:K20)</f>
        <v>0</v>
      </c>
    </row>
    <row r="22" spans="1:11" ht="12.75">
      <c r="A22" s="309"/>
      <c r="B22" s="310"/>
      <c r="C22" s="310"/>
      <c r="D22" s="310"/>
      <c r="E22" s="310"/>
      <c r="F22" s="310"/>
      <c r="G22" s="310"/>
      <c r="H22" s="310"/>
      <c r="I22" s="311"/>
      <c r="J22" s="311"/>
      <c r="K22" s="312"/>
    </row>
    <row r="23" spans="1:11" ht="12.75">
      <c r="A23" s="297" t="s">
        <v>284</v>
      </c>
      <c r="B23" s="298"/>
      <c r="C23" s="298"/>
      <c r="D23" s="298"/>
      <c r="E23" s="298"/>
      <c r="F23" s="298"/>
      <c r="G23" s="298"/>
      <c r="H23" s="298"/>
      <c r="I23" s="46">
        <v>18</v>
      </c>
      <c r="J23" s="44"/>
      <c r="K23" s="44"/>
    </row>
    <row r="24" spans="1:11" ht="17.25" customHeight="1">
      <c r="A24" s="299" t="s">
        <v>285</v>
      </c>
      <c r="B24" s="300"/>
      <c r="C24" s="300"/>
      <c r="D24" s="300"/>
      <c r="E24" s="300"/>
      <c r="F24" s="300"/>
      <c r="G24" s="300"/>
      <c r="H24" s="300"/>
      <c r="I24" s="47">
        <v>19</v>
      </c>
      <c r="J24" s="73"/>
      <c r="K24" s="73"/>
    </row>
    <row r="25" spans="1:11" ht="30" customHeight="1">
      <c r="A25" s="301" t="s">
        <v>286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67" top="1" bottom="1" header="0.5" footer="0.5"/>
  <pageSetup horizontalDpi="600" verticalDpi="600" orientation="portrait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18" t="s">
        <v>262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19" t="s">
        <v>298</v>
      </c>
      <c r="B4" s="319"/>
      <c r="C4" s="319"/>
      <c r="D4" s="319"/>
      <c r="E4" s="319"/>
      <c r="F4" s="319"/>
      <c r="G4" s="319"/>
      <c r="H4" s="319"/>
      <c r="I4" s="319"/>
      <c r="J4" s="319"/>
    </row>
    <row r="5" spans="1:10" ht="12.75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</row>
    <row r="6" spans="1:10" ht="12.75" customHeight="1">
      <c r="A6" s="319"/>
      <c r="B6" s="319"/>
      <c r="C6" s="319"/>
      <c r="D6" s="319"/>
      <c r="E6" s="319"/>
      <c r="F6" s="319"/>
      <c r="G6" s="319"/>
      <c r="H6" s="319"/>
      <c r="I6" s="319"/>
      <c r="J6" s="319"/>
    </row>
    <row r="7" spans="1:10" ht="12.75" customHeight="1">
      <c r="A7" s="319"/>
      <c r="B7" s="319"/>
      <c r="C7" s="319"/>
      <c r="D7" s="319"/>
      <c r="E7" s="319"/>
      <c r="F7" s="319"/>
      <c r="G7" s="319"/>
      <c r="H7" s="319"/>
      <c r="I7" s="319"/>
      <c r="J7" s="319"/>
    </row>
    <row r="8" spans="1:10" ht="12.75" customHeight="1">
      <c r="A8" s="319"/>
      <c r="B8" s="319"/>
      <c r="C8" s="319"/>
      <c r="D8" s="319"/>
      <c r="E8" s="319"/>
      <c r="F8" s="319"/>
      <c r="G8" s="319"/>
      <c r="H8" s="319"/>
      <c r="I8" s="319"/>
      <c r="J8" s="319"/>
    </row>
    <row r="9" spans="1:10" ht="12.75" customHeight="1">
      <c r="A9" s="319"/>
      <c r="B9" s="319"/>
      <c r="C9" s="319"/>
      <c r="D9" s="319"/>
      <c r="E9" s="319"/>
      <c r="F9" s="319"/>
      <c r="G9" s="319"/>
      <c r="H9" s="319"/>
      <c r="I9" s="319"/>
      <c r="J9" s="319"/>
    </row>
    <row r="10" spans="1:10" ht="12.75" customHeight="1">
      <c r="A10" s="319"/>
      <c r="B10" s="319"/>
      <c r="C10" s="319"/>
      <c r="D10" s="319"/>
      <c r="E10" s="319"/>
      <c r="F10" s="319"/>
      <c r="G10" s="319"/>
      <c r="H10" s="319"/>
      <c r="I10" s="319"/>
      <c r="J10" s="319"/>
    </row>
    <row r="11" spans="1:10" ht="12.75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Zvonimir Zilic</cp:lastModifiedBy>
  <cp:lastPrinted>2018-10-26T10:43:51Z</cp:lastPrinted>
  <dcterms:created xsi:type="dcterms:W3CDTF">2008-10-17T11:51:54Z</dcterms:created>
  <dcterms:modified xsi:type="dcterms:W3CDTF">2018-10-26T10:45:29Z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