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<sst xmlns="http://schemas.openxmlformats.org/spreadsheetml/2006/main" count="396" uniqueCount="345">
  <si>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</si>
  <si>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</si>
  <si>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</si>
  <si>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</si>
  <si>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</si>
  <si>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</si>
  <si>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</si>
  <si>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</si>
  <si>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</si>
  <si>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</si>
  <si>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</si>
  <si>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</si>
  <si>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</si>
  <si>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</si>
  <si>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</si>
  <si>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</si>
  <si>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</si>
  <si>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</si>
  <si>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</si>
  <si>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</si>
  <si>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</si>
  <si>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</si>
  <si>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</si>
  <si>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</si>
  <si>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</si>
  <si>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</si>
  <si>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</si>
  <si>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</si>
  <si>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</si>
  <si>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</si>
  <si>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</si>
  <si>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</si>
  <si>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</si>
  <si>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</si>
  <si>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</si>
  <si>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</si>
  <si>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</si>
  <si>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</si>
  <si>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</si>
  <si>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</si>
  <si>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</si>
  <si>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</si>
  <si>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</si>
  <si>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</si>
  <si>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</si>
  <si>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</si>
  <si>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</si>
  <si>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</si>
  <si>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</si>
  <si>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</si>
  <si>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</si>
  <si>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</si>
  <si>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</si>
  <si>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</si>
  <si>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</si>
  <si>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</si>
  <si>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</si>
  <si>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</si>
  <si>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</si>
  <si>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</si>
  <si>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</si>
  <si>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</si>
  <si>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</si>
  <si>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</si>
  <si>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</si>
  <si>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</si>
  <si>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</si>
  <si>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</si>
  <si>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</si>
  <si>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</si>
  <si>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</si>
  <si>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</si>
  <si>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</si>
  <si>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</si>
  <si>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</si>
  <si>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</si>
  <si>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</si>
  <si>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</si>
  <si>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</si>
  <si>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</si>
  <si>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</si>
  <si>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</si>
  <si>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</si>
  <si>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</si>
  <si>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</si>
  <si>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</si>
  <si>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</si>
  <si>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</si>
  <si>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</si>
  <si>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</si>
  <si>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</si>
  <si>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</si>
  <si>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</si>
  <si>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</si>
  <si>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</si>
  <si>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</si>
  <si>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</si>
  <si>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</si>
  <si>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</si>
  <si>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</si>
  <si>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</si>
  <si>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</si>
  <si>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</si>
  <si>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</si>
  <si>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</si>
  <si>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</si>
  <si>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</si>
  <si>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</si>
  <si>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</si>
  <si>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</si>
  <si>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</si>
  <si>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</si>
  <si>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</si>
  <si>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</si>
  <si>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</si>
  <si>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</si>
  <si>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</si>
  <si>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</si>
  <si>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</si>
  <si>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</si>
  <si>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</si>
  <si>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</si>
  <si>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</si>
  <si>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</si>
  <si>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</si>
  <si>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</si>
  <si>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</si>
  <si>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</si>
  <si>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</si>
  <si>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</si>
  <si>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</si>
  <si>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</si>
  <si>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</si>
  <si>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</si>
  <si>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</si>
  <si>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</si>
  <si>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</si>
  <si>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</si>
  <si>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</si>
  <si>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</si>
  <si>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</si>
  <si>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</si>
  <si>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</si>
  <si>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</si>
  <si>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</si>
  <si>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</si>
  <si>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</si>
  <si>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</si>
  <si>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</si>
  <si>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</si>
  <si>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</si>
  <si>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</si>
  <si>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</si>
  <si>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</si>
  <si>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</si>
  <si>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</si>
  <si>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</si>
  <si>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</si>
  <si>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</si>
  <si>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</si>
  <si>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</si>
  <si>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</si>
  <si>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</si>
  <si>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</si>
  <si>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</si>
  <si>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</si>
  <si>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</si>
  <si>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</si>
  <si>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</si>
  <si>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</si>
  <si>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</si>
  <si>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</si>
  <si>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</si>
  <si>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</si>
  <si>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</si>
  <si>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</si>
  <si>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</si>
  <si>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</si>
  <si>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</si>
  <si>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</si>
  <si>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</si>
  <si>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</si>
  <si>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</si>
  <si>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</si>
  <si>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</si>
  <si>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</si>
  <si>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</si>
  <si>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</si>
  <si>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</si>
  <si>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</si>
  <si>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</si>
  <si>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</si>
  <si>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</si>
  <si>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</si>
  <si>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</si>
  <si>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</si>
  <si>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</si>
  <si>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</si>
  <si>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</si>
  <si>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</si>
  <si>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</si>
  <si>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</si>
  <si>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</si>
  <si>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</si>
  <si>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</si>
  <si>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</si>
  <si>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</si>
  <si>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</si>
  <si>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</si>
  <si>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</si>
  <si>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</si>
  <si>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</si>
  <si>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</si>
  <si>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</si>
  <si>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</si>
  <si>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</si>
  <si>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</si>
  <si>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</si>
  <si>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</si>
  <si>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</si>
  <si>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</si>
  <si>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</si>
  <si>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</si>
  <si>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</si>
  <si>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</si>
  <si>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</si>
  <si>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</si>
  <si>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</si>
  <si>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</si>
  <si>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</si>
  <si>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</si>
  <si>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</si>
  <si>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</si>
  <si>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</si>
  <si>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</si>
  <si>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</si>
  <si>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</si>
  <si>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</si>
  <si>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</si>
  <si>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</si>
  <si>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</si>
  <si>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</si>
  <si>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</si>
  <si>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</si>
  <si>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</si>
  <si>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</si>
  <si>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</si>
  <si>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</si>
  <si>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</si>
  <si>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</si>
  <si>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</si>
  <si>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</si>
  <si>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</si>
  <si>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</si>
  <si>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</si>
  <si>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</si>
  <si>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</si>
  <si>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</si>
  <si>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</si>
  <si>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</si>
  <si>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</si>
  <si>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</si>
  <si>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</si>
  <si>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</si>
  <si>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</si>
  <si>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</si>
  <si>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</si>
  <si>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</si>
  <si>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</si>
  <si>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</si>
  <si>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</si>
  <si>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</si>
  <si>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</si>
  <si>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</si>
  <si>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</si>
  <si>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</si>
  <si>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</si>
  <si>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</si>
  <si>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</si>
  <si>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</si>
  <si>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</si>
  <si>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</si>
  <si>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</si>
  <si>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</si>
  <si>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</si>
  <si>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</si>
  <si>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</si>
  <si>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</si>
  <si>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</si>
  <si>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</si>
  <si>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</si>
  <si>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</si>
  <si>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</si>
  <si>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</si>
  <si>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</si>
  <si>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</si>
  <si>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</si>
  <si>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</si>
  <si>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</si>
  <si>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</si>
  <si>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</si>
  <si>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</si>
  <si>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</si>
  <si>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</si>
  <si>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</si>
  <si>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</si>
  <si>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</si>
  <si>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</si>
  <si>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</si>
  <si>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</si>
  <si>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</si>
  <si>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</si>
  <si>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</si>
  <si>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</si>
  <si>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</si>
  <si>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</si>
  <si>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</si>
  <si>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</si>
  <si>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milan.razumovic@kutjevo.com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</si>
  <si>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</si>
  <si>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</si>
  <si>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</si>
  <si>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</si>
  <si>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</si>
  <si>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</si>
  <si>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</si>
  <si>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</si>
  <si>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</si>
  <si>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</si>
  <si>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</si>
  <si>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</si>
  <si>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</si>
  <si>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</si>
  <si>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</si>
  <si>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</si>
  <si>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</si>
  <si>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</si>
  <si>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</si>
  <si>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</si>
  <si>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</si>
  <si>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</si>
  <si>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RAZUMOVIĆ MILAN</t>
  </si>
  <si>
    <t>MATAIĆ NATALIJA</t>
  </si>
  <si>
    <t>stanje na dan 30.06.2012</t>
  </si>
  <si>
    <t>u razdoblju 01.01.2012. do 30.06.2012.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</si>
</sst>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</cellStyleXfs>
  <cellXfs count="31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Border="1" applyAlignment="1" applyProtection="1">
      <alignment/>
      <protection hidden="1"/>
    </xf>
    <xf numFmtId="0" fontId="2" fillId="0" borderId="0" xfId="56" applyFont="1" applyBorder="1" applyAlignment="1" applyProtection="1">
      <alignment vertical="top"/>
      <protection hidden="1"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17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Border="1" applyAlignment="1" applyProtection="1">
      <alignment/>
      <protection hidden="1"/>
    </xf>
    <xf numFmtId="0" fontId="3" fillId="0" borderId="18" xfId="56" applyFont="1" applyBorder="1" applyAlignment="1">
      <alignment/>
      <protection/>
    </xf>
    <xf numFmtId="0" fontId="9" fillId="0" borderId="0" xfId="60">
      <alignment vertical="top"/>
      <protection/>
    </xf>
    <xf numFmtId="0" fontId="9" fillId="0" borderId="0" xfId="60" applyAlignment="1">
      <alignment/>
      <protection/>
    </xf>
    <xf numFmtId="0" fontId="16" fillId="0" borderId="0" xfId="60" applyFont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6" applyFont="1" applyBorder="1" applyAlignment="1">
      <alignment/>
      <protection/>
    </xf>
    <xf numFmtId="0" fontId="3" fillId="0" borderId="24" xfId="56" applyFont="1" applyBorder="1" applyAlignment="1">
      <alignment/>
      <protection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3" fillId="0" borderId="16" xfId="56" applyFont="1" applyFill="1" applyBorder="1" applyAlignment="1" applyProtection="1">
      <alignment vertical="center"/>
      <protection hidden="1"/>
    </xf>
    <xf numFmtId="0" fontId="3" fillId="0" borderId="25" xfId="56" applyFont="1" applyBorder="1" applyAlignment="1" applyProtection="1">
      <alignment horizontal="left" vertical="center" wrapText="1"/>
      <protection hidden="1"/>
    </xf>
    <xf numFmtId="0" fontId="3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3" fillId="0" borderId="25" xfId="56" applyFont="1" applyFill="1" applyBorder="1" applyAlignment="1" applyProtection="1">
      <alignment/>
      <protection hidden="1"/>
    </xf>
    <xf numFmtId="0" fontId="3" fillId="0" borderId="25" xfId="56" applyFont="1" applyBorder="1" applyAlignment="1" applyProtection="1">
      <alignment wrapText="1"/>
      <protection hidden="1"/>
    </xf>
    <xf numFmtId="0" fontId="3" fillId="0" borderId="16" xfId="56" applyFont="1" applyBorder="1" applyAlignment="1" applyProtection="1">
      <alignment horizontal="right"/>
      <protection hidden="1"/>
    </xf>
    <xf numFmtId="0" fontId="3" fillId="0" borderId="25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0" fontId="2" fillId="0" borderId="25" xfId="56" applyFont="1" applyFill="1" applyBorder="1" applyAlignment="1" applyProtection="1">
      <alignment horizontal="right" vertical="center"/>
      <protection hidden="1" locked="0"/>
    </xf>
    <xf numFmtId="0" fontId="3" fillId="0" borderId="25" xfId="56" applyFont="1" applyBorder="1" applyAlignment="1" applyProtection="1">
      <alignment vertical="top"/>
      <protection hidden="1"/>
    </xf>
    <xf numFmtId="0" fontId="3" fillId="0" borderId="0" xfId="56" applyFont="1" applyBorder="1" applyAlignment="1">
      <alignment/>
      <protection/>
    </xf>
    <xf numFmtId="0" fontId="3" fillId="0" borderId="25" xfId="56" applyFont="1" applyBorder="1" applyAlignment="1" applyProtection="1">
      <alignment horizontal="left" vertical="top" wrapText="1"/>
      <protection hidden="1"/>
    </xf>
    <xf numFmtId="0" fontId="3" fillId="0" borderId="16" xfId="56" applyFont="1" applyBorder="1" applyAlignment="1">
      <alignment/>
      <protection/>
    </xf>
    <xf numFmtId="0" fontId="3" fillId="0" borderId="25" xfId="56" applyFont="1" applyBorder="1" applyAlignment="1" applyProtection="1">
      <alignment horizontal="left" vertical="top" indent="2"/>
      <protection hidden="1"/>
    </xf>
    <xf numFmtId="0" fontId="3" fillId="0" borderId="25" xfId="56" applyFont="1" applyBorder="1" applyAlignment="1" applyProtection="1">
      <alignment horizontal="left" vertical="top" wrapText="1" indent="2"/>
      <protection hidden="1"/>
    </xf>
    <xf numFmtId="0" fontId="3" fillId="0" borderId="16" xfId="56" applyFont="1" applyBorder="1" applyAlignment="1" applyProtection="1">
      <alignment horizontal="right" vertical="top"/>
      <protection hidden="1"/>
    </xf>
    <xf numFmtId="0" fontId="3" fillId="0" borderId="16" xfId="56" applyFont="1" applyBorder="1" applyAlignment="1" applyProtection="1">
      <alignment horizontal="left" vertical="top"/>
      <protection hidden="1"/>
    </xf>
    <xf numFmtId="0" fontId="3" fillId="0" borderId="25" xfId="56" applyFont="1" applyBorder="1" applyAlignment="1" applyProtection="1">
      <alignment horizontal="left"/>
      <protection hidden="1"/>
    </xf>
    <xf numFmtId="0" fontId="3" fillId="0" borderId="24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left"/>
      <protection hidden="1"/>
    </xf>
    <xf numFmtId="0" fontId="3" fillId="0" borderId="25" xfId="56" applyFont="1" applyFill="1" applyBorder="1" applyAlignment="1" applyProtection="1">
      <alignment vertical="center"/>
      <protection hidden="1"/>
    </xf>
    <xf numFmtId="0" fontId="13" fillId="0" borderId="25" xfId="60" applyFont="1" applyFill="1" applyBorder="1" applyAlignment="1" applyProtection="1">
      <alignment vertical="center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2" fillId="0" borderId="16" xfId="56" applyFont="1" applyBorder="1" applyAlignment="1" applyProtection="1">
      <alignment vertical="center"/>
      <protection hidden="1"/>
    </xf>
    <xf numFmtId="0" fontId="3" fillId="0" borderId="26" xfId="56" applyFont="1" applyBorder="1" applyAlignment="1" applyProtection="1">
      <alignment/>
      <protection hidden="1"/>
    </xf>
    <xf numFmtId="0" fontId="3" fillId="0" borderId="27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/>
      <protection hidden="1"/>
    </xf>
    <xf numFmtId="0" fontId="3" fillId="0" borderId="29" xfId="56" applyFont="1" applyFill="1" applyBorder="1" applyAlignment="1" applyProtection="1">
      <alignment/>
      <protection hidden="1"/>
    </xf>
    <xf numFmtId="14" fontId="2" fillId="0" borderId="20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6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6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6" applyFont="1" applyFill="1" applyBorder="1" applyAlignment="1" applyProtection="1">
      <alignment horizontal="center" vertical="center"/>
      <protection hidden="1" locked="0"/>
    </xf>
    <xf numFmtId="49" fontId="2" fillId="0" borderId="23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Fill="1" applyBorder="1" applyAlignment="1">
      <alignment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75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75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75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3" fillId="0" borderId="29" xfId="56" applyFont="1" applyFill="1" applyBorder="1" applyAlignment="1">
      <alignment horizontal="left"/>
      <protection/>
    </xf>
    <xf numFmtId="0" fontId="3" fillId="0" borderId="0" xfId="56" applyFont="1" applyBorder="1" applyAlignment="1" applyProtection="1">
      <alignment horizontal="right"/>
      <protection hidden="1"/>
    </xf>
    <xf numFmtId="0" fontId="2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>
      <alignment horizontal="left" vertical="center"/>
      <protection/>
    </xf>
    <xf numFmtId="0" fontId="3" fillId="0" borderId="29" xfId="56" applyFont="1" applyFill="1" applyBorder="1" applyAlignment="1">
      <alignment horizontal="left" vertical="center"/>
      <protection/>
    </xf>
    <xf numFmtId="1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0" applyFill="1" applyBorder="1" applyAlignment="1" applyProtection="1">
      <alignment/>
      <protection hidden="1" locked="0"/>
    </xf>
    <xf numFmtId="0" fontId="2" fillId="0" borderId="28" xfId="56" applyFont="1" applyFill="1" applyBorder="1" applyAlignment="1" applyProtection="1">
      <alignment/>
      <protection hidden="1" locked="0"/>
    </xf>
    <xf numFmtId="0" fontId="2" fillId="0" borderId="29" xfId="56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>
      <alignment horizontal="left"/>
      <protection/>
    </xf>
    <xf numFmtId="0" fontId="1" fillId="0" borderId="25" xfId="56" applyFont="1" applyBorder="1" applyAlignment="1" applyProtection="1">
      <alignment horizontal="right" wrapText="1"/>
      <protection hidden="1"/>
    </xf>
    <xf numFmtId="0" fontId="3" fillId="0" borderId="16" xfId="56" applyFont="1" applyBorder="1" applyAlignment="1" applyProtection="1">
      <alignment horizontal="right" vertical="center"/>
      <protection hidden="1"/>
    </xf>
    <xf numFmtId="0" fontId="3" fillId="0" borderId="25" xfId="56" applyFont="1" applyBorder="1" applyAlignment="1" applyProtection="1">
      <alignment horizontal="right"/>
      <protection hidden="1"/>
    </xf>
    <xf numFmtId="0" fontId="1" fillId="0" borderId="16" xfId="56" applyFont="1" applyBorder="1" applyAlignment="1" applyProtection="1">
      <alignment horizontal="righ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3" fillId="0" borderId="16" xfId="56" applyFont="1" applyBorder="1" applyAlignment="1" applyProtection="1">
      <alignment horizontal="righ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49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6" applyFont="1" applyFill="1" applyBorder="1" applyAlignment="1" applyProtection="1">
      <alignment horizontal="left" vertical="center" wrapText="1"/>
      <protection hidden="1"/>
    </xf>
    <xf numFmtId="0" fontId="2" fillId="0" borderId="0" xfId="56" applyFont="1" applyFill="1" applyBorder="1" applyAlignment="1" applyProtection="1">
      <alignment horizontal="left" vertical="center" wrapText="1"/>
      <protection hidden="1"/>
    </xf>
    <xf numFmtId="0" fontId="2" fillId="0" borderId="25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6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25" xfId="56" applyFont="1" applyBorder="1" applyAlignment="1">
      <alignment horizontal="center"/>
      <protection/>
    </xf>
    <xf numFmtId="0" fontId="2" fillId="0" borderId="27" xfId="56" applyFont="1" applyFill="1" applyBorder="1" applyAlignment="1" applyProtection="1">
      <alignment horizontal="right" vertical="center"/>
      <protection hidden="1" locked="0"/>
    </xf>
    <xf numFmtId="0" fontId="3" fillId="0" borderId="28" xfId="56" applyFont="1" applyFill="1" applyBorder="1" applyAlignment="1">
      <alignment/>
      <protection/>
    </xf>
    <xf numFmtId="0" fontId="3" fillId="0" borderId="29" xfId="56" applyFont="1" applyFill="1" applyBorder="1" applyAlignment="1">
      <alignment/>
      <protection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17" xfId="56" applyFont="1" applyBorder="1" applyAlignment="1" applyProtection="1">
      <alignment horizontal="center"/>
      <protection hidden="1"/>
    </xf>
    <xf numFmtId="0" fontId="2" fillId="0" borderId="28" xfId="56" applyFont="1" applyFill="1" applyBorder="1" applyAlignment="1" applyProtection="1">
      <alignment horizontal="left" vertical="center"/>
      <protection hidden="1" locked="0"/>
    </xf>
    <xf numFmtId="0" fontId="2" fillId="0" borderId="29" xfId="56" applyFont="1" applyFill="1" applyBorder="1" applyAlignment="1" applyProtection="1">
      <alignment horizontal="left" vertical="center"/>
      <protection hidden="1" locked="0"/>
    </xf>
    <xf numFmtId="0" fontId="10" fillId="0" borderId="31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32" xfId="56" applyFont="1" applyBorder="1" applyAlignment="1" applyProtection="1">
      <alignment horizontal="center" vertical="top"/>
      <protection hidden="1"/>
    </xf>
    <xf numFmtId="0" fontId="3" fillId="0" borderId="32" xfId="56" applyFont="1" applyBorder="1" applyAlignment="1">
      <alignment horizontal="center"/>
      <protection/>
    </xf>
    <xf numFmtId="0" fontId="3" fillId="0" borderId="33" xfId="56" applyFont="1" applyBorder="1" applyAlignment="1">
      <alignment/>
      <protection/>
    </xf>
    <xf numFmtId="0" fontId="3" fillId="0" borderId="25" xfId="56" applyFont="1" applyBorder="1" applyAlignment="1" applyProtection="1">
      <alignment horizontal="right" wrapText="1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49" fontId="2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6" applyNumberFormat="1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center" vertical="top"/>
      <protection hidden="1"/>
    </xf>
    <xf numFmtId="0" fontId="3" fillId="0" borderId="28" xfId="56" applyFont="1" applyFill="1" applyBorder="1" applyAlignment="1" applyProtection="1">
      <alignment horizontal="center"/>
      <protection hidden="1"/>
    </xf>
    <xf numFmtId="49" fontId="4" fillId="0" borderId="27" xfId="40" applyNumberFormat="1" applyFill="1" applyBorder="1" applyAlignment="1" applyProtection="1">
      <alignment horizontal="left" vertical="center"/>
      <protection hidden="1" locked="0"/>
    </xf>
    <xf numFmtId="0" fontId="17" fillId="0" borderId="0" xfId="60" applyFont="1" applyBorder="1" applyAlignment="1" applyProtection="1">
      <alignment horizontal="left"/>
      <protection hidden="1"/>
    </xf>
    <xf numFmtId="0" fontId="18" fillId="0" borderId="0" xfId="60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0" applyFont="1" applyAlignment="1">
      <alignment/>
      <protection/>
    </xf>
    <xf numFmtId="0" fontId="15" fillId="0" borderId="0" xfId="60" applyFont="1" applyBorder="1" applyAlignment="1">
      <alignment horizontal="justify" vertical="top" wrapText="1"/>
      <protection/>
    </xf>
    <xf numFmtId="0" fontId="9" fillId="0" borderId="0" xfId="60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POD" xfId="56"/>
    <cellStyle name="Percent" xfId="57"/>
    <cellStyle name="Povezana ćelija" xfId="58"/>
    <cellStyle name="Provjera ćelije" xfId="59"/>
    <cellStyle name="Stil 1" xfId="60"/>
    <cellStyle name="Tekst objašnjenja" xfId="61"/>
    <cellStyle name="Tekst upozorenja" xfId="62"/>
    <cellStyle name="Ukupni zbroj" xfId="63"/>
    <cellStyle name="Unos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230</v>
      </c>
      <c r="B1" s="183"/>
      <c r="C1" s="183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61" t="s">
        <v>231</v>
      </c>
      <c r="B2" s="162"/>
      <c r="C2" s="162"/>
      <c r="D2" s="163"/>
      <c r="E2" s="112">
        <v>40909</v>
      </c>
      <c r="F2" s="12"/>
      <c r="G2" s="13" t="s">
        <v>232</v>
      </c>
      <c r="H2" s="112">
        <v>41090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53" t="s">
        <v>299</v>
      </c>
      <c r="B4" s="154"/>
      <c r="C4" s="154"/>
      <c r="D4" s="154"/>
      <c r="E4" s="154"/>
      <c r="F4" s="154"/>
      <c r="G4" s="154"/>
      <c r="H4" s="154"/>
      <c r="I4" s="155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50" t="s">
        <v>233</v>
      </c>
      <c r="B6" s="151"/>
      <c r="C6" s="159" t="s">
        <v>313</v>
      </c>
      <c r="D6" s="160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52" t="s">
        <v>234</v>
      </c>
      <c r="B8" s="149"/>
      <c r="C8" s="159" t="s">
        <v>314</v>
      </c>
      <c r="D8" s="160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56" t="s">
        <v>235</v>
      </c>
      <c r="B10" s="157"/>
      <c r="C10" s="159" t="s">
        <v>315</v>
      </c>
      <c r="D10" s="160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58"/>
      <c r="B11" s="157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50" t="s">
        <v>236</v>
      </c>
      <c r="B12" s="151"/>
      <c r="C12" s="140" t="s">
        <v>305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50" t="s">
        <v>237</v>
      </c>
      <c r="B14" s="151"/>
      <c r="C14" s="143">
        <v>34340</v>
      </c>
      <c r="D14" s="144"/>
      <c r="E14" s="16"/>
      <c r="F14" s="140" t="s">
        <v>306</v>
      </c>
      <c r="G14" s="141"/>
      <c r="H14" s="141"/>
      <c r="I14" s="142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0" t="s">
        <v>238</v>
      </c>
      <c r="B16" s="151"/>
      <c r="C16" s="140" t="s">
        <v>307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0" t="s">
        <v>239</v>
      </c>
      <c r="B18" s="151"/>
      <c r="C18" s="145" t="s">
        <v>308</v>
      </c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0" t="s">
        <v>240</v>
      </c>
      <c r="B20" s="151"/>
      <c r="C20" s="145" t="s">
        <v>309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0" t="s">
        <v>241</v>
      </c>
      <c r="B22" s="151"/>
      <c r="C22" s="113">
        <v>221</v>
      </c>
      <c r="D22" s="140" t="s">
        <v>306</v>
      </c>
      <c r="E22" s="148"/>
      <c r="F22" s="138"/>
      <c r="G22" s="150"/>
      <c r="H22" s="139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0" t="s">
        <v>242</v>
      </c>
      <c r="B24" s="151"/>
      <c r="C24" s="113">
        <v>11</v>
      </c>
      <c r="D24" s="140" t="s">
        <v>316</v>
      </c>
      <c r="E24" s="148"/>
      <c r="F24" s="148"/>
      <c r="G24" s="138"/>
      <c r="H24" s="50" t="s">
        <v>243</v>
      </c>
      <c r="I24" s="114">
        <v>734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300</v>
      </c>
      <c r="I25" s="90"/>
      <c r="J25" s="10"/>
      <c r="K25" s="10"/>
      <c r="L25" s="10"/>
    </row>
    <row r="26" spans="1:12" ht="12.75">
      <c r="A26" s="150" t="s">
        <v>244</v>
      </c>
      <c r="B26" s="151"/>
      <c r="C26" s="115" t="s">
        <v>319</v>
      </c>
      <c r="D26" s="25"/>
      <c r="E26" s="91"/>
      <c r="F26" s="24"/>
      <c r="G26" s="164" t="s">
        <v>245</v>
      </c>
      <c r="H26" s="151"/>
      <c r="I26" s="116" t="s">
        <v>317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5" t="s">
        <v>246</v>
      </c>
      <c r="B28" s="166"/>
      <c r="C28" s="167"/>
      <c r="D28" s="167"/>
      <c r="E28" s="168" t="s">
        <v>247</v>
      </c>
      <c r="F28" s="169"/>
      <c r="G28" s="169"/>
      <c r="H28" s="170" t="s">
        <v>248</v>
      </c>
      <c r="I28" s="171"/>
      <c r="J28" s="10"/>
      <c r="K28" s="10"/>
      <c r="L28" s="10"/>
    </row>
    <row r="29" spans="1:12" ht="12.75">
      <c r="A29" s="93"/>
      <c r="B29" s="91"/>
      <c r="C29" s="91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59"/>
      <c r="I30" s="160"/>
      <c r="J30" s="10"/>
      <c r="K30" s="10"/>
      <c r="L30" s="10"/>
    </row>
    <row r="31" spans="1:12" ht="12.75">
      <c r="A31" s="86"/>
      <c r="B31" s="22"/>
      <c r="C31" s="21"/>
      <c r="D31" s="175"/>
      <c r="E31" s="175"/>
      <c r="F31" s="175"/>
      <c r="G31" s="176"/>
      <c r="H31" s="16"/>
      <c r="I31" s="94"/>
      <c r="J31" s="10"/>
      <c r="K31" s="10"/>
      <c r="L31" s="10"/>
    </row>
    <row r="32" spans="1:12" ht="12.75">
      <c r="A32" s="172"/>
      <c r="B32" s="173"/>
      <c r="C32" s="173"/>
      <c r="D32" s="174"/>
      <c r="E32" s="172"/>
      <c r="F32" s="173"/>
      <c r="G32" s="173"/>
      <c r="H32" s="159"/>
      <c r="I32" s="160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72"/>
      <c r="B34" s="173"/>
      <c r="C34" s="173"/>
      <c r="D34" s="174"/>
      <c r="E34" s="172"/>
      <c r="F34" s="173"/>
      <c r="G34" s="173"/>
      <c r="H34" s="159"/>
      <c r="I34" s="160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59"/>
      <c r="I36" s="160"/>
      <c r="J36" s="10"/>
      <c r="K36" s="10"/>
      <c r="L36" s="10"/>
    </row>
    <row r="37" spans="1:12" ht="12.75">
      <c r="A37" s="96"/>
      <c r="B37" s="30"/>
      <c r="C37" s="177"/>
      <c r="D37" s="178"/>
      <c r="E37" s="16"/>
      <c r="F37" s="177"/>
      <c r="G37" s="178"/>
      <c r="H37" s="16"/>
      <c r="I37" s="87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59"/>
      <c r="I38" s="160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59"/>
      <c r="I40" s="160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7"/>
      <c r="J41" s="10"/>
      <c r="K41" s="10"/>
      <c r="L41" s="10"/>
    </row>
    <row r="42" spans="1:12" ht="12.75">
      <c r="A42" s="172"/>
      <c r="B42" s="173"/>
      <c r="C42" s="173"/>
      <c r="D42" s="174"/>
      <c r="E42" s="172"/>
      <c r="F42" s="173"/>
      <c r="G42" s="173"/>
      <c r="H42" s="159"/>
      <c r="I42" s="160"/>
      <c r="J42" s="10"/>
      <c r="K42" s="10"/>
      <c r="L42" s="10"/>
    </row>
    <row r="43" spans="1:12" ht="12.75">
      <c r="A43" s="96"/>
      <c r="B43" s="30"/>
      <c r="C43" s="31"/>
      <c r="D43" s="32"/>
      <c r="E43" s="16"/>
      <c r="F43" s="31"/>
      <c r="G43" s="32"/>
      <c r="H43" s="16"/>
      <c r="I43" s="87"/>
      <c r="J43" s="10"/>
      <c r="K43" s="10"/>
      <c r="L43" s="10"/>
    </row>
    <row r="44" spans="1:12" ht="12.75">
      <c r="A44" s="172"/>
      <c r="B44" s="173"/>
      <c r="C44" s="173"/>
      <c r="D44" s="174"/>
      <c r="E44" s="172"/>
      <c r="F44" s="173"/>
      <c r="G44" s="173"/>
      <c r="H44" s="159"/>
      <c r="I44" s="160"/>
      <c r="J44" s="10"/>
      <c r="K44" s="10"/>
      <c r="L44" s="10"/>
    </row>
    <row r="45" spans="1:12" ht="12.75">
      <c r="A45" s="117"/>
      <c r="B45" s="118"/>
      <c r="C45" s="118"/>
      <c r="D45" s="118"/>
      <c r="E45" s="23"/>
      <c r="F45" s="118"/>
      <c r="G45" s="118"/>
      <c r="H45" s="119"/>
      <c r="I45" s="120"/>
      <c r="J45" s="10"/>
      <c r="K45" s="10"/>
      <c r="L45" s="10"/>
    </row>
    <row r="46" spans="1:12" ht="12.75">
      <c r="A46" s="117"/>
      <c r="B46" s="118"/>
      <c r="C46" s="118"/>
      <c r="D46" s="118"/>
      <c r="E46" s="23"/>
      <c r="F46" s="118"/>
      <c r="G46" s="118"/>
      <c r="H46" s="119"/>
      <c r="I46" s="120"/>
      <c r="J46" s="10"/>
      <c r="K46" s="10"/>
      <c r="L46" s="10"/>
    </row>
    <row r="47" spans="1:12" ht="12.75">
      <c r="A47" s="97"/>
      <c r="B47" s="33"/>
      <c r="C47" s="33"/>
      <c r="D47" s="20"/>
      <c r="E47" s="20"/>
      <c r="F47" s="33"/>
      <c r="G47" s="20"/>
      <c r="H47" s="20"/>
      <c r="I47" s="98"/>
      <c r="J47" s="10"/>
      <c r="K47" s="10"/>
      <c r="L47" s="10"/>
    </row>
    <row r="48" spans="1:12" ht="12.75">
      <c r="A48" s="156" t="s">
        <v>249</v>
      </c>
      <c r="B48" s="188"/>
      <c r="C48" s="159"/>
      <c r="D48" s="160"/>
      <c r="E48" s="26"/>
      <c r="F48" s="140"/>
      <c r="G48" s="173"/>
      <c r="H48" s="173"/>
      <c r="I48" s="174"/>
      <c r="J48" s="10"/>
      <c r="K48" s="10"/>
      <c r="L48" s="10"/>
    </row>
    <row r="49" spans="1:12" ht="12.75">
      <c r="A49" s="96"/>
      <c r="B49" s="30"/>
      <c r="C49" s="177"/>
      <c r="D49" s="178"/>
      <c r="E49" s="16"/>
      <c r="F49" s="177"/>
      <c r="G49" s="179"/>
      <c r="H49" s="34"/>
      <c r="I49" s="99"/>
      <c r="J49" s="10"/>
      <c r="K49" s="10"/>
      <c r="L49" s="10"/>
    </row>
    <row r="50" spans="1:12" ht="12.75">
      <c r="A50" s="156" t="s">
        <v>250</v>
      </c>
      <c r="B50" s="188"/>
      <c r="C50" s="140" t="s">
        <v>341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86"/>
      <c r="B51" s="22"/>
      <c r="C51" s="21" t="s">
        <v>251</v>
      </c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56" t="s">
        <v>252</v>
      </c>
      <c r="B52" s="188"/>
      <c r="C52" s="192" t="s">
        <v>310</v>
      </c>
      <c r="D52" s="193"/>
      <c r="E52" s="194"/>
      <c r="F52" s="16"/>
      <c r="G52" s="50" t="s">
        <v>253</v>
      </c>
      <c r="H52" s="192" t="s">
        <v>311</v>
      </c>
      <c r="I52" s="194"/>
      <c r="J52" s="10"/>
      <c r="K52" s="10"/>
      <c r="L52" s="10"/>
    </row>
    <row r="53" spans="1:12" ht="12.75">
      <c r="A53" s="86"/>
      <c r="B53" s="22"/>
      <c r="C53" s="21"/>
      <c r="D53" s="16"/>
      <c r="E53" s="16"/>
      <c r="F53" s="16"/>
      <c r="G53" s="16"/>
      <c r="H53" s="16"/>
      <c r="I53" s="87"/>
      <c r="J53" s="10"/>
      <c r="K53" s="10"/>
      <c r="L53" s="10"/>
    </row>
    <row r="54" spans="1:12" ht="12.75">
      <c r="A54" s="156" t="s">
        <v>239</v>
      </c>
      <c r="B54" s="188"/>
      <c r="C54" s="197" t="s">
        <v>318</v>
      </c>
      <c r="D54" s="193"/>
      <c r="E54" s="193"/>
      <c r="F54" s="193"/>
      <c r="G54" s="193"/>
      <c r="H54" s="193"/>
      <c r="I54" s="194"/>
      <c r="J54" s="10"/>
      <c r="K54" s="10"/>
      <c r="L54" s="10"/>
    </row>
    <row r="55" spans="1:12" ht="12.75">
      <c r="A55" s="86"/>
      <c r="B55" s="22"/>
      <c r="C55" s="16"/>
      <c r="D55" s="16"/>
      <c r="E55" s="16"/>
      <c r="F55" s="16"/>
      <c r="G55" s="16"/>
      <c r="H55" s="16"/>
      <c r="I55" s="87"/>
      <c r="J55" s="10"/>
      <c r="K55" s="10"/>
      <c r="L55" s="10"/>
    </row>
    <row r="56" spans="1:12" ht="12.75">
      <c r="A56" s="150" t="s">
        <v>254</v>
      </c>
      <c r="B56" s="151"/>
      <c r="C56" s="192" t="s">
        <v>342</v>
      </c>
      <c r="D56" s="193"/>
      <c r="E56" s="193"/>
      <c r="F56" s="193"/>
      <c r="G56" s="193"/>
      <c r="H56" s="193"/>
      <c r="I56" s="142"/>
      <c r="J56" s="10"/>
      <c r="K56" s="10"/>
      <c r="L56" s="10"/>
    </row>
    <row r="57" spans="1:12" ht="12.75">
      <c r="A57" s="100"/>
      <c r="B57" s="20"/>
      <c r="C57" s="184" t="s">
        <v>255</v>
      </c>
      <c r="D57" s="184"/>
      <c r="E57" s="184"/>
      <c r="F57" s="184"/>
      <c r="G57" s="184"/>
      <c r="H57" s="184"/>
      <c r="I57" s="101"/>
      <c r="J57" s="10"/>
      <c r="K57" s="10"/>
      <c r="L57" s="10"/>
    </row>
    <row r="58" spans="1:12" ht="12.75">
      <c r="A58" s="100"/>
      <c r="B58" s="20"/>
      <c r="C58" s="35"/>
      <c r="D58" s="35"/>
      <c r="E58" s="35"/>
      <c r="F58" s="35"/>
      <c r="G58" s="35"/>
      <c r="H58" s="35"/>
      <c r="I58" s="101"/>
      <c r="J58" s="10"/>
      <c r="K58" s="10"/>
      <c r="L58" s="10"/>
    </row>
    <row r="59" spans="1:12" ht="12.75">
      <c r="A59" s="100"/>
      <c r="B59" s="198" t="s">
        <v>256</v>
      </c>
      <c r="C59" s="199"/>
      <c r="D59" s="199"/>
      <c r="E59" s="199"/>
      <c r="F59" s="48"/>
      <c r="G59" s="48"/>
      <c r="H59" s="48"/>
      <c r="I59" s="102"/>
      <c r="J59" s="10"/>
      <c r="K59" s="10"/>
      <c r="L59" s="10"/>
    </row>
    <row r="60" spans="1:12" ht="12.75">
      <c r="A60" s="100"/>
      <c r="B60" s="189" t="s">
        <v>288</v>
      </c>
      <c r="C60" s="190"/>
      <c r="D60" s="190"/>
      <c r="E60" s="190"/>
      <c r="F60" s="190"/>
      <c r="G60" s="190"/>
      <c r="H60" s="190"/>
      <c r="I60" s="191"/>
      <c r="J60" s="10"/>
      <c r="K60" s="10"/>
      <c r="L60" s="10"/>
    </row>
    <row r="61" spans="1:12" ht="12.75">
      <c r="A61" s="100"/>
      <c r="B61" s="189" t="s">
        <v>289</v>
      </c>
      <c r="C61" s="190"/>
      <c r="D61" s="190"/>
      <c r="E61" s="190"/>
      <c r="F61" s="190"/>
      <c r="G61" s="190"/>
      <c r="H61" s="190"/>
      <c r="I61" s="102"/>
      <c r="J61" s="10"/>
      <c r="K61" s="10"/>
      <c r="L61" s="10"/>
    </row>
    <row r="62" spans="1:12" ht="12.75">
      <c r="A62" s="100"/>
      <c r="B62" s="189" t="s">
        <v>290</v>
      </c>
      <c r="C62" s="190"/>
      <c r="D62" s="190"/>
      <c r="E62" s="190"/>
      <c r="F62" s="190"/>
      <c r="G62" s="190"/>
      <c r="H62" s="190"/>
      <c r="I62" s="191"/>
      <c r="J62" s="10"/>
      <c r="K62" s="10"/>
      <c r="L62" s="10"/>
    </row>
    <row r="63" spans="1:12" ht="12.75">
      <c r="A63" s="100"/>
      <c r="B63" s="189" t="s">
        <v>291</v>
      </c>
      <c r="C63" s="190"/>
      <c r="D63" s="190"/>
      <c r="E63" s="190"/>
      <c r="F63" s="190"/>
      <c r="G63" s="190"/>
      <c r="H63" s="190"/>
      <c r="I63" s="191"/>
      <c r="J63" s="10"/>
      <c r="K63" s="10"/>
      <c r="L63" s="10"/>
    </row>
    <row r="64" spans="1:12" ht="12.75">
      <c r="A64" s="100"/>
      <c r="B64" s="103"/>
      <c r="C64" s="104"/>
      <c r="D64" s="104"/>
      <c r="E64" s="104"/>
      <c r="F64" s="104"/>
      <c r="G64" s="104"/>
      <c r="H64" s="104"/>
      <c r="I64" s="105"/>
      <c r="J64" s="10"/>
      <c r="K64" s="10"/>
      <c r="L64" s="10"/>
    </row>
    <row r="65" spans="1:12" ht="13.5" thickBot="1">
      <c r="A65" s="106" t="s">
        <v>257</v>
      </c>
      <c r="B65" s="16"/>
      <c r="C65" s="16"/>
      <c r="D65" s="16"/>
      <c r="E65" s="16"/>
      <c r="F65" s="16"/>
      <c r="G65" s="36"/>
      <c r="H65" s="37"/>
      <c r="I65" s="107"/>
      <c r="J65" s="10"/>
      <c r="K65" s="10"/>
      <c r="L65" s="10"/>
    </row>
    <row r="66" spans="1:12" ht="12.75">
      <c r="A66" s="82"/>
      <c r="B66" s="16"/>
      <c r="C66" s="16"/>
      <c r="D66" s="16"/>
      <c r="E66" s="20" t="s">
        <v>258</v>
      </c>
      <c r="F66" s="91"/>
      <c r="G66" s="185" t="s">
        <v>259</v>
      </c>
      <c r="H66" s="186"/>
      <c r="I66" s="187"/>
      <c r="J66" s="10"/>
      <c r="K66" s="10"/>
      <c r="L66" s="10"/>
    </row>
    <row r="67" spans="1:12" ht="12.75">
      <c r="A67" s="108"/>
      <c r="B67" s="109"/>
      <c r="C67" s="110"/>
      <c r="D67" s="110"/>
      <c r="E67" s="110"/>
      <c r="F67" s="110"/>
      <c r="G67" s="195"/>
      <c r="H67" s="196"/>
      <c r="I67" s="111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  <mergeCell ref="A52:B52"/>
    <mergeCell ref="C52:E52"/>
    <mergeCell ref="H52:I52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49" sqref="K49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40" t="s">
        <v>143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312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49</v>
      </c>
      <c r="B4" s="246"/>
      <c r="C4" s="246"/>
      <c r="D4" s="246"/>
      <c r="E4" s="246"/>
      <c r="F4" s="246"/>
      <c r="G4" s="246"/>
      <c r="H4" s="247"/>
      <c r="I4" s="54" t="s">
        <v>260</v>
      </c>
      <c r="J4" s="55" t="s">
        <v>339</v>
      </c>
      <c r="K4" s="56" t="s">
        <v>338</v>
      </c>
    </row>
    <row r="5" spans="1:11" s="121" customFormat="1" ht="12.75">
      <c r="A5" s="235">
        <v>1</v>
      </c>
      <c r="B5" s="235"/>
      <c r="C5" s="235"/>
      <c r="D5" s="235"/>
      <c r="E5" s="235"/>
      <c r="F5" s="235"/>
      <c r="G5" s="235"/>
      <c r="H5" s="235"/>
      <c r="I5" s="134">
        <v>2</v>
      </c>
      <c r="J5" s="133">
        <v>3</v>
      </c>
      <c r="K5" s="133">
        <v>4</v>
      </c>
    </row>
    <row r="6" spans="1:11" ht="12.75">
      <c r="A6" s="236" t="s">
        <v>340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9" t="s">
        <v>50</v>
      </c>
      <c r="B7" s="210"/>
      <c r="C7" s="210"/>
      <c r="D7" s="210"/>
      <c r="E7" s="210"/>
      <c r="F7" s="210"/>
      <c r="G7" s="210"/>
      <c r="H7" s="239"/>
      <c r="I7" s="3">
        <v>1</v>
      </c>
      <c r="J7" s="6"/>
      <c r="K7" s="6"/>
    </row>
    <row r="8" spans="1:11" s="124" customFormat="1" ht="12.75">
      <c r="A8" s="216" t="s">
        <v>321</v>
      </c>
      <c r="B8" s="217"/>
      <c r="C8" s="217"/>
      <c r="D8" s="217"/>
      <c r="E8" s="217"/>
      <c r="F8" s="217"/>
      <c r="G8" s="217"/>
      <c r="H8" s="218"/>
      <c r="I8" s="122">
        <v>2</v>
      </c>
      <c r="J8" s="123">
        <f>J9+J16+J26+J35+J39</f>
        <v>322206990</v>
      </c>
      <c r="K8" s="123">
        <f>K9+K16+K26+K35+K39</f>
        <v>320916021</v>
      </c>
    </row>
    <row r="9" spans="1:11" s="124" customFormat="1" ht="12.75">
      <c r="A9" s="216" t="s">
        <v>194</v>
      </c>
      <c r="B9" s="217"/>
      <c r="C9" s="217"/>
      <c r="D9" s="217"/>
      <c r="E9" s="217"/>
      <c r="F9" s="217"/>
      <c r="G9" s="217"/>
      <c r="H9" s="218"/>
      <c r="I9" s="122">
        <v>3</v>
      </c>
      <c r="J9" s="123">
        <f>SUM(J10:J15)</f>
        <v>0</v>
      </c>
      <c r="K9" s="123">
        <f>SUM(K10:K15)</f>
        <v>0</v>
      </c>
    </row>
    <row r="10" spans="1:11" ht="12.75">
      <c r="A10" s="213" t="s">
        <v>102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103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197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198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199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s="124" customFormat="1" ht="12.75">
      <c r="A16" s="216" t="s">
        <v>195</v>
      </c>
      <c r="B16" s="217"/>
      <c r="C16" s="217"/>
      <c r="D16" s="217"/>
      <c r="E16" s="217"/>
      <c r="F16" s="217"/>
      <c r="G16" s="217"/>
      <c r="H16" s="218"/>
      <c r="I16" s="122">
        <v>10</v>
      </c>
      <c r="J16" s="123">
        <f>SUM(J17:J25)</f>
        <v>238359353</v>
      </c>
      <c r="K16" s="123">
        <f>SUM(K17:K25)</f>
        <v>234167081</v>
      </c>
    </row>
    <row r="17" spans="1:11" ht="12.75">
      <c r="A17" s="213" t="s">
        <v>200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21313481</v>
      </c>
      <c r="K17" s="7">
        <v>21313481</v>
      </c>
    </row>
    <row r="18" spans="1:11" ht="12.75">
      <c r="A18" s="213" t="s">
        <v>229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100238723</v>
      </c>
      <c r="K18" s="7">
        <v>98956253</v>
      </c>
    </row>
    <row r="19" spans="1:11" ht="12.75">
      <c r="A19" s="213" t="s">
        <v>201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38889260</v>
      </c>
      <c r="K19" s="7">
        <v>36074889</v>
      </c>
    </row>
    <row r="20" spans="1:11" ht="12.75">
      <c r="A20" s="213" t="s">
        <v>17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7480593</v>
      </c>
      <c r="K20" s="7">
        <v>6023553</v>
      </c>
    </row>
    <row r="21" spans="1:11" ht="12.75">
      <c r="A21" s="213" t="s">
        <v>18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31316848</v>
      </c>
      <c r="K21" s="7">
        <v>32169227</v>
      </c>
    </row>
    <row r="22" spans="1:11" ht="12.75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>
        <v>60076</v>
      </c>
    </row>
    <row r="23" spans="1:11" ht="12.75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39115720</v>
      </c>
      <c r="K23" s="7">
        <v>39564874</v>
      </c>
    </row>
    <row r="24" spans="1:11" ht="12.75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4728</v>
      </c>
      <c r="K24" s="7">
        <v>4728</v>
      </c>
    </row>
    <row r="25" spans="1:11" ht="12.75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s="124" customFormat="1" ht="12.75">
      <c r="A26" s="216" t="s">
        <v>180</v>
      </c>
      <c r="B26" s="217"/>
      <c r="C26" s="217"/>
      <c r="D26" s="217"/>
      <c r="E26" s="217"/>
      <c r="F26" s="217"/>
      <c r="G26" s="217"/>
      <c r="H26" s="218"/>
      <c r="I26" s="122">
        <v>20</v>
      </c>
      <c r="J26" s="123">
        <f>SUM(J27:J34)</f>
        <v>70651295</v>
      </c>
      <c r="K26" s="123">
        <f>SUM(K27:K34)</f>
        <v>70661607</v>
      </c>
    </row>
    <row r="27" spans="1:11" ht="12.75">
      <c r="A27" s="213" t="s">
        <v>66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68370363</v>
      </c>
      <c r="K27" s="7">
        <v>68370363</v>
      </c>
    </row>
    <row r="28" spans="1:11" ht="12.75">
      <c r="A28" s="213" t="s">
        <v>67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2214126</v>
      </c>
      <c r="K29" s="7">
        <v>2214126</v>
      </c>
    </row>
    <row r="30" spans="1:11" ht="12.75">
      <c r="A30" s="213" t="s">
        <v>73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75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66806</v>
      </c>
      <c r="K32" s="7">
        <v>77118</v>
      </c>
    </row>
    <row r="33" spans="1:11" ht="12.75">
      <c r="A33" s="213" t="s">
        <v>69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173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s="124" customFormat="1" ht="12.75">
      <c r="A35" s="216" t="s">
        <v>174</v>
      </c>
      <c r="B35" s="217"/>
      <c r="C35" s="217"/>
      <c r="D35" s="217"/>
      <c r="E35" s="217"/>
      <c r="F35" s="217"/>
      <c r="G35" s="217"/>
      <c r="H35" s="218"/>
      <c r="I35" s="122">
        <v>29</v>
      </c>
      <c r="J35" s="123">
        <f>SUM(J36:J38)</f>
        <v>13196342</v>
      </c>
      <c r="K35" s="123">
        <f>SUM(K36:K38)</f>
        <v>16087333</v>
      </c>
    </row>
    <row r="36" spans="1:11" ht="12.75">
      <c r="A36" s="213" t="s">
        <v>70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71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13196342</v>
      </c>
      <c r="K37" s="7">
        <v>16087333</v>
      </c>
    </row>
    <row r="38" spans="1:11" ht="12.75">
      <c r="A38" s="213" t="s">
        <v>72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s="124" customFormat="1" ht="12.75">
      <c r="A39" s="216" t="s">
        <v>175</v>
      </c>
      <c r="B39" s="217"/>
      <c r="C39" s="217"/>
      <c r="D39" s="217"/>
      <c r="E39" s="217"/>
      <c r="F39" s="217"/>
      <c r="G39" s="217"/>
      <c r="H39" s="218"/>
      <c r="I39" s="122">
        <v>33</v>
      </c>
      <c r="J39" s="125"/>
      <c r="K39" s="125"/>
    </row>
    <row r="40" spans="1:11" s="124" customFormat="1" ht="12.75">
      <c r="A40" s="216" t="s">
        <v>320</v>
      </c>
      <c r="B40" s="217"/>
      <c r="C40" s="217"/>
      <c r="D40" s="217"/>
      <c r="E40" s="217"/>
      <c r="F40" s="217"/>
      <c r="G40" s="217"/>
      <c r="H40" s="218"/>
      <c r="I40" s="122">
        <v>34</v>
      </c>
      <c r="J40" s="123">
        <f>J41+J49+J56+J64</f>
        <v>321472906</v>
      </c>
      <c r="K40" s="123">
        <f>K41+K49+K56+K64</f>
        <v>322730145</v>
      </c>
    </row>
    <row r="41" spans="1:11" s="124" customFormat="1" ht="12.75">
      <c r="A41" s="216" t="s">
        <v>90</v>
      </c>
      <c r="B41" s="217"/>
      <c r="C41" s="217"/>
      <c r="D41" s="217"/>
      <c r="E41" s="217"/>
      <c r="F41" s="217"/>
      <c r="G41" s="217"/>
      <c r="H41" s="218"/>
      <c r="I41" s="122">
        <v>35</v>
      </c>
      <c r="J41" s="123">
        <f>SUM(J42:J48)</f>
        <v>195150408</v>
      </c>
      <c r="K41" s="123">
        <f>SUM(K42:K48)</f>
        <v>191942561</v>
      </c>
    </row>
    <row r="42" spans="1:11" ht="12.75">
      <c r="A42" s="213" t="s">
        <v>107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10902736</v>
      </c>
      <c r="K42" s="7">
        <v>10606257</v>
      </c>
    </row>
    <row r="43" spans="1:11" ht="12.75">
      <c r="A43" s="213" t="s">
        <v>108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131317889</v>
      </c>
      <c r="K43" s="7">
        <v>146334385</v>
      </c>
    </row>
    <row r="44" spans="1:11" ht="12.75">
      <c r="A44" s="213" t="s">
        <v>76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44209825</v>
      </c>
      <c r="K44" s="7">
        <v>24847692</v>
      </c>
    </row>
    <row r="45" spans="1:11" ht="12.75">
      <c r="A45" s="213" t="s">
        <v>77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8719958</v>
      </c>
      <c r="K45" s="7">
        <v>10154227</v>
      </c>
    </row>
    <row r="46" spans="1:11" ht="12.75">
      <c r="A46" s="213" t="s">
        <v>78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79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80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s="124" customFormat="1" ht="12.75">
      <c r="A49" s="216" t="s">
        <v>91</v>
      </c>
      <c r="B49" s="217"/>
      <c r="C49" s="217"/>
      <c r="D49" s="217"/>
      <c r="E49" s="217"/>
      <c r="F49" s="217"/>
      <c r="G49" s="217"/>
      <c r="H49" s="218"/>
      <c r="I49" s="122">
        <v>43</v>
      </c>
      <c r="J49" s="123">
        <f>SUM(J50:J55)</f>
        <v>117425141</v>
      </c>
      <c r="K49" s="123">
        <f>SUM(K50:K55)</f>
        <v>123109836</v>
      </c>
    </row>
    <row r="50" spans="1:11" ht="12.75">
      <c r="A50" s="213" t="s">
        <v>189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5811798</v>
      </c>
      <c r="K50" s="7">
        <v>6440849</v>
      </c>
    </row>
    <row r="51" spans="1:11" ht="12.75">
      <c r="A51" s="213" t="s">
        <v>190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85587849</v>
      </c>
      <c r="K51" s="7">
        <v>91612850</v>
      </c>
    </row>
    <row r="52" spans="1:11" ht="12.75">
      <c r="A52" s="213" t="s">
        <v>191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126679</v>
      </c>
      <c r="K53" s="7">
        <v>112732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25838485</v>
      </c>
      <c r="K54" s="7">
        <v>24894125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60330</v>
      </c>
      <c r="K55" s="7">
        <v>49280</v>
      </c>
    </row>
    <row r="56" spans="1:11" s="124" customFormat="1" ht="12.75">
      <c r="A56" s="216" t="s">
        <v>92</v>
      </c>
      <c r="B56" s="217"/>
      <c r="C56" s="217"/>
      <c r="D56" s="217"/>
      <c r="E56" s="217"/>
      <c r="F56" s="217"/>
      <c r="G56" s="217"/>
      <c r="H56" s="218"/>
      <c r="I56" s="122">
        <v>50</v>
      </c>
      <c r="J56" s="123">
        <f>SUM(J57:J63)</f>
        <v>8365398</v>
      </c>
      <c r="K56" s="123">
        <v>6877330</v>
      </c>
    </row>
    <row r="57" spans="1:11" ht="12.75">
      <c r="A57" s="213" t="s">
        <v>66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1592388</v>
      </c>
      <c r="K58" s="7">
        <v>1316491</v>
      </c>
    </row>
    <row r="59" spans="1:11" ht="12.75">
      <c r="A59" s="213" t="s">
        <v>224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73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380776</v>
      </c>
      <c r="K61" s="7">
        <v>1894353</v>
      </c>
    </row>
    <row r="62" spans="1:11" ht="12.75">
      <c r="A62" s="213" t="s">
        <v>75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3743939</v>
      </c>
      <c r="K62" s="7">
        <v>498266</v>
      </c>
    </row>
    <row r="63" spans="1:11" ht="12.75">
      <c r="A63" s="213" t="s">
        <v>36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2648295</v>
      </c>
      <c r="K63" s="7">
        <v>3168220</v>
      </c>
    </row>
    <row r="64" spans="1:11" s="124" customFormat="1" ht="12.75">
      <c r="A64" s="216" t="s">
        <v>196</v>
      </c>
      <c r="B64" s="217"/>
      <c r="C64" s="217"/>
      <c r="D64" s="217"/>
      <c r="E64" s="217"/>
      <c r="F64" s="217"/>
      <c r="G64" s="217"/>
      <c r="H64" s="218"/>
      <c r="I64" s="122">
        <v>58</v>
      </c>
      <c r="J64" s="125">
        <v>531959</v>
      </c>
      <c r="K64" s="125">
        <v>800418</v>
      </c>
    </row>
    <row r="65" spans="1:11" s="124" customFormat="1" ht="12.75">
      <c r="A65" s="216" t="s">
        <v>46</v>
      </c>
      <c r="B65" s="217"/>
      <c r="C65" s="217"/>
      <c r="D65" s="217"/>
      <c r="E65" s="217"/>
      <c r="F65" s="217"/>
      <c r="G65" s="217"/>
      <c r="H65" s="218"/>
      <c r="I65" s="122">
        <v>59</v>
      </c>
      <c r="J65" s="125">
        <v>969095</v>
      </c>
      <c r="K65" s="125">
        <v>857827</v>
      </c>
    </row>
    <row r="66" spans="1:11" s="124" customFormat="1" ht="12.75">
      <c r="A66" s="216" t="s">
        <v>322</v>
      </c>
      <c r="B66" s="217"/>
      <c r="C66" s="217"/>
      <c r="D66" s="217"/>
      <c r="E66" s="217"/>
      <c r="F66" s="217"/>
      <c r="G66" s="217"/>
      <c r="H66" s="218"/>
      <c r="I66" s="122">
        <v>60</v>
      </c>
      <c r="J66" s="123">
        <f>J7+J8+J40+J65</f>
        <v>644648991</v>
      </c>
      <c r="K66" s="123">
        <f>K7+K8+K40+K65</f>
        <v>644503993</v>
      </c>
    </row>
    <row r="67" spans="1:11" s="124" customFormat="1" ht="12.75">
      <c r="A67" s="230" t="s">
        <v>81</v>
      </c>
      <c r="B67" s="231"/>
      <c r="C67" s="231"/>
      <c r="D67" s="231"/>
      <c r="E67" s="231"/>
      <c r="F67" s="231"/>
      <c r="G67" s="231"/>
      <c r="H67" s="232"/>
      <c r="I67" s="126">
        <v>61</v>
      </c>
      <c r="J67" s="127">
        <v>36017013</v>
      </c>
      <c r="K67" s="127">
        <v>48540178</v>
      </c>
    </row>
    <row r="68" spans="1:11" ht="12.75">
      <c r="A68" s="205" t="s">
        <v>48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s="124" customFormat="1" ht="12.75">
      <c r="A69" s="227" t="s">
        <v>323</v>
      </c>
      <c r="B69" s="228"/>
      <c r="C69" s="228"/>
      <c r="D69" s="228"/>
      <c r="E69" s="228"/>
      <c r="F69" s="228"/>
      <c r="G69" s="228"/>
      <c r="H69" s="229"/>
      <c r="I69" s="128">
        <v>62</v>
      </c>
      <c r="J69" s="129">
        <f>J70+J71+J72+J78+J79+J82+J85</f>
        <v>315534747</v>
      </c>
      <c r="K69" s="129">
        <f>K70+K71+K72+K78+K79+K82+K85</f>
        <v>305103227</v>
      </c>
    </row>
    <row r="70" spans="1:11" s="124" customFormat="1" ht="12.75">
      <c r="A70" s="216" t="s">
        <v>131</v>
      </c>
      <c r="B70" s="217"/>
      <c r="C70" s="217"/>
      <c r="D70" s="217"/>
      <c r="E70" s="217"/>
      <c r="F70" s="217"/>
      <c r="G70" s="217"/>
      <c r="H70" s="218"/>
      <c r="I70" s="122">
        <v>63</v>
      </c>
      <c r="J70" s="125">
        <v>286321450</v>
      </c>
      <c r="K70" s="125">
        <v>286321450</v>
      </c>
    </row>
    <row r="71" spans="1:11" s="124" customFormat="1" ht="12.75">
      <c r="A71" s="216" t="s">
        <v>132</v>
      </c>
      <c r="B71" s="217"/>
      <c r="C71" s="217"/>
      <c r="D71" s="217"/>
      <c r="E71" s="217"/>
      <c r="F71" s="217"/>
      <c r="G71" s="217"/>
      <c r="H71" s="218"/>
      <c r="I71" s="122">
        <v>64</v>
      </c>
      <c r="J71" s="125"/>
      <c r="K71" s="125"/>
    </row>
    <row r="72" spans="1:11" s="124" customFormat="1" ht="12.75">
      <c r="A72" s="216" t="s">
        <v>133</v>
      </c>
      <c r="B72" s="217"/>
      <c r="C72" s="217"/>
      <c r="D72" s="217"/>
      <c r="E72" s="217"/>
      <c r="F72" s="217"/>
      <c r="G72" s="217"/>
      <c r="H72" s="218"/>
      <c r="I72" s="122">
        <v>65</v>
      </c>
      <c r="J72" s="123">
        <f>J73+J74-J75+J76+J77</f>
        <v>7211255</v>
      </c>
      <c r="K72" s="123">
        <f>K73+K74-K75+K76+K77</f>
        <v>7259577</v>
      </c>
    </row>
    <row r="73" spans="1:11" ht="12.75">
      <c r="A73" s="213" t="s">
        <v>134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4956603</v>
      </c>
      <c r="K73" s="7">
        <v>5004925</v>
      </c>
    </row>
    <row r="74" spans="1:11" ht="12.75">
      <c r="A74" s="213" t="s">
        <v>135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8700</v>
      </c>
      <c r="K74" s="7">
        <v>8700</v>
      </c>
    </row>
    <row r="75" spans="1:11" ht="12.75">
      <c r="A75" s="213" t="s">
        <v>123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8700</v>
      </c>
      <c r="K75" s="7">
        <v>8700</v>
      </c>
    </row>
    <row r="76" spans="1:11" ht="12.75">
      <c r="A76" s="213" t="s">
        <v>124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125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2254652</v>
      </c>
      <c r="K77" s="7">
        <v>2254652</v>
      </c>
    </row>
    <row r="78" spans="1:11" ht="12.75">
      <c r="A78" s="213" t="s">
        <v>126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s="124" customFormat="1" ht="12.75">
      <c r="A79" s="216" t="s">
        <v>222</v>
      </c>
      <c r="B79" s="217"/>
      <c r="C79" s="217"/>
      <c r="D79" s="217"/>
      <c r="E79" s="217"/>
      <c r="F79" s="217"/>
      <c r="G79" s="217"/>
      <c r="H79" s="218"/>
      <c r="I79" s="122">
        <v>72</v>
      </c>
      <c r="J79" s="123">
        <f>J80-J81</f>
        <v>21035603</v>
      </c>
      <c r="K79" s="123">
        <f>K80-K81</f>
        <v>11073835</v>
      </c>
    </row>
    <row r="80" spans="1:11" ht="12.75">
      <c r="A80" s="224" t="s">
        <v>159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21035603</v>
      </c>
      <c r="K80" s="7">
        <v>11073835</v>
      </c>
    </row>
    <row r="81" spans="1:11" ht="12.75">
      <c r="A81" s="224" t="s">
        <v>160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s="124" customFormat="1" ht="12.75">
      <c r="A82" s="216" t="s">
        <v>223</v>
      </c>
      <c r="B82" s="217"/>
      <c r="C82" s="217"/>
      <c r="D82" s="217"/>
      <c r="E82" s="217"/>
      <c r="F82" s="217"/>
      <c r="G82" s="217"/>
      <c r="H82" s="218"/>
      <c r="I82" s="122">
        <v>75</v>
      </c>
      <c r="J82" s="123">
        <f>J83-J84</f>
        <v>966439</v>
      </c>
      <c r="K82" s="123">
        <f>K83-K84</f>
        <v>448365</v>
      </c>
    </row>
    <row r="83" spans="1:11" ht="12.75">
      <c r="A83" s="224" t="s">
        <v>161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966439</v>
      </c>
      <c r="K83" s="7">
        <v>448365</v>
      </c>
    </row>
    <row r="84" spans="1:11" ht="12.75">
      <c r="A84" s="224" t="s">
        <v>162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s="124" customFormat="1" ht="12.75">
      <c r="A85" s="216" t="s">
        <v>163</v>
      </c>
      <c r="B85" s="217"/>
      <c r="C85" s="217"/>
      <c r="D85" s="217"/>
      <c r="E85" s="217"/>
      <c r="F85" s="217"/>
      <c r="G85" s="217"/>
      <c r="H85" s="218"/>
      <c r="I85" s="122">
        <v>78</v>
      </c>
      <c r="J85" s="125"/>
      <c r="K85" s="125"/>
    </row>
    <row r="86" spans="1:11" s="124" customFormat="1" ht="12.75">
      <c r="A86" s="216" t="s">
        <v>324</v>
      </c>
      <c r="B86" s="217"/>
      <c r="C86" s="217"/>
      <c r="D86" s="217"/>
      <c r="E86" s="217"/>
      <c r="F86" s="217"/>
      <c r="G86" s="217"/>
      <c r="H86" s="218"/>
      <c r="I86" s="122">
        <v>79</v>
      </c>
      <c r="J86" s="123">
        <f>SUM(J87:J89)</f>
        <v>0</v>
      </c>
      <c r="K86" s="123">
        <f>SUM(K87:K89)</f>
        <v>0</v>
      </c>
    </row>
    <row r="87" spans="1:11" ht="12.75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s="124" customFormat="1" ht="12.75">
      <c r="A90" s="216" t="s">
        <v>325</v>
      </c>
      <c r="B90" s="217"/>
      <c r="C90" s="217"/>
      <c r="D90" s="217"/>
      <c r="E90" s="217"/>
      <c r="F90" s="217"/>
      <c r="G90" s="217"/>
      <c r="H90" s="218"/>
      <c r="I90" s="122">
        <v>83</v>
      </c>
      <c r="J90" s="123">
        <f>SUM(J91:J99)</f>
        <v>96976638</v>
      </c>
      <c r="K90" s="123">
        <f>SUM(K91:K99)</f>
        <v>116739811</v>
      </c>
    </row>
    <row r="91" spans="1:11" ht="12.75">
      <c r="A91" s="213" t="s">
        <v>122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225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1851983</v>
      </c>
      <c r="K92" s="7">
        <v>1851983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89797700</v>
      </c>
      <c r="K93" s="7">
        <v>110515456</v>
      </c>
    </row>
    <row r="94" spans="1:11" ht="12.75">
      <c r="A94" s="213" t="s">
        <v>226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5326955</v>
      </c>
      <c r="K98" s="7">
        <v>4372372</v>
      </c>
    </row>
    <row r="99" spans="1:11" ht="12.75">
      <c r="A99" s="213" t="s">
        <v>83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s="124" customFormat="1" ht="12.75">
      <c r="A100" s="216" t="s">
        <v>326</v>
      </c>
      <c r="B100" s="217"/>
      <c r="C100" s="217"/>
      <c r="D100" s="217"/>
      <c r="E100" s="217"/>
      <c r="F100" s="217"/>
      <c r="G100" s="217"/>
      <c r="H100" s="218"/>
      <c r="I100" s="122">
        <v>93</v>
      </c>
      <c r="J100" s="123">
        <f>SUM(J101:J112)</f>
        <v>228908108</v>
      </c>
      <c r="K100" s="123">
        <f>SUM(K101:K112)</f>
        <v>219346099</v>
      </c>
    </row>
    <row r="101" spans="1:11" ht="12.75">
      <c r="A101" s="213" t="s">
        <v>122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4811387</v>
      </c>
      <c r="K101" s="7">
        <v>5650077</v>
      </c>
    </row>
    <row r="102" spans="1:11" ht="12.75">
      <c r="A102" s="213" t="s">
        <v>225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121728193</v>
      </c>
      <c r="K103" s="7">
        <v>94054085</v>
      </c>
    </row>
    <row r="104" spans="1:11" ht="12.75">
      <c r="A104" s="213" t="s">
        <v>226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5849</v>
      </c>
      <c r="K104" s="7">
        <v>5849</v>
      </c>
    </row>
    <row r="105" spans="1:11" ht="12.75">
      <c r="A105" s="213" t="s">
        <v>227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86144780</v>
      </c>
      <c r="K105" s="7">
        <v>98108552</v>
      </c>
    </row>
    <row r="106" spans="1:11" ht="12.75">
      <c r="A106" s="213" t="s">
        <v>228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804</v>
      </c>
      <c r="K106" s="7">
        <v>804</v>
      </c>
    </row>
    <row r="107" spans="1:11" ht="12.75">
      <c r="A107" s="213" t="s">
        <v>84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85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5126347</v>
      </c>
      <c r="K108" s="7">
        <v>5028703</v>
      </c>
    </row>
    <row r="109" spans="1:11" ht="12.75">
      <c r="A109" s="213" t="s">
        <v>86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11056965</v>
      </c>
      <c r="K109" s="7">
        <v>16464246</v>
      </c>
    </row>
    <row r="110" spans="1:11" ht="12.75">
      <c r="A110" s="213" t="s">
        <v>89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87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33783</v>
      </c>
      <c r="K112" s="7">
        <v>33783</v>
      </c>
    </row>
    <row r="113" spans="1:11" s="124" customFormat="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22">
        <v>106</v>
      </c>
      <c r="J113" s="125">
        <v>3229498</v>
      </c>
      <c r="K113" s="125">
        <v>3314856</v>
      </c>
    </row>
    <row r="114" spans="1:11" s="124" customFormat="1" ht="12.75">
      <c r="A114" s="216" t="s">
        <v>327</v>
      </c>
      <c r="B114" s="217"/>
      <c r="C114" s="217"/>
      <c r="D114" s="217"/>
      <c r="E114" s="217"/>
      <c r="F114" s="217"/>
      <c r="G114" s="217"/>
      <c r="H114" s="218"/>
      <c r="I114" s="122">
        <v>107</v>
      </c>
      <c r="J114" s="123">
        <f>J69+J86+J90+J100+J113</f>
        <v>644648991</v>
      </c>
      <c r="K114" s="123">
        <f>K69+K86+K90+K100+K113</f>
        <v>644503993</v>
      </c>
    </row>
    <row r="115" spans="1:11" s="124" customFormat="1" ht="12.75">
      <c r="A115" s="202" t="s">
        <v>47</v>
      </c>
      <c r="B115" s="203"/>
      <c r="C115" s="203"/>
      <c r="D115" s="203"/>
      <c r="E115" s="203"/>
      <c r="F115" s="203"/>
      <c r="G115" s="203"/>
      <c r="H115" s="204"/>
      <c r="I115" s="130">
        <v>108</v>
      </c>
      <c r="J115" s="127">
        <v>36017013</v>
      </c>
      <c r="K115" s="127">
        <v>40540178</v>
      </c>
    </row>
    <row r="116" spans="1:11" ht="12.75">
      <c r="A116" s="205" t="s">
        <v>292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176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293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 J100:K100 K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31">
      <selection activeCell="M15" sqref="M15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40" t="s">
        <v>144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8" t="s">
        <v>344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71" t="s">
        <v>312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ht="23.25">
      <c r="A4" s="274" t="s">
        <v>49</v>
      </c>
      <c r="B4" s="274"/>
      <c r="C4" s="274"/>
      <c r="D4" s="274"/>
      <c r="E4" s="274"/>
      <c r="F4" s="274"/>
      <c r="G4" s="274"/>
      <c r="H4" s="274"/>
      <c r="I4" s="54" t="s">
        <v>261</v>
      </c>
      <c r="J4" s="276" t="s">
        <v>301</v>
      </c>
      <c r="K4" s="276"/>
      <c r="L4" s="276" t="s">
        <v>302</v>
      </c>
      <c r="M4" s="276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1" customFormat="1" ht="12.75">
      <c r="A6" s="275">
        <v>1</v>
      </c>
      <c r="B6" s="275"/>
      <c r="C6" s="275"/>
      <c r="D6" s="275"/>
      <c r="E6" s="275"/>
      <c r="F6" s="275"/>
      <c r="G6" s="275"/>
      <c r="H6" s="275"/>
      <c r="I6" s="132">
        <v>2</v>
      </c>
      <c r="J6" s="131">
        <v>3</v>
      </c>
      <c r="K6" s="131">
        <v>4</v>
      </c>
      <c r="L6" s="131">
        <v>5</v>
      </c>
      <c r="M6" s="131">
        <v>6</v>
      </c>
    </row>
    <row r="7" spans="1:13" s="124" customFormat="1" ht="12.75">
      <c r="A7" s="227" t="s">
        <v>328</v>
      </c>
      <c r="B7" s="228"/>
      <c r="C7" s="228"/>
      <c r="D7" s="228"/>
      <c r="E7" s="228"/>
      <c r="F7" s="228"/>
      <c r="G7" s="228"/>
      <c r="H7" s="229"/>
      <c r="I7" s="128">
        <v>111</v>
      </c>
      <c r="J7" s="129">
        <f>SUM(J8:J9)</f>
        <v>158227598</v>
      </c>
      <c r="K7" s="129">
        <f>SUM(K8:K9)</f>
        <v>158227598</v>
      </c>
      <c r="L7" s="129">
        <f>SUM(L8:L9)</f>
        <v>166599236</v>
      </c>
      <c r="M7" s="129">
        <f>SUM(M8:M9)</f>
        <v>90699554</v>
      </c>
    </row>
    <row r="8" spans="1:13" ht="12.75">
      <c r="A8" s="255" t="s">
        <v>142</v>
      </c>
      <c r="B8" s="256"/>
      <c r="C8" s="256"/>
      <c r="D8" s="256"/>
      <c r="E8" s="256"/>
      <c r="F8" s="256"/>
      <c r="G8" s="256"/>
      <c r="H8" s="257"/>
      <c r="I8" s="1">
        <v>112</v>
      </c>
      <c r="J8" s="7">
        <v>153262537</v>
      </c>
      <c r="K8" s="7">
        <v>153262537</v>
      </c>
      <c r="L8" s="7">
        <v>159420812</v>
      </c>
      <c r="M8" s="7">
        <v>86158890</v>
      </c>
    </row>
    <row r="9" spans="1:13" ht="12.75">
      <c r="A9" s="255" t="s">
        <v>93</v>
      </c>
      <c r="B9" s="256"/>
      <c r="C9" s="256"/>
      <c r="D9" s="256"/>
      <c r="E9" s="256"/>
      <c r="F9" s="256"/>
      <c r="G9" s="256"/>
      <c r="H9" s="257"/>
      <c r="I9" s="1">
        <v>113</v>
      </c>
      <c r="J9" s="7">
        <v>4965061</v>
      </c>
      <c r="K9" s="7">
        <v>4965061</v>
      </c>
      <c r="L9" s="7">
        <v>7178424</v>
      </c>
      <c r="M9" s="7">
        <v>4540664</v>
      </c>
    </row>
    <row r="10" spans="1:13" s="124" customFormat="1" ht="12.75">
      <c r="A10" s="216" t="s">
        <v>329</v>
      </c>
      <c r="B10" s="217"/>
      <c r="C10" s="217"/>
      <c r="D10" s="217"/>
      <c r="E10" s="217"/>
      <c r="F10" s="217"/>
      <c r="G10" s="217"/>
      <c r="H10" s="218"/>
      <c r="I10" s="122">
        <v>114</v>
      </c>
      <c r="J10" s="123">
        <f>J11+J12+J16+J20+J21+J22+J25+J26</f>
        <v>148003641</v>
      </c>
      <c r="K10" s="123">
        <f>K11+K12+K16+K20+K21+K22+K25+K26</f>
        <v>148003641</v>
      </c>
      <c r="L10" s="123">
        <f>L11+L12+L16+L20+L21+L22+L25+L26</f>
        <v>158226985</v>
      </c>
      <c r="M10" s="123">
        <f>M11+M12+M16+M20+M21+M22+M25+M26</f>
        <v>87812382</v>
      </c>
    </row>
    <row r="11" spans="1:13" ht="12.75">
      <c r="A11" s="255" t="s">
        <v>94</v>
      </c>
      <c r="B11" s="256"/>
      <c r="C11" s="256"/>
      <c r="D11" s="256"/>
      <c r="E11" s="256"/>
      <c r="F11" s="256"/>
      <c r="G11" s="256"/>
      <c r="H11" s="257"/>
      <c r="I11" s="1">
        <v>115</v>
      </c>
      <c r="J11" s="7">
        <v>-1024299</v>
      </c>
      <c r="K11" s="7">
        <v>-1024299</v>
      </c>
      <c r="L11" s="7">
        <v>4611878</v>
      </c>
      <c r="M11" s="7">
        <v>1702657</v>
      </c>
    </row>
    <row r="12" spans="1:13" s="124" customFormat="1" ht="12.75">
      <c r="A12" s="216" t="s">
        <v>330</v>
      </c>
      <c r="B12" s="217"/>
      <c r="C12" s="217"/>
      <c r="D12" s="217"/>
      <c r="E12" s="217"/>
      <c r="F12" s="217"/>
      <c r="G12" s="217"/>
      <c r="H12" s="218"/>
      <c r="I12" s="122">
        <v>116</v>
      </c>
      <c r="J12" s="123">
        <f>SUM(J13:J15)</f>
        <v>99841407</v>
      </c>
      <c r="K12" s="123">
        <f>SUM(K13:K15)</f>
        <v>99841407</v>
      </c>
      <c r="L12" s="123">
        <f>SUM(L13:L15)</f>
        <v>105203705</v>
      </c>
      <c r="M12" s="123">
        <f>SUM(M13:M15)</f>
        <v>60751002</v>
      </c>
    </row>
    <row r="13" spans="1:13" ht="12.75">
      <c r="A13" s="213" t="s">
        <v>136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49773660</v>
      </c>
      <c r="K13" s="7">
        <v>49773660</v>
      </c>
      <c r="L13" s="7">
        <v>52215799</v>
      </c>
      <c r="M13" s="7">
        <v>30872103</v>
      </c>
    </row>
    <row r="14" spans="1:13" ht="12.75">
      <c r="A14" s="213" t="s">
        <v>137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38816724</v>
      </c>
      <c r="K14" s="7">
        <v>38816724</v>
      </c>
      <c r="L14" s="7">
        <v>37975857</v>
      </c>
      <c r="M14" s="7">
        <v>20268267</v>
      </c>
    </row>
    <row r="15" spans="1:13" ht="12.75">
      <c r="A15" s="213" t="s">
        <v>51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11251023</v>
      </c>
      <c r="K15" s="7">
        <v>11251023</v>
      </c>
      <c r="L15" s="7">
        <v>15012049</v>
      </c>
      <c r="M15" s="7">
        <v>9610632</v>
      </c>
    </row>
    <row r="16" spans="1:13" s="124" customFormat="1" ht="12.75">
      <c r="A16" s="216" t="s">
        <v>331</v>
      </c>
      <c r="B16" s="217"/>
      <c r="C16" s="217"/>
      <c r="D16" s="217"/>
      <c r="E16" s="217"/>
      <c r="F16" s="217"/>
      <c r="G16" s="217"/>
      <c r="H16" s="218"/>
      <c r="I16" s="122">
        <v>120</v>
      </c>
      <c r="J16" s="123">
        <f>SUM(J17:J19)</f>
        <v>29818326</v>
      </c>
      <c r="K16" s="123">
        <f>SUM(K17:K19)</f>
        <v>29818326</v>
      </c>
      <c r="L16" s="123">
        <f>SUM(L17:L19)</f>
        <v>30366779</v>
      </c>
      <c r="M16" s="123">
        <f>SUM(M17:M19)</f>
        <v>15379240</v>
      </c>
    </row>
    <row r="17" spans="1:13" ht="12.75">
      <c r="A17" s="213" t="s">
        <v>52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18879577</v>
      </c>
      <c r="K17" s="7">
        <v>18879577</v>
      </c>
      <c r="L17" s="7">
        <v>19320372</v>
      </c>
      <c r="M17" s="7">
        <v>9810979</v>
      </c>
    </row>
    <row r="18" spans="1:13" ht="12.75">
      <c r="A18" s="213" t="s">
        <v>53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6546257</v>
      </c>
      <c r="K18" s="7">
        <v>6546257</v>
      </c>
      <c r="L18" s="7">
        <v>6729539</v>
      </c>
      <c r="M18" s="7">
        <v>3453798</v>
      </c>
    </row>
    <row r="19" spans="1:13" ht="12.75">
      <c r="A19" s="213" t="s">
        <v>54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4392492</v>
      </c>
      <c r="K19" s="7">
        <v>4392492</v>
      </c>
      <c r="L19" s="7">
        <v>4316868</v>
      </c>
      <c r="M19" s="7">
        <v>2114463</v>
      </c>
    </row>
    <row r="20" spans="1:13" s="124" customFormat="1" ht="12.75">
      <c r="A20" s="216" t="s">
        <v>95</v>
      </c>
      <c r="B20" s="217"/>
      <c r="C20" s="217"/>
      <c r="D20" s="217"/>
      <c r="E20" s="217"/>
      <c r="F20" s="217"/>
      <c r="G20" s="217"/>
      <c r="H20" s="218"/>
      <c r="I20" s="122">
        <v>124</v>
      </c>
      <c r="J20" s="125">
        <v>9168009</v>
      </c>
      <c r="K20" s="125">
        <v>9168009</v>
      </c>
      <c r="L20" s="125">
        <v>8679027</v>
      </c>
      <c r="M20" s="125">
        <v>4331675</v>
      </c>
    </row>
    <row r="21" spans="1:13" s="124" customFormat="1" ht="12.75">
      <c r="A21" s="216" t="s">
        <v>96</v>
      </c>
      <c r="B21" s="217"/>
      <c r="C21" s="217"/>
      <c r="D21" s="217"/>
      <c r="E21" s="217"/>
      <c r="F21" s="217"/>
      <c r="G21" s="217"/>
      <c r="H21" s="218"/>
      <c r="I21" s="122">
        <v>125</v>
      </c>
      <c r="J21" s="125">
        <v>7782613</v>
      </c>
      <c r="K21" s="125">
        <v>7782613</v>
      </c>
      <c r="L21" s="125">
        <v>7628494</v>
      </c>
      <c r="M21" s="125">
        <v>4474663</v>
      </c>
    </row>
    <row r="22" spans="1:13" s="124" customFormat="1" ht="12.75">
      <c r="A22" s="216" t="s">
        <v>332</v>
      </c>
      <c r="B22" s="217"/>
      <c r="C22" s="217"/>
      <c r="D22" s="217"/>
      <c r="E22" s="217"/>
      <c r="F22" s="217"/>
      <c r="G22" s="217"/>
      <c r="H22" s="218"/>
      <c r="I22" s="122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13" t="s">
        <v>127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128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55" t="s">
        <v>97</v>
      </c>
      <c r="B25" s="256"/>
      <c r="C25" s="256"/>
      <c r="D25" s="256"/>
      <c r="E25" s="256"/>
      <c r="F25" s="256"/>
      <c r="G25" s="256"/>
      <c r="H25" s="257"/>
      <c r="I25" s="1">
        <v>129</v>
      </c>
      <c r="J25" s="7"/>
      <c r="K25" s="7"/>
      <c r="L25" s="7"/>
      <c r="M25" s="7"/>
    </row>
    <row r="26" spans="1:13" ht="12.75">
      <c r="A26" s="255" t="s">
        <v>40</v>
      </c>
      <c r="B26" s="256"/>
      <c r="C26" s="256"/>
      <c r="D26" s="256"/>
      <c r="E26" s="256"/>
      <c r="F26" s="256"/>
      <c r="G26" s="256"/>
      <c r="H26" s="257"/>
      <c r="I26" s="1">
        <v>130</v>
      </c>
      <c r="J26" s="7">
        <v>2417585</v>
      </c>
      <c r="K26" s="7">
        <v>2417585</v>
      </c>
      <c r="L26" s="7">
        <v>1737102</v>
      </c>
      <c r="M26" s="7">
        <v>1173145</v>
      </c>
    </row>
    <row r="27" spans="1:13" s="124" customFormat="1" ht="12.75">
      <c r="A27" s="216" t="s">
        <v>333</v>
      </c>
      <c r="B27" s="217"/>
      <c r="C27" s="217"/>
      <c r="D27" s="217"/>
      <c r="E27" s="217"/>
      <c r="F27" s="217"/>
      <c r="G27" s="217"/>
      <c r="H27" s="218"/>
      <c r="I27" s="122">
        <v>131</v>
      </c>
      <c r="J27" s="123">
        <f>SUM(J28:J32)</f>
        <v>253884</v>
      </c>
      <c r="K27" s="123">
        <f>SUM(K28:K32)</f>
        <v>253884</v>
      </c>
      <c r="L27" s="123">
        <f>SUM(L28:L32)</f>
        <v>204532</v>
      </c>
      <c r="M27" s="123">
        <f>SUM(M28:M32)</f>
        <v>92085</v>
      </c>
    </row>
    <row r="28" spans="1:13" ht="12.75">
      <c r="A28" s="252" t="s">
        <v>212</v>
      </c>
      <c r="B28" s="253"/>
      <c r="C28" s="253"/>
      <c r="D28" s="253"/>
      <c r="E28" s="253"/>
      <c r="F28" s="253"/>
      <c r="G28" s="253"/>
      <c r="H28" s="254"/>
      <c r="I28" s="1">
        <v>132</v>
      </c>
      <c r="J28" s="7">
        <v>73633</v>
      </c>
      <c r="K28" s="7">
        <v>73633</v>
      </c>
      <c r="L28" s="7">
        <v>43682</v>
      </c>
      <c r="M28" s="7">
        <v>20120</v>
      </c>
    </row>
    <row r="29" spans="1:13" ht="12.75">
      <c r="A29" s="252" t="s">
        <v>145</v>
      </c>
      <c r="B29" s="253"/>
      <c r="C29" s="253"/>
      <c r="D29" s="253"/>
      <c r="E29" s="253"/>
      <c r="F29" s="253"/>
      <c r="G29" s="253"/>
      <c r="H29" s="254"/>
      <c r="I29" s="1">
        <v>133</v>
      </c>
      <c r="J29" s="7">
        <v>178371</v>
      </c>
      <c r="K29" s="7">
        <v>178371</v>
      </c>
      <c r="L29" s="7">
        <v>159504</v>
      </c>
      <c r="M29" s="7">
        <v>71625</v>
      </c>
    </row>
    <row r="30" spans="1:13" ht="12.75">
      <c r="A30" s="252" t="s">
        <v>129</v>
      </c>
      <c r="B30" s="253"/>
      <c r="C30" s="253"/>
      <c r="D30" s="253"/>
      <c r="E30" s="253"/>
      <c r="F30" s="253"/>
      <c r="G30" s="253"/>
      <c r="H30" s="254"/>
      <c r="I30" s="1">
        <v>134</v>
      </c>
      <c r="J30" s="7"/>
      <c r="K30" s="7"/>
      <c r="L30" s="7"/>
      <c r="M30" s="7"/>
    </row>
    <row r="31" spans="1:13" ht="12.75">
      <c r="A31" s="252" t="s">
        <v>208</v>
      </c>
      <c r="B31" s="253"/>
      <c r="C31" s="253"/>
      <c r="D31" s="253"/>
      <c r="E31" s="253"/>
      <c r="F31" s="253"/>
      <c r="G31" s="253"/>
      <c r="H31" s="254"/>
      <c r="I31" s="1">
        <v>135</v>
      </c>
      <c r="J31" s="7"/>
      <c r="K31" s="7"/>
      <c r="L31" s="7"/>
      <c r="M31" s="7"/>
    </row>
    <row r="32" spans="1:13" ht="12.75">
      <c r="A32" s="252" t="s">
        <v>130</v>
      </c>
      <c r="B32" s="253"/>
      <c r="C32" s="253"/>
      <c r="D32" s="253"/>
      <c r="E32" s="253"/>
      <c r="F32" s="253"/>
      <c r="G32" s="253"/>
      <c r="H32" s="254"/>
      <c r="I32" s="1">
        <v>136</v>
      </c>
      <c r="J32" s="7">
        <v>1880</v>
      </c>
      <c r="K32" s="7">
        <v>1880</v>
      </c>
      <c r="L32" s="7">
        <v>1346</v>
      </c>
      <c r="M32" s="7">
        <v>340</v>
      </c>
    </row>
    <row r="33" spans="1:13" s="124" customFormat="1" ht="12.75">
      <c r="A33" s="216" t="s">
        <v>334</v>
      </c>
      <c r="B33" s="217"/>
      <c r="C33" s="217"/>
      <c r="D33" s="217"/>
      <c r="E33" s="217"/>
      <c r="F33" s="217"/>
      <c r="G33" s="217"/>
      <c r="H33" s="218"/>
      <c r="I33" s="122">
        <v>137</v>
      </c>
      <c r="J33" s="123">
        <f>SUM(J34:J37)</f>
        <v>6804724</v>
      </c>
      <c r="K33" s="123">
        <f>SUM(K34:K37)</f>
        <v>6804724</v>
      </c>
      <c r="L33" s="123">
        <f>SUM(L34:L37)</f>
        <v>8128418</v>
      </c>
      <c r="M33" s="123">
        <f>SUM(M34:M37)</f>
        <v>4279892</v>
      </c>
    </row>
    <row r="34" spans="1:13" ht="12.75">
      <c r="A34" s="252" t="s">
        <v>56</v>
      </c>
      <c r="B34" s="253"/>
      <c r="C34" s="253"/>
      <c r="D34" s="253"/>
      <c r="E34" s="253"/>
      <c r="F34" s="253"/>
      <c r="G34" s="253"/>
      <c r="H34" s="254"/>
      <c r="I34" s="1">
        <v>138</v>
      </c>
      <c r="J34" s="7"/>
      <c r="K34" s="7"/>
      <c r="L34" s="7">
        <v>3214</v>
      </c>
      <c r="M34" s="7">
        <v>1093</v>
      </c>
    </row>
    <row r="35" spans="1:13" ht="12.75">
      <c r="A35" s="252" t="s">
        <v>55</v>
      </c>
      <c r="B35" s="253"/>
      <c r="C35" s="253"/>
      <c r="D35" s="253"/>
      <c r="E35" s="253"/>
      <c r="F35" s="253"/>
      <c r="G35" s="253"/>
      <c r="H35" s="254"/>
      <c r="I35" s="1">
        <v>139</v>
      </c>
      <c r="J35" s="7">
        <v>6448862</v>
      </c>
      <c r="K35" s="7">
        <v>6448862</v>
      </c>
      <c r="L35" s="7">
        <v>7574691</v>
      </c>
      <c r="M35" s="7">
        <v>3826435</v>
      </c>
    </row>
    <row r="36" spans="1:13" ht="12.75">
      <c r="A36" s="252" t="s">
        <v>209</v>
      </c>
      <c r="B36" s="253"/>
      <c r="C36" s="253"/>
      <c r="D36" s="253"/>
      <c r="E36" s="253"/>
      <c r="F36" s="253"/>
      <c r="G36" s="253"/>
      <c r="H36" s="254"/>
      <c r="I36" s="1">
        <v>140</v>
      </c>
      <c r="J36" s="7"/>
      <c r="K36" s="7"/>
      <c r="L36" s="7"/>
      <c r="M36" s="7"/>
    </row>
    <row r="37" spans="1:13" ht="12.75">
      <c r="A37" s="252" t="s">
        <v>57</v>
      </c>
      <c r="B37" s="253"/>
      <c r="C37" s="253"/>
      <c r="D37" s="253"/>
      <c r="E37" s="253"/>
      <c r="F37" s="253"/>
      <c r="G37" s="253"/>
      <c r="H37" s="254"/>
      <c r="I37" s="1">
        <v>141</v>
      </c>
      <c r="J37" s="7">
        <v>355862</v>
      </c>
      <c r="K37" s="7">
        <v>355862</v>
      </c>
      <c r="L37" s="7">
        <v>550513</v>
      </c>
      <c r="M37" s="7">
        <v>452364</v>
      </c>
    </row>
    <row r="38" spans="1:13" s="124" customFormat="1" ht="12.75">
      <c r="A38" s="216" t="s">
        <v>184</v>
      </c>
      <c r="B38" s="217"/>
      <c r="C38" s="217"/>
      <c r="D38" s="217"/>
      <c r="E38" s="217"/>
      <c r="F38" s="217"/>
      <c r="G38" s="217"/>
      <c r="H38" s="218"/>
      <c r="I38" s="122">
        <v>142</v>
      </c>
      <c r="J38" s="125"/>
      <c r="K38" s="125"/>
      <c r="L38" s="125"/>
      <c r="M38" s="125"/>
    </row>
    <row r="39" spans="1:13" s="124" customFormat="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22">
        <v>143</v>
      </c>
      <c r="J39" s="125"/>
      <c r="K39" s="125"/>
      <c r="L39" s="125"/>
      <c r="M39" s="125"/>
    </row>
    <row r="40" spans="1:13" ht="12.75">
      <c r="A40" s="255" t="s">
        <v>210</v>
      </c>
      <c r="B40" s="256"/>
      <c r="C40" s="256"/>
      <c r="D40" s="256"/>
      <c r="E40" s="256"/>
      <c r="F40" s="256"/>
      <c r="G40" s="256"/>
      <c r="H40" s="257"/>
      <c r="I40" s="1">
        <v>144</v>
      </c>
      <c r="J40" s="7"/>
      <c r="K40" s="7"/>
      <c r="L40" s="7"/>
      <c r="M40" s="7"/>
    </row>
    <row r="41" spans="1:13" ht="12.75">
      <c r="A41" s="255" t="s">
        <v>211</v>
      </c>
      <c r="B41" s="256"/>
      <c r="C41" s="256"/>
      <c r="D41" s="256"/>
      <c r="E41" s="256"/>
      <c r="F41" s="256"/>
      <c r="G41" s="256"/>
      <c r="H41" s="257"/>
      <c r="I41" s="1">
        <v>145</v>
      </c>
      <c r="J41" s="7"/>
      <c r="K41" s="7"/>
      <c r="L41" s="7"/>
      <c r="M41" s="7"/>
    </row>
    <row r="42" spans="1:13" s="124" customFormat="1" ht="12.75">
      <c r="A42" s="216" t="s">
        <v>335</v>
      </c>
      <c r="B42" s="217"/>
      <c r="C42" s="217"/>
      <c r="D42" s="217"/>
      <c r="E42" s="217"/>
      <c r="F42" s="217"/>
      <c r="G42" s="217"/>
      <c r="H42" s="218"/>
      <c r="I42" s="122">
        <v>146</v>
      </c>
      <c r="J42" s="123">
        <f>J7+J27+J38+J40</f>
        <v>158481482</v>
      </c>
      <c r="K42" s="123">
        <f>K7+K27+K38+K40</f>
        <v>158481482</v>
      </c>
      <c r="L42" s="123">
        <f>L7+L27+L38+L40</f>
        <v>166803768</v>
      </c>
      <c r="M42" s="123">
        <f>M7+M27+M38+M40</f>
        <v>90791639</v>
      </c>
    </row>
    <row r="43" spans="1:13" s="124" customFormat="1" ht="12.75">
      <c r="A43" s="216" t="s">
        <v>336</v>
      </c>
      <c r="B43" s="217"/>
      <c r="C43" s="217"/>
      <c r="D43" s="217"/>
      <c r="E43" s="217"/>
      <c r="F43" s="217"/>
      <c r="G43" s="217"/>
      <c r="H43" s="218"/>
      <c r="I43" s="122">
        <v>147</v>
      </c>
      <c r="J43" s="123">
        <f>J10+J33+J39+J41</f>
        <v>154808365</v>
      </c>
      <c r="K43" s="123">
        <f>K10+K33+K39+K41</f>
        <v>154808365</v>
      </c>
      <c r="L43" s="123">
        <f>L10+L33+L39+L41</f>
        <v>166355403</v>
      </c>
      <c r="M43" s="123">
        <f>M10+M33+M39+M41</f>
        <v>92092274</v>
      </c>
    </row>
    <row r="44" spans="1:13" s="124" customFormat="1" ht="12.75">
      <c r="A44" s="216" t="s">
        <v>337</v>
      </c>
      <c r="B44" s="217"/>
      <c r="C44" s="217"/>
      <c r="D44" s="217"/>
      <c r="E44" s="217"/>
      <c r="F44" s="217"/>
      <c r="G44" s="217"/>
      <c r="H44" s="218"/>
      <c r="I44" s="122">
        <v>148</v>
      </c>
      <c r="J44" s="123">
        <f>J42-J43</f>
        <v>3673117</v>
      </c>
      <c r="K44" s="123">
        <f>K42-K43</f>
        <v>3673117</v>
      </c>
      <c r="L44" s="123">
        <f>L42-L43</f>
        <v>448365</v>
      </c>
      <c r="M44" s="123">
        <f>M42-M43</f>
        <v>-1300635</v>
      </c>
    </row>
    <row r="45" spans="1:13" ht="12.75">
      <c r="A45" s="224" t="s">
        <v>203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2">
        <f>IF(J42&gt;J43,J42-J43,0)</f>
        <v>3673117</v>
      </c>
      <c r="K45" s="52">
        <f>IF(K42&gt;K43,K42-K43,0)</f>
        <v>3673117</v>
      </c>
      <c r="L45" s="52">
        <f>IF(L42&gt;L43,L42-L43,0)</f>
        <v>448365</v>
      </c>
      <c r="M45" s="52">
        <f>IF(M42&gt;M43,M42-M43,0)</f>
        <v>0</v>
      </c>
    </row>
    <row r="46" spans="1:13" ht="12.75">
      <c r="A46" s="224" t="s">
        <v>204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1300635</v>
      </c>
    </row>
    <row r="47" spans="1:13" ht="12.75">
      <c r="A47" s="255" t="s">
        <v>202</v>
      </c>
      <c r="B47" s="256"/>
      <c r="C47" s="256"/>
      <c r="D47" s="256"/>
      <c r="E47" s="256"/>
      <c r="F47" s="256"/>
      <c r="G47" s="256"/>
      <c r="H47" s="257"/>
      <c r="I47" s="1">
        <v>151</v>
      </c>
      <c r="J47" s="7"/>
      <c r="K47" s="7"/>
      <c r="L47" s="7"/>
      <c r="M47" s="7"/>
    </row>
    <row r="48" spans="1:13" ht="12.75">
      <c r="A48" s="255" t="s">
        <v>221</v>
      </c>
      <c r="B48" s="256"/>
      <c r="C48" s="256"/>
      <c r="D48" s="256"/>
      <c r="E48" s="256"/>
      <c r="F48" s="256"/>
      <c r="G48" s="256"/>
      <c r="H48" s="257"/>
      <c r="I48" s="1">
        <v>152</v>
      </c>
      <c r="J48" s="52">
        <f>J44-J47</f>
        <v>3673117</v>
      </c>
      <c r="K48" s="52">
        <f>K44-K47</f>
        <v>3673117</v>
      </c>
      <c r="L48" s="52">
        <f>L44-L47</f>
        <v>448365</v>
      </c>
      <c r="M48" s="52">
        <f>M44-M47</f>
        <v>-1300635</v>
      </c>
    </row>
    <row r="49" spans="1:13" ht="12.75">
      <c r="A49" s="224" t="s">
        <v>181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2">
        <f>IF(J48&gt;0,J48,0)</f>
        <v>3673117</v>
      </c>
      <c r="K49" s="52">
        <f>IF(K48&gt;0,K48,0)</f>
        <v>3673117</v>
      </c>
      <c r="L49" s="52">
        <f>IF(L48&gt;0,L48,0)</f>
        <v>448365</v>
      </c>
      <c r="M49" s="52">
        <f>IF(M48&gt;0,M48,0)</f>
        <v>0</v>
      </c>
    </row>
    <row r="50" spans="1:13" ht="12.75">
      <c r="A50" s="268" t="s">
        <v>205</v>
      </c>
      <c r="B50" s="269"/>
      <c r="C50" s="269"/>
      <c r="D50" s="269"/>
      <c r="E50" s="269"/>
      <c r="F50" s="269"/>
      <c r="G50" s="269"/>
      <c r="H50" s="270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1300635</v>
      </c>
    </row>
    <row r="51" spans="1:13" ht="12.75" customHeight="1">
      <c r="A51" s="205" t="s">
        <v>294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67"/>
    </row>
    <row r="52" spans="1:13" ht="12.75" customHeight="1">
      <c r="A52" s="209" t="s">
        <v>177</v>
      </c>
      <c r="B52" s="210"/>
      <c r="C52" s="210"/>
      <c r="D52" s="210"/>
      <c r="E52" s="210"/>
      <c r="F52" s="210"/>
      <c r="G52" s="210"/>
      <c r="H52" s="210"/>
      <c r="I52" s="53"/>
      <c r="J52" s="53"/>
      <c r="K52" s="53"/>
      <c r="L52" s="53"/>
      <c r="M52" s="137"/>
    </row>
    <row r="53" spans="1:13" ht="12.75">
      <c r="A53" s="264" t="s">
        <v>219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 ht="12.75">
      <c r="A54" s="264" t="s">
        <v>220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05" t="s">
        <v>179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67"/>
    </row>
    <row r="56" spans="1:13" ht="12.75">
      <c r="A56" s="209" t="s">
        <v>193</v>
      </c>
      <c r="B56" s="210"/>
      <c r="C56" s="210"/>
      <c r="D56" s="210"/>
      <c r="E56" s="210"/>
      <c r="F56" s="210"/>
      <c r="G56" s="210"/>
      <c r="H56" s="239"/>
      <c r="I56" s="9">
        <v>157</v>
      </c>
      <c r="J56" s="6">
        <f>J48</f>
        <v>3673117</v>
      </c>
      <c r="K56" s="6">
        <f>K48</f>
        <v>3673117</v>
      </c>
      <c r="L56" s="6">
        <f>L48</f>
        <v>448365</v>
      </c>
      <c r="M56" s="6">
        <f>M48</f>
        <v>-1300635</v>
      </c>
    </row>
    <row r="57" spans="1:13" ht="12.75">
      <c r="A57" s="255" t="s">
        <v>206</v>
      </c>
      <c r="B57" s="256"/>
      <c r="C57" s="256"/>
      <c r="D57" s="256"/>
      <c r="E57" s="256"/>
      <c r="F57" s="256"/>
      <c r="G57" s="256"/>
      <c r="H57" s="25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2" t="s">
        <v>213</v>
      </c>
      <c r="B58" s="253"/>
      <c r="C58" s="253"/>
      <c r="D58" s="253"/>
      <c r="E58" s="253"/>
      <c r="F58" s="253"/>
      <c r="G58" s="253"/>
      <c r="H58" s="254"/>
      <c r="I58" s="1">
        <v>159</v>
      </c>
      <c r="J58" s="7"/>
      <c r="K58" s="7"/>
      <c r="L58" s="7"/>
      <c r="M58" s="7"/>
    </row>
    <row r="59" spans="1:13" ht="12.75">
      <c r="A59" s="252" t="s">
        <v>214</v>
      </c>
      <c r="B59" s="253"/>
      <c r="C59" s="253"/>
      <c r="D59" s="253"/>
      <c r="E59" s="253"/>
      <c r="F59" s="253"/>
      <c r="G59" s="253"/>
      <c r="H59" s="254"/>
      <c r="I59" s="1">
        <v>160</v>
      </c>
      <c r="J59" s="7"/>
      <c r="K59" s="7"/>
      <c r="L59" s="7"/>
      <c r="M59" s="7"/>
    </row>
    <row r="60" spans="1:13" ht="12.75">
      <c r="A60" s="252" t="s">
        <v>35</v>
      </c>
      <c r="B60" s="253"/>
      <c r="C60" s="253"/>
      <c r="D60" s="253"/>
      <c r="E60" s="253"/>
      <c r="F60" s="253"/>
      <c r="G60" s="253"/>
      <c r="H60" s="254"/>
      <c r="I60" s="1">
        <v>161</v>
      </c>
      <c r="J60" s="7"/>
      <c r="K60" s="7"/>
      <c r="L60" s="7"/>
      <c r="M60" s="7"/>
    </row>
    <row r="61" spans="1:13" ht="12.75">
      <c r="A61" s="252" t="s">
        <v>215</v>
      </c>
      <c r="B61" s="253"/>
      <c r="C61" s="253"/>
      <c r="D61" s="253"/>
      <c r="E61" s="253"/>
      <c r="F61" s="253"/>
      <c r="G61" s="253"/>
      <c r="H61" s="254"/>
      <c r="I61" s="1">
        <v>162</v>
      </c>
      <c r="J61" s="7"/>
      <c r="K61" s="7"/>
      <c r="L61" s="7"/>
      <c r="M61" s="7"/>
    </row>
    <row r="62" spans="1:13" ht="12.75">
      <c r="A62" s="252" t="s">
        <v>216</v>
      </c>
      <c r="B62" s="253"/>
      <c r="C62" s="253"/>
      <c r="D62" s="253"/>
      <c r="E62" s="253"/>
      <c r="F62" s="253"/>
      <c r="G62" s="253"/>
      <c r="H62" s="254"/>
      <c r="I62" s="1">
        <v>163</v>
      </c>
      <c r="J62" s="7"/>
      <c r="K62" s="7"/>
      <c r="L62" s="7"/>
      <c r="M62" s="7"/>
    </row>
    <row r="63" spans="1:13" ht="12.75">
      <c r="A63" s="252" t="s">
        <v>217</v>
      </c>
      <c r="B63" s="253"/>
      <c r="C63" s="253"/>
      <c r="D63" s="253"/>
      <c r="E63" s="253"/>
      <c r="F63" s="253"/>
      <c r="G63" s="253"/>
      <c r="H63" s="254"/>
      <c r="I63" s="1">
        <v>164</v>
      </c>
      <c r="J63" s="7"/>
      <c r="K63" s="7"/>
      <c r="L63" s="7"/>
      <c r="M63" s="7"/>
    </row>
    <row r="64" spans="1:13" ht="12.75">
      <c r="A64" s="252" t="s">
        <v>218</v>
      </c>
      <c r="B64" s="253"/>
      <c r="C64" s="253"/>
      <c r="D64" s="253"/>
      <c r="E64" s="253"/>
      <c r="F64" s="253"/>
      <c r="G64" s="253"/>
      <c r="H64" s="254"/>
      <c r="I64" s="1">
        <v>165</v>
      </c>
      <c r="J64" s="7"/>
      <c r="K64" s="7"/>
      <c r="L64" s="7"/>
      <c r="M64" s="7"/>
    </row>
    <row r="65" spans="1:13" ht="12.75">
      <c r="A65" s="252" t="s">
        <v>207</v>
      </c>
      <c r="B65" s="253"/>
      <c r="C65" s="253"/>
      <c r="D65" s="253"/>
      <c r="E65" s="253"/>
      <c r="F65" s="253"/>
      <c r="G65" s="253"/>
      <c r="H65" s="254"/>
      <c r="I65" s="1">
        <v>166</v>
      </c>
      <c r="J65" s="7"/>
      <c r="K65" s="7"/>
      <c r="L65" s="7"/>
      <c r="M65" s="7"/>
    </row>
    <row r="66" spans="1:13" ht="12.75">
      <c r="A66" s="252" t="s">
        <v>182</v>
      </c>
      <c r="B66" s="253"/>
      <c r="C66" s="253"/>
      <c r="D66" s="253"/>
      <c r="E66" s="253"/>
      <c r="F66" s="253"/>
      <c r="G66" s="253"/>
      <c r="H66" s="25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5" t="s">
        <v>183</v>
      </c>
      <c r="B67" s="256"/>
      <c r="C67" s="256"/>
      <c r="D67" s="256"/>
      <c r="E67" s="256"/>
      <c r="F67" s="256"/>
      <c r="G67" s="256"/>
      <c r="H67" s="257"/>
      <c r="I67" s="1">
        <v>168</v>
      </c>
      <c r="J67" s="57">
        <f>J56+J66</f>
        <v>3673117</v>
      </c>
      <c r="K67" s="57">
        <f>K56+K66</f>
        <v>3673117</v>
      </c>
      <c r="L67" s="57">
        <f>L56+L66</f>
        <v>448365</v>
      </c>
      <c r="M67" s="57">
        <f>M56+M66</f>
        <v>-1300635</v>
      </c>
    </row>
    <row r="68" spans="1:13" ht="12.75" customHeight="1">
      <c r="A68" s="258" t="s">
        <v>295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60"/>
    </row>
    <row r="69" spans="1:13" ht="12.75" customHeight="1">
      <c r="A69" s="261" t="s">
        <v>178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/>
    </row>
    <row r="70" spans="1:13" ht="12.75">
      <c r="A70" s="264" t="s">
        <v>219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 ht="12.75">
      <c r="A71" s="249" t="s">
        <v>220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J16:L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20" zoomScaleSheetLayoutView="120" zoomScalePageLayoutView="0" workbookViewId="0" topLeftCell="A13">
      <selection activeCell="K16" sqref="K16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6384" width="9.140625" style="51" customWidth="1"/>
  </cols>
  <sheetData>
    <row r="1" spans="1:11" ht="12.75" customHeight="1">
      <c r="A1" s="283" t="s">
        <v>154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312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49</v>
      </c>
      <c r="B4" s="285"/>
      <c r="C4" s="285"/>
      <c r="D4" s="285"/>
      <c r="E4" s="285"/>
      <c r="F4" s="285"/>
      <c r="G4" s="285"/>
      <c r="H4" s="285"/>
      <c r="I4" s="60" t="s">
        <v>261</v>
      </c>
      <c r="J4" s="61" t="s">
        <v>301</v>
      </c>
      <c r="K4" s="61" t="s">
        <v>302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2">
        <v>2</v>
      </c>
      <c r="J5" s="63" t="s">
        <v>265</v>
      </c>
      <c r="K5" s="63" t="s">
        <v>266</v>
      </c>
    </row>
    <row r="6" spans="1:11" ht="12.75">
      <c r="A6" s="205" t="s">
        <v>146</v>
      </c>
      <c r="B6" s="206"/>
      <c r="C6" s="206"/>
      <c r="D6" s="206"/>
      <c r="E6" s="206"/>
      <c r="F6" s="206"/>
      <c r="G6" s="206"/>
      <c r="H6" s="206"/>
      <c r="I6" s="277"/>
      <c r="J6" s="277"/>
      <c r="K6" s="278"/>
    </row>
    <row r="7" spans="1:11" ht="12.75">
      <c r="A7" s="213" t="s">
        <v>30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3633117</v>
      </c>
      <c r="K7" s="7">
        <v>448365</v>
      </c>
    </row>
    <row r="8" spans="1:11" ht="12.75">
      <c r="A8" s="213" t="s">
        <v>31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9168009</v>
      </c>
      <c r="K8" s="7">
        <v>8679027</v>
      </c>
    </row>
    <row r="9" spans="1:11" ht="12.75">
      <c r="A9" s="213" t="s">
        <v>32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18114852</v>
      </c>
      <c r="K9" s="7"/>
    </row>
    <row r="10" spans="1:11" ht="12.75">
      <c r="A10" s="213" t="s">
        <v>33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34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>
        <v>3207847</v>
      </c>
    </row>
    <row r="12" spans="1:11" ht="12.75">
      <c r="A12" s="213" t="s">
        <v>41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/>
    </row>
    <row r="13" spans="1:11" ht="12.75">
      <c r="A13" s="255" t="s">
        <v>147</v>
      </c>
      <c r="B13" s="256"/>
      <c r="C13" s="256"/>
      <c r="D13" s="256"/>
      <c r="E13" s="256"/>
      <c r="F13" s="256"/>
      <c r="G13" s="256"/>
      <c r="H13" s="256"/>
      <c r="I13" s="1">
        <v>7</v>
      </c>
      <c r="J13" s="58">
        <f>SUM(J7:J12)</f>
        <v>30915978</v>
      </c>
      <c r="K13" s="52">
        <f>SUM(K7:K12)</f>
        <v>12335239</v>
      </c>
    </row>
    <row r="14" spans="1:11" ht="12.75">
      <c r="A14" s="213" t="s">
        <v>42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>
        <v>9476651</v>
      </c>
    </row>
    <row r="15" spans="1:11" ht="12.75">
      <c r="A15" s="213" t="s">
        <v>43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14395873</v>
      </c>
      <c r="K15" s="7">
        <v>5573427</v>
      </c>
    </row>
    <row r="16" spans="1:11" ht="12.75">
      <c r="A16" s="213" t="s">
        <v>44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2467178</v>
      </c>
      <c r="K16" s="7"/>
    </row>
    <row r="17" spans="1:11" ht="12.75">
      <c r="A17" s="213" t="s">
        <v>45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55" t="s">
        <v>148</v>
      </c>
      <c r="B18" s="256"/>
      <c r="C18" s="256"/>
      <c r="D18" s="256"/>
      <c r="E18" s="256"/>
      <c r="F18" s="256"/>
      <c r="G18" s="256"/>
      <c r="H18" s="256"/>
      <c r="I18" s="1">
        <v>12</v>
      </c>
      <c r="J18" s="58">
        <f>SUM(J14:J17)</f>
        <v>16863051</v>
      </c>
      <c r="K18" s="52">
        <f>SUM(K14:K17)</f>
        <v>15050078</v>
      </c>
    </row>
    <row r="19" spans="1:11" ht="12.75">
      <c r="A19" s="255" t="s">
        <v>26</v>
      </c>
      <c r="B19" s="256"/>
      <c r="C19" s="256"/>
      <c r="D19" s="256"/>
      <c r="E19" s="256"/>
      <c r="F19" s="256"/>
      <c r="G19" s="256"/>
      <c r="H19" s="256"/>
      <c r="I19" s="1">
        <v>13</v>
      </c>
      <c r="J19" s="58">
        <f>IF(J13&gt;J18,J13-J18,0)</f>
        <v>14052927</v>
      </c>
      <c r="K19" s="52">
        <f>IF(K13&gt;K18,K13-K18,0)</f>
        <v>0</v>
      </c>
    </row>
    <row r="20" spans="1:11" ht="12.75">
      <c r="A20" s="255" t="s">
        <v>27</v>
      </c>
      <c r="B20" s="256"/>
      <c r="C20" s="256"/>
      <c r="D20" s="256"/>
      <c r="E20" s="256"/>
      <c r="F20" s="256"/>
      <c r="G20" s="256"/>
      <c r="H20" s="256"/>
      <c r="I20" s="1">
        <v>14</v>
      </c>
      <c r="J20" s="58">
        <f>IF(J18&gt;J13,J18-J13,0)</f>
        <v>0</v>
      </c>
      <c r="K20" s="52">
        <f>IF(K18&gt;K13,K18-K13,0)</f>
        <v>2714839</v>
      </c>
    </row>
    <row r="21" spans="1:11" ht="12.75">
      <c r="A21" s="205" t="s">
        <v>149</v>
      </c>
      <c r="B21" s="206"/>
      <c r="C21" s="206"/>
      <c r="D21" s="206"/>
      <c r="E21" s="206"/>
      <c r="F21" s="206"/>
      <c r="G21" s="206"/>
      <c r="H21" s="206"/>
      <c r="I21" s="277"/>
      <c r="J21" s="277"/>
      <c r="K21" s="278"/>
    </row>
    <row r="22" spans="1:11" ht="12.75">
      <c r="A22" s="213" t="s">
        <v>168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231619</v>
      </c>
      <c r="K22" s="7">
        <v>452607</v>
      </c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170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171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172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55" t="s">
        <v>158</v>
      </c>
      <c r="B27" s="256"/>
      <c r="C27" s="256"/>
      <c r="D27" s="256"/>
      <c r="E27" s="256"/>
      <c r="F27" s="256"/>
      <c r="G27" s="256"/>
      <c r="H27" s="256"/>
      <c r="I27" s="1">
        <v>20</v>
      </c>
      <c r="J27" s="58">
        <f>SUM(J22:J26)</f>
        <v>231619</v>
      </c>
      <c r="K27" s="52">
        <f>SUM(K22:K26)</f>
        <v>452607</v>
      </c>
    </row>
    <row r="28" spans="1:11" ht="12.75">
      <c r="A28" s="213" t="s">
        <v>105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4196768</v>
      </c>
      <c r="K28" s="7">
        <v>4939362</v>
      </c>
    </row>
    <row r="29" spans="1:11" ht="12.75">
      <c r="A29" s="213" t="s">
        <v>106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1998957</v>
      </c>
      <c r="K30" s="7">
        <v>1413235</v>
      </c>
    </row>
    <row r="31" spans="1:11" ht="12.75">
      <c r="A31" s="255" t="s">
        <v>5</v>
      </c>
      <c r="B31" s="256"/>
      <c r="C31" s="256"/>
      <c r="D31" s="256"/>
      <c r="E31" s="256"/>
      <c r="F31" s="256"/>
      <c r="G31" s="256"/>
      <c r="H31" s="256"/>
      <c r="I31" s="1">
        <v>24</v>
      </c>
      <c r="J31" s="58">
        <f>SUM(J28:J30)</f>
        <v>6195725</v>
      </c>
      <c r="K31" s="52">
        <f>SUM(K28:K30)</f>
        <v>6352597</v>
      </c>
    </row>
    <row r="32" spans="1:11" ht="12.75">
      <c r="A32" s="255" t="s">
        <v>28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8">
        <f>IF(J27&gt;J31,J27-J31,0)</f>
        <v>0</v>
      </c>
      <c r="K32" s="52">
        <f>IF(K27&gt;K31,K27-K31,0)</f>
        <v>0</v>
      </c>
    </row>
    <row r="33" spans="1:11" ht="12.75">
      <c r="A33" s="255" t="s">
        <v>29</v>
      </c>
      <c r="B33" s="256"/>
      <c r="C33" s="256"/>
      <c r="D33" s="256"/>
      <c r="E33" s="256"/>
      <c r="F33" s="256"/>
      <c r="G33" s="256"/>
      <c r="H33" s="256"/>
      <c r="I33" s="1">
        <v>26</v>
      </c>
      <c r="J33" s="58">
        <f>IF(J31&gt;J27,J31-J27,0)</f>
        <v>5964106</v>
      </c>
      <c r="K33" s="52">
        <f>IF(K31&gt;K27,K31-K27,0)</f>
        <v>5899990</v>
      </c>
    </row>
    <row r="34" spans="1:11" ht="12.75">
      <c r="A34" s="205" t="s">
        <v>150</v>
      </c>
      <c r="B34" s="206"/>
      <c r="C34" s="206"/>
      <c r="D34" s="206"/>
      <c r="E34" s="206"/>
      <c r="F34" s="206"/>
      <c r="G34" s="206"/>
      <c r="H34" s="206"/>
      <c r="I34" s="277"/>
      <c r="J34" s="277"/>
      <c r="K34" s="278"/>
    </row>
    <row r="35" spans="1:11" ht="12.75">
      <c r="A35" s="213" t="s">
        <v>164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19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>
        <v>19763173</v>
      </c>
    </row>
    <row r="37" spans="1:11" ht="12.75">
      <c r="A37" s="213" t="s">
        <v>20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55" t="s">
        <v>58</v>
      </c>
      <c r="B38" s="256"/>
      <c r="C38" s="256"/>
      <c r="D38" s="256"/>
      <c r="E38" s="256"/>
      <c r="F38" s="256"/>
      <c r="G38" s="256"/>
      <c r="H38" s="256"/>
      <c r="I38" s="1">
        <v>30</v>
      </c>
      <c r="J38" s="58">
        <f>SUM(J35:J37)</f>
        <v>0</v>
      </c>
      <c r="K38" s="52">
        <f>SUM(K35:K37)</f>
        <v>19763173</v>
      </c>
    </row>
    <row r="39" spans="1:11" ht="12.75">
      <c r="A39" s="213" t="s">
        <v>21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8618142</v>
      </c>
      <c r="K39" s="7"/>
    </row>
    <row r="40" spans="1:11" ht="12.75">
      <c r="A40" s="213" t="s">
        <v>22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>
        <v>10879885</v>
      </c>
    </row>
    <row r="41" spans="1:11" ht="12.75">
      <c r="A41" s="213" t="s">
        <v>23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>
        <v>19149</v>
      </c>
      <c r="K43" s="7"/>
    </row>
    <row r="44" spans="1:11" ht="12.75">
      <c r="A44" s="255" t="s">
        <v>59</v>
      </c>
      <c r="B44" s="256"/>
      <c r="C44" s="256"/>
      <c r="D44" s="256"/>
      <c r="E44" s="256"/>
      <c r="F44" s="256"/>
      <c r="G44" s="256"/>
      <c r="H44" s="256"/>
      <c r="I44" s="1">
        <v>36</v>
      </c>
      <c r="J44" s="58">
        <f>SUM(J39:J43)</f>
        <v>8637291</v>
      </c>
      <c r="K44" s="52">
        <f>SUM(K39:K43)</f>
        <v>10879885</v>
      </c>
    </row>
    <row r="45" spans="1:11" ht="12.75">
      <c r="A45" s="255" t="s">
        <v>15</v>
      </c>
      <c r="B45" s="256"/>
      <c r="C45" s="256"/>
      <c r="D45" s="256"/>
      <c r="E45" s="256"/>
      <c r="F45" s="256"/>
      <c r="G45" s="256"/>
      <c r="H45" s="256"/>
      <c r="I45" s="1">
        <v>37</v>
      </c>
      <c r="J45" s="58">
        <f>IF(J38&gt;J44,J38-J44,0)</f>
        <v>0</v>
      </c>
      <c r="K45" s="52">
        <f>IF(K38&gt;K44,K38-K44,0)</f>
        <v>8883288</v>
      </c>
    </row>
    <row r="46" spans="1:11" ht="12.75">
      <c r="A46" s="255" t="s">
        <v>16</v>
      </c>
      <c r="B46" s="256"/>
      <c r="C46" s="256"/>
      <c r="D46" s="256"/>
      <c r="E46" s="256"/>
      <c r="F46" s="256"/>
      <c r="G46" s="256"/>
      <c r="H46" s="256"/>
      <c r="I46" s="1">
        <v>38</v>
      </c>
      <c r="J46" s="58">
        <f>IF(J44&gt;J38,J44-J38,0)</f>
        <v>8637291</v>
      </c>
      <c r="K46" s="52">
        <f>IF(K44&gt;K38,K44-K38,0)</f>
        <v>0</v>
      </c>
    </row>
    <row r="47" spans="1:11" ht="12.75">
      <c r="A47" s="213" t="s">
        <v>60</v>
      </c>
      <c r="B47" s="214"/>
      <c r="C47" s="214"/>
      <c r="D47" s="214"/>
      <c r="E47" s="214"/>
      <c r="F47" s="214"/>
      <c r="G47" s="214"/>
      <c r="H47" s="214"/>
      <c r="I47" s="1">
        <v>39</v>
      </c>
      <c r="J47" s="58">
        <f>IF(J19-J20+J32-J33+J45-J46&gt;0,J19-J20+J32-J33+J45-J46,0)</f>
        <v>0</v>
      </c>
      <c r="K47" s="52">
        <f>IF(K19-K20+K32-K33+K45-K46&gt;0,K19-K20+K32-K33+K45-K46,0)</f>
        <v>268459</v>
      </c>
    </row>
    <row r="48" spans="1:11" ht="12.75">
      <c r="A48" s="213" t="s">
        <v>61</v>
      </c>
      <c r="B48" s="214"/>
      <c r="C48" s="214"/>
      <c r="D48" s="214"/>
      <c r="E48" s="214"/>
      <c r="F48" s="214"/>
      <c r="G48" s="214"/>
      <c r="H48" s="214"/>
      <c r="I48" s="1">
        <v>40</v>
      </c>
      <c r="J48" s="58">
        <f>IF(J20-J19+J33-J32+J46-J45&gt;0,J20-J19+J33-J32+J46-J45,0)</f>
        <v>548470</v>
      </c>
      <c r="K48" s="52">
        <f>IF(K20-K19+K33-K32+K46-K45&gt;0,K20-K19+K33-K32+K46-K45,0)</f>
        <v>0</v>
      </c>
    </row>
    <row r="49" spans="1:11" ht="12.75">
      <c r="A49" s="213" t="s">
        <v>151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1550100</v>
      </c>
      <c r="K49" s="7">
        <v>531959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>
        <v>268459</v>
      </c>
    </row>
    <row r="51" spans="1:11" ht="12.75">
      <c r="A51" s="213" t="s">
        <v>166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548470</v>
      </c>
      <c r="K51" s="7"/>
    </row>
    <row r="52" spans="1:11" ht="12.75">
      <c r="A52" s="219" t="s">
        <v>167</v>
      </c>
      <c r="B52" s="220"/>
      <c r="C52" s="220"/>
      <c r="D52" s="220"/>
      <c r="E52" s="220"/>
      <c r="F52" s="220"/>
      <c r="G52" s="220"/>
      <c r="H52" s="220"/>
      <c r="I52" s="4">
        <v>44</v>
      </c>
      <c r="J52" s="59">
        <f>J49+J50-J51</f>
        <v>1001630</v>
      </c>
      <c r="K52" s="57">
        <f>K49+K50-K51</f>
        <v>800418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3" t="s">
        <v>186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5" t="s">
        <v>49</v>
      </c>
      <c r="B4" s="285"/>
      <c r="C4" s="285"/>
      <c r="D4" s="285"/>
      <c r="E4" s="285"/>
      <c r="F4" s="285"/>
      <c r="G4" s="285"/>
      <c r="H4" s="285"/>
      <c r="I4" s="60" t="s">
        <v>261</v>
      </c>
      <c r="J4" s="61" t="s">
        <v>301</v>
      </c>
      <c r="K4" s="61" t="s">
        <v>302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6">
        <v>2</v>
      </c>
      <c r="J5" s="67" t="s">
        <v>265</v>
      </c>
      <c r="K5" s="67" t="s">
        <v>266</v>
      </c>
    </row>
    <row r="6" spans="1:11" ht="12.75">
      <c r="A6" s="205" t="s">
        <v>146</v>
      </c>
      <c r="B6" s="206"/>
      <c r="C6" s="206"/>
      <c r="D6" s="206"/>
      <c r="E6" s="206"/>
      <c r="F6" s="206"/>
      <c r="G6" s="206"/>
      <c r="H6" s="206"/>
      <c r="I6" s="277"/>
      <c r="J6" s="277"/>
      <c r="K6" s="278"/>
    </row>
    <row r="7" spans="1:11" ht="12.75">
      <c r="A7" s="213" t="s">
        <v>188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109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111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112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55" t="s">
        <v>187</v>
      </c>
      <c r="B12" s="256"/>
      <c r="C12" s="256"/>
      <c r="D12" s="256"/>
      <c r="E12" s="256"/>
      <c r="F12" s="256"/>
      <c r="G12" s="256"/>
      <c r="H12" s="256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3" t="s">
        <v>113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114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115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116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117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118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55" t="s">
        <v>37</v>
      </c>
      <c r="B19" s="256"/>
      <c r="C19" s="256"/>
      <c r="D19" s="256"/>
      <c r="E19" s="256"/>
      <c r="F19" s="256"/>
      <c r="G19" s="256"/>
      <c r="H19" s="256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5" t="s">
        <v>98</v>
      </c>
      <c r="B20" s="290"/>
      <c r="C20" s="290"/>
      <c r="D20" s="290"/>
      <c r="E20" s="290"/>
      <c r="F20" s="290"/>
      <c r="G20" s="290"/>
      <c r="H20" s="291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86" t="s">
        <v>99</v>
      </c>
      <c r="B21" s="288"/>
      <c r="C21" s="288"/>
      <c r="D21" s="288"/>
      <c r="E21" s="288"/>
      <c r="F21" s="288"/>
      <c r="G21" s="288"/>
      <c r="H21" s="289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05" t="s">
        <v>149</v>
      </c>
      <c r="B22" s="206"/>
      <c r="C22" s="206"/>
      <c r="D22" s="206"/>
      <c r="E22" s="206"/>
      <c r="F22" s="206"/>
      <c r="G22" s="206"/>
      <c r="H22" s="206"/>
      <c r="I22" s="277"/>
      <c r="J22" s="277"/>
      <c r="K22" s="278"/>
    </row>
    <row r="23" spans="1:11" ht="12.75">
      <c r="A23" s="213" t="s">
        <v>155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156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303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304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157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55" t="s">
        <v>104</v>
      </c>
      <c r="B28" s="256"/>
      <c r="C28" s="256"/>
      <c r="D28" s="256"/>
      <c r="E28" s="256"/>
      <c r="F28" s="256"/>
      <c r="G28" s="256"/>
      <c r="H28" s="256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55" t="s">
        <v>38</v>
      </c>
      <c r="B32" s="256"/>
      <c r="C32" s="256"/>
      <c r="D32" s="256"/>
      <c r="E32" s="256"/>
      <c r="F32" s="256"/>
      <c r="G32" s="256"/>
      <c r="H32" s="256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5" t="s">
        <v>100</v>
      </c>
      <c r="B33" s="256"/>
      <c r="C33" s="256"/>
      <c r="D33" s="256"/>
      <c r="E33" s="256"/>
      <c r="F33" s="256"/>
      <c r="G33" s="256"/>
      <c r="H33" s="256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5" t="s">
        <v>101</v>
      </c>
      <c r="B34" s="256"/>
      <c r="C34" s="256"/>
      <c r="D34" s="256"/>
      <c r="E34" s="256"/>
      <c r="F34" s="256"/>
      <c r="G34" s="256"/>
      <c r="H34" s="256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05" t="s">
        <v>150</v>
      </c>
      <c r="B35" s="206"/>
      <c r="C35" s="206"/>
      <c r="D35" s="206"/>
      <c r="E35" s="206"/>
      <c r="F35" s="206"/>
      <c r="G35" s="206"/>
      <c r="H35" s="206"/>
      <c r="I35" s="277">
        <v>0</v>
      </c>
      <c r="J35" s="277"/>
      <c r="K35" s="278"/>
    </row>
    <row r="36" spans="1:11" ht="12.75">
      <c r="A36" s="213" t="s">
        <v>164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19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55" t="s">
        <v>39</v>
      </c>
      <c r="B39" s="256"/>
      <c r="C39" s="256"/>
      <c r="D39" s="256"/>
      <c r="E39" s="256"/>
      <c r="F39" s="256"/>
      <c r="G39" s="256"/>
      <c r="H39" s="256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3" t="s">
        <v>21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25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55" t="s">
        <v>138</v>
      </c>
      <c r="B45" s="256"/>
      <c r="C45" s="256"/>
      <c r="D45" s="256"/>
      <c r="E45" s="256"/>
      <c r="F45" s="256"/>
      <c r="G45" s="256"/>
      <c r="H45" s="256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5" t="s">
        <v>152</v>
      </c>
      <c r="B46" s="256"/>
      <c r="C46" s="256"/>
      <c r="D46" s="256"/>
      <c r="E46" s="256"/>
      <c r="F46" s="256"/>
      <c r="G46" s="256"/>
      <c r="H46" s="256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5" t="s">
        <v>153</v>
      </c>
      <c r="B47" s="256"/>
      <c r="C47" s="256"/>
      <c r="D47" s="256"/>
      <c r="E47" s="256"/>
      <c r="F47" s="256"/>
      <c r="G47" s="256"/>
      <c r="H47" s="256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5" t="s">
        <v>139</v>
      </c>
      <c r="B48" s="256"/>
      <c r="C48" s="256"/>
      <c r="D48" s="256"/>
      <c r="E48" s="256"/>
      <c r="F48" s="256"/>
      <c r="G48" s="256"/>
      <c r="H48" s="256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5" t="s">
        <v>13</v>
      </c>
      <c r="B49" s="256"/>
      <c r="C49" s="256"/>
      <c r="D49" s="256"/>
      <c r="E49" s="256"/>
      <c r="F49" s="256"/>
      <c r="G49" s="256"/>
      <c r="H49" s="256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5" t="s">
        <v>151</v>
      </c>
      <c r="B50" s="256"/>
      <c r="C50" s="256"/>
      <c r="D50" s="256"/>
      <c r="E50" s="256"/>
      <c r="F50" s="256"/>
      <c r="G50" s="256"/>
      <c r="H50" s="256"/>
      <c r="I50" s="1">
        <v>42</v>
      </c>
      <c r="J50" s="5"/>
      <c r="K50" s="7"/>
    </row>
    <row r="51" spans="1:11" ht="12.75">
      <c r="A51" s="255" t="s">
        <v>165</v>
      </c>
      <c r="B51" s="256"/>
      <c r="C51" s="256"/>
      <c r="D51" s="256"/>
      <c r="E51" s="256"/>
      <c r="F51" s="256"/>
      <c r="G51" s="256"/>
      <c r="H51" s="256"/>
      <c r="I51" s="1">
        <v>43</v>
      </c>
      <c r="J51" s="5"/>
      <c r="K51" s="7"/>
    </row>
    <row r="52" spans="1:11" ht="12.75">
      <c r="A52" s="255" t="s">
        <v>166</v>
      </c>
      <c r="B52" s="256"/>
      <c r="C52" s="256"/>
      <c r="D52" s="256"/>
      <c r="E52" s="256"/>
      <c r="F52" s="256"/>
      <c r="G52" s="256"/>
      <c r="H52" s="256"/>
      <c r="I52" s="1">
        <v>44</v>
      </c>
      <c r="J52" s="5"/>
      <c r="K52" s="7"/>
    </row>
    <row r="53" spans="1:11" ht="12.75">
      <c r="A53" s="286" t="s">
        <v>167</v>
      </c>
      <c r="B53" s="287"/>
      <c r="C53" s="287"/>
      <c r="D53" s="287"/>
      <c r="E53" s="287"/>
      <c r="F53" s="287"/>
      <c r="G53" s="287"/>
      <c r="H53" s="287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10" t="s">
        <v>263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69"/>
    </row>
    <row r="2" spans="1:12" ht="15.75">
      <c r="A2" s="41"/>
      <c r="B2" s="68"/>
      <c r="C2" s="295" t="s">
        <v>264</v>
      </c>
      <c r="D2" s="295"/>
      <c r="E2" s="71">
        <v>40909</v>
      </c>
      <c r="F2" s="42" t="s">
        <v>232</v>
      </c>
      <c r="G2" s="296">
        <v>41090</v>
      </c>
      <c r="H2" s="297"/>
      <c r="I2" s="68"/>
      <c r="J2" s="68"/>
      <c r="K2" s="68"/>
      <c r="L2" s="72"/>
    </row>
    <row r="3" spans="1:11" ht="23.25">
      <c r="A3" s="298" t="s">
        <v>49</v>
      </c>
      <c r="B3" s="298"/>
      <c r="C3" s="298"/>
      <c r="D3" s="298"/>
      <c r="E3" s="298"/>
      <c r="F3" s="298"/>
      <c r="G3" s="298"/>
      <c r="H3" s="298"/>
      <c r="I3" s="75" t="s">
        <v>287</v>
      </c>
      <c r="J3" s="76" t="s">
        <v>140</v>
      </c>
      <c r="K3" s="76" t="s">
        <v>141</v>
      </c>
    </row>
    <row r="4" spans="1:11" s="121" customFormat="1" ht="12.75">
      <c r="A4" s="299">
        <v>1</v>
      </c>
      <c r="B4" s="299"/>
      <c r="C4" s="299"/>
      <c r="D4" s="299"/>
      <c r="E4" s="299"/>
      <c r="F4" s="299"/>
      <c r="G4" s="299"/>
      <c r="H4" s="299"/>
      <c r="I4" s="136">
        <v>2</v>
      </c>
      <c r="J4" s="135" t="s">
        <v>265</v>
      </c>
      <c r="K4" s="135" t="s">
        <v>266</v>
      </c>
    </row>
    <row r="5" spans="1:11" ht="12.75">
      <c r="A5" s="300" t="s">
        <v>267</v>
      </c>
      <c r="B5" s="301"/>
      <c r="C5" s="301"/>
      <c r="D5" s="301"/>
      <c r="E5" s="301"/>
      <c r="F5" s="301"/>
      <c r="G5" s="301"/>
      <c r="H5" s="301"/>
      <c r="I5" s="43">
        <v>1</v>
      </c>
      <c r="J5" s="44">
        <v>286321450</v>
      </c>
      <c r="K5" s="44">
        <v>286321450</v>
      </c>
    </row>
    <row r="6" spans="1:11" ht="12.75">
      <c r="A6" s="300" t="s">
        <v>268</v>
      </c>
      <c r="B6" s="301"/>
      <c r="C6" s="301"/>
      <c r="D6" s="301"/>
      <c r="E6" s="301"/>
      <c r="F6" s="301"/>
      <c r="G6" s="301"/>
      <c r="H6" s="301"/>
      <c r="I6" s="43">
        <v>2</v>
      </c>
      <c r="J6" s="45"/>
      <c r="K6" s="45"/>
    </row>
    <row r="7" spans="1:11" ht="12.75">
      <c r="A7" s="300" t="s">
        <v>269</v>
      </c>
      <c r="B7" s="301"/>
      <c r="C7" s="301"/>
      <c r="D7" s="301"/>
      <c r="E7" s="301"/>
      <c r="F7" s="301"/>
      <c r="G7" s="301"/>
      <c r="H7" s="301"/>
      <c r="I7" s="43">
        <v>3</v>
      </c>
      <c r="J7" s="45">
        <v>7211255</v>
      </c>
      <c r="K7" s="45">
        <v>7259577</v>
      </c>
    </row>
    <row r="8" spans="1:11" ht="12.75">
      <c r="A8" s="300" t="s">
        <v>270</v>
      </c>
      <c r="B8" s="301"/>
      <c r="C8" s="301"/>
      <c r="D8" s="301"/>
      <c r="E8" s="301"/>
      <c r="F8" s="301"/>
      <c r="G8" s="301"/>
      <c r="H8" s="301"/>
      <c r="I8" s="43">
        <v>4</v>
      </c>
      <c r="J8" s="45">
        <v>21035603</v>
      </c>
      <c r="K8" s="45">
        <v>11073835</v>
      </c>
    </row>
    <row r="9" spans="1:11" ht="12.75">
      <c r="A9" s="300" t="s">
        <v>271</v>
      </c>
      <c r="B9" s="301"/>
      <c r="C9" s="301"/>
      <c r="D9" s="301"/>
      <c r="E9" s="301"/>
      <c r="F9" s="301"/>
      <c r="G9" s="301"/>
      <c r="H9" s="301"/>
      <c r="I9" s="43">
        <v>5</v>
      </c>
      <c r="J9" s="45">
        <v>966439</v>
      </c>
      <c r="K9" s="45">
        <v>448365</v>
      </c>
    </row>
    <row r="10" spans="1:11" ht="12.75">
      <c r="A10" s="300" t="s">
        <v>272</v>
      </c>
      <c r="B10" s="301"/>
      <c r="C10" s="301"/>
      <c r="D10" s="301"/>
      <c r="E10" s="301"/>
      <c r="F10" s="301"/>
      <c r="G10" s="301"/>
      <c r="H10" s="301"/>
      <c r="I10" s="43">
        <v>6</v>
      </c>
      <c r="J10" s="45"/>
      <c r="K10" s="45"/>
    </row>
    <row r="11" spans="1:11" ht="12.75">
      <c r="A11" s="300" t="s">
        <v>273</v>
      </c>
      <c r="B11" s="301"/>
      <c r="C11" s="301"/>
      <c r="D11" s="301"/>
      <c r="E11" s="301"/>
      <c r="F11" s="301"/>
      <c r="G11" s="301"/>
      <c r="H11" s="301"/>
      <c r="I11" s="43">
        <v>7</v>
      </c>
      <c r="J11" s="45"/>
      <c r="K11" s="45"/>
    </row>
    <row r="12" spans="1:11" ht="12.75">
      <c r="A12" s="300" t="s">
        <v>274</v>
      </c>
      <c r="B12" s="301"/>
      <c r="C12" s="301"/>
      <c r="D12" s="301"/>
      <c r="E12" s="301"/>
      <c r="F12" s="301"/>
      <c r="G12" s="301"/>
      <c r="H12" s="301"/>
      <c r="I12" s="43">
        <v>8</v>
      </c>
      <c r="J12" s="45"/>
      <c r="K12" s="45"/>
    </row>
    <row r="13" spans="1:11" ht="12.75">
      <c r="A13" s="300" t="s">
        <v>275</v>
      </c>
      <c r="B13" s="301"/>
      <c r="C13" s="301"/>
      <c r="D13" s="301"/>
      <c r="E13" s="301"/>
      <c r="F13" s="301"/>
      <c r="G13" s="301"/>
      <c r="H13" s="301"/>
      <c r="I13" s="43">
        <v>9</v>
      </c>
      <c r="J13" s="45"/>
      <c r="K13" s="45"/>
    </row>
    <row r="14" spans="1:11" ht="12.75">
      <c r="A14" s="302" t="s">
        <v>276</v>
      </c>
      <c r="B14" s="303"/>
      <c r="C14" s="303"/>
      <c r="D14" s="303"/>
      <c r="E14" s="303"/>
      <c r="F14" s="303"/>
      <c r="G14" s="303"/>
      <c r="H14" s="303"/>
      <c r="I14" s="43">
        <v>10</v>
      </c>
      <c r="J14" s="73">
        <f>SUM(J5:J13)</f>
        <v>315534747</v>
      </c>
      <c r="K14" s="73">
        <f>SUM(K5:K13)</f>
        <v>305103227</v>
      </c>
    </row>
    <row r="15" spans="1:11" ht="12.75">
      <c r="A15" s="300" t="s">
        <v>277</v>
      </c>
      <c r="B15" s="301"/>
      <c r="C15" s="301"/>
      <c r="D15" s="301"/>
      <c r="E15" s="301"/>
      <c r="F15" s="301"/>
      <c r="G15" s="301"/>
      <c r="H15" s="301"/>
      <c r="I15" s="43">
        <v>11</v>
      </c>
      <c r="J15" s="45"/>
      <c r="K15" s="45"/>
    </row>
    <row r="16" spans="1:11" ht="12.75">
      <c r="A16" s="300" t="s">
        <v>278</v>
      </c>
      <c r="B16" s="301"/>
      <c r="C16" s="301"/>
      <c r="D16" s="301"/>
      <c r="E16" s="301"/>
      <c r="F16" s="301"/>
      <c r="G16" s="301"/>
      <c r="H16" s="301"/>
      <c r="I16" s="43">
        <v>12</v>
      </c>
      <c r="J16" s="45"/>
      <c r="K16" s="45"/>
    </row>
    <row r="17" spans="1:11" ht="12.75">
      <c r="A17" s="300" t="s">
        <v>279</v>
      </c>
      <c r="B17" s="301"/>
      <c r="C17" s="301"/>
      <c r="D17" s="301"/>
      <c r="E17" s="301"/>
      <c r="F17" s="301"/>
      <c r="G17" s="301"/>
      <c r="H17" s="301"/>
      <c r="I17" s="43">
        <v>13</v>
      </c>
      <c r="J17" s="45"/>
      <c r="K17" s="45"/>
    </row>
    <row r="18" spans="1:11" ht="12.75">
      <c r="A18" s="300" t="s">
        <v>280</v>
      </c>
      <c r="B18" s="301"/>
      <c r="C18" s="301"/>
      <c r="D18" s="301"/>
      <c r="E18" s="301"/>
      <c r="F18" s="301"/>
      <c r="G18" s="301"/>
      <c r="H18" s="301"/>
      <c r="I18" s="43">
        <v>14</v>
      </c>
      <c r="J18" s="45"/>
      <c r="K18" s="45"/>
    </row>
    <row r="19" spans="1:11" ht="12.75">
      <c r="A19" s="300" t="s">
        <v>281</v>
      </c>
      <c r="B19" s="301"/>
      <c r="C19" s="301"/>
      <c r="D19" s="301"/>
      <c r="E19" s="301"/>
      <c r="F19" s="301"/>
      <c r="G19" s="301"/>
      <c r="H19" s="301"/>
      <c r="I19" s="43">
        <v>15</v>
      </c>
      <c r="J19" s="45"/>
      <c r="K19" s="45"/>
    </row>
    <row r="20" spans="1:11" ht="12.75">
      <c r="A20" s="300" t="s">
        <v>282</v>
      </c>
      <c r="B20" s="301"/>
      <c r="C20" s="301"/>
      <c r="D20" s="301"/>
      <c r="E20" s="301"/>
      <c r="F20" s="301"/>
      <c r="G20" s="301"/>
      <c r="H20" s="301"/>
      <c r="I20" s="43">
        <v>16</v>
      </c>
      <c r="J20" s="45"/>
      <c r="K20" s="45"/>
    </row>
    <row r="21" spans="1:11" ht="12.75">
      <c r="A21" s="302" t="s">
        <v>283</v>
      </c>
      <c r="B21" s="303"/>
      <c r="C21" s="303"/>
      <c r="D21" s="303"/>
      <c r="E21" s="303"/>
      <c r="F21" s="303"/>
      <c r="G21" s="303"/>
      <c r="H21" s="303"/>
      <c r="I21" s="43">
        <v>17</v>
      </c>
      <c r="J21" s="74">
        <f>SUM(J15:J20)</f>
        <v>0</v>
      </c>
      <c r="K21" s="74">
        <f>SUM(K15:K20)</f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4" t="s">
        <v>284</v>
      </c>
      <c r="B23" s="305"/>
      <c r="C23" s="305"/>
      <c r="D23" s="305"/>
      <c r="E23" s="305"/>
      <c r="F23" s="305"/>
      <c r="G23" s="305"/>
      <c r="H23" s="305"/>
      <c r="I23" s="46">
        <v>18</v>
      </c>
      <c r="J23" s="44"/>
      <c r="K23" s="44"/>
    </row>
    <row r="24" spans="1:11" ht="17.25" customHeight="1">
      <c r="A24" s="306" t="s">
        <v>285</v>
      </c>
      <c r="B24" s="307"/>
      <c r="C24" s="307"/>
      <c r="D24" s="307"/>
      <c r="E24" s="307"/>
      <c r="F24" s="307"/>
      <c r="G24" s="307"/>
      <c r="H24" s="307"/>
      <c r="I24" s="47">
        <v>19</v>
      </c>
      <c r="J24" s="74"/>
      <c r="K24" s="74"/>
    </row>
    <row r="25" spans="1:11" ht="30" customHeight="1">
      <c r="A25" s="308" t="s">
        <v>286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262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Juric</cp:lastModifiedBy>
  <cp:lastPrinted>2012-07-26T10:47:18Z</cp:lastPrinted>
  <dcterms:created xsi:type="dcterms:W3CDTF">2008-10-17T11:51:54Z</dcterms:created>
  <dcterms:modified xsi:type="dcterms:W3CDTF">2012-07-30T12:56:41Z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