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'PK'!$A$1:$K$27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<sst xmlns="http://schemas.openxmlformats.org/spreadsheetml/2006/main" count="417" uniqueCount="362">
  <si>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</si>
  <si>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</si>
  <si>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</si>
  <si>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</si>
  <si>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</si>
  <si>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</si>
  <si>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</si>
  <si>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</si>
  <si>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</si>
  <si>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</si>
  <si>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</si>
  <si>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</si>
  <si>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</si>
  <si>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</si>
  <si>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</si>
  <si>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</si>
  <si>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</si>
  <si>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</si>
  <si>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</si>
  <si>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</si>
  <si>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</si>
  <si>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</si>
  <si>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</si>
  <si>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</si>
  <si>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</si>
  <si>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</si>
  <si>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</si>
  <si>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</si>
  <si>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</si>
  <si>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</si>
  <si>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</si>
  <si>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</si>
  <si>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</si>
  <si>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</si>
  <si>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</si>
  <si>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</si>
  <si>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</si>
  <si>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</si>
  <si>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</si>
  <si>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</si>
  <si>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</si>
  <si>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</si>
  <si>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</si>
  <si>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</si>
  <si>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</si>
  <si>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</si>
  <si>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</si>
  <si>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</si>
  <si>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</si>
  <si>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</si>
  <si>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</si>
  <si>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</si>
  <si>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</si>
  <si>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</si>
  <si>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</si>
  <si>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</si>
  <si>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</si>
  <si>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</si>
  <si>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</si>
  <si>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</si>
  <si>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</si>
  <si>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</si>
  <si>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</si>
  <si>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</si>
  <si>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</si>
  <si>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</si>
  <si>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</si>
  <si>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</si>
  <si>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</si>
  <si>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</si>
  <si>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</si>
  <si>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</si>
  <si>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</si>
  <si>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</si>
  <si>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</si>
  <si>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</si>
  <si>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</si>
  <si>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</si>
  <si>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</si>
  <si>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</si>
  <si>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</si>
  <si>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</si>
  <si>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</si>
  <si>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</si>
  <si>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</si>
  <si>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</si>
  <si>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</si>
  <si>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</si>
  <si>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</si>
  <si>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</si>
  <si>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</si>
  <si>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</si>
  <si>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</si>
  <si>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</si>
  <si>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</si>
  <si>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</si>
  <si>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</si>
  <si>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</si>
  <si>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</si>
  <si>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</si>
  <si>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</si>
  <si>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</si>
  <si>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</si>
  <si>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</si>
  <si>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</si>
  <si>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</si>
  <si>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</si>
  <si>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</si>
  <si>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</si>
  <si>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</si>
  <si>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</si>
  <si>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</si>
  <si>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</si>
  <si>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</si>
  <si>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</si>
  <si>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</si>
  <si>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</si>
  <si>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</si>
  <si>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</si>
  <si>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</si>
  <si>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</si>
  <si>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</si>
  <si>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</si>
  <si>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</si>
  <si>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</si>
  <si>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</si>
  <si>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</si>
  <si>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</si>
  <si>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</si>
  <si>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</si>
  <si>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</si>
  <si>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</si>
  <si>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</si>
  <si>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</si>
  <si>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</si>
  <si>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</si>
  <si>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</si>
  <si>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</si>
  <si>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</si>
  <si>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</si>
  <si>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</si>
  <si>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</si>
  <si>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</si>
  <si>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</si>
  <si>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</si>
  <si>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</si>
  <si>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</si>
  <si>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</si>
  <si>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</si>
  <si>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</si>
  <si>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</si>
  <si>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</si>
  <si>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</si>
  <si>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</si>
  <si>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</si>
  <si>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</si>
  <si>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</si>
  <si>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</si>
  <si>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</si>
  <si>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</si>
  <si>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</si>
  <si>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</si>
  <si>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</si>
  <si>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</si>
  <si>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</si>
  <si>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</si>
  <si>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</si>
  <si>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</si>
  <si>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</si>
  <si>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</si>
  <si>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</si>
  <si>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</si>
  <si>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</si>
  <si>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</si>
  <si>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</si>
  <si>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</si>
  <si>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</si>
  <si>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</si>
  <si>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</si>
  <si>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</si>
  <si>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</si>
  <si>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</si>
  <si>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</si>
  <si>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</si>
  <si>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</si>
  <si>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</si>
  <si>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</si>
  <si>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</si>
  <si>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</si>
  <si>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</si>
  <si>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</si>
  <si>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</si>
  <si>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</si>
  <si>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</si>
  <si>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</si>
  <si>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</si>
  <si>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</si>
  <si>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</si>
  <si>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</si>
  <si>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</si>
  <si>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</si>
  <si>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</si>
  <si>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</si>
  <si>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</si>
  <si>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</si>
  <si>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</si>
  <si>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</si>
  <si>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</si>
  <si>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</si>
  <si>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</si>
  <si>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</si>
  <si>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</si>
  <si>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</si>
  <si>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</si>
  <si>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</si>
  <si>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</si>
  <si>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</si>
  <si>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</si>
  <si>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</si>
  <si>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</si>
  <si>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</si>
  <si>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</si>
  <si>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</si>
  <si>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</si>
  <si>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</si>
  <si>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</si>
  <si>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</si>
  <si>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</si>
  <si>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</si>
  <si>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</si>
  <si>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</si>
  <si>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</si>
  <si>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</si>
  <si>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</si>
  <si>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</si>
  <si>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</si>
  <si>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</si>
  <si>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</si>
  <si>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</si>
  <si>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</si>
  <si>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</si>
  <si>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</si>
  <si>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</si>
  <si>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</si>
  <si>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</si>
  <si>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</si>
  <si>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</si>
  <si>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</si>
  <si>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</si>
  <si>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</si>
  <si>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</si>
  <si>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</si>
  <si>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</si>
  <si>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</si>
  <si>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</si>
  <si>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</si>
  <si>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</si>
  <si>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</si>
  <si>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</si>
  <si>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</si>
  <si>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</si>
  <si>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</si>
  <si>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</si>
  <si>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</si>
  <si>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</si>
  <si>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</si>
  <si>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</si>
  <si>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</si>
  <si>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</si>
  <si>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</si>
  <si>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</si>
  <si>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</si>
  <si>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</si>
  <si>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</si>
  <si>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</si>
  <si>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</si>
  <si>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</si>
  <si>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</si>
  <si>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</si>
  <si>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</si>
  <si>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</si>
  <si>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</si>
  <si>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</si>
  <si>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</si>
  <si>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</si>
  <si>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</si>
  <si>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</si>
  <si>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</si>
  <si>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</si>
  <si>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</si>
  <si>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</si>
  <si>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</si>
  <si>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</si>
  <si>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</si>
  <si>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</si>
  <si>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</si>
  <si>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</si>
  <si>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</si>
  <si>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</si>
  <si>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</si>
  <si>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</si>
  <si>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</si>
  <si>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</si>
  <si>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</si>
  <si>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</si>
  <si>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</si>
  <si>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</si>
  <si>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</si>
  <si>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</si>
  <si>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MILAN RAZUMOVIĆ</t>
  </si>
  <si>
    <t>stanje na dan 31.03.2011</t>
  </si>
  <si>
    <t>u razdoblju 01.01.2011. do 31.03.2011.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</si>
  <si>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</si>
  <si>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</si>
  <si>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</si>
  <si>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</si>
  <si>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</si>
  <si>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</si>
  <si>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</si>
  <si>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</si>
  <si>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</si>
  <si>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</si>
  <si>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</si>
  <si>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</si>
  <si>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</si>
  <si>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GUŠTI d.o.o.</t>
  </si>
  <si>
    <t>KRIŽEVCI</t>
  </si>
  <si>
    <t>02651785</t>
  </si>
  <si>
    <t>PAPUK, MESNA INDUSTRIJA d.o.o.</t>
  </si>
  <si>
    <t>POŽEGA</t>
  </si>
  <si>
    <t>1407422</t>
  </si>
  <si>
    <t>MELLITA-PČELARSKA CENTRALA</t>
  </si>
  <si>
    <t>VELIKA GORICA</t>
  </si>
  <si>
    <t>1641875</t>
  </si>
  <si>
    <t>ĐAKOVAČKA VINA d.d.</t>
  </si>
  <si>
    <t>DRENJE</t>
  </si>
  <si>
    <t>1297937</t>
  </si>
  <si>
    <t>milan.razumovic@kutjevo.com</t>
  </si>
  <si>
    <t>TIŠLJAREC MLADEN</t>
  </si>
  <si>
    <t>Obveznik: KUTJEVO d.d. - konsolidirano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</si>
  <si>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</si>
  <si>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</si>
  <si>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</si>
  <si>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</si>
  <si>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</si>
  <si>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</si>
  <si>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</si>
  <si>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</si>
  <si>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</si>
  <si>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</si>
  <si>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</si>
  <si>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</si>
  <si>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</si>
  <si>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</si>
  <si>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</si>
  <si>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</si>
  <si>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</si>
  <si>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</si>
  <si>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</si>
  <si>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</si>
  <si>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</si>
  <si>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>Obveznik:  KUTJEVO d.d. - konsolidirano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</si>
</sst>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4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5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6" xfId="17" applyFont="1" applyBorder="1" applyProtection="1">
      <alignment/>
      <protection hidden="1"/>
    </xf>
    <xf numFmtId="0" fontId="3" fillId="0" borderId="6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7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5" xfId="17" applyFont="1" applyBorder="1">
      <alignment/>
      <protection/>
    </xf>
    <xf numFmtId="0" fontId="3" fillId="0" borderId="12" xfId="17" applyFont="1" applyBorder="1">
      <alignment/>
      <protection/>
    </xf>
    <xf numFmtId="0" fontId="3" fillId="0" borderId="13" xfId="17" applyFont="1" applyFill="1" applyBorder="1" applyAlignment="1" applyProtection="1">
      <alignment horizontal="left" vertical="center" wrapText="1"/>
      <protection hidden="1"/>
    </xf>
    <xf numFmtId="0" fontId="3" fillId="0" borderId="4" xfId="17" applyFont="1" applyFill="1" applyBorder="1" applyAlignment="1" applyProtection="1">
      <alignment vertical="center"/>
      <protection hidden="1"/>
    </xf>
    <xf numFmtId="0" fontId="3" fillId="0" borderId="13" xfId="17" applyFont="1" applyBorder="1" applyAlignment="1" applyProtection="1">
      <alignment horizontal="left" vertical="center" wrapText="1"/>
      <protection hidden="1"/>
    </xf>
    <xf numFmtId="0" fontId="3" fillId="0" borderId="4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3" xfId="17" applyFont="1" applyFill="1" applyBorder="1" applyAlignment="1" applyProtection="1">
      <alignment/>
      <protection hidden="1"/>
    </xf>
    <xf numFmtId="0" fontId="3" fillId="0" borderId="13" xfId="17" applyFont="1" applyBorder="1" applyAlignment="1" applyProtection="1">
      <alignment wrapText="1"/>
      <protection hidden="1"/>
    </xf>
    <xf numFmtId="0" fontId="3" fillId="0" borderId="4" xfId="17" applyFont="1" applyBorder="1" applyAlignment="1" applyProtection="1">
      <alignment horizontal="right"/>
      <protection hidden="1"/>
    </xf>
    <xf numFmtId="0" fontId="3" fillId="0" borderId="13" xfId="17" applyFont="1" applyBorder="1" applyProtection="1">
      <alignment/>
      <protection hidden="1"/>
    </xf>
    <xf numFmtId="0" fontId="3" fillId="0" borderId="4" xfId="17" applyFont="1" applyBorder="1" applyAlignment="1" applyProtection="1">
      <alignment horizontal="right" wrapText="1"/>
      <protection hidden="1"/>
    </xf>
    <xf numFmtId="0" fontId="2" fillId="0" borderId="13" xfId="17" applyFont="1" applyFill="1" applyBorder="1" applyAlignment="1" applyProtection="1">
      <alignment horizontal="right" vertical="center"/>
      <protection hidden="1" locked="0"/>
    </xf>
    <xf numFmtId="0" fontId="3" fillId="0" borderId="13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3" xfId="17" applyFont="1" applyBorder="1" applyAlignment="1" applyProtection="1">
      <alignment horizontal="left" vertical="top" wrapText="1"/>
      <protection hidden="1"/>
    </xf>
    <xf numFmtId="0" fontId="3" fillId="0" borderId="4" xfId="17" applyFont="1" applyBorder="1">
      <alignment/>
      <protection/>
    </xf>
    <xf numFmtId="0" fontId="3" fillId="0" borderId="13" xfId="17" applyFont="1" applyBorder="1" applyAlignment="1" applyProtection="1">
      <alignment horizontal="left" vertical="top" indent="2"/>
      <protection hidden="1"/>
    </xf>
    <xf numFmtId="0" fontId="3" fillId="0" borderId="13" xfId="17" applyFont="1" applyBorder="1" applyAlignment="1" applyProtection="1">
      <alignment horizontal="left" vertical="top" wrapText="1" indent="2"/>
      <protection hidden="1"/>
    </xf>
    <xf numFmtId="0" fontId="3" fillId="0" borderId="4" xfId="17" applyFont="1" applyBorder="1" applyAlignment="1" applyProtection="1">
      <alignment horizontal="right" vertical="top"/>
      <protection hidden="1"/>
    </xf>
    <xf numFmtId="0" fontId="3" fillId="0" borderId="4" xfId="17" applyFont="1" applyBorder="1" applyAlignment="1" applyProtection="1">
      <alignment horizontal="left" vertical="top"/>
      <protection hidden="1"/>
    </xf>
    <xf numFmtId="0" fontId="3" fillId="0" borderId="13" xfId="17" applyFont="1" applyBorder="1" applyAlignment="1" applyProtection="1">
      <alignment horizontal="left"/>
      <protection hidden="1"/>
    </xf>
    <xf numFmtId="0" fontId="3" fillId="0" borderId="12" xfId="17" applyFont="1" applyBorder="1" applyProtection="1">
      <alignment/>
      <protection hidden="1"/>
    </xf>
    <xf numFmtId="0" fontId="3" fillId="0" borderId="4" xfId="17" applyFont="1" applyBorder="1" applyAlignment="1" applyProtection="1">
      <alignment horizontal="left"/>
      <protection hidden="1"/>
    </xf>
    <xf numFmtId="0" fontId="3" fillId="0" borderId="13" xfId="17" applyFont="1" applyFill="1" applyBorder="1" applyAlignment="1" applyProtection="1">
      <alignment vertical="center"/>
      <protection hidden="1"/>
    </xf>
    <xf numFmtId="0" fontId="13" fillId="0" borderId="13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2" fillId="0" borderId="4" xfId="17" applyFont="1" applyBorder="1" applyAlignment="1" applyProtection="1">
      <alignment vertical="center"/>
      <protection hidden="1"/>
    </xf>
    <xf numFmtId="0" fontId="3" fillId="0" borderId="15" xfId="17" applyFont="1" applyBorder="1" applyProtection="1">
      <alignment/>
      <protection hidden="1"/>
    </xf>
    <xf numFmtId="0" fontId="3" fillId="0" borderId="16" xfId="17" applyFont="1" applyFill="1" applyBorder="1" applyAlignment="1" applyProtection="1">
      <alignment horizontal="right" vertical="top" wrapText="1"/>
      <protection hidden="1"/>
    </xf>
    <xf numFmtId="0" fontId="3" fillId="0" borderId="17" xfId="17" applyFont="1" applyFill="1" applyBorder="1" applyAlignment="1" applyProtection="1">
      <alignment horizontal="right" vertical="top" wrapText="1"/>
      <protection hidden="1"/>
    </xf>
    <xf numFmtId="0" fontId="3" fillId="0" borderId="17" xfId="17" applyFont="1" applyFill="1" applyBorder="1" applyProtection="1">
      <alignment/>
      <protection hidden="1"/>
    </xf>
    <xf numFmtId="0" fontId="3" fillId="0" borderId="18" xfId="17" applyFont="1" applyFill="1" applyBorder="1" applyProtection="1">
      <alignment/>
      <protection hidden="1"/>
    </xf>
    <xf numFmtId="14" fontId="2" fillId="0" borderId="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8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8" xfId="17" applyNumberFormat="1" applyFont="1" applyFill="1" applyBorder="1" applyAlignment="1" applyProtection="1">
      <alignment horizontal="right" vertical="center"/>
      <protection hidden="1" locked="0"/>
    </xf>
    <xf numFmtId="0" fontId="2" fillId="0" borderId="8" xfId="17" applyFont="1" applyFill="1" applyBorder="1" applyAlignment="1" applyProtection="1">
      <alignment horizontal="center" vertical="center"/>
      <protection hidden="1" locked="0"/>
    </xf>
    <xf numFmtId="49" fontId="2" fillId="0" borderId="8" xfId="17" applyNumberFormat="1" applyFont="1" applyFill="1" applyBorder="1" applyAlignment="1" applyProtection="1">
      <alignment horizontal="right" vertical="center"/>
      <protection hidden="1" locked="0"/>
    </xf>
    <xf numFmtId="0" fontId="2" fillId="0" borderId="4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13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0" fillId="0" borderId="0" xfId="15" applyFont="1" applyFill="1" applyBorder="1" applyAlignment="1">
      <alignment vertical="center"/>
      <protection/>
    </xf>
    <xf numFmtId="0" fontId="3" fillId="0" borderId="17" xfId="17" applyFont="1" applyFill="1" applyBorder="1" applyAlignment="1">
      <alignment horizontal="left"/>
      <protection/>
    </xf>
    <xf numFmtId="0" fontId="3" fillId="0" borderId="18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4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4" fillId="0" borderId="16" xfId="16" applyFill="1" applyBorder="1" applyAlignment="1" applyProtection="1">
      <alignment/>
      <protection hidden="1" locked="0"/>
    </xf>
    <xf numFmtId="0" fontId="2" fillId="0" borderId="17" xfId="17" applyFont="1" applyFill="1" applyBorder="1" applyAlignment="1" applyProtection="1">
      <alignment/>
      <protection hidden="1" locked="0"/>
    </xf>
    <xf numFmtId="0" fontId="2" fillId="0" borderId="18" xfId="17" applyFont="1" applyFill="1" applyBorder="1" applyAlignment="1" applyProtection="1">
      <alignment/>
      <protection hidden="1" locked="0"/>
    </xf>
    <xf numFmtId="0" fontId="3" fillId="0" borderId="17" xfId="17" applyFont="1" applyFill="1" applyBorder="1" applyAlignment="1">
      <alignment horizontal="left" vertical="center"/>
      <protection/>
    </xf>
    <xf numFmtId="0" fontId="3" fillId="0" borderId="18" xfId="17" applyFont="1" applyFill="1" applyBorder="1" applyAlignment="1">
      <alignment horizontal="left" vertical="center"/>
      <protection/>
    </xf>
    <xf numFmtId="1" fontId="2" fillId="0" borderId="16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17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3" xfId="17" applyFont="1" applyBorder="1" applyAlignment="1" applyProtection="1">
      <alignment horizontal="center" vertical="center" wrapText="1"/>
      <protection hidden="1"/>
    </xf>
    <xf numFmtId="0" fontId="3" fillId="0" borderId="4" xfId="17" applyFont="1" applyBorder="1" applyAlignment="1" applyProtection="1">
      <alignment horizontal="right" vertical="center"/>
      <protection hidden="1"/>
    </xf>
    <xf numFmtId="0" fontId="3" fillId="0" borderId="13" xfId="17" applyFont="1" applyBorder="1" applyAlignment="1" applyProtection="1">
      <alignment horizontal="right"/>
      <protection hidden="1"/>
    </xf>
    <xf numFmtId="0" fontId="1" fillId="0" borderId="4" xfId="17" applyFont="1" applyBorder="1" applyAlignment="1" applyProtection="1">
      <alignment horizontal="right" vertical="center" wrapText="1"/>
      <protection hidden="1"/>
    </xf>
    <xf numFmtId="0" fontId="1" fillId="0" borderId="13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left" vertical="center"/>
      <protection hidden="1" locked="0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6" fillId="0" borderId="7" xfId="0" applyNumberFormat="1" applyFont="1" applyFill="1" applyBorder="1" applyAlignment="1" applyProtection="1">
      <alignment vertical="center"/>
      <protection hidden="1"/>
    </xf>
    <xf numFmtId="167" fontId="2" fillId="0" borderId="20" xfId="0" applyNumberFormat="1" applyFont="1" applyFill="1" applyBorder="1" applyAlignment="1">
      <alignment horizontal="center" vertical="center"/>
    </xf>
    <xf numFmtId="0" fontId="11" fillId="0" borderId="4" xfId="17" applyFont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/>
    </xf>
    <xf numFmtId="167" fontId="2" fillId="0" borderId="7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vertical="center"/>
      <protection hidden="1"/>
    </xf>
    <xf numFmtId="3" fontId="6" fillId="0" borderId="3" xfId="0" applyNumberFormat="1" applyFont="1" applyFill="1" applyBorder="1" applyAlignment="1" applyProtection="1">
      <alignment vertical="center"/>
      <protection hidden="1"/>
    </xf>
    <xf numFmtId="0" fontId="0" fillId="0" borderId="0" xfId="15" applyFont="1" applyFill="1" applyBorder="1" applyAlignment="1">
      <alignment wrapText="1"/>
      <protection/>
    </xf>
    <xf numFmtId="0" fontId="3" fillId="0" borderId="4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4" xfId="17" applyFont="1" applyBorder="1" applyAlignment="1" applyProtection="1">
      <alignment horizontal="right" wrapText="1"/>
      <protection hidden="1"/>
    </xf>
    <xf numFmtId="49" fontId="2" fillId="0" borderId="16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18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4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3" xfId="17" applyFont="1" applyFill="1" applyBorder="1" applyAlignment="1" applyProtection="1">
      <alignment horizontal="left" vertical="center" wrapText="1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13" xfId="17" applyFont="1" applyBorder="1" applyAlignment="1">
      <alignment horizontal="center"/>
      <protection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7" xfId="17" applyFont="1" applyFill="1" applyBorder="1" applyAlignment="1">
      <alignment/>
      <protection/>
    </xf>
    <xf numFmtId="0" fontId="3" fillId="0" borderId="18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3" xfId="17" applyFont="1" applyBorder="1" applyAlignment="1" applyProtection="1">
      <alignment horizontal="right" wrapText="1"/>
      <protection hidden="1"/>
    </xf>
    <xf numFmtId="0" fontId="3" fillId="0" borderId="5" xfId="17" applyFont="1" applyBorder="1" applyAlignment="1" applyProtection="1">
      <alignment horizontal="center"/>
      <protection hidden="1"/>
    </xf>
    <xf numFmtId="0" fontId="2" fillId="0" borderId="17" xfId="17" applyFont="1" applyFill="1" applyBorder="1" applyAlignment="1" applyProtection="1">
      <alignment horizontal="left" vertical="center"/>
      <protection hidden="1" locked="0"/>
    </xf>
    <xf numFmtId="0" fontId="2" fillId="0" borderId="18" xfId="17" applyFont="1" applyFill="1" applyBorder="1" applyAlignment="1" applyProtection="1">
      <alignment horizontal="left" vertical="center"/>
      <protection hidden="1" locked="0"/>
    </xf>
    <xf numFmtId="49" fontId="2" fillId="0" borderId="16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7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8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3" xfId="17" applyFont="1" applyBorder="1" applyAlignment="1">
      <alignment/>
      <protection/>
    </xf>
    <xf numFmtId="0" fontId="10" fillId="0" borderId="5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17" xfId="17" applyFont="1" applyFill="1" applyBorder="1" applyAlignment="1" applyProtection="1">
      <alignment horizontal="center" vertical="top"/>
      <protection hidden="1"/>
    </xf>
    <xf numFmtId="0" fontId="3" fillId="0" borderId="17" xfId="17" applyFont="1" applyFill="1" applyBorder="1" applyAlignment="1" applyProtection="1">
      <alignment horizontal="center"/>
      <protection hidden="1"/>
    </xf>
    <xf numFmtId="49" fontId="4" fillId="0" borderId="16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7"/>
  <sheetViews>
    <sheetView tabSelected="1" view="pageBreakPreview" zoomScale="110" zoomScaleSheetLayoutView="110" workbookViewId="0" topLeftCell="A1">
      <selection activeCell="L58" sqref="L5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15.14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87" t="s">
        <v>227</v>
      </c>
      <c r="B1" s="188"/>
      <c r="C1" s="188"/>
      <c r="D1" s="77"/>
      <c r="E1" s="77"/>
      <c r="F1" s="77"/>
      <c r="G1" s="77"/>
      <c r="H1" s="77"/>
      <c r="I1" s="78"/>
      <c r="J1" s="6"/>
      <c r="K1" s="6"/>
      <c r="L1" s="6"/>
    </row>
    <row r="2" spans="1:12" ht="12.75">
      <c r="A2" s="168" t="s">
        <v>228</v>
      </c>
      <c r="B2" s="169"/>
      <c r="C2" s="169"/>
      <c r="D2" s="170"/>
      <c r="E2" s="113">
        <v>40544</v>
      </c>
      <c r="F2" s="8"/>
      <c r="G2" s="9" t="s">
        <v>229</v>
      </c>
      <c r="H2" s="113">
        <v>40633</v>
      </c>
      <c r="I2" s="79"/>
      <c r="J2" s="6"/>
      <c r="K2" s="6"/>
      <c r="L2" s="6"/>
    </row>
    <row r="3" spans="1:12" ht="12.75">
      <c r="A3" s="80"/>
      <c r="B3" s="10"/>
      <c r="C3" s="10"/>
      <c r="D3" s="10"/>
      <c r="E3" s="11"/>
      <c r="F3" s="11"/>
      <c r="G3" s="10"/>
      <c r="H3" s="10"/>
      <c r="I3" s="81"/>
      <c r="J3" s="6"/>
      <c r="K3" s="6"/>
      <c r="L3" s="6"/>
    </row>
    <row r="4" spans="1:12" ht="15.75">
      <c r="A4" s="156" t="s">
        <v>296</v>
      </c>
      <c r="B4" s="139"/>
      <c r="C4" s="139"/>
      <c r="D4" s="139"/>
      <c r="E4" s="139"/>
      <c r="F4" s="139"/>
      <c r="G4" s="139"/>
      <c r="H4" s="139"/>
      <c r="I4" s="140"/>
      <c r="J4" s="6"/>
      <c r="K4" s="6"/>
      <c r="L4" s="6"/>
    </row>
    <row r="5" spans="1:12" ht="12.75">
      <c r="A5" s="82"/>
      <c r="B5" s="13"/>
      <c r="C5" s="13"/>
      <c r="D5" s="13"/>
      <c r="E5" s="14"/>
      <c r="F5" s="83"/>
      <c r="G5" s="15"/>
      <c r="H5" s="16"/>
      <c r="I5" s="84"/>
      <c r="J5" s="6"/>
      <c r="K5" s="6"/>
      <c r="L5" s="6"/>
    </row>
    <row r="6" spans="1:12" ht="12.75">
      <c r="A6" s="141" t="s">
        <v>230</v>
      </c>
      <c r="B6" s="142"/>
      <c r="C6" s="166" t="s">
        <v>313</v>
      </c>
      <c r="D6" s="167"/>
      <c r="E6" s="26"/>
      <c r="F6" s="26"/>
      <c r="G6" s="26"/>
      <c r="H6" s="26"/>
      <c r="I6" s="85"/>
      <c r="J6" s="6"/>
      <c r="K6" s="6"/>
      <c r="L6" s="6"/>
    </row>
    <row r="7" spans="1:12" ht="12.75">
      <c r="A7" s="86"/>
      <c r="B7" s="19"/>
      <c r="C7" s="12"/>
      <c r="D7" s="12"/>
      <c r="E7" s="26"/>
      <c r="F7" s="26"/>
      <c r="G7" s="26"/>
      <c r="H7" s="26"/>
      <c r="I7" s="85"/>
      <c r="J7" s="6"/>
      <c r="K7" s="6"/>
      <c r="L7" s="6"/>
    </row>
    <row r="8" spans="1:12" ht="12.75">
      <c r="A8" s="143" t="s">
        <v>231</v>
      </c>
      <c r="B8" s="144"/>
      <c r="C8" s="166" t="s">
        <v>314</v>
      </c>
      <c r="D8" s="167"/>
      <c r="E8" s="26"/>
      <c r="F8" s="26"/>
      <c r="G8" s="26"/>
      <c r="H8" s="26"/>
      <c r="I8" s="87"/>
      <c r="J8" s="6"/>
      <c r="K8" s="6"/>
      <c r="L8" s="6"/>
    </row>
    <row r="9" spans="1:12" ht="12.75">
      <c r="A9" s="88"/>
      <c r="B9" s="46"/>
      <c r="C9" s="17"/>
      <c r="D9" s="23"/>
      <c r="E9" s="12"/>
      <c r="F9" s="12"/>
      <c r="G9" s="12"/>
      <c r="H9" s="12"/>
      <c r="I9" s="87"/>
      <c r="J9" s="6"/>
      <c r="K9" s="6"/>
      <c r="L9" s="6"/>
    </row>
    <row r="10" spans="1:12" ht="12.75">
      <c r="A10" s="163" t="s">
        <v>232</v>
      </c>
      <c r="B10" s="164"/>
      <c r="C10" s="166" t="s">
        <v>315</v>
      </c>
      <c r="D10" s="167"/>
      <c r="E10" s="12"/>
      <c r="F10" s="12"/>
      <c r="G10" s="12"/>
      <c r="H10" s="12"/>
      <c r="I10" s="87"/>
      <c r="J10" s="6"/>
      <c r="K10" s="6"/>
      <c r="L10" s="6"/>
    </row>
    <row r="11" spans="1:12" ht="12.75">
      <c r="A11" s="165"/>
      <c r="B11" s="164"/>
      <c r="C11" s="12"/>
      <c r="D11" s="12"/>
      <c r="E11" s="12"/>
      <c r="F11" s="12"/>
      <c r="G11" s="12"/>
      <c r="H11" s="12"/>
      <c r="I11" s="87"/>
      <c r="J11" s="6"/>
      <c r="K11" s="6"/>
      <c r="L11" s="6"/>
    </row>
    <row r="12" spans="1:12" ht="12.75">
      <c r="A12" s="141" t="s">
        <v>233</v>
      </c>
      <c r="B12" s="142"/>
      <c r="C12" s="145" t="s">
        <v>302</v>
      </c>
      <c r="D12" s="135"/>
      <c r="E12" s="135"/>
      <c r="F12" s="135"/>
      <c r="G12" s="135"/>
      <c r="H12" s="135"/>
      <c r="I12" s="136"/>
      <c r="J12" s="6"/>
      <c r="K12" s="6"/>
      <c r="L12" s="6"/>
    </row>
    <row r="13" spans="1:12" ht="12.75">
      <c r="A13" s="86"/>
      <c r="B13" s="19"/>
      <c r="C13" s="18"/>
      <c r="D13" s="12"/>
      <c r="E13" s="12"/>
      <c r="F13" s="12"/>
      <c r="G13" s="12"/>
      <c r="H13" s="12"/>
      <c r="I13" s="87"/>
      <c r="J13" s="6"/>
      <c r="K13" s="6"/>
      <c r="L13" s="6"/>
    </row>
    <row r="14" spans="1:12" ht="12.75">
      <c r="A14" s="141" t="s">
        <v>234</v>
      </c>
      <c r="B14" s="142"/>
      <c r="C14" s="137">
        <v>34340</v>
      </c>
      <c r="D14" s="138"/>
      <c r="E14" s="12"/>
      <c r="F14" s="145" t="s">
        <v>303</v>
      </c>
      <c r="G14" s="135"/>
      <c r="H14" s="135"/>
      <c r="I14" s="136"/>
      <c r="J14" s="6"/>
      <c r="K14" s="6"/>
      <c r="L14" s="6"/>
    </row>
    <row r="15" spans="1:12" ht="12.75">
      <c r="A15" s="86"/>
      <c r="B15" s="19"/>
      <c r="C15" s="12"/>
      <c r="D15" s="12"/>
      <c r="E15" s="12"/>
      <c r="F15" s="12"/>
      <c r="G15" s="12"/>
      <c r="H15" s="12"/>
      <c r="I15" s="87"/>
      <c r="J15" s="6"/>
      <c r="K15" s="6"/>
      <c r="L15" s="6"/>
    </row>
    <row r="16" spans="1:12" ht="12.75">
      <c r="A16" s="141" t="s">
        <v>235</v>
      </c>
      <c r="B16" s="142"/>
      <c r="C16" s="145" t="s">
        <v>304</v>
      </c>
      <c r="D16" s="135"/>
      <c r="E16" s="135"/>
      <c r="F16" s="135"/>
      <c r="G16" s="135"/>
      <c r="H16" s="135"/>
      <c r="I16" s="136"/>
      <c r="J16" s="6"/>
      <c r="K16" s="6"/>
      <c r="L16" s="6"/>
    </row>
    <row r="17" spans="1:12" ht="12.75">
      <c r="A17" s="86"/>
      <c r="B17" s="19"/>
      <c r="C17" s="12"/>
      <c r="D17" s="12"/>
      <c r="E17" s="12"/>
      <c r="F17" s="12"/>
      <c r="G17" s="12"/>
      <c r="H17" s="12"/>
      <c r="I17" s="87"/>
      <c r="J17" s="6"/>
      <c r="K17" s="6"/>
      <c r="L17" s="6"/>
    </row>
    <row r="18" spans="1:12" ht="12.75">
      <c r="A18" s="141" t="s">
        <v>236</v>
      </c>
      <c r="B18" s="142"/>
      <c r="C18" s="132" t="s">
        <v>305</v>
      </c>
      <c r="D18" s="133"/>
      <c r="E18" s="133"/>
      <c r="F18" s="133"/>
      <c r="G18" s="133"/>
      <c r="H18" s="133"/>
      <c r="I18" s="134"/>
      <c r="J18" s="6"/>
      <c r="K18" s="6"/>
      <c r="L18" s="6"/>
    </row>
    <row r="19" spans="1:12" ht="12.75">
      <c r="A19" s="86"/>
      <c r="B19" s="19"/>
      <c r="C19" s="18"/>
      <c r="D19" s="12"/>
      <c r="E19" s="12"/>
      <c r="F19" s="12"/>
      <c r="G19" s="12"/>
      <c r="H19" s="12"/>
      <c r="I19" s="87"/>
      <c r="J19" s="6"/>
      <c r="K19" s="6"/>
      <c r="L19" s="6"/>
    </row>
    <row r="20" spans="1:12" ht="12.75">
      <c r="A20" s="141" t="s">
        <v>237</v>
      </c>
      <c r="B20" s="142"/>
      <c r="C20" s="132" t="s">
        <v>306</v>
      </c>
      <c r="D20" s="133"/>
      <c r="E20" s="133"/>
      <c r="F20" s="133"/>
      <c r="G20" s="133"/>
      <c r="H20" s="133"/>
      <c r="I20" s="134"/>
      <c r="J20" s="6"/>
      <c r="K20" s="6"/>
      <c r="L20" s="6"/>
    </row>
    <row r="21" spans="1:12" ht="12.75">
      <c r="A21" s="86"/>
      <c r="B21" s="19"/>
      <c r="C21" s="18"/>
      <c r="D21" s="12"/>
      <c r="E21" s="12"/>
      <c r="F21" s="12"/>
      <c r="G21" s="12"/>
      <c r="H21" s="12"/>
      <c r="I21" s="87"/>
      <c r="J21" s="6"/>
      <c r="K21" s="6"/>
      <c r="L21" s="6"/>
    </row>
    <row r="22" spans="1:12" ht="12.75">
      <c r="A22" s="141" t="s">
        <v>238</v>
      </c>
      <c r="B22" s="142"/>
      <c r="C22" s="114">
        <v>221</v>
      </c>
      <c r="D22" s="145" t="s">
        <v>303</v>
      </c>
      <c r="E22" s="125"/>
      <c r="F22" s="126"/>
      <c r="G22" s="141"/>
      <c r="H22" s="127"/>
      <c r="I22" s="89"/>
      <c r="J22" s="6"/>
      <c r="K22" s="6"/>
      <c r="L22" s="6"/>
    </row>
    <row r="23" spans="1:12" ht="12.75">
      <c r="A23" s="86"/>
      <c r="B23" s="19"/>
      <c r="C23" s="12"/>
      <c r="D23" s="21"/>
      <c r="E23" s="21"/>
      <c r="F23" s="21"/>
      <c r="G23" s="21"/>
      <c r="H23" s="12"/>
      <c r="I23" s="87"/>
      <c r="J23" s="6"/>
      <c r="K23" s="6"/>
      <c r="L23" s="6"/>
    </row>
    <row r="24" spans="1:12" ht="12.75">
      <c r="A24" s="141" t="s">
        <v>239</v>
      </c>
      <c r="B24" s="142"/>
      <c r="C24" s="114">
        <v>11</v>
      </c>
      <c r="D24" s="145" t="s">
        <v>316</v>
      </c>
      <c r="E24" s="125"/>
      <c r="F24" s="125"/>
      <c r="G24" s="126"/>
      <c r="H24" s="47" t="s">
        <v>240</v>
      </c>
      <c r="I24" s="115">
        <v>885</v>
      </c>
      <c r="J24" s="6"/>
      <c r="K24" s="6"/>
      <c r="L24" s="6"/>
    </row>
    <row r="25" spans="1:12" ht="12.75">
      <c r="A25" s="86"/>
      <c r="B25" s="19"/>
      <c r="C25" s="12"/>
      <c r="D25" s="21"/>
      <c r="E25" s="21"/>
      <c r="F25" s="21"/>
      <c r="G25" s="19"/>
      <c r="H25" s="19" t="s">
        <v>297</v>
      </c>
      <c r="I25" s="90"/>
      <c r="J25" s="6"/>
      <c r="K25" s="6"/>
      <c r="L25" s="6"/>
    </row>
    <row r="26" spans="1:12" ht="12.75">
      <c r="A26" s="141" t="s">
        <v>241</v>
      </c>
      <c r="B26" s="142"/>
      <c r="C26" s="116" t="s">
        <v>312</v>
      </c>
      <c r="D26" s="22"/>
      <c r="E26" s="91"/>
      <c r="F26" s="92"/>
      <c r="G26" s="128" t="s">
        <v>242</v>
      </c>
      <c r="H26" s="142"/>
      <c r="I26" s="117" t="s">
        <v>317</v>
      </c>
      <c r="J26" s="6"/>
      <c r="K26" s="6"/>
      <c r="L26" s="6"/>
    </row>
    <row r="27" spans="1:12" ht="12.75">
      <c r="A27" s="86"/>
      <c r="B27" s="19"/>
      <c r="C27" s="12"/>
      <c r="D27" s="92"/>
      <c r="E27" s="92"/>
      <c r="F27" s="92"/>
      <c r="G27" s="92"/>
      <c r="H27" s="12"/>
      <c r="I27" s="93"/>
      <c r="J27" s="6"/>
      <c r="K27" s="6"/>
      <c r="L27" s="6"/>
    </row>
    <row r="28" spans="1:12" ht="12.75">
      <c r="A28" s="129" t="s">
        <v>243</v>
      </c>
      <c r="B28" s="130"/>
      <c r="C28" s="131"/>
      <c r="D28" s="131"/>
      <c r="E28" s="122" t="s">
        <v>244</v>
      </c>
      <c r="F28" s="123"/>
      <c r="G28" s="123"/>
      <c r="H28" s="171" t="s">
        <v>245</v>
      </c>
      <c r="I28" s="172"/>
      <c r="J28" s="6"/>
      <c r="K28" s="6"/>
      <c r="L28" s="6"/>
    </row>
    <row r="29" spans="1:12" ht="12.75">
      <c r="A29" s="94"/>
      <c r="B29" s="91"/>
      <c r="C29" s="91"/>
      <c r="D29" s="23"/>
      <c r="E29" s="12"/>
      <c r="F29" s="12"/>
      <c r="G29" s="12"/>
      <c r="H29" s="24"/>
      <c r="I29" s="93"/>
      <c r="J29" s="6"/>
      <c r="K29" s="6"/>
      <c r="L29" s="6"/>
    </row>
    <row r="30" spans="1:12" ht="12.75">
      <c r="A30" s="173"/>
      <c r="B30" s="174"/>
      <c r="C30" s="174"/>
      <c r="D30" s="175"/>
      <c r="E30" s="173"/>
      <c r="F30" s="174"/>
      <c r="G30" s="174"/>
      <c r="H30" s="166"/>
      <c r="I30" s="167"/>
      <c r="J30" s="6"/>
      <c r="K30" s="6"/>
      <c r="L30" s="6"/>
    </row>
    <row r="31" spans="1:12" ht="12.75">
      <c r="A31" s="86"/>
      <c r="B31" s="19"/>
      <c r="C31" s="18"/>
      <c r="D31" s="176"/>
      <c r="E31" s="176"/>
      <c r="F31" s="176"/>
      <c r="G31" s="177"/>
      <c r="H31" s="12"/>
      <c r="I31" s="95"/>
      <c r="J31" s="6"/>
      <c r="K31" s="6"/>
      <c r="L31" s="6"/>
    </row>
    <row r="32" spans="1:12" ht="12.75">
      <c r="A32" s="173" t="s">
        <v>318</v>
      </c>
      <c r="B32" s="174"/>
      <c r="C32" s="174"/>
      <c r="D32" s="175"/>
      <c r="E32" s="173" t="s">
        <v>303</v>
      </c>
      <c r="F32" s="174"/>
      <c r="G32" s="174"/>
      <c r="H32" s="166" t="s">
        <v>319</v>
      </c>
      <c r="I32" s="167"/>
      <c r="J32" s="6"/>
      <c r="K32" s="6"/>
      <c r="L32" s="6"/>
    </row>
    <row r="33" spans="1:12" ht="12.75">
      <c r="A33" s="86"/>
      <c r="B33" s="19"/>
      <c r="C33" s="18"/>
      <c r="D33" s="25"/>
      <c r="E33" s="25"/>
      <c r="F33" s="25"/>
      <c r="G33" s="26"/>
      <c r="H33" s="12"/>
      <c r="I33" s="96"/>
      <c r="J33" s="6"/>
      <c r="K33" s="6"/>
      <c r="L33" s="6"/>
    </row>
    <row r="34" spans="1:12" ht="12.75">
      <c r="A34" s="173" t="s">
        <v>320</v>
      </c>
      <c r="B34" s="174"/>
      <c r="C34" s="174"/>
      <c r="D34" s="175"/>
      <c r="E34" s="173" t="s">
        <v>321</v>
      </c>
      <c r="F34" s="174"/>
      <c r="G34" s="174"/>
      <c r="H34" s="166" t="s">
        <v>322</v>
      </c>
      <c r="I34" s="167"/>
      <c r="J34" s="6"/>
      <c r="K34" s="6"/>
      <c r="L34" s="6"/>
    </row>
    <row r="35" spans="1:12" ht="12.75">
      <c r="A35" s="86"/>
      <c r="B35" s="19"/>
      <c r="C35" s="18"/>
      <c r="D35" s="25"/>
      <c r="E35" s="25"/>
      <c r="F35" s="25"/>
      <c r="G35" s="26"/>
      <c r="H35" s="12"/>
      <c r="I35" s="96"/>
      <c r="J35" s="6"/>
      <c r="K35" s="6"/>
      <c r="L35" s="6"/>
    </row>
    <row r="36" spans="1:12" ht="12.75">
      <c r="A36" s="173" t="s">
        <v>323</v>
      </c>
      <c r="B36" s="174"/>
      <c r="C36" s="174"/>
      <c r="D36" s="175"/>
      <c r="E36" s="173" t="s">
        <v>303</v>
      </c>
      <c r="F36" s="174"/>
      <c r="G36" s="174"/>
      <c r="H36" s="166" t="s">
        <v>324</v>
      </c>
      <c r="I36" s="167"/>
      <c r="J36" s="6"/>
      <c r="K36" s="6"/>
      <c r="L36" s="6"/>
    </row>
    <row r="37" spans="1:12" ht="12.75">
      <c r="A37" s="97"/>
      <c r="B37" s="27"/>
      <c r="C37" s="178"/>
      <c r="D37" s="179"/>
      <c r="E37" s="12"/>
      <c r="F37" s="178"/>
      <c r="G37" s="179"/>
      <c r="H37" s="12"/>
      <c r="I37" s="87"/>
      <c r="J37" s="6"/>
      <c r="K37" s="6"/>
      <c r="L37" s="6"/>
    </row>
    <row r="38" spans="1:12" ht="12.75">
      <c r="A38" s="173" t="s">
        <v>325</v>
      </c>
      <c r="B38" s="174"/>
      <c r="C38" s="174"/>
      <c r="D38" s="175"/>
      <c r="E38" s="173" t="s">
        <v>326</v>
      </c>
      <c r="F38" s="174"/>
      <c r="G38" s="174"/>
      <c r="H38" s="166" t="s">
        <v>327</v>
      </c>
      <c r="I38" s="167"/>
      <c r="J38" s="6"/>
      <c r="K38" s="6"/>
      <c r="L38" s="6"/>
    </row>
    <row r="39" spans="1:12" ht="12.75">
      <c r="A39" s="97"/>
      <c r="B39" s="27"/>
      <c r="C39" s="28"/>
      <c r="D39" s="29"/>
      <c r="E39" s="12"/>
      <c r="F39" s="28"/>
      <c r="G39" s="29"/>
      <c r="H39" s="12"/>
      <c r="I39" s="87"/>
      <c r="J39" s="6"/>
      <c r="K39" s="6"/>
      <c r="L39" s="6"/>
    </row>
    <row r="40" spans="1:12" ht="12.75">
      <c r="A40" s="173" t="s">
        <v>328</v>
      </c>
      <c r="B40" s="174"/>
      <c r="C40" s="174"/>
      <c r="D40" s="175"/>
      <c r="E40" s="173" t="s">
        <v>329</v>
      </c>
      <c r="F40" s="174"/>
      <c r="G40" s="174"/>
      <c r="H40" s="166" t="s">
        <v>330</v>
      </c>
      <c r="I40" s="167"/>
      <c r="J40" s="6"/>
      <c r="K40" s="6"/>
      <c r="L40" s="6"/>
    </row>
    <row r="41" spans="1:12" ht="12.75">
      <c r="A41" s="97"/>
      <c r="B41" s="27"/>
      <c r="C41" s="28"/>
      <c r="D41" s="29"/>
      <c r="E41" s="12"/>
      <c r="F41" s="28"/>
      <c r="G41" s="29"/>
      <c r="H41" s="12"/>
      <c r="I41" s="87"/>
      <c r="J41" s="6"/>
      <c r="K41" s="6"/>
      <c r="L41" s="6"/>
    </row>
    <row r="42" spans="1:12" ht="12.75">
      <c r="A42" s="173" t="s">
        <v>331</v>
      </c>
      <c r="B42" s="174"/>
      <c r="C42" s="174"/>
      <c r="D42" s="175"/>
      <c r="E42" s="173" t="s">
        <v>332</v>
      </c>
      <c r="F42" s="174"/>
      <c r="G42" s="174"/>
      <c r="H42" s="166" t="s">
        <v>333</v>
      </c>
      <c r="I42" s="167"/>
      <c r="J42" s="6"/>
      <c r="K42" s="6"/>
      <c r="L42" s="6"/>
    </row>
    <row r="43" spans="1:12" ht="12.75">
      <c r="A43" s="97"/>
      <c r="B43" s="27"/>
      <c r="C43" s="28"/>
      <c r="D43" s="29"/>
      <c r="E43" s="12"/>
      <c r="F43" s="28"/>
      <c r="G43" s="29"/>
      <c r="H43" s="12"/>
      <c r="I43" s="87"/>
      <c r="J43" s="6"/>
      <c r="K43" s="6"/>
      <c r="L43" s="6"/>
    </row>
    <row r="44" spans="1:12" ht="12.75">
      <c r="A44" s="173" t="s">
        <v>334</v>
      </c>
      <c r="B44" s="174"/>
      <c r="C44" s="174"/>
      <c r="D44" s="175"/>
      <c r="E44" s="173" t="s">
        <v>335</v>
      </c>
      <c r="F44" s="174"/>
      <c r="G44" s="174"/>
      <c r="H44" s="166" t="s">
        <v>336</v>
      </c>
      <c r="I44" s="167"/>
      <c r="J44" s="6"/>
      <c r="K44" s="6"/>
      <c r="L44" s="6"/>
    </row>
    <row r="45" spans="1:12" ht="12.75">
      <c r="A45" s="118"/>
      <c r="B45" s="119"/>
      <c r="C45" s="119"/>
      <c r="D45" s="119"/>
      <c r="E45" s="20"/>
      <c r="F45" s="119"/>
      <c r="G45" s="119"/>
      <c r="H45" s="120"/>
      <c r="I45" s="121"/>
      <c r="J45" s="6"/>
      <c r="K45" s="6"/>
      <c r="L45" s="6"/>
    </row>
    <row r="46" spans="1:12" ht="12.75">
      <c r="A46" s="118"/>
      <c r="B46" s="119"/>
      <c r="C46" s="119"/>
      <c r="D46" s="119"/>
      <c r="E46" s="20"/>
      <c r="F46" s="119"/>
      <c r="G46" s="119"/>
      <c r="H46" s="120"/>
      <c r="I46" s="121"/>
      <c r="J46" s="6"/>
      <c r="K46" s="6"/>
      <c r="L46" s="6"/>
    </row>
    <row r="47" spans="1:12" ht="12.75">
      <c r="A47" s="98"/>
      <c r="B47" s="30"/>
      <c r="C47" s="30"/>
      <c r="D47" s="17"/>
      <c r="E47" s="17"/>
      <c r="F47" s="30"/>
      <c r="G47" s="17"/>
      <c r="H47" s="17"/>
      <c r="I47" s="99"/>
      <c r="J47" s="6"/>
      <c r="K47" s="6"/>
      <c r="L47" s="6"/>
    </row>
    <row r="48" spans="1:12" ht="12.75">
      <c r="A48" s="163" t="s">
        <v>246</v>
      </c>
      <c r="B48" s="180"/>
      <c r="C48" s="166"/>
      <c r="D48" s="167"/>
      <c r="E48" s="23"/>
      <c r="F48" s="145"/>
      <c r="G48" s="174"/>
      <c r="H48" s="174"/>
      <c r="I48" s="175"/>
      <c r="J48" s="6"/>
      <c r="K48" s="6"/>
      <c r="L48" s="6"/>
    </row>
    <row r="49" spans="1:12" ht="12.75">
      <c r="A49" s="97"/>
      <c r="B49" s="27"/>
      <c r="C49" s="178"/>
      <c r="D49" s="179"/>
      <c r="E49" s="12"/>
      <c r="F49" s="178"/>
      <c r="G49" s="181"/>
      <c r="H49" s="31"/>
      <c r="I49" s="100"/>
      <c r="J49" s="6"/>
      <c r="K49" s="6"/>
      <c r="L49" s="6"/>
    </row>
    <row r="50" spans="1:12" ht="12.75">
      <c r="A50" s="163" t="s">
        <v>247</v>
      </c>
      <c r="B50" s="180"/>
      <c r="C50" s="145" t="s">
        <v>309</v>
      </c>
      <c r="D50" s="182"/>
      <c r="E50" s="182"/>
      <c r="F50" s="182"/>
      <c r="G50" s="182"/>
      <c r="H50" s="182"/>
      <c r="I50" s="183"/>
      <c r="J50" s="6"/>
      <c r="K50" s="6"/>
      <c r="L50" s="6"/>
    </row>
    <row r="51" spans="1:12" ht="12.75">
      <c r="A51" s="86"/>
      <c r="B51" s="19"/>
      <c r="C51" s="18" t="s">
        <v>248</v>
      </c>
      <c r="D51" s="12"/>
      <c r="E51" s="12"/>
      <c r="F51" s="12"/>
      <c r="G51" s="12"/>
      <c r="H51" s="12"/>
      <c r="I51" s="87"/>
      <c r="J51" s="6"/>
      <c r="K51" s="6"/>
      <c r="L51" s="6"/>
    </row>
    <row r="52" spans="1:12" ht="12.75">
      <c r="A52" s="163" t="s">
        <v>249</v>
      </c>
      <c r="B52" s="180"/>
      <c r="C52" s="184" t="s">
        <v>307</v>
      </c>
      <c r="D52" s="185"/>
      <c r="E52" s="186"/>
      <c r="F52" s="12"/>
      <c r="G52" s="47" t="s">
        <v>250</v>
      </c>
      <c r="H52" s="184" t="s">
        <v>308</v>
      </c>
      <c r="I52" s="186"/>
      <c r="J52" s="6"/>
      <c r="K52" s="6"/>
      <c r="L52" s="6"/>
    </row>
    <row r="53" spans="1:12" ht="12.75">
      <c r="A53" s="86"/>
      <c r="B53" s="19"/>
      <c r="C53" s="18"/>
      <c r="D53" s="12"/>
      <c r="E53" s="12"/>
      <c r="F53" s="12"/>
      <c r="G53" s="12"/>
      <c r="H53" s="12"/>
      <c r="I53" s="87"/>
      <c r="J53" s="6"/>
      <c r="K53" s="6"/>
      <c r="L53" s="6"/>
    </row>
    <row r="54" spans="1:12" ht="12.75">
      <c r="A54" s="163" t="s">
        <v>236</v>
      </c>
      <c r="B54" s="180"/>
      <c r="C54" s="195" t="s">
        <v>337</v>
      </c>
      <c r="D54" s="185"/>
      <c r="E54" s="185"/>
      <c r="F54" s="185"/>
      <c r="G54" s="185"/>
      <c r="H54" s="185"/>
      <c r="I54" s="186"/>
      <c r="J54" s="6"/>
      <c r="K54" s="6"/>
      <c r="L54" s="6"/>
    </row>
    <row r="55" spans="1:12" ht="12.75">
      <c r="A55" s="86"/>
      <c r="B55" s="19"/>
      <c r="C55" s="12"/>
      <c r="D55" s="12"/>
      <c r="E55" s="12"/>
      <c r="F55" s="12"/>
      <c r="G55" s="12"/>
      <c r="H55" s="12"/>
      <c r="I55" s="87"/>
      <c r="J55" s="6"/>
      <c r="K55" s="6"/>
      <c r="L55" s="6"/>
    </row>
    <row r="56" spans="1:12" ht="12.75">
      <c r="A56" s="141" t="s">
        <v>251</v>
      </c>
      <c r="B56" s="142"/>
      <c r="C56" s="184" t="s">
        <v>338</v>
      </c>
      <c r="D56" s="185"/>
      <c r="E56" s="185"/>
      <c r="F56" s="185"/>
      <c r="G56" s="185"/>
      <c r="H56" s="185"/>
      <c r="I56" s="136"/>
      <c r="J56" s="6"/>
      <c r="K56" s="6"/>
      <c r="L56" s="6"/>
    </row>
    <row r="57" spans="1:12" ht="12.75">
      <c r="A57" s="101"/>
      <c r="B57" s="17"/>
      <c r="C57" s="189" t="s">
        <v>252</v>
      </c>
      <c r="D57" s="189"/>
      <c r="E57" s="189"/>
      <c r="F57" s="189"/>
      <c r="G57" s="189"/>
      <c r="H57" s="189"/>
      <c r="I57" s="102"/>
      <c r="J57" s="6"/>
      <c r="K57" s="6"/>
      <c r="L57" s="6"/>
    </row>
    <row r="58" spans="1:12" ht="12.75">
      <c r="A58" s="101"/>
      <c r="B58" s="17"/>
      <c r="C58" s="32"/>
      <c r="D58" s="32"/>
      <c r="E58" s="32"/>
      <c r="F58" s="32"/>
      <c r="G58" s="32"/>
      <c r="H58" s="32"/>
      <c r="I58" s="102"/>
      <c r="J58" s="6"/>
      <c r="K58" s="6"/>
      <c r="L58" s="6"/>
    </row>
    <row r="59" spans="1:12" ht="12.75">
      <c r="A59" s="101"/>
      <c r="B59" s="196" t="s">
        <v>253</v>
      </c>
      <c r="C59" s="197"/>
      <c r="D59" s="197"/>
      <c r="E59" s="197"/>
      <c r="F59" s="45"/>
      <c r="G59" s="45"/>
      <c r="H59" s="45"/>
      <c r="I59" s="103"/>
      <c r="J59" s="6"/>
      <c r="K59" s="6"/>
      <c r="L59" s="6"/>
    </row>
    <row r="60" spans="1:12" ht="12.75">
      <c r="A60" s="101"/>
      <c r="B60" s="198" t="s">
        <v>285</v>
      </c>
      <c r="C60" s="199"/>
      <c r="D60" s="199"/>
      <c r="E60" s="199"/>
      <c r="F60" s="199"/>
      <c r="G60" s="199"/>
      <c r="H60" s="199"/>
      <c r="I60" s="200"/>
      <c r="J60" s="6"/>
      <c r="K60" s="6"/>
      <c r="L60" s="6"/>
    </row>
    <row r="61" spans="1:12" ht="12.75">
      <c r="A61" s="101"/>
      <c r="B61" s="198" t="s">
        <v>286</v>
      </c>
      <c r="C61" s="199"/>
      <c r="D61" s="199"/>
      <c r="E61" s="199"/>
      <c r="F61" s="199"/>
      <c r="G61" s="199"/>
      <c r="H61" s="199"/>
      <c r="I61" s="103"/>
      <c r="J61" s="6"/>
      <c r="K61" s="6"/>
      <c r="L61" s="6"/>
    </row>
    <row r="62" spans="1:12" ht="12.75">
      <c r="A62" s="101"/>
      <c r="B62" s="198" t="s">
        <v>287</v>
      </c>
      <c r="C62" s="199"/>
      <c r="D62" s="199"/>
      <c r="E62" s="199"/>
      <c r="F62" s="199"/>
      <c r="G62" s="199"/>
      <c r="H62" s="199"/>
      <c r="I62" s="200"/>
      <c r="J62" s="6"/>
      <c r="K62" s="6"/>
      <c r="L62" s="6"/>
    </row>
    <row r="63" spans="1:12" ht="12.75">
      <c r="A63" s="101"/>
      <c r="B63" s="198" t="s">
        <v>288</v>
      </c>
      <c r="C63" s="199"/>
      <c r="D63" s="199"/>
      <c r="E63" s="199"/>
      <c r="F63" s="199"/>
      <c r="G63" s="199"/>
      <c r="H63" s="199"/>
      <c r="I63" s="200"/>
      <c r="J63" s="6"/>
      <c r="K63" s="6"/>
      <c r="L63" s="6"/>
    </row>
    <row r="64" spans="1:12" ht="12.75">
      <c r="A64" s="101"/>
      <c r="B64" s="104"/>
      <c r="C64" s="105"/>
      <c r="D64" s="105"/>
      <c r="E64" s="105"/>
      <c r="F64" s="105"/>
      <c r="G64" s="105"/>
      <c r="H64" s="105"/>
      <c r="I64" s="106"/>
      <c r="J64" s="6"/>
      <c r="K64" s="6"/>
      <c r="L64" s="6"/>
    </row>
    <row r="65" spans="1:12" ht="13.5" thickBot="1">
      <c r="A65" s="107" t="s">
        <v>254</v>
      </c>
      <c r="B65" s="12"/>
      <c r="C65" s="12"/>
      <c r="D65" s="12"/>
      <c r="E65" s="12"/>
      <c r="F65" s="12"/>
      <c r="G65" s="33"/>
      <c r="H65" s="34"/>
      <c r="I65" s="108"/>
      <c r="J65" s="6"/>
      <c r="K65" s="6"/>
      <c r="L65" s="6"/>
    </row>
    <row r="66" spans="1:12" ht="12.75">
      <c r="A66" s="82"/>
      <c r="B66" s="12"/>
      <c r="C66" s="12"/>
      <c r="D66" s="12"/>
      <c r="E66" s="17" t="s">
        <v>255</v>
      </c>
      <c r="F66" s="91"/>
      <c r="G66" s="190" t="s">
        <v>256</v>
      </c>
      <c r="H66" s="191"/>
      <c r="I66" s="192"/>
      <c r="J66" s="6"/>
      <c r="K66" s="6"/>
      <c r="L66" s="6"/>
    </row>
    <row r="67" spans="1:12" ht="12.75">
      <c r="A67" s="109"/>
      <c r="B67" s="110"/>
      <c r="C67" s="111"/>
      <c r="D67" s="111"/>
      <c r="E67" s="111"/>
      <c r="F67" s="111"/>
      <c r="G67" s="193"/>
      <c r="H67" s="194"/>
      <c r="I67" s="112"/>
      <c r="J67" s="6"/>
      <c r="K67" s="6"/>
      <c r="L67" s="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42:D42"/>
    <mergeCell ref="E42:G42"/>
    <mergeCell ref="H42:I42"/>
    <mergeCell ref="A44:D44"/>
    <mergeCell ref="E44:G44"/>
    <mergeCell ref="H44:I44"/>
    <mergeCell ref="B60:I60"/>
    <mergeCell ref="B61:H61"/>
    <mergeCell ref="B62:I62"/>
    <mergeCell ref="B63:I63"/>
    <mergeCell ref="A1:C1"/>
    <mergeCell ref="C57:H57"/>
    <mergeCell ref="G66:I66"/>
    <mergeCell ref="G67:H67"/>
    <mergeCell ref="A54:B54"/>
    <mergeCell ref="C54:I54"/>
    <mergeCell ref="A56:B56"/>
    <mergeCell ref="C56:I56"/>
    <mergeCell ref="B59:E59"/>
    <mergeCell ref="A50:B50"/>
    <mergeCell ref="C50:I50"/>
    <mergeCell ref="A52:B52"/>
    <mergeCell ref="C52:E52"/>
    <mergeCell ref="H52:I52"/>
    <mergeCell ref="A48:B48"/>
    <mergeCell ref="C48:D48"/>
    <mergeCell ref="F48:I48"/>
    <mergeCell ref="C49:D49"/>
    <mergeCell ref="F49:G49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milan.razumovic@kutjevo.com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1">
      <selection activeCell="Q16" sqref="Q16"/>
    </sheetView>
  </sheetViews>
  <sheetFormatPr defaultColWidth="9.140625" defaultRowHeight="12.75"/>
  <cols>
    <col min="1" max="9" width="9.140625" style="48" customWidth="1"/>
    <col min="10" max="10" width="13.28125" style="48" customWidth="1"/>
    <col min="11" max="11" width="14.8515625" style="48" customWidth="1"/>
    <col min="12" max="16384" width="9.140625" style="48" customWidth="1"/>
  </cols>
  <sheetData>
    <row r="1" spans="1:11" ht="12.75" customHeight="1">
      <c r="A1" s="241" t="s">
        <v>143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310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3" t="s">
        <v>339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2.5">
      <c r="A4" s="246" t="s">
        <v>49</v>
      </c>
      <c r="B4" s="247"/>
      <c r="C4" s="247"/>
      <c r="D4" s="247"/>
      <c r="E4" s="247"/>
      <c r="F4" s="247"/>
      <c r="G4" s="247"/>
      <c r="H4" s="248"/>
      <c r="I4" s="52" t="s">
        <v>257</v>
      </c>
      <c r="J4" s="53" t="s">
        <v>298</v>
      </c>
      <c r="K4" s="54" t="s">
        <v>299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1">
        <v>2</v>
      </c>
      <c r="J5" s="50">
        <v>3</v>
      </c>
      <c r="K5" s="50">
        <v>4</v>
      </c>
    </row>
    <row r="6" spans="1:11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s="149" customFormat="1" ht="12.75">
      <c r="A7" s="228" t="s">
        <v>50</v>
      </c>
      <c r="B7" s="229"/>
      <c r="C7" s="229"/>
      <c r="D7" s="229"/>
      <c r="E7" s="229"/>
      <c r="F7" s="229"/>
      <c r="G7" s="229"/>
      <c r="H7" s="230"/>
      <c r="I7" s="146">
        <v>1</v>
      </c>
      <c r="J7" s="148"/>
      <c r="K7" s="148"/>
    </row>
    <row r="8" spans="1:11" s="149" customFormat="1" ht="12.75">
      <c r="A8" s="217" t="s">
        <v>340</v>
      </c>
      <c r="B8" s="218"/>
      <c r="C8" s="218"/>
      <c r="D8" s="218"/>
      <c r="E8" s="218"/>
      <c r="F8" s="218"/>
      <c r="G8" s="218"/>
      <c r="H8" s="219"/>
      <c r="I8" s="147">
        <v>2</v>
      </c>
      <c r="J8" s="150">
        <f>J9+J16+J26+J35+J39</f>
        <v>400785890</v>
      </c>
      <c r="K8" s="150">
        <f>K9+K16+K26+K35+K39</f>
        <v>397671071</v>
      </c>
    </row>
    <row r="9" spans="1:11" ht="12.75">
      <c r="A9" s="214" t="s">
        <v>193</v>
      </c>
      <c r="B9" s="215"/>
      <c r="C9" s="215"/>
      <c r="D9" s="215"/>
      <c r="E9" s="215"/>
      <c r="F9" s="215"/>
      <c r="G9" s="215"/>
      <c r="H9" s="216"/>
      <c r="I9" s="1">
        <v>3</v>
      </c>
      <c r="J9" s="49">
        <f>SUM(J10:J15)</f>
        <v>0</v>
      </c>
      <c r="K9" s="49">
        <f>SUM(K10:K15)</f>
        <v>0</v>
      </c>
    </row>
    <row r="10" spans="1:11" ht="12.75">
      <c r="A10" s="214" t="s">
        <v>102</v>
      </c>
      <c r="B10" s="215"/>
      <c r="C10" s="215"/>
      <c r="D10" s="215"/>
      <c r="E10" s="215"/>
      <c r="F10" s="215"/>
      <c r="G10" s="215"/>
      <c r="H10" s="216"/>
      <c r="I10" s="1">
        <v>4</v>
      </c>
      <c r="J10" s="4"/>
      <c r="K10" s="4"/>
    </row>
    <row r="11" spans="1:11" ht="12.75">
      <c r="A11" s="214" t="s">
        <v>12</v>
      </c>
      <c r="B11" s="215"/>
      <c r="C11" s="215"/>
      <c r="D11" s="215"/>
      <c r="E11" s="215"/>
      <c r="F11" s="215"/>
      <c r="G11" s="215"/>
      <c r="H11" s="216"/>
      <c r="I11" s="1">
        <v>5</v>
      </c>
      <c r="J11" s="4"/>
      <c r="K11" s="4"/>
    </row>
    <row r="12" spans="1:11" ht="12.75">
      <c r="A12" s="214" t="s">
        <v>103</v>
      </c>
      <c r="B12" s="215"/>
      <c r="C12" s="215"/>
      <c r="D12" s="215"/>
      <c r="E12" s="215"/>
      <c r="F12" s="215"/>
      <c r="G12" s="215"/>
      <c r="H12" s="216"/>
      <c r="I12" s="1">
        <v>6</v>
      </c>
      <c r="J12" s="4"/>
      <c r="K12" s="4"/>
    </row>
    <row r="13" spans="1:11" ht="12.75">
      <c r="A13" s="214" t="s">
        <v>196</v>
      </c>
      <c r="B13" s="215"/>
      <c r="C13" s="215"/>
      <c r="D13" s="215"/>
      <c r="E13" s="215"/>
      <c r="F13" s="215"/>
      <c r="G13" s="215"/>
      <c r="H13" s="216"/>
      <c r="I13" s="1">
        <v>7</v>
      </c>
      <c r="J13" s="4"/>
      <c r="K13" s="4"/>
    </row>
    <row r="14" spans="1:11" ht="12.75">
      <c r="A14" s="214" t="s">
        <v>197</v>
      </c>
      <c r="B14" s="215"/>
      <c r="C14" s="215"/>
      <c r="D14" s="215"/>
      <c r="E14" s="215"/>
      <c r="F14" s="215"/>
      <c r="G14" s="215"/>
      <c r="H14" s="216"/>
      <c r="I14" s="1">
        <v>8</v>
      </c>
      <c r="J14" s="4"/>
      <c r="K14" s="4"/>
    </row>
    <row r="15" spans="1:11" ht="12.75">
      <c r="A15" s="214" t="s">
        <v>198</v>
      </c>
      <c r="B15" s="215"/>
      <c r="C15" s="215"/>
      <c r="D15" s="215"/>
      <c r="E15" s="215"/>
      <c r="F15" s="215"/>
      <c r="G15" s="215"/>
      <c r="H15" s="216"/>
      <c r="I15" s="1">
        <v>9</v>
      </c>
      <c r="J15" s="4"/>
      <c r="K15" s="4"/>
    </row>
    <row r="16" spans="1:11" ht="12.75">
      <c r="A16" s="214" t="s">
        <v>194</v>
      </c>
      <c r="B16" s="215"/>
      <c r="C16" s="215"/>
      <c r="D16" s="215"/>
      <c r="E16" s="215"/>
      <c r="F16" s="215"/>
      <c r="G16" s="215"/>
      <c r="H16" s="216"/>
      <c r="I16" s="1">
        <v>10</v>
      </c>
      <c r="J16" s="49">
        <f>SUM(J17:J25)</f>
        <v>337044583</v>
      </c>
      <c r="K16" s="49">
        <f>SUM(K17:K25)</f>
        <v>332700191</v>
      </c>
    </row>
    <row r="17" spans="1:11" ht="12.75">
      <c r="A17" s="214" t="s">
        <v>199</v>
      </c>
      <c r="B17" s="215"/>
      <c r="C17" s="215"/>
      <c r="D17" s="215"/>
      <c r="E17" s="215"/>
      <c r="F17" s="215"/>
      <c r="G17" s="215"/>
      <c r="H17" s="216"/>
      <c r="I17" s="1">
        <v>11</v>
      </c>
      <c r="J17" s="4">
        <v>37890121</v>
      </c>
      <c r="K17" s="4">
        <v>37890121</v>
      </c>
    </row>
    <row r="18" spans="1:11" ht="12.75">
      <c r="A18" s="214" t="s">
        <v>226</v>
      </c>
      <c r="B18" s="215"/>
      <c r="C18" s="215"/>
      <c r="D18" s="215"/>
      <c r="E18" s="215"/>
      <c r="F18" s="215"/>
      <c r="G18" s="215"/>
      <c r="H18" s="216"/>
      <c r="I18" s="1">
        <v>12</v>
      </c>
      <c r="J18" s="4">
        <v>131604295</v>
      </c>
      <c r="K18" s="4">
        <v>130273704</v>
      </c>
    </row>
    <row r="19" spans="1:11" ht="12.75">
      <c r="A19" s="214" t="s">
        <v>200</v>
      </c>
      <c r="B19" s="215"/>
      <c r="C19" s="215"/>
      <c r="D19" s="215"/>
      <c r="E19" s="215"/>
      <c r="F19" s="215"/>
      <c r="G19" s="215"/>
      <c r="H19" s="216"/>
      <c r="I19" s="1">
        <v>13</v>
      </c>
      <c r="J19" s="4">
        <v>67154431</v>
      </c>
      <c r="K19" s="4">
        <v>55479018</v>
      </c>
    </row>
    <row r="20" spans="1:11" ht="12.75">
      <c r="A20" s="214" t="s">
        <v>17</v>
      </c>
      <c r="B20" s="215"/>
      <c r="C20" s="215"/>
      <c r="D20" s="215"/>
      <c r="E20" s="215"/>
      <c r="F20" s="215"/>
      <c r="G20" s="215"/>
      <c r="H20" s="216"/>
      <c r="I20" s="1">
        <v>14</v>
      </c>
      <c r="J20" s="4">
        <v>1903443</v>
      </c>
      <c r="K20" s="4">
        <v>10322046</v>
      </c>
    </row>
    <row r="21" spans="1:11" ht="12.75">
      <c r="A21" s="214" t="s">
        <v>18</v>
      </c>
      <c r="B21" s="215"/>
      <c r="C21" s="215"/>
      <c r="D21" s="215"/>
      <c r="E21" s="215"/>
      <c r="F21" s="215"/>
      <c r="G21" s="215"/>
      <c r="H21" s="216"/>
      <c r="I21" s="1">
        <v>15</v>
      </c>
      <c r="J21" s="4">
        <v>50727493</v>
      </c>
      <c r="K21" s="4">
        <v>49947567</v>
      </c>
    </row>
    <row r="22" spans="1:11" ht="12.75">
      <c r="A22" s="214" t="s">
        <v>62</v>
      </c>
      <c r="B22" s="215"/>
      <c r="C22" s="215"/>
      <c r="D22" s="215"/>
      <c r="E22" s="215"/>
      <c r="F22" s="215"/>
      <c r="G22" s="215"/>
      <c r="H22" s="216"/>
      <c r="I22" s="1">
        <v>16</v>
      </c>
      <c r="J22" s="4"/>
      <c r="K22" s="4"/>
    </row>
    <row r="23" spans="1:11" ht="12.75">
      <c r="A23" s="214" t="s">
        <v>63</v>
      </c>
      <c r="B23" s="215"/>
      <c r="C23" s="215"/>
      <c r="D23" s="215"/>
      <c r="E23" s="215"/>
      <c r="F23" s="215"/>
      <c r="G23" s="215"/>
      <c r="H23" s="216"/>
      <c r="I23" s="1">
        <v>17</v>
      </c>
      <c r="J23" s="4">
        <v>47757234</v>
      </c>
      <c r="K23" s="4">
        <v>48781011</v>
      </c>
    </row>
    <row r="24" spans="1:11" ht="12.75">
      <c r="A24" s="214" t="s">
        <v>64</v>
      </c>
      <c r="B24" s="215"/>
      <c r="C24" s="215"/>
      <c r="D24" s="215"/>
      <c r="E24" s="215"/>
      <c r="F24" s="215"/>
      <c r="G24" s="215"/>
      <c r="H24" s="216"/>
      <c r="I24" s="1">
        <v>18</v>
      </c>
      <c r="J24" s="4">
        <v>7566</v>
      </c>
      <c r="K24" s="4">
        <v>6724</v>
      </c>
    </row>
    <row r="25" spans="1:11" ht="12.75">
      <c r="A25" s="214" t="s">
        <v>65</v>
      </c>
      <c r="B25" s="215"/>
      <c r="C25" s="215"/>
      <c r="D25" s="215"/>
      <c r="E25" s="215"/>
      <c r="F25" s="215"/>
      <c r="G25" s="215"/>
      <c r="H25" s="216"/>
      <c r="I25" s="1">
        <v>19</v>
      </c>
      <c r="J25" s="4"/>
      <c r="K25" s="4"/>
    </row>
    <row r="26" spans="1:11" ht="12.75">
      <c r="A26" s="214" t="s">
        <v>180</v>
      </c>
      <c r="B26" s="215"/>
      <c r="C26" s="215"/>
      <c r="D26" s="215"/>
      <c r="E26" s="215"/>
      <c r="F26" s="215"/>
      <c r="G26" s="215"/>
      <c r="H26" s="216"/>
      <c r="I26" s="1">
        <v>20</v>
      </c>
      <c r="J26" s="49">
        <f>SUM(J27:J34)</f>
        <v>28212334</v>
      </c>
      <c r="K26" s="49">
        <f>SUM(K27:K34)</f>
        <v>28227879</v>
      </c>
    </row>
    <row r="27" spans="1:11" ht="12.75">
      <c r="A27" s="214" t="s">
        <v>66</v>
      </c>
      <c r="B27" s="215"/>
      <c r="C27" s="215"/>
      <c r="D27" s="215"/>
      <c r="E27" s="215"/>
      <c r="F27" s="215"/>
      <c r="G27" s="215"/>
      <c r="H27" s="216"/>
      <c r="I27" s="1">
        <v>21</v>
      </c>
      <c r="J27" s="4">
        <v>25911663</v>
      </c>
      <c r="K27" s="4">
        <v>25911663</v>
      </c>
    </row>
    <row r="28" spans="1:11" ht="12.75">
      <c r="A28" s="214" t="s">
        <v>67</v>
      </c>
      <c r="B28" s="215"/>
      <c r="C28" s="215"/>
      <c r="D28" s="215"/>
      <c r="E28" s="215"/>
      <c r="F28" s="215"/>
      <c r="G28" s="215"/>
      <c r="H28" s="216"/>
      <c r="I28" s="1">
        <v>22</v>
      </c>
      <c r="J28" s="4"/>
      <c r="K28" s="4"/>
    </row>
    <row r="29" spans="1:11" ht="12.75">
      <c r="A29" s="214" t="s">
        <v>68</v>
      </c>
      <c r="B29" s="215"/>
      <c r="C29" s="215"/>
      <c r="D29" s="215"/>
      <c r="E29" s="215"/>
      <c r="F29" s="215"/>
      <c r="G29" s="215"/>
      <c r="H29" s="216"/>
      <c r="I29" s="1">
        <v>23</v>
      </c>
      <c r="J29" s="4"/>
      <c r="K29" s="4"/>
    </row>
    <row r="30" spans="1:11" ht="12.75">
      <c r="A30" s="214" t="s">
        <v>73</v>
      </c>
      <c r="B30" s="215"/>
      <c r="C30" s="215"/>
      <c r="D30" s="215"/>
      <c r="E30" s="215"/>
      <c r="F30" s="215"/>
      <c r="G30" s="215"/>
      <c r="H30" s="216"/>
      <c r="I30" s="1">
        <v>24</v>
      </c>
      <c r="J30" s="4"/>
      <c r="K30" s="4"/>
    </row>
    <row r="31" spans="1:11" ht="12.75">
      <c r="A31" s="214" t="s">
        <v>74</v>
      </c>
      <c r="B31" s="215"/>
      <c r="C31" s="215"/>
      <c r="D31" s="215"/>
      <c r="E31" s="215"/>
      <c r="F31" s="215"/>
      <c r="G31" s="215"/>
      <c r="H31" s="216"/>
      <c r="I31" s="1">
        <v>25</v>
      </c>
      <c r="J31" s="4">
        <v>2214126</v>
      </c>
      <c r="K31" s="4">
        <v>2214126</v>
      </c>
    </row>
    <row r="32" spans="1:11" ht="12.75">
      <c r="A32" s="214" t="s">
        <v>75</v>
      </c>
      <c r="B32" s="215"/>
      <c r="C32" s="215"/>
      <c r="D32" s="215"/>
      <c r="E32" s="215"/>
      <c r="F32" s="215"/>
      <c r="G32" s="215"/>
      <c r="H32" s="216"/>
      <c r="I32" s="1">
        <v>26</v>
      </c>
      <c r="J32" s="4">
        <v>86545</v>
      </c>
      <c r="K32" s="4">
        <v>102090</v>
      </c>
    </row>
    <row r="33" spans="1:11" ht="12.75">
      <c r="A33" s="214" t="s">
        <v>69</v>
      </c>
      <c r="B33" s="215"/>
      <c r="C33" s="215"/>
      <c r="D33" s="215"/>
      <c r="E33" s="215"/>
      <c r="F33" s="215"/>
      <c r="G33" s="215"/>
      <c r="H33" s="216"/>
      <c r="I33" s="1">
        <v>27</v>
      </c>
      <c r="J33" s="4"/>
      <c r="K33" s="4"/>
    </row>
    <row r="34" spans="1:11" ht="12.75">
      <c r="A34" s="214" t="s">
        <v>173</v>
      </c>
      <c r="B34" s="215"/>
      <c r="C34" s="215"/>
      <c r="D34" s="215"/>
      <c r="E34" s="215"/>
      <c r="F34" s="215"/>
      <c r="G34" s="215"/>
      <c r="H34" s="216"/>
      <c r="I34" s="1">
        <v>28</v>
      </c>
      <c r="J34" s="4"/>
      <c r="K34" s="4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6"/>
      <c r="I35" s="1">
        <v>29</v>
      </c>
      <c r="J35" s="49">
        <f>SUM(J36:J38)</f>
        <v>35528973</v>
      </c>
      <c r="K35" s="49">
        <f>SUM(K36:K38)</f>
        <v>36743001</v>
      </c>
    </row>
    <row r="36" spans="1:11" ht="12.75">
      <c r="A36" s="214" t="s">
        <v>70</v>
      </c>
      <c r="B36" s="215"/>
      <c r="C36" s="215"/>
      <c r="D36" s="215"/>
      <c r="E36" s="215"/>
      <c r="F36" s="215"/>
      <c r="G36" s="215"/>
      <c r="H36" s="216"/>
      <c r="I36" s="1">
        <v>30</v>
      </c>
      <c r="J36" s="4"/>
      <c r="K36" s="4"/>
    </row>
    <row r="37" spans="1:11" ht="12.75">
      <c r="A37" s="214" t="s">
        <v>71</v>
      </c>
      <c r="B37" s="215"/>
      <c r="C37" s="215"/>
      <c r="D37" s="215"/>
      <c r="E37" s="215"/>
      <c r="F37" s="215"/>
      <c r="G37" s="215"/>
      <c r="H37" s="216"/>
      <c r="I37" s="1">
        <v>31</v>
      </c>
      <c r="J37" s="4">
        <v>35528973</v>
      </c>
      <c r="K37" s="4">
        <v>36743001</v>
      </c>
    </row>
    <row r="38" spans="1:11" ht="12.75">
      <c r="A38" s="214" t="s">
        <v>72</v>
      </c>
      <c r="B38" s="215"/>
      <c r="C38" s="215"/>
      <c r="D38" s="215"/>
      <c r="E38" s="215"/>
      <c r="F38" s="215"/>
      <c r="G38" s="215"/>
      <c r="H38" s="216"/>
      <c r="I38" s="1">
        <v>32</v>
      </c>
      <c r="J38" s="4"/>
      <c r="K38" s="4"/>
    </row>
    <row r="39" spans="1:11" ht="12.75">
      <c r="A39" s="214" t="s">
        <v>175</v>
      </c>
      <c r="B39" s="215"/>
      <c r="C39" s="215"/>
      <c r="D39" s="215"/>
      <c r="E39" s="215"/>
      <c r="F39" s="215"/>
      <c r="G39" s="215"/>
      <c r="H39" s="216"/>
      <c r="I39" s="1">
        <v>33</v>
      </c>
      <c r="J39" s="4"/>
      <c r="K39" s="4"/>
    </row>
    <row r="40" spans="1:11" s="149" customFormat="1" ht="12.75">
      <c r="A40" s="217" t="s">
        <v>341</v>
      </c>
      <c r="B40" s="218"/>
      <c r="C40" s="218"/>
      <c r="D40" s="218"/>
      <c r="E40" s="218"/>
      <c r="F40" s="218"/>
      <c r="G40" s="218"/>
      <c r="H40" s="219"/>
      <c r="I40" s="147">
        <v>34</v>
      </c>
      <c r="J40" s="150">
        <f>J41+J49+J56+J64</f>
        <v>355988294</v>
      </c>
      <c r="K40" s="150">
        <f>K41+K49+K56+K64</f>
        <v>357447200</v>
      </c>
    </row>
    <row r="41" spans="1:11" ht="12.75">
      <c r="A41" s="214" t="s">
        <v>90</v>
      </c>
      <c r="B41" s="215"/>
      <c r="C41" s="215"/>
      <c r="D41" s="215"/>
      <c r="E41" s="215"/>
      <c r="F41" s="215"/>
      <c r="G41" s="215"/>
      <c r="H41" s="216"/>
      <c r="I41" s="1">
        <v>35</v>
      </c>
      <c r="J41" s="49">
        <f>SUM(J42:J48)</f>
        <v>230694763</v>
      </c>
      <c r="K41" s="49">
        <f>SUM(K42:K48)</f>
        <v>236988517</v>
      </c>
    </row>
    <row r="42" spans="1:11" ht="12.75">
      <c r="A42" s="214" t="s">
        <v>107</v>
      </c>
      <c r="B42" s="215"/>
      <c r="C42" s="215"/>
      <c r="D42" s="215"/>
      <c r="E42" s="215"/>
      <c r="F42" s="215"/>
      <c r="G42" s="215"/>
      <c r="H42" s="216"/>
      <c r="I42" s="1">
        <v>36</v>
      </c>
      <c r="J42" s="4">
        <v>13598973</v>
      </c>
      <c r="K42" s="4">
        <v>17923704</v>
      </c>
    </row>
    <row r="43" spans="1:11" ht="12.75">
      <c r="A43" s="214" t="s">
        <v>108</v>
      </c>
      <c r="B43" s="215"/>
      <c r="C43" s="215"/>
      <c r="D43" s="215"/>
      <c r="E43" s="215"/>
      <c r="F43" s="215"/>
      <c r="G43" s="215"/>
      <c r="H43" s="216"/>
      <c r="I43" s="1">
        <v>37</v>
      </c>
      <c r="J43" s="4">
        <v>136672128</v>
      </c>
      <c r="K43" s="4">
        <v>142010258</v>
      </c>
    </row>
    <row r="44" spans="1:11" ht="12.75">
      <c r="A44" s="214" t="s">
        <v>76</v>
      </c>
      <c r="B44" s="215"/>
      <c r="C44" s="215"/>
      <c r="D44" s="215"/>
      <c r="E44" s="215"/>
      <c r="F44" s="215"/>
      <c r="G44" s="215"/>
      <c r="H44" s="216"/>
      <c r="I44" s="1">
        <v>38</v>
      </c>
      <c r="J44" s="4">
        <v>67148844</v>
      </c>
      <c r="K44" s="4">
        <v>59886520</v>
      </c>
    </row>
    <row r="45" spans="1:11" ht="12.75">
      <c r="A45" s="214" t="s">
        <v>77</v>
      </c>
      <c r="B45" s="215"/>
      <c r="C45" s="215"/>
      <c r="D45" s="215"/>
      <c r="E45" s="215"/>
      <c r="F45" s="215"/>
      <c r="G45" s="215"/>
      <c r="H45" s="216"/>
      <c r="I45" s="1">
        <v>39</v>
      </c>
      <c r="J45" s="4">
        <v>12134895</v>
      </c>
      <c r="K45" s="4">
        <v>16035913</v>
      </c>
    </row>
    <row r="46" spans="1:11" ht="12.75">
      <c r="A46" s="214" t="s">
        <v>78</v>
      </c>
      <c r="B46" s="215"/>
      <c r="C46" s="215"/>
      <c r="D46" s="215"/>
      <c r="E46" s="215"/>
      <c r="F46" s="215"/>
      <c r="G46" s="215"/>
      <c r="H46" s="216"/>
      <c r="I46" s="1">
        <v>40</v>
      </c>
      <c r="J46" s="4">
        <v>1139923</v>
      </c>
      <c r="K46" s="4">
        <v>1132122</v>
      </c>
    </row>
    <row r="47" spans="1:11" ht="12.75">
      <c r="A47" s="214" t="s">
        <v>79</v>
      </c>
      <c r="B47" s="215"/>
      <c r="C47" s="215"/>
      <c r="D47" s="215"/>
      <c r="E47" s="215"/>
      <c r="F47" s="215"/>
      <c r="G47" s="215"/>
      <c r="H47" s="216"/>
      <c r="I47" s="1">
        <v>41</v>
      </c>
      <c r="J47" s="4"/>
      <c r="K47" s="4"/>
    </row>
    <row r="48" spans="1:11" ht="12.75">
      <c r="A48" s="214" t="s">
        <v>80</v>
      </c>
      <c r="B48" s="215"/>
      <c r="C48" s="215"/>
      <c r="D48" s="215"/>
      <c r="E48" s="215"/>
      <c r="F48" s="215"/>
      <c r="G48" s="215"/>
      <c r="H48" s="216"/>
      <c r="I48" s="1">
        <v>42</v>
      </c>
      <c r="J48" s="4"/>
      <c r="K48" s="4"/>
    </row>
    <row r="49" spans="1:11" ht="12.75">
      <c r="A49" s="214" t="s">
        <v>91</v>
      </c>
      <c r="B49" s="215"/>
      <c r="C49" s="215"/>
      <c r="D49" s="215"/>
      <c r="E49" s="215"/>
      <c r="F49" s="215"/>
      <c r="G49" s="215"/>
      <c r="H49" s="216"/>
      <c r="I49" s="1">
        <v>43</v>
      </c>
      <c r="J49" s="49">
        <f>SUM(J50:J55)</f>
        <v>119677791</v>
      </c>
      <c r="K49" s="49">
        <f>SUM(K50:K55)</f>
        <v>115472989</v>
      </c>
    </row>
    <row r="50" spans="1:11" ht="12.75">
      <c r="A50" s="214" t="s">
        <v>188</v>
      </c>
      <c r="B50" s="215"/>
      <c r="C50" s="215"/>
      <c r="D50" s="215"/>
      <c r="E50" s="215"/>
      <c r="F50" s="215"/>
      <c r="G50" s="215"/>
      <c r="H50" s="216"/>
      <c r="I50" s="1">
        <v>44</v>
      </c>
      <c r="J50" s="4"/>
      <c r="K50" s="4"/>
    </row>
    <row r="51" spans="1:11" ht="12.75">
      <c r="A51" s="214" t="s">
        <v>189</v>
      </c>
      <c r="B51" s="215"/>
      <c r="C51" s="215"/>
      <c r="D51" s="215"/>
      <c r="E51" s="215"/>
      <c r="F51" s="215"/>
      <c r="G51" s="215"/>
      <c r="H51" s="216"/>
      <c r="I51" s="1">
        <v>45</v>
      </c>
      <c r="J51" s="4">
        <v>100539553</v>
      </c>
      <c r="K51" s="4">
        <v>100005020</v>
      </c>
    </row>
    <row r="52" spans="1:11" ht="12.75">
      <c r="A52" s="214" t="s">
        <v>190</v>
      </c>
      <c r="B52" s="215"/>
      <c r="C52" s="215"/>
      <c r="D52" s="215"/>
      <c r="E52" s="215"/>
      <c r="F52" s="215"/>
      <c r="G52" s="215"/>
      <c r="H52" s="216"/>
      <c r="I52" s="1">
        <v>46</v>
      </c>
      <c r="J52" s="4"/>
      <c r="K52" s="4"/>
    </row>
    <row r="53" spans="1:11" ht="12.75">
      <c r="A53" s="214" t="s">
        <v>191</v>
      </c>
      <c r="B53" s="215"/>
      <c r="C53" s="215"/>
      <c r="D53" s="215"/>
      <c r="E53" s="215"/>
      <c r="F53" s="215"/>
      <c r="G53" s="215"/>
      <c r="H53" s="216"/>
      <c r="I53" s="1">
        <v>47</v>
      </c>
      <c r="J53" s="4">
        <v>608492</v>
      </c>
      <c r="K53" s="4">
        <v>430965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4">
        <v>18132621</v>
      </c>
      <c r="K54" s="4">
        <v>14851177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4">
        <v>397125</v>
      </c>
      <c r="K55" s="4">
        <v>185827</v>
      </c>
    </row>
    <row r="56" spans="1:11" ht="12.75">
      <c r="A56" s="214" t="s">
        <v>92</v>
      </c>
      <c r="B56" s="215"/>
      <c r="C56" s="215"/>
      <c r="D56" s="215"/>
      <c r="E56" s="215"/>
      <c r="F56" s="215"/>
      <c r="G56" s="215"/>
      <c r="H56" s="216"/>
      <c r="I56" s="1">
        <v>50</v>
      </c>
      <c r="J56" s="49">
        <f>SUM(J57:J63)</f>
        <v>4007529</v>
      </c>
      <c r="K56" s="49">
        <f>SUM(K57:K63)</f>
        <v>3407579</v>
      </c>
    </row>
    <row r="57" spans="1:11" ht="12.75">
      <c r="A57" s="214" t="s">
        <v>66</v>
      </c>
      <c r="B57" s="215"/>
      <c r="C57" s="215"/>
      <c r="D57" s="215"/>
      <c r="E57" s="215"/>
      <c r="F57" s="215"/>
      <c r="G57" s="215"/>
      <c r="H57" s="216"/>
      <c r="I57" s="1">
        <v>51</v>
      </c>
      <c r="J57" s="4"/>
      <c r="K57" s="4"/>
    </row>
    <row r="58" spans="1:11" ht="12.75">
      <c r="A58" s="214" t="s">
        <v>67</v>
      </c>
      <c r="B58" s="215"/>
      <c r="C58" s="215"/>
      <c r="D58" s="215"/>
      <c r="E58" s="215"/>
      <c r="F58" s="215"/>
      <c r="G58" s="215"/>
      <c r="H58" s="216"/>
      <c r="I58" s="1">
        <v>52</v>
      </c>
      <c r="J58" s="4"/>
      <c r="K58" s="4"/>
    </row>
    <row r="59" spans="1:11" ht="12.75">
      <c r="A59" s="214" t="s">
        <v>221</v>
      </c>
      <c r="B59" s="215"/>
      <c r="C59" s="215"/>
      <c r="D59" s="215"/>
      <c r="E59" s="215"/>
      <c r="F59" s="215"/>
      <c r="G59" s="215"/>
      <c r="H59" s="216"/>
      <c r="I59" s="1">
        <v>53</v>
      </c>
      <c r="J59" s="4"/>
      <c r="K59" s="4"/>
    </row>
    <row r="60" spans="1:11" ht="12.75">
      <c r="A60" s="214" t="s">
        <v>73</v>
      </c>
      <c r="B60" s="215"/>
      <c r="C60" s="215"/>
      <c r="D60" s="215"/>
      <c r="E60" s="215"/>
      <c r="F60" s="215"/>
      <c r="G60" s="215"/>
      <c r="H60" s="216"/>
      <c r="I60" s="1">
        <v>54</v>
      </c>
      <c r="J60" s="4"/>
      <c r="K60" s="4"/>
    </row>
    <row r="61" spans="1:11" ht="12.75">
      <c r="A61" s="214" t="s">
        <v>74</v>
      </c>
      <c r="B61" s="215"/>
      <c r="C61" s="215"/>
      <c r="D61" s="215"/>
      <c r="E61" s="215"/>
      <c r="F61" s="215"/>
      <c r="G61" s="215"/>
      <c r="H61" s="216"/>
      <c r="I61" s="1">
        <v>55</v>
      </c>
      <c r="J61" s="4">
        <v>186321</v>
      </c>
      <c r="K61" s="4">
        <v>44030</v>
      </c>
    </row>
    <row r="62" spans="1:11" ht="12.75">
      <c r="A62" s="214" t="s">
        <v>75</v>
      </c>
      <c r="B62" s="215"/>
      <c r="C62" s="215"/>
      <c r="D62" s="215"/>
      <c r="E62" s="215"/>
      <c r="F62" s="215"/>
      <c r="G62" s="215"/>
      <c r="H62" s="216"/>
      <c r="I62" s="1">
        <v>56</v>
      </c>
      <c r="J62" s="4">
        <v>2318454</v>
      </c>
      <c r="K62" s="4">
        <v>1136747</v>
      </c>
    </row>
    <row r="63" spans="1:11" ht="12.75">
      <c r="A63" s="214" t="s">
        <v>36</v>
      </c>
      <c r="B63" s="215"/>
      <c r="C63" s="215"/>
      <c r="D63" s="215"/>
      <c r="E63" s="215"/>
      <c r="F63" s="215"/>
      <c r="G63" s="215"/>
      <c r="H63" s="216"/>
      <c r="I63" s="1">
        <v>57</v>
      </c>
      <c r="J63" s="4">
        <v>1502754</v>
      </c>
      <c r="K63" s="4">
        <v>2226802</v>
      </c>
    </row>
    <row r="64" spans="1:11" ht="12.75">
      <c r="A64" s="214" t="s">
        <v>195</v>
      </c>
      <c r="B64" s="215"/>
      <c r="C64" s="215"/>
      <c r="D64" s="215"/>
      <c r="E64" s="215"/>
      <c r="F64" s="215"/>
      <c r="G64" s="215"/>
      <c r="H64" s="216"/>
      <c r="I64" s="1">
        <v>58</v>
      </c>
      <c r="J64" s="4">
        <v>1608211</v>
      </c>
      <c r="K64" s="4">
        <v>1578115</v>
      </c>
    </row>
    <row r="65" spans="1:11" s="149" customFormat="1" ht="12.75">
      <c r="A65" s="217" t="s">
        <v>46</v>
      </c>
      <c r="B65" s="218"/>
      <c r="C65" s="218"/>
      <c r="D65" s="218"/>
      <c r="E65" s="218"/>
      <c r="F65" s="218"/>
      <c r="G65" s="218"/>
      <c r="H65" s="219"/>
      <c r="I65" s="147">
        <v>59</v>
      </c>
      <c r="J65" s="151">
        <v>1642326</v>
      </c>
      <c r="K65" s="151">
        <v>2589516</v>
      </c>
    </row>
    <row r="66" spans="1:11" s="149" customFormat="1" ht="12.75">
      <c r="A66" s="217" t="s">
        <v>342</v>
      </c>
      <c r="B66" s="218"/>
      <c r="C66" s="218"/>
      <c r="D66" s="218"/>
      <c r="E66" s="218"/>
      <c r="F66" s="218"/>
      <c r="G66" s="218"/>
      <c r="H66" s="219"/>
      <c r="I66" s="147">
        <v>60</v>
      </c>
      <c r="J66" s="150">
        <f>J7+J8+J40+J65</f>
        <v>758416510</v>
      </c>
      <c r="K66" s="150">
        <f>K7+K8+K40+K65</f>
        <v>757707787</v>
      </c>
    </row>
    <row r="67" spans="1:11" s="149" customFormat="1" ht="12.75">
      <c r="A67" s="231" t="s">
        <v>81</v>
      </c>
      <c r="B67" s="232"/>
      <c r="C67" s="232"/>
      <c r="D67" s="232"/>
      <c r="E67" s="232"/>
      <c r="F67" s="232"/>
      <c r="G67" s="232"/>
      <c r="H67" s="233"/>
      <c r="I67" s="152">
        <v>61</v>
      </c>
      <c r="J67" s="153">
        <v>31754744</v>
      </c>
      <c r="K67" s="153">
        <v>31298646</v>
      </c>
    </row>
    <row r="68" spans="1:11" s="149" customFormat="1" ht="12.75">
      <c r="A68" s="234" t="s">
        <v>48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s="149" customFormat="1" ht="12.75">
      <c r="A69" s="228" t="s">
        <v>343</v>
      </c>
      <c r="B69" s="229"/>
      <c r="C69" s="229"/>
      <c r="D69" s="229"/>
      <c r="E69" s="229"/>
      <c r="F69" s="229"/>
      <c r="G69" s="229"/>
      <c r="H69" s="230"/>
      <c r="I69" s="146">
        <v>62</v>
      </c>
      <c r="J69" s="154">
        <f>J70+J71+J72+J78+J79+J82+J85</f>
        <v>343434388</v>
      </c>
      <c r="K69" s="154">
        <f>K70+K71+K72+K78+K79+K82+K85</f>
        <v>343000467</v>
      </c>
    </row>
    <row r="70" spans="1:11" ht="12.75">
      <c r="A70" s="214" t="s">
        <v>131</v>
      </c>
      <c r="B70" s="215"/>
      <c r="C70" s="215"/>
      <c r="D70" s="215"/>
      <c r="E70" s="215"/>
      <c r="F70" s="215"/>
      <c r="G70" s="215"/>
      <c r="H70" s="216"/>
      <c r="I70" s="1">
        <v>63</v>
      </c>
      <c r="J70" s="4">
        <v>286321450</v>
      </c>
      <c r="K70" s="4">
        <v>286321450</v>
      </c>
    </row>
    <row r="71" spans="1:11" ht="12.75">
      <c r="A71" s="214" t="s">
        <v>132</v>
      </c>
      <c r="B71" s="215"/>
      <c r="C71" s="215"/>
      <c r="D71" s="215"/>
      <c r="E71" s="215"/>
      <c r="F71" s="215"/>
      <c r="G71" s="215"/>
      <c r="H71" s="216"/>
      <c r="I71" s="1">
        <v>64</v>
      </c>
      <c r="J71" s="4"/>
      <c r="K71" s="4"/>
    </row>
    <row r="72" spans="1:11" ht="12.75">
      <c r="A72" s="214" t="s">
        <v>133</v>
      </c>
      <c r="B72" s="215"/>
      <c r="C72" s="215"/>
      <c r="D72" s="215"/>
      <c r="E72" s="215"/>
      <c r="F72" s="215"/>
      <c r="G72" s="215"/>
      <c r="H72" s="216"/>
      <c r="I72" s="1">
        <v>65</v>
      </c>
      <c r="J72" s="49">
        <f>J73+J74-J75+J76+J77</f>
        <v>7210905</v>
      </c>
      <c r="K72" s="49">
        <f>K73+K74-K75+K76+K77</f>
        <v>7210905</v>
      </c>
    </row>
    <row r="73" spans="1:11" ht="12.75">
      <c r="A73" s="214" t="s">
        <v>134</v>
      </c>
      <c r="B73" s="215"/>
      <c r="C73" s="215"/>
      <c r="D73" s="215"/>
      <c r="E73" s="215"/>
      <c r="F73" s="215"/>
      <c r="G73" s="215"/>
      <c r="H73" s="216"/>
      <c r="I73" s="1">
        <v>66</v>
      </c>
      <c r="J73" s="4">
        <v>4956253</v>
      </c>
      <c r="K73" s="4">
        <v>4956253</v>
      </c>
    </row>
    <row r="74" spans="1:11" ht="12.75">
      <c r="A74" s="214" t="s">
        <v>135</v>
      </c>
      <c r="B74" s="215"/>
      <c r="C74" s="215"/>
      <c r="D74" s="215"/>
      <c r="E74" s="215"/>
      <c r="F74" s="215"/>
      <c r="G74" s="215"/>
      <c r="H74" s="216"/>
      <c r="I74" s="1">
        <v>67</v>
      </c>
      <c r="J74" s="4">
        <v>8700</v>
      </c>
      <c r="K74" s="4">
        <v>8700</v>
      </c>
    </row>
    <row r="75" spans="1:11" ht="12.75">
      <c r="A75" s="214" t="s">
        <v>123</v>
      </c>
      <c r="B75" s="215"/>
      <c r="C75" s="215"/>
      <c r="D75" s="215"/>
      <c r="E75" s="215"/>
      <c r="F75" s="215"/>
      <c r="G75" s="215"/>
      <c r="H75" s="216"/>
      <c r="I75" s="1">
        <v>68</v>
      </c>
      <c r="J75" s="4">
        <v>8700</v>
      </c>
      <c r="K75" s="4">
        <v>8700</v>
      </c>
    </row>
    <row r="76" spans="1:11" ht="12.75">
      <c r="A76" s="214" t="s">
        <v>124</v>
      </c>
      <c r="B76" s="215"/>
      <c r="C76" s="215"/>
      <c r="D76" s="215"/>
      <c r="E76" s="215"/>
      <c r="F76" s="215"/>
      <c r="G76" s="215"/>
      <c r="H76" s="216"/>
      <c r="I76" s="1">
        <v>69</v>
      </c>
      <c r="J76" s="4"/>
      <c r="K76" s="4"/>
    </row>
    <row r="77" spans="1:11" ht="12.75">
      <c r="A77" s="214" t="s">
        <v>125</v>
      </c>
      <c r="B77" s="215"/>
      <c r="C77" s="215"/>
      <c r="D77" s="215"/>
      <c r="E77" s="215"/>
      <c r="F77" s="215"/>
      <c r="G77" s="215"/>
      <c r="H77" s="216"/>
      <c r="I77" s="1">
        <v>70</v>
      </c>
      <c r="J77" s="4">
        <v>2254652</v>
      </c>
      <c r="K77" s="4">
        <v>2254652</v>
      </c>
    </row>
    <row r="78" spans="1:11" ht="12.75">
      <c r="A78" s="214" t="s">
        <v>126</v>
      </c>
      <c r="B78" s="215"/>
      <c r="C78" s="215"/>
      <c r="D78" s="215"/>
      <c r="E78" s="215"/>
      <c r="F78" s="215"/>
      <c r="G78" s="215"/>
      <c r="H78" s="216"/>
      <c r="I78" s="1">
        <v>71</v>
      </c>
      <c r="J78" s="4">
        <v>19728048</v>
      </c>
      <c r="K78" s="4">
        <v>19257249</v>
      </c>
    </row>
    <row r="79" spans="1:11" ht="12.75">
      <c r="A79" s="214" t="s">
        <v>219</v>
      </c>
      <c r="B79" s="215"/>
      <c r="C79" s="215"/>
      <c r="D79" s="215"/>
      <c r="E79" s="215"/>
      <c r="F79" s="215"/>
      <c r="G79" s="215"/>
      <c r="H79" s="216"/>
      <c r="I79" s="1">
        <v>72</v>
      </c>
      <c r="J79" s="49">
        <v>14202119</v>
      </c>
      <c r="K79" s="49">
        <f>K80-K81</f>
        <v>14833121</v>
      </c>
    </row>
    <row r="80" spans="1:11" ht="12.75">
      <c r="A80" s="225" t="s">
        <v>159</v>
      </c>
      <c r="B80" s="226"/>
      <c r="C80" s="226"/>
      <c r="D80" s="226"/>
      <c r="E80" s="226"/>
      <c r="F80" s="226"/>
      <c r="G80" s="226"/>
      <c r="H80" s="227"/>
      <c r="I80" s="1">
        <v>73</v>
      </c>
      <c r="J80" s="4">
        <v>14625426</v>
      </c>
      <c r="K80" s="4">
        <v>14833121</v>
      </c>
    </row>
    <row r="81" spans="1:11" ht="12.75">
      <c r="A81" s="225" t="s">
        <v>160</v>
      </c>
      <c r="B81" s="226"/>
      <c r="C81" s="226"/>
      <c r="D81" s="226"/>
      <c r="E81" s="226"/>
      <c r="F81" s="226"/>
      <c r="G81" s="226"/>
      <c r="H81" s="227"/>
      <c r="I81" s="1">
        <v>74</v>
      </c>
      <c r="J81" s="4"/>
      <c r="K81" s="4"/>
    </row>
    <row r="82" spans="1:11" ht="12.75">
      <c r="A82" s="214" t="s">
        <v>220</v>
      </c>
      <c r="B82" s="215"/>
      <c r="C82" s="215"/>
      <c r="D82" s="215"/>
      <c r="E82" s="215"/>
      <c r="F82" s="215"/>
      <c r="G82" s="215"/>
      <c r="H82" s="216"/>
      <c r="I82" s="1">
        <v>75</v>
      </c>
      <c r="J82" s="49">
        <f>J83-J84</f>
        <v>413307</v>
      </c>
      <c r="K82" s="49">
        <f>K83-K84</f>
        <v>84798</v>
      </c>
    </row>
    <row r="83" spans="1:11" ht="12.75">
      <c r="A83" s="225" t="s">
        <v>161</v>
      </c>
      <c r="B83" s="226"/>
      <c r="C83" s="226"/>
      <c r="D83" s="226"/>
      <c r="E83" s="226"/>
      <c r="F83" s="226"/>
      <c r="G83" s="226"/>
      <c r="H83" s="227"/>
      <c r="I83" s="1">
        <v>76</v>
      </c>
      <c r="J83" s="4">
        <v>413307</v>
      </c>
      <c r="K83" s="4">
        <v>84798</v>
      </c>
    </row>
    <row r="84" spans="1:11" ht="12.75">
      <c r="A84" s="225" t="s">
        <v>162</v>
      </c>
      <c r="B84" s="226"/>
      <c r="C84" s="226"/>
      <c r="D84" s="226"/>
      <c r="E84" s="226"/>
      <c r="F84" s="226"/>
      <c r="G84" s="226"/>
      <c r="H84" s="227"/>
      <c r="I84" s="1">
        <v>77</v>
      </c>
      <c r="J84" s="4"/>
      <c r="K84" s="4"/>
    </row>
    <row r="85" spans="1:11" ht="12.75">
      <c r="A85" s="214" t="s">
        <v>163</v>
      </c>
      <c r="B85" s="215"/>
      <c r="C85" s="215"/>
      <c r="D85" s="215"/>
      <c r="E85" s="215"/>
      <c r="F85" s="215"/>
      <c r="G85" s="215"/>
      <c r="H85" s="216"/>
      <c r="I85" s="1">
        <v>78</v>
      </c>
      <c r="J85" s="4">
        <v>15558559</v>
      </c>
      <c r="K85" s="4">
        <v>15292944</v>
      </c>
    </row>
    <row r="86" spans="1:11" s="149" customFormat="1" ht="12.75">
      <c r="A86" s="217" t="s">
        <v>344</v>
      </c>
      <c r="B86" s="218"/>
      <c r="C86" s="218"/>
      <c r="D86" s="218"/>
      <c r="E86" s="218"/>
      <c r="F86" s="218"/>
      <c r="G86" s="218"/>
      <c r="H86" s="219"/>
      <c r="I86" s="147">
        <v>79</v>
      </c>
      <c r="J86" s="150">
        <f>SUM(J87:J89)</f>
        <v>0</v>
      </c>
      <c r="K86" s="150">
        <f>SUM(K87:K89)</f>
        <v>0</v>
      </c>
    </row>
    <row r="87" spans="1:11" ht="12.75">
      <c r="A87" s="214" t="s">
        <v>119</v>
      </c>
      <c r="B87" s="215"/>
      <c r="C87" s="215"/>
      <c r="D87" s="215"/>
      <c r="E87" s="215"/>
      <c r="F87" s="215"/>
      <c r="G87" s="215"/>
      <c r="H87" s="216"/>
      <c r="I87" s="1">
        <v>80</v>
      </c>
      <c r="J87" s="4"/>
      <c r="K87" s="4"/>
    </row>
    <row r="88" spans="1:11" ht="12.75">
      <c r="A88" s="214" t="s">
        <v>120</v>
      </c>
      <c r="B88" s="215"/>
      <c r="C88" s="215"/>
      <c r="D88" s="215"/>
      <c r="E88" s="215"/>
      <c r="F88" s="215"/>
      <c r="G88" s="215"/>
      <c r="H88" s="216"/>
      <c r="I88" s="1">
        <v>81</v>
      </c>
      <c r="J88" s="4"/>
      <c r="K88" s="4"/>
    </row>
    <row r="89" spans="1:11" ht="12.75">
      <c r="A89" s="214" t="s">
        <v>121</v>
      </c>
      <c r="B89" s="215"/>
      <c r="C89" s="215"/>
      <c r="D89" s="215"/>
      <c r="E89" s="215"/>
      <c r="F89" s="215"/>
      <c r="G89" s="215"/>
      <c r="H89" s="216"/>
      <c r="I89" s="1">
        <v>82</v>
      </c>
      <c r="J89" s="4"/>
      <c r="K89" s="4"/>
    </row>
    <row r="90" spans="1:11" s="149" customFormat="1" ht="12.75">
      <c r="A90" s="217" t="s">
        <v>345</v>
      </c>
      <c r="B90" s="218"/>
      <c r="C90" s="218"/>
      <c r="D90" s="218"/>
      <c r="E90" s="218"/>
      <c r="F90" s="218"/>
      <c r="G90" s="218"/>
      <c r="H90" s="219"/>
      <c r="I90" s="147">
        <v>83</v>
      </c>
      <c r="J90" s="150">
        <f>SUM(J91:J99)</f>
        <v>182013029</v>
      </c>
      <c r="K90" s="150">
        <f>SUM(K91:K99)</f>
        <v>172569414</v>
      </c>
    </row>
    <row r="91" spans="1:11" ht="12.75">
      <c r="A91" s="214" t="s">
        <v>122</v>
      </c>
      <c r="B91" s="215"/>
      <c r="C91" s="215"/>
      <c r="D91" s="215"/>
      <c r="E91" s="215"/>
      <c r="F91" s="215"/>
      <c r="G91" s="215"/>
      <c r="H91" s="216"/>
      <c r="I91" s="1">
        <v>84</v>
      </c>
      <c r="J91" s="4"/>
      <c r="K91" s="4"/>
    </row>
    <row r="92" spans="1:11" ht="12.75">
      <c r="A92" s="214" t="s">
        <v>222</v>
      </c>
      <c r="B92" s="215"/>
      <c r="C92" s="215"/>
      <c r="D92" s="215"/>
      <c r="E92" s="215"/>
      <c r="F92" s="215"/>
      <c r="G92" s="215"/>
      <c r="H92" s="216"/>
      <c r="I92" s="1">
        <v>85</v>
      </c>
      <c r="J92" s="4">
        <v>117211796</v>
      </c>
      <c r="K92" s="4">
        <v>109150167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4">
        <v>64801233</v>
      </c>
      <c r="K93" s="4">
        <v>63419247</v>
      </c>
    </row>
    <row r="94" spans="1:11" ht="12.75">
      <c r="A94" s="214" t="s">
        <v>223</v>
      </c>
      <c r="B94" s="215"/>
      <c r="C94" s="215"/>
      <c r="D94" s="215"/>
      <c r="E94" s="215"/>
      <c r="F94" s="215"/>
      <c r="G94" s="215"/>
      <c r="H94" s="216"/>
      <c r="I94" s="1">
        <v>87</v>
      </c>
      <c r="J94" s="4"/>
      <c r="K94" s="4"/>
    </row>
    <row r="95" spans="1:11" ht="12.75">
      <c r="A95" s="214" t="s">
        <v>224</v>
      </c>
      <c r="B95" s="215"/>
      <c r="C95" s="215"/>
      <c r="D95" s="215"/>
      <c r="E95" s="215"/>
      <c r="F95" s="215"/>
      <c r="G95" s="215"/>
      <c r="H95" s="216"/>
      <c r="I95" s="1">
        <v>88</v>
      </c>
      <c r="J95" s="4"/>
      <c r="K95" s="4"/>
    </row>
    <row r="96" spans="1:11" ht="12.75">
      <c r="A96" s="214" t="s">
        <v>225</v>
      </c>
      <c r="B96" s="215"/>
      <c r="C96" s="215"/>
      <c r="D96" s="215"/>
      <c r="E96" s="215"/>
      <c r="F96" s="215"/>
      <c r="G96" s="215"/>
      <c r="H96" s="216"/>
      <c r="I96" s="1">
        <v>89</v>
      </c>
      <c r="J96" s="4"/>
      <c r="K96" s="4"/>
    </row>
    <row r="97" spans="1:11" ht="12.75">
      <c r="A97" s="214" t="s">
        <v>84</v>
      </c>
      <c r="B97" s="215"/>
      <c r="C97" s="215"/>
      <c r="D97" s="215"/>
      <c r="E97" s="215"/>
      <c r="F97" s="215"/>
      <c r="G97" s="215"/>
      <c r="H97" s="216"/>
      <c r="I97" s="1">
        <v>90</v>
      </c>
      <c r="J97" s="4"/>
      <c r="K97" s="4"/>
    </row>
    <row r="98" spans="1:11" ht="12.75">
      <c r="A98" s="214" t="s">
        <v>82</v>
      </c>
      <c r="B98" s="215"/>
      <c r="C98" s="215"/>
      <c r="D98" s="215"/>
      <c r="E98" s="215"/>
      <c r="F98" s="215"/>
      <c r="G98" s="215"/>
      <c r="H98" s="216"/>
      <c r="I98" s="1">
        <v>91</v>
      </c>
      <c r="J98" s="4"/>
      <c r="K98" s="4"/>
    </row>
    <row r="99" spans="1:11" ht="12.75">
      <c r="A99" s="214" t="s">
        <v>83</v>
      </c>
      <c r="B99" s="215"/>
      <c r="C99" s="215"/>
      <c r="D99" s="215"/>
      <c r="E99" s="215"/>
      <c r="F99" s="215"/>
      <c r="G99" s="215"/>
      <c r="H99" s="216"/>
      <c r="I99" s="1">
        <v>92</v>
      </c>
      <c r="J99" s="4"/>
      <c r="K99" s="4"/>
    </row>
    <row r="100" spans="1:11" s="149" customFormat="1" ht="12.75">
      <c r="A100" s="217" t="s">
        <v>346</v>
      </c>
      <c r="B100" s="218"/>
      <c r="C100" s="218"/>
      <c r="D100" s="218"/>
      <c r="E100" s="218"/>
      <c r="F100" s="218"/>
      <c r="G100" s="218"/>
      <c r="H100" s="219"/>
      <c r="I100" s="147">
        <v>93</v>
      </c>
      <c r="J100" s="150">
        <f>SUM(J101:J112)</f>
        <v>225409841</v>
      </c>
      <c r="K100" s="150">
        <f>SUM(K101:K112)</f>
        <v>239718822</v>
      </c>
    </row>
    <row r="101" spans="1:11" ht="12.75">
      <c r="A101" s="214" t="s">
        <v>122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4"/>
      <c r="K101" s="4"/>
    </row>
    <row r="102" spans="1:11" ht="12.75">
      <c r="A102" s="214" t="s">
        <v>222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4"/>
      <c r="K102" s="4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4">
        <v>102661604</v>
      </c>
      <c r="K103" s="4">
        <v>100048306</v>
      </c>
    </row>
    <row r="104" spans="1:11" ht="12.75">
      <c r="A104" s="214" t="s">
        <v>223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4">
        <v>62692</v>
      </c>
      <c r="K104" s="4">
        <v>66091</v>
      </c>
    </row>
    <row r="105" spans="1:11" ht="12.75">
      <c r="A105" s="214" t="s">
        <v>224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4">
        <v>88947594</v>
      </c>
      <c r="K105" s="4">
        <v>104397299</v>
      </c>
    </row>
    <row r="106" spans="1:11" ht="12.75">
      <c r="A106" s="214" t="s">
        <v>225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4"/>
      <c r="K106" s="4">
        <v>804</v>
      </c>
    </row>
    <row r="107" spans="1:11" ht="12.75">
      <c r="A107" s="214" t="s">
        <v>84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4"/>
      <c r="K107" s="4"/>
    </row>
    <row r="108" spans="1:11" ht="12.75">
      <c r="A108" s="214" t="s">
        <v>85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4">
        <v>6474012</v>
      </c>
      <c r="K108" s="4">
        <v>6705455</v>
      </c>
    </row>
    <row r="109" spans="1:11" ht="12.75">
      <c r="A109" s="214" t="s">
        <v>86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4">
        <v>18826641</v>
      </c>
      <c r="K109" s="4">
        <v>28389277</v>
      </c>
    </row>
    <row r="110" spans="1:11" ht="12.75">
      <c r="A110" s="214" t="s">
        <v>89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4"/>
      <c r="K110" s="4"/>
    </row>
    <row r="111" spans="1:11" ht="12.75">
      <c r="A111" s="214" t="s">
        <v>87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4"/>
      <c r="K111" s="4"/>
    </row>
    <row r="112" spans="1:11" ht="12.75">
      <c r="A112" s="214" t="s">
        <v>88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4">
        <v>8437298</v>
      </c>
      <c r="K112" s="4">
        <v>111590</v>
      </c>
    </row>
    <row r="113" spans="1:11" s="149" customFormat="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47">
        <v>106</v>
      </c>
      <c r="J113" s="151">
        <v>7559252</v>
      </c>
      <c r="K113" s="151">
        <v>2419084</v>
      </c>
    </row>
    <row r="114" spans="1:11" s="149" customFormat="1" ht="12.75">
      <c r="A114" s="217" t="s">
        <v>347</v>
      </c>
      <c r="B114" s="218"/>
      <c r="C114" s="218"/>
      <c r="D114" s="218"/>
      <c r="E114" s="218"/>
      <c r="F114" s="218"/>
      <c r="G114" s="218"/>
      <c r="H114" s="219"/>
      <c r="I114" s="147">
        <v>107</v>
      </c>
      <c r="J114" s="150">
        <f>J69+J86+J90+J100+J113</f>
        <v>758416510</v>
      </c>
      <c r="K114" s="150">
        <f>K69+K86+K90+K100+K113</f>
        <v>757707787</v>
      </c>
    </row>
    <row r="115" spans="1:11" s="149" customFormat="1" ht="12.75">
      <c r="A115" s="203" t="s">
        <v>47</v>
      </c>
      <c r="B115" s="204"/>
      <c r="C115" s="204"/>
      <c r="D115" s="204"/>
      <c r="E115" s="204"/>
      <c r="F115" s="204"/>
      <c r="G115" s="204"/>
      <c r="H115" s="205"/>
      <c r="I115" s="155">
        <v>108</v>
      </c>
      <c r="J115" s="153">
        <v>31754744</v>
      </c>
      <c r="K115" s="153">
        <v>31298646</v>
      </c>
    </row>
    <row r="116" spans="1:11" ht="12.75">
      <c r="A116" s="206" t="s">
        <v>289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176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4">
        <v>327875829</v>
      </c>
      <c r="K118" s="4">
        <v>327707523</v>
      </c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2">
        <v>110</v>
      </c>
      <c r="J119" s="5">
        <v>15558559</v>
      </c>
      <c r="K119" s="5">
        <v>15292944</v>
      </c>
    </row>
    <row r="120" spans="1:11" ht="12.75">
      <c r="A120" s="223" t="s">
        <v>290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 horizontalCentered="1"/>
  <pageMargins left="0.7480314960629921" right="0.5118110236220472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1">
      <selection activeCell="A1" sqref="A1:M1"/>
    </sheetView>
  </sheetViews>
  <sheetFormatPr defaultColWidth="9.140625" defaultRowHeight="12.75"/>
  <cols>
    <col min="1" max="7" width="9.140625" style="48" customWidth="1"/>
    <col min="8" max="8" width="1.8515625" style="48" customWidth="1"/>
    <col min="9" max="9" width="9.140625" style="48" customWidth="1"/>
    <col min="10" max="10" width="12.421875" style="48" customWidth="1"/>
    <col min="11" max="11" width="13.140625" style="48" customWidth="1"/>
    <col min="12" max="12" width="14.8515625" style="48" customWidth="1"/>
    <col min="13" max="13" width="12.7109375" style="48" customWidth="1"/>
    <col min="14" max="16384" width="9.140625" style="48" customWidth="1"/>
  </cols>
  <sheetData>
    <row r="1" spans="1:13" ht="16.5" customHeight="1">
      <c r="A1" s="241" t="s">
        <v>144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4.25" customHeight="1">
      <c r="A2" s="249" t="s">
        <v>311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70" t="s">
        <v>339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>
      <c r="A4" s="269" t="s">
        <v>49</v>
      </c>
      <c r="B4" s="269"/>
      <c r="C4" s="269"/>
      <c r="D4" s="269"/>
      <c r="E4" s="269"/>
      <c r="F4" s="269"/>
      <c r="G4" s="269"/>
      <c r="H4" s="269"/>
      <c r="I4" s="52" t="s">
        <v>258</v>
      </c>
      <c r="J4" s="268" t="s">
        <v>298</v>
      </c>
      <c r="K4" s="268"/>
      <c r="L4" s="268" t="s">
        <v>299</v>
      </c>
      <c r="M4" s="268"/>
    </row>
    <row r="5" spans="1:13" ht="12.75">
      <c r="A5" s="269"/>
      <c r="B5" s="269"/>
      <c r="C5" s="269"/>
      <c r="D5" s="269"/>
      <c r="E5" s="269"/>
      <c r="F5" s="269"/>
      <c r="G5" s="269"/>
      <c r="H5" s="269"/>
      <c r="I5" s="52"/>
      <c r="J5" s="54" t="s">
        <v>293</v>
      </c>
      <c r="K5" s="54" t="s">
        <v>294</v>
      </c>
      <c r="L5" s="54" t="s">
        <v>293</v>
      </c>
      <c r="M5" s="54" t="s">
        <v>294</v>
      </c>
    </row>
    <row r="6" spans="1:13" ht="12.75">
      <c r="A6" s="268">
        <v>1</v>
      </c>
      <c r="B6" s="268"/>
      <c r="C6" s="268"/>
      <c r="D6" s="268"/>
      <c r="E6" s="268"/>
      <c r="F6" s="268"/>
      <c r="G6" s="268"/>
      <c r="H6" s="268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s="149" customFormat="1" ht="12.75">
      <c r="A7" s="228" t="s">
        <v>348</v>
      </c>
      <c r="B7" s="229"/>
      <c r="C7" s="229"/>
      <c r="D7" s="229"/>
      <c r="E7" s="229"/>
      <c r="F7" s="229"/>
      <c r="G7" s="229"/>
      <c r="H7" s="230"/>
      <c r="I7" s="146">
        <v>111</v>
      </c>
      <c r="J7" s="154">
        <f>SUM(J8:J9)</f>
        <v>68206179</v>
      </c>
      <c r="K7" s="154">
        <f>SUM(K8:K9)</f>
        <v>68206179</v>
      </c>
      <c r="L7" s="154">
        <f>SUM(L8:L9)</f>
        <v>71991515</v>
      </c>
      <c r="M7" s="154">
        <f>SUM(M8:M9)</f>
        <v>71991515</v>
      </c>
    </row>
    <row r="8" spans="1:13" s="149" customFormat="1" ht="12.75">
      <c r="A8" s="217" t="s">
        <v>142</v>
      </c>
      <c r="B8" s="218"/>
      <c r="C8" s="218"/>
      <c r="D8" s="218"/>
      <c r="E8" s="218"/>
      <c r="F8" s="218"/>
      <c r="G8" s="218"/>
      <c r="H8" s="219"/>
      <c r="I8" s="147">
        <v>112</v>
      </c>
      <c r="J8" s="151">
        <v>58304018</v>
      </c>
      <c r="K8" s="151">
        <v>58304018</v>
      </c>
      <c r="L8" s="151">
        <v>65642672</v>
      </c>
      <c r="M8" s="151">
        <v>65642672</v>
      </c>
    </row>
    <row r="9" spans="1:13" s="149" customFormat="1" ht="12.75">
      <c r="A9" s="217" t="s">
        <v>93</v>
      </c>
      <c r="B9" s="218"/>
      <c r="C9" s="218"/>
      <c r="D9" s="218"/>
      <c r="E9" s="218"/>
      <c r="F9" s="218"/>
      <c r="G9" s="218"/>
      <c r="H9" s="219"/>
      <c r="I9" s="147">
        <v>113</v>
      </c>
      <c r="J9" s="151">
        <v>9902161</v>
      </c>
      <c r="K9" s="151">
        <v>9902161</v>
      </c>
      <c r="L9" s="151">
        <v>6348843</v>
      </c>
      <c r="M9" s="151">
        <v>6348843</v>
      </c>
    </row>
    <row r="10" spans="1:13" s="149" customFormat="1" ht="12.75">
      <c r="A10" s="217" t="s">
        <v>349</v>
      </c>
      <c r="B10" s="218"/>
      <c r="C10" s="218"/>
      <c r="D10" s="218"/>
      <c r="E10" s="218"/>
      <c r="F10" s="218"/>
      <c r="G10" s="218"/>
      <c r="H10" s="219"/>
      <c r="I10" s="147">
        <v>114</v>
      </c>
      <c r="J10" s="150">
        <f>J11+J12+J16+J20+J21+J22+J25+J26</f>
        <v>64461262</v>
      </c>
      <c r="K10" s="150">
        <f>K11+K12+K16+K20+K21+K22+K25+K26</f>
        <v>64461262</v>
      </c>
      <c r="L10" s="150">
        <f>L11+L12+L16+L20+L21+L22+L25+L26</f>
        <v>68085586</v>
      </c>
      <c r="M10" s="150">
        <f>M11+M12+M16+M20+M21+M22+M25+M26</f>
        <v>68085586</v>
      </c>
    </row>
    <row r="11" spans="1:13" s="149" customFormat="1" ht="12.75">
      <c r="A11" s="217" t="s">
        <v>94</v>
      </c>
      <c r="B11" s="218"/>
      <c r="C11" s="218"/>
      <c r="D11" s="218"/>
      <c r="E11" s="218"/>
      <c r="F11" s="218"/>
      <c r="G11" s="218"/>
      <c r="H11" s="219"/>
      <c r="I11" s="147">
        <v>115</v>
      </c>
      <c r="J11" s="151">
        <v>5722046</v>
      </c>
      <c r="K11" s="151">
        <v>5722046</v>
      </c>
      <c r="L11" s="151">
        <v>1924398</v>
      </c>
      <c r="M11" s="151">
        <v>1924398</v>
      </c>
    </row>
    <row r="12" spans="1:13" s="149" customFormat="1" ht="12.75">
      <c r="A12" s="217" t="s">
        <v>350</v>
      </c>
      <c r="B12" s="218"/>
      <c r="C12" s="218"/>
      <c r="D12" s="218"/>
      <c r="E12" s="218"/>
      <c r="F12" s="218"/>
      <c r="G12" s="218"/>
      <c r="H12" s="219"/>
      <c r="I12" s="147">
        <v>116</v>
      </c>
      <c r="J12" s="150">
        <f>SUM(J13:J15)</f>
        <v>31830992</v>
      </c>
      <c r="K12" s="150">
        <f>SUM(K13:K15)</f>
        <v>31830992</v>
      </c>
      <c r="L12" s="150">
        <f>SUM(L13:L15)</f>
        <v>37889934</v>
      </c>
      <c r="M12" s="150">
        <f>SUM(M13:M15)</f>
        <v>37889934</v>
      </c>
    </row>
    <row r="13" spans="1:13" ht="12.75">
      <c r="A13" s="214" t="s">
        <v>136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4">
        <v>20625165</v>
      </c>
      <c r="K13" s="4">
        <v>20625165</v>
      </c>
      <c r="L13" s="4">
        <v>20145973</v>
      </c>
      <c r="M13" s="4">
        <v>20145973</v>
      </c>
    </row>
    <row r="14" spans="1:13" ht="12.75">
      <c r="A14" s="214" t="s">
        <v>137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4">
        <v>5792651</v>
      </c>
      <c r="K14" s="4">
        <v>5792651</v>
      </c>
      <c r="L14" s="4">
        <v>12042938</v>
      </c>
      <c r="M14" s="4">
        <v>12042938</v>
      </c>
    </row>
    <row r="15" spans="1:13" ht="12.75">
      <c r="A15" s="214" t="s">
        <v>51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4">
        <v>5413176</v>
      </c>
      <c r="K15" s="4">
        <v>5413176</v>
      </c>
      <c r="L15" s="4">
        <v>5701023</v>
      </c>
      <c r="M15" s="4">
        <v>5701023</v>
      </c>
    </row>
    <row r="16" spans="1:13" s="149" customFormat="1" ht="12.75">
      <c r="A16" s="217" t="s">
        <v>351</v>
      </c>
      <c r="B16" s="218"/>
      <c r="C16" s="218"/>
      <c r="D16" s="218"/>
      <c r="E16" s="218"/>
      <c r="F16" s="218"/>
      <c r="G16" s="218"/>
      <c r="H16" s="219"/>
      <c r="I16" s="147">
        <v>120</v>
      </c>
      <c r="J16" s="150">
        <f>SUM(J17:J19)</f>
        <v>16831938</v>
      </c>
      <c r="K16" s="150">
        <v>16831938</v>
      </c>
      <c r="L16" s="150">
        <f>SUM(L17:L19)</f>
        <v>17492298</v>
      </c>
      <c r="M16" s="150">
        <f>SUM(M17:M19)</f>
        <v>17492298</v>
      </c>
    </row>
    <row r="17" spans="1:13" ht="12.75">
      <c r="A17" s="214" t="s">
        <v>52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4">
        <v>10585587</v>
      </c>
      <c r="K17" s="4">
        <v>10585587</v>
      </c>
      <c r="L17" s="4">
        <v>11056472</v>
      </c>
      <c r="M17" s="4">
        <v>11056472</v>
      </c>
    </row>
    <row r="18" spans="1:13" ht="12.75">
      <c r="A18" s="214" t="s">
        <v>53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4">
        <v>3782124</v>
      </c>
      <c r="K18" s="4">
        <v>3782124</v>
      </c>
      <c r="L18" s="4">
        <v>3861893</v>
      </c>
      <c r="M18" s="4">
        <v>3861893</v>
      </c>
    </row>
    <row r="19" spans="1:13" ht="12.75">
      <c r="A19" s="214" t="s">
        <v>54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4">
        <v>2464227</v>
      </c>
      <c r="K19" s="4">
        <v>2264227</v>
      </c>
      <c r="L19" s="4">
        <v>2573933</v>
      </c>
      <c r="M19" s="4">
        <v>2573933</v>
      </c>
    </row>
    <row r="20" spans="1:13" s="149" customFormat="1" ht="12.75">
      <c r="A20" s="217" t="s">
        <v>95</v>
      </c>
      <c r="B20" s="218"/>
      <c r="C20" s="218"/>
      <c r="D20" s="218"/>
      <c r="E20" s="218"/>
      <c r="F20" s="218"/>
      <c r="G20" s="218"/>
      <c r="H20" s="219"/>
      <c r="I20" s="147">
        <v>124</v>
      </c>
      <c r="J20" s="151">
        <v>5457459</v>
      </c>
      <c r="K20" s="151">
        <v>5457459</v>
      </c>
      <c r="L20" s="151">
        <v>5731181</v>
      </c>
      <c r="M20" s="151">
        <v>5731181</v>
      </c>
    </row>
    <row r="21" spans="1:13" s="149" customFormat="1" ht="12.75">
      <c r="A21" s="217" t="s">
        <v>96</v>
      </c>
      <c r="B21" s="218"/>
      <c r="C21" s="218"/>
      <c r="D21" s="218"/>
      <c r="E21" s="218"/>
      <c r="F21" s="218"/>
      <c r="G21" s="218"/>
      <c r="H21" s="219"/>
      <c r="I21" s="147">
        <v>125</v>
      </c>
      <c r="J21" s="151">
        <v>3928377</v>
      </c>
      <c r="K21" s="151">
        <v>3928377</v>
      </c>
      <c r="L21" s="151">
        <v>3495401</v>
      </c>
      <c r="M21" s="151">
        <v>3495401</v>
      </c>
    </row>
    <row r="22" spans="1:13" s="149" customFormat="1" ht="12.75">
      <c r="A22" s="217" t="s">
        <v>352</v>
      </c>
      <c r="B22" s="218"/>
      <c r="C22" s="218"/>
      <c r="D22" s="218"/>
      <c r="E22" s="218"/>
      <c r="F22" s="218"/>
      <c r="G22" s="218"/>
      <c r="H22" s="219"/>
      <c r="I22" s="147">
        <v>126</v>
      </c>
      <c r="J22" s="150">
        <f>SUM(J23:J24)</f>
        <v>0</v>
      </c>
      <c r="K22" s="150">
        <f>SUM(K23:K24)</f>
        <v>0</v>
      </c>
      <c r="L22" s="150">
        <f>SUM(L23:L24)</f>
        <v>15000</v>
      </c>
      <c r="M22" s="150">
        <f>SUM(M23:M24)</f>
        <v>15000</v>
      </c>
    </row>
    <row r="23" spans="1:13" ht="12.75">
      <c r="A23" s="214" t="s">
        <v>127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4"/>
      <c r="K23" s="4"/>
      <c r="L23" s="4"/>
      <c r="M23" s="4"/>
    </row>
    <row r="24" spans="1:13" ht="12.75">
      <c r="A24" s="214" t="s">
        <v>128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4"/>
      <c r="K24" s="4"/>
      <c r="L24" s="4">
        <v>15000</v>
      </c>
      <c r="M24" s="4">
        <v>15000</v>
      </c>
    </row>
    <row r="25" spans="1:13" s="149" customFormat="1" ht="12.75">
      <c r="A25" s="217" t="s">
        <v>97</v>
      </c>
      <c r="B25" s="218"/>
      <c r="C25" s="218"/>
      <c r="D25" s="218"/>
      <c r="E25" s="218"/>
      <c r="F25" s="218"/>
      <c r="G25" s="218"/>
      <c r="H25" s="219"/>
      <c r="I25" s="147">
        <v>129</v>
      </c>
      <c r="J25" s="151"/>
      <c r="K25" s="151"/>
      <c r="L25" s="151"/>
      <c r="M25" s="151"/>
    </row>
    <row r="26" spans="1:13" s="149" customFormat="1" ht="12.75">
      <c r="A26" s="217" t="s">
        <v>40</v>
      </c>
      <c r="B26" s="218"/>
      <c r="C26" s="218"/>
      <c r="D26" s="218"/>
      <c r="E26" s="218"/>
      <c r="F26" s="218"/>
      <c r="G26" s="218"/>
      <c r="H26" s="219"/>
      <c r="I26" s="147">
        <v>130</v>
      </c>
      <c r="J26" s="151">
        <v>690450</v>
      </c>
      <c r="K26" s="151">
        <v>690450</v>
      </c>
      <c r="L26" s="151">
        <v>1537374</v>
      </c>
      <c r="M26" s="151">
        <v>1537374</v>
      </c>
    </row>
    <row r="27" spans="1:13" s="149" customFormat="1" ht="12.75">
      <c r="A27" s="217" t="s">
        <v>353</v>
      </c>
      <c r="B27" s="218"/>
      <c r="C27" s="218"/>
      <c r="D27" s="218"/>
      <c r="E27" s="218"/>
      <c r="F27" s="218"/>
      <c r="G27" s="218"/>
      <c r="H27" s="219"/>
      <c r="I27" s="147">
        <v>131</v>
      </c>
      <c r="J27" s="150">
        <f>SUM(J28:J32)</f>
        <v>506769</v>
      </c>
      <c r="K27" s="150">
        <v>506769</v>
      </c>
      <c r="L27" s="150">
        <f>SUM(L28:L32)</f>
        <v>408286</v>
      </c>
      <c r="M27" s="150">
        <f>SUM(M28:M32)</f>
        <v>408286</v>
      </c>
    </row>
    <row r="28" spans="1:13" s="149" customFormat="1" ht="12.75">
      <c r="A28" s="217" t="s">
        <v>210</v>
      </c>
      <c r="B28" s="218"/>
      <c r="C28" s="218"/>
      <c r="D28" s="218"/>
      <c r="E28" s="218"/>
      <c r="F28" s="218"/>
      <c r="G28" s="218"/>
      <c r="H28" s="219"/>
      <c r="I28" s="147">
        <v>132</v>
      </c>
      <c r="J28" s="151"/>
      <c r="K28" s="151"/>
      <c r="L28" s="151"/>
      <c r="M28" s="151"/>
    </row>
    <row r="29" spans="1:13" s="149" customFormat="1" ht="12.75">
      <c r="A29" s="217" t="s">
        <v>145</v>
      </c>
      <c r="B29" s="218"/>
      <c r="C29" s="218"/>
      <c r="D29" s="218"/>
      <c r="E29" s="218"/>
      <c r="F29" s="218"/>
      <c r="G29" s="218"/>
      <c r="H29" s="219"/>
      <c r="I29" s="147">
        <v>133</v>
      </c>
      <c r="J29" s="151">
        <v>167411</v>
      </c>
      <c r="K29" s="151">
        <v>167411</v>
      </c>
      <c r="L29" s="151">
        <v>406682</v>
      </c>
      <c r="M29" s="151">
        <v>406682</v>
      </c>
    </row>
    <row r="30" spans="1:13" s="149" customFormat="1" ht="12.75">
      <c r="A30" s="217" t="s">
        <v>129</v>
      </c>
      <c r="B30" s="218"/>
      <c r="C30" s="218"/>
      <c r="D30" s="218"/>
      <c r="E30" s="218"/>
      <c r="F30" s="218"/>
      <c r="G30" s="218"/>
      <c r="H30" s="219"/>
      <c r="I30" s="147">
        <v>134</v>
      </c>
      <c r="J30" s="151"/>
      <c r="K30" s="151"/>
      <c r="L30" s="151"/>
      <c r="M30" s="151"/>
    </row>
    <row r="31" spans="1:13" s="149" customFormat="1" ht="12.75">
      <c r="A31" s="217" t="s">
        <v>206</v>
      </c>
      <c r="B31" s="218"/>
      <c r="C31" s="218"/>
      <c r="D31" s="218"/>
      <c r="E31" s="218"/>
      <c r="F31" s="218"/>
      <c r="G31" s="218"/>
      <c r="H31" s="219"/>
      <c r="I31" s="147">
        <v>135</v>
      </c>
      <c r="J31" s="151"/>
      <c r="K31" s="151"/>
      <c r="L31" s="151"/>
      <c r="M31" s="151"/>
    </row>
    <row r="32" spans="1:13" s="149" customFormat="1" ht="12.75">
      <c r="A32" s="217" t="s">
        <v>130</v>
      </c>
      <c r="B32" s="218"/>
      <c r="C32" s="218"/>
      <c r="D32" s="218"/>
      <c r="E32" s="218"/>
      <c r="F32" s="218"/>
      <c r="G32" s="218"/>
      <c r="H32" s="219"/>
      <c r="I32" s="147">
        <v>136</v>
      </c>
      <c r="J32" s="151">
        <v>339358</v>
      </c>
      <c r="K32" s="151">
        <v>339358</v>
      </c>
      <c r="L32" s="151">
        <v>1604</v>
      </c>
      <c r="M32" s="151">
        <v>1604</v>
      </c>
    </row>
    <row r="33" spans="1:13" s="149" customFormat="1" ht="12.75">
      <c r="A33" s="217" t="s">
        <v>354</v>
      </c>
      <c r="B33" s="218"/>
      <c r="C33" s="218"/>
      <c r="D33" s="218"/>
      <c r="E33" s="218"/>
      <c r="F33" s="218"/>
      <c r="G33" s="218"/>
      <c r="H33" s="219"/>
      <c r="I33" s="147">
        <v>137</v>
      </c>
      <c r="J33" s="150">
        <f>SUM(J34:J37)</f>
        <v>3297808</v>
      </c>
      <c r="K33" s="150">
        <f>SUM(K34:K37)</f>
        <v>3297808</v>
      </c>
      <c r="L33" s="150">
        <f>SUM(L34:L37)</f>
        <v>4141281</v>
      </c>
      <c r="M33" s="150">
        <f>SUM(M34:M37)</f>
        <v>4141281</v>
      </c>
    </row>
    <row r="34" spans="1:13" s="149" customFormat="1" ht="12.75">
      <c r="A34" s="217" t="s">
        <v>56</v>
      </c>
      <c r="B34" s="218"/>
      <c r="C34" s="218"/>
      <c r="D34" s="218"/>
      <c r="E34" s="218"/>
      <c r="F34" s="218"/>
      <c r="G34" s="218"/>
      <c r="H34" s="219"/>
      <c r="I34" s="147">
        <v>138</v>
      </c>
      <c r="J34" s="151"/>
      <c r="K34" s="151"/>
      <c r="L34" s="151"/>
      <c r="M34" s="151"/>
    </row>
    <row r="35" spans="1:13" s="149" customFormat="1" ht="12.75">
      <c r="A35" s="217" t="s">
        <v>55</v>
      </c>
      <c r="B35" s="218"/>
      <c r="C35" s="218"/>
      <c r="D35" s="218"/>
      <c r="E35" s="218"/>
      <c r="F35" s="218"/>
      <c r="G35" s="218"/>
      <c r="H35" s="219"/>
      <c r="I35" s="147">
        <v>139</v>
      </c>
      <c r="J35" s="151">
        <v>3216558</v>
      </c>
      <c r="K35" s="151">
        <v>3216558</v>
      </c>
      <c r="L35" s="151">
        <v>3994709</v>
      </c>
      <c r="M35" s="151">
        <v>3994709</v>
      </c>
    </row>
    <row r="36" spans="1:13" s="149" customFormat="1" ht="12.75">
      <c r="A36" s="217" t="s">
        <v>207</v>
      </c>
      <c r="B36" s="218"/>
      <c r="C36" s="218"/>
      <c r="D36" s="218"/>
      <c r="E36" s="218"/>
      <c r="F36" s="218"/>
      <c r="G36" s="218"/>
      <c r="H36" s="219"/>
      <c r="I36" s="147">
        <v>140</v>
      </c>
      <c r="J36" s="151"/>
      <c r="K36" s="151"/>
      <c r="L36" s="151"/>
      <c r="M36" s="151"/>
    </row>
    <row r="37" spans="1:13" s="149" customFormat="1" ht="12.75">
      <c r="A37" s="217" t="s">
        <v>57</v>
      </c>
      <c r="B37" s="218"/>
      <c r="C37" s="218"/>
      <c r="D37" s="218"/>
      <c r="E37" s="218"/>
      <c r="F37" s="218"/>
      <c r="G37" s="218"/>
      <c r="H37" s="219"/>
      <c r="I37" s="147">
        <v>141</v>
      </c>
      <c r="J37" s="151">
        <v>81250</v>
      </c>
      <c r="K37" s="151">
        <v>81250</v>
      </c>
      <c r="L37" s="151">
        <v>146572</v>
      </c>
      <c r="M37" s="151">
        <v>146572</v>
      </c>
    </row>
    <row r="38" spans="1:13" s="149" customFormat="1" ht="12.75">
      <c r="A38" s="217" t="s">
        <v>183</v>
      </c>
      <c r="B38" s="218"/>
      <c r="C38" s="218"/>
      <c r="D38" s="218"/>
      <c r="E38" s="218"/>
      <c r="F38" s="218"/>
      <c r="G38" s="218"/>
      <c r="H38" s="219"/>
      <c r="I38" s="147">
        <v>142</v>
      </c>
      <c r="J38" s="151"/>
      <c r="K38" s="151"/>
      <c r="L38" s="151"/>
      <c r="M38" s="151"/>
    </row>
    <row r="39" spans="1:13" s="149" customFormat="1" ht="12.75">
      <c r="A39" s="217" t="s">
        <v>184</v>
      </c>
      <c r="B39" s="218"/>
      <c r="C39" s="218"/>
      <c r="D39" s="218"/>
      <c r="E39" s="218"/>
      <c r="F39" s="218"/>
      <c r="G39" s="218"/>
      <c r="H39" s="219"/>
      <c r="I39" s="147">
        <v>143</v>
      </c>
      <c r="J39" s="151"/>
      <c r="K39" s="151"/>
      <c r="L39" s="151"/>
      <c r="M39" s="151"/>
    </row>
    <row r="40" spans="1:13" s="149" customFormat="1" ht="12.75">
      <c r="A40" s="217" t="s">
        <v>208</v>
      </c>
      <c r="B40" s="218"/>
      <c r="C40" s="218"/>
      <c r="D40" s="218"/>
      <c r="E40" s="218"/>
      <c r="F40" s="218"/>
      <c r="G40" s="218"/>
      <c r="H40" s="219"/>
      <c r="I40" s="147">
        <v>144</v>
      </c>
      <c r="J40" s="151"/>
      <c r="K40" s="151"/>
      <c r="L40" s="151"/>
      <c r="M40" s="151"/>
    </row>
    <row r="41" spans="1:13" s="149" customFormat="1" ht="12.75">
      <c r="A41" s="217" t="s">
        <v>209</v>
      </c>
      <c r="B41" s="218"/>
      <c r="C41" s="218"/>
      <c r="D41" s="218"/>
      <c r="E41" s="218"/>
      <c r="F41" s="218"/>
      <c r="G41" s="218"/>
      <c r="H41" s="219"/>
      <c r="I41" s="147">
        <v>145</v>
      </c>
      <c r="J41" s="151"/>
      <c r="K41" s="151"/>
      <c r="L41" s="151"/>
      <c r="M41" s="151"/>
    </row>
    <row r="42" spans="1:13" s="149" customFormat="1" ht="12.75">
      <c r="A42" s="217" t="s">
        <v>355</v>
      </c>
      <c r="B42" s="218"/>
      <c r="C42" s="218"/>
      <c r="D42" s="218"/>
      <c r="E42" s="218"/>
      <c r="F42" s="218"/>
      <c r="G42" s="218"/>
      <c r="H42" s="219"/>
      <c r="I42" s="147">
        <v>146</v>
      </c>
      <c r="J42" s="150">
        <f>J7+J27+J38+J40</f>
        <v>68712948</v>
      </c>
      <c r="K42" s="150">
        <f>K7+K27+K38+K40</f>
        <v>68712948</v>
      </c>
      <c r="L42" s="150">
        <f>L7+L27+L38+L40</f>
        <v>72399801</v>
      </c>
      <c r="M42" s="150">
        <f>M7+M27+M38+M40</f>
        <v>72399801</v>
      </c>
    </row>
    <row r="43" spans="1:13" s="149" customFormat="1" ht="12.75">
      <c r="A43" s="217" t="s">
        <v>356</v>
      </c>
      <c r="B43" s="218"/>
      <c r="C43" s="218"/>
      <c r="D43" s="218"/>
      <c r="E43" s="218"/>
      <c r="F43" s="218"/>
      <c r="G43" s="218"/>
      <c r="H43" s="219"/>
      <c r="I43" s="147">
        <v>147</v>
      </c>
      <c r="J43" s="150">
        <f>J10+J33+J39+J41</f>
        <v>67759070</v>
      </c>
      <c r="K43" s="150">
        <f>K10+K33+K39+K41</f>
        <v>67759070</v>
      </c>
      <c r="L43" s="150">
        <f>L10+L33+L39+L41</f>
        <v>72226867</v>
      </c>
      <c r="M43" s="150">
        <f>M10+M33+M39+M41</f>
        <v>72226867</v>
      </c>
    </row>
    <row r="44" spans="1:13" s="149" customFormat="1" ht="12.75">
      <c r="A44" s="217" t="s">
        <v>357</v>
      </c>
      <c r="B44" s="218"/>
      <c r="C44" s="218"/>
      <c r="D44" s="218"/>
      <c r="E44" s="218"/>
      <c r="F44" s="218"/>
      <c r="G44" s="218"/>
      <c r="H44" s="219"/>
      <c r="I44" s="147">
        <v>148</v>
      </c>
      <c r="J44" s="150">
        <f>J42-J43</f>
        <v>953878</v>
      </c>
      <c r="K44" s="150">
        <f>K42-K43</f>
        <v>953878</v>
      </c>
      <c r="L44" s="150">
        <f>L42-L43</f>
        <v>172934</v>
      </c>
      <c r="M44" s="150">
        <f>M42-M43</f>
        <v>172934</v>
      </c>
    </row>
    <row r="45" spans="1:13" ht="12.75">
      <c r="A45" s="225" t="s">
        <v>202</v>
      </c>
      <c r="B45" s="226"/>
      <c r="C45" s="226"/>
      <c r="D45" s="226"/>
      <c r="E45" s="226"/>
      <c r="F45" s="226"/>
      <c r="G45" s="226"/>
      <c r="H45" s="227"/>
      <c r="I45" s="1">
        <v>149</v>
      </c>
      <c r="J45" s="49">
        <f>IF(J42&gt;J43,J42-J43,0)</f>
        <v>953878</v>
      </c>
      <c r="K45" s="49">
        <f>IF(K42&gt;K43,K42-K43,0)</f>
        <v>953878</v>
      </c>
      <c r="L45" s="49">
        <f>IF(L42&gt;L43,L42-L43,0)</f>
        <v>172934</v>
      </c>
      <c r="M45" s="49">
        <f>IF(M42&gt;M43,M42-M43,0)</f>
        <v>172934</v>
      </c>
    </row>
    <row r="46" spans="1:13" ht="12.75">
      <c r="A46" s="225" t="s">
        <v>203</v>
      </c>
      <c r="B46" s="226"/>
      <c r="C46" s="226"/>
      <c r="D46" s="226"/>
      <c r="E46" s="226"/>
      <c r="F46" s="226"/>
      <c r="G46" s="226"/>
      <c r="H46" s="227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s="149" customFormat="1" ht="12.75">
      <c r="A47" s="217" t="s">
        <v>201</v>
      </c>
      <c r="B47" s="218"/>
      <c r="C47" s="218"/>
      <c r="D47" s="218"/>
      <c r="E47" s="218"/>
      <c r="F47" s="218"/>
      <c r="G47" s="218"/>
      <c r="H47" s="219"/>
      <c r="I47" s="147">
        <v>151</v>
      </c>
      <c r="J47" s="151"/>
      <c r="K47" s="151"/>
      <c r="L47" s="151"/>
      <c r="M47" s="151"/>
    </row>
    <row r="48" spans="1:13" s="149" customFormat="1" ht="12.75">
      <c r="A48" s="217" t="s">
        <v>358</v>
      </c>
      <c r="B48" s="218"/>
      <c r="C48" s="218"/>
      <c r="D48" s="218"/>
      <c r="E48" s="218"/>
      <c r="F48" s="218"/>
      <c r="G48" s="218"/>
      <c r="H48" s="219"/>
      <c r="I48" s="147">
        <v>152</v>
      </c>
      <c r="J48" s="150">
        <f>J44-J47</f>
        <v>953878</v>
      </c>
      <c r="K48" s="150">
        <f>K44-K47</f>
        <v>953878</v>
      </c>
      <c r="L48" s="150">
        <f>L44-L47</f>
        <v>172934</v>
      </c>
      <c r="M48" s="150">
        <f>M44-M47</f>
        <v>172934</v>
      </c>
    </row>
    <row r="49" spans="1:13" ht="12.75">
      <c r="A49" s="225" t="s">
        <v>181</v>
      </c>
      <c r="B49" s="226"/>
      <c r="C49" s="226"/>
      <c r="D49" s="226"/>
      <c r="E49" s="226"/>
      <c r="F49" s="226"/>
      <c r="G49" s="226"/>
      <c r="H49" s="227"/>
      <c r="I49" s="1">
        <v>153</v>
      </c>
      <c r="J49" s="49">
        <f>IF(J48&gt;0,J48,0)</f>
        <v>953878</v>
      </c>
      <c r="K49" s="49">
        <f>IF(K48&gt;0,K48,0)</f>
        <v>953878</v>
      </c>
      <c r="L49" s="49">
        <f>IF(L48&gt;0,L48,0)</f>
        <v>172934</v>
      </c>
      <c r="M49" s="49">
        <f>IF(M48&gt;0,M48,0)</f>
        <v>172934</v>
      </c>
    </row>
    <row r="50" spans="1:13" ht="12.75">
      <c r="A50" s="264" t="s">
        <v>204</v>
      </c>
      <c r="B50" s="265"/>
      <c r="C50" s="265"/>
      <c r="D50" s="265"/>
      <c r="E50" s="265"/>
      <c r="F50" s="265"/>
      <c r="G50" s="265"/>
      <c r="H50" s="266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6" t="s">
        <v>291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67"/>
    </row>
    <row r="52" spans="1:13" s="149" customFormat="1" ht="12.75" customHeight="1">
      <c r="A52" s="228" t="s">
        <v>177</v>
      </c>
      <c r="B52" s="229"/>
      <c r="C52" s="229"/>
      <c r="D52" s="229"/>
      <c r="E52" s="229"/>
      <c r="F52" s="229"/>
      <c r="G52" s="229"/>
      <c r="H52" s="229"/>
      <c r="I52" s="157"/>
      <c r="J52" s="157"/>
      <c r="K52" s="157"/>
      <c r="L52" s="157"/>
      <c r="M52" s="158"/>
    </row>
    <row r="53" spans="1:13" s="149" customFormat="1" ht="12.75">
      <c r="A53" s="259" t="s">
        <v>217</v>
      </c>
      <c r="B53" s="260"/>
      <c r="C53" s="260"/>
      <c r="D53" s="260"/>
      <c r="E53" s="260"/>
      <c r="F53" s="260"/>
      <c r="G53" s="260"/>
      <c r="H53" s="261"/>
      <c r="I53" s="147">
        <v>155</v>
      </c>
      <c r="J53" s="151">
        <v>764572</v>
      </c>
      <c r="K53" s="151">
        <v>764572</v>
      </c>
      <c r="L53" s="151">
        <v>84798</v>
      </c>
      <c r="M53" s="151">
        <v>84798</v>
      </c>
    </row>
    <row r="54" spans="1:13" s="149" customFormat="1" ht="12.75">
      <c r="A54" s="259" t="s">
        <v>218</v>
      </c>
      <c r="B54" s="260"/>
      <c r="C54" s="260"/>
      <c r="D54" s="260"/>
      <c r="E54" s="260"/>
      <c r="F54" s="260"/>
      <c r="G54" s="260"/>
      <c r="H54" s="261"/>
      <c r="I54" s="147">
        <v>156</v>
      </c>
      <c r="J54" s="153">
        <v>189306</v>
      </c>
      <c r="K54" s="153">
        <v>189306</v>
      </c>
      <c r="L54" s="153">
        <v>88136</v>
      </c>
      <c r="M54" s="153">
        <v>88136</v>
      </c>
    </row>
    <row r="55" spans="1:13" s="149" customFormat="1" ht="12.75" customHeight="1">
      <c r="A55" s="234" t="s">
        <v>179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3"/>
    </row>
    <row r="56" spans="1:13" s="149" customFormat="1" ht="12.75">
      <c r="A56" s="228" t="s">
        <v>192</v>
      </c>
      <c r="B56" s="229"/>
      <c r="C56" s="229"/>
      <c r="D56" s="229"/>
      <c r="E56" s="229"/>
      <c r="F56" s="229"/>
      <c r="G56" s="229"/>
      <c r="H56" s="230"/>
      <c r="I56" s="159">
        <v>157</v>
      </c>
      <c r="J56" s="148">
        <v>953878</v>
      </c>
      <c r="K56" s="148">
        <v>953878</v>
      </c>
      <c r="L56" s="148">
        <v>172934</v>
      </c>
      <c r="M56" s="148">
        <v>172934</v>
      </c>
    </row>
    <row r="57" spans="1:13" s="149" customFormat="1" ht="12.75">
      <c r="A57" s="217" t="s">
        <v>359</v>
      </c>
      <c r="B57" s="218"/>
      <c r="C57" s="218"/>
      <c r="D57" s="218"/>
      <c r="E57" s="218"/>
      <c r="F57" s="218"/>
      <c r="G57" s="218"/>
      <c r="H57" s="219"/>
      <c r="I57" s="147">
        <v>158</v>
      </c>
      <c r="J57" s="150">
        <f>SUM(J58:J64)</f>
        <v>0</v>
      </c>
      <c r="K57" s="150">
        <f>SUM(K58:K64)</f>
        <v>0</v>
      </c>
      <c r="L57" s="150">
        <f>SUM(L58:L64)</f>
        <v>0</v>
      </c>
      <c r="M57" s="150">
        <f>SUM(M58:M64)</f>
        <v>0</v>
      </c>
    </row>
    <row r="58" spans="1:13" s="149" customFormat="1" ht="12.75">
      <c r="A58" s="217" t="s">
        <v>211</v>
      </c>
      <c r="B58" s="218"/>
      <c r="C58" s="218"/>
      <c r="D58" s="218"/>
      <c r="E58" s="218"/>
      <c r="F58" s="218"/>
      <c r="G58" s="218"/>
      <c r="H58" s="219"/>
      <c r="I58" s="147">
        <v>159</v>
      </c>
      <c r="J58" s="151"/>
      <c r="K58" s="151"/>
      <c r="L58" s="151"/>
      <c r="M58" s="151"/>
    </row>
    <row r="59" spans="1:13" s="149" customFormat="1" ht="12.75">
      <c r="A59" s="217" t="s">
        <v>212</v>
      </c>
      <c r="B59" s="218"/>
      <c r="C59" s="218"/>
      <c r="D59" s="218"/>
      <c r="E59" s="218"/>
      <c r="F59" s="218"/>
      <c r="G59" s="218"/>
      <c r="H59" s="219"/>
      <c r="I59" s="147">
        <v>160</v>
      </c>
      <c r="J59" s="151"/>
      <c r="K59" s="151"/>
      <c r="L59" s="151"/>
      <c r="M59" s="151"/>
    </row>
    <row r="60" spans="1:13" s="149" customFormat="1" ht="12.75">
      <c r="A60" s="217" t="s">
        <v>35</v>
      </c>
      <c r="B60" s="218"/>
      <c r="C60" s="218"/>
      <c r="D60" s="218"/>
      <c r="E60" s="218"/>
      <c r="F60" s="218"/>
      <c r="G60" s="218"/>
      <c r="H60" s="219"/>
      <c r="I60" s="147">
        <v>161</v>
      </c>
      <c r="J60" s="151"/>
      <c r="K60" s="151"/>
      <c r="L60" s="151"/>
      <c r="M60" s="151"/>
    </row>
    <row r="61" spans="1:13" s="149" customFormat="1" ht="12.75">
      <c r="A61" s="217" t="s">
        <v>213</v>
      </c>
      <c r="B61" s="218"/>
      <c r="C61" s="218"/>
      <c r="D61" s="218"/>
      <c r="E61" s="218"/>
      <c r="F61" s="218"/>
      <c r="G61" s="218"/>
      <c r="H61" s="219"/>
      <c r="I61" s="147">
        <v>162</v>
      </c>
      <c r="J61" s="151"/>
      <c r="K61" s="151"/>
      <c r="L61" s="151"/>
      <c r="M61" s="151"/>
    </row>
    <row r="62" spans="1:13" s="149" customFormat="1" ht="12.75">
      <c r="A62" s="217" t="s">
        <v>214</v>
      </c>
      <c r="B62" s="218"/>
      <c r="C62" s="218"/>
      <c r="D62" s="218"/>
      <c r="E62" s="218"/>
      <c r="F62" s="218"/>
      <c r="G62" s="218"/>
      <c r="H62" s="219"/>
      <c r="I62" s="147">
        <v>163</v>
      </c>
      <c r="J62" s="151"/>
      <c r="K62" s="151"/>
      <c r="L62" s="151"/>
      <c r="M62" s="151"/>
    </row>
    <row r="63" spans="1:13" s="149" customFormat="1" ht="12.75">
      <c r="A63" s="217" t="s">
        <v>215</v>
      </c>
      <c r="B63" s="218"/>
      <c r="C63" s="218"/>
      <c r="D63" s="218"/>
      <c r="E63" s="218"/>
      <c r="F63" s="218"/>
      <c r="G63" s="218"/>
      <c r="H63" s="219"/>
      <c r="I63" s="147">
        <v>164</v>
      </c>
      <c r="J63" s="151"/>
      <c r="K63" s="151"/>
      <c r="L63" s="151"/>
      <c r="M63" s="151"/>
    </row>
    <row r="64" spans="1:13" s="149" customFormat="1" ht="12.75">
      <c r="A64" s="217" t="s">
        <v>216</v>
      </c>
      <c r="B64" s="218"/>
      <c r="C64" s="218"/>
      <c r="D64" s="218"/>
      <c r="E64" s="218"/>
      <c r="F64" s="218"/>
      <c r="G64" s="218"/>
      <c r="H64" s="219"/>
      <c r="I64" s="147">
        <v>165</v>
      </c>
      <c r="J64" s="151"/>
      <c r="K64" s="151"/>
      <c r="L64" s="151"/>
      <c r="M64" s="151"/>
    </row>
    <row r="65" spans="1:13" s="149" customFormat="1" ht="12.75">
      <c r="A65" s="217" t="s">
        <v>205</v>
      </c>
      <c r="B65" s="218"/>
      <c r="C65" s="218"/>
      <c r="D65" s="218"/>
      <c r="E65" s="218"/>
      <c r="F65" s="218"/>
      <c r="G65" s="218"/>
      <c r="H65" s="219"/>
      <c r="I65" s="147">
        <v>166</v>
      </c>
      <c r="J65" s="151"/>
      <c r="K65" s="151"/>
      <c r="L65" s="151"/>
      <c r="M65" s="151"/>
    </row>
    <row r="66" spans="1:13" s="149" customFormat="1" ht="12.75">
      <c r="A66" s="217" t="s">
        <v>360</v>
      </c>
      <c r="B66" s="218"/>
      <c r="C66" s="218"/>
      <c r="D66" s="218"/>
      <c r="E66" s="218"/>
      <c r="F66" s="218"/>
      <c r="G66" s="218"/>
      <c r="H66" s="219"/>
      <c r="I66" s="147">
        <v>167</v>
      </c>
      <c r="J66" s="150">
        <f>J57-J65</f>
        <v>0</v>
      </c>
      <c r="K66" s="150">
        <f>K57-K65</f>
        <v>0</v>
      </c>
      <c r="L66" s="150">
        <f>L57-L65</f>
        <v>0</v>
      </c>
      <c r="M66" s="150">
        <f>M57-M65</f>
        <v>0</v>
      </c>
    </row>
    <row r="67" spans="1:13" s="149" customFormat="1" ht="12.75">
      <c r="A67" s="217" t="s">
        <v>182</v>
      </c>
      <c r="B67" s="218"/>
      <c r="C67" s="218"/>
      <c r="D67" s="218"/>
      <c r="E67" s="218"/>
      <c r="F67" s="218"/>
      <c r="G67" s="218"/>
      <c r="H67" s="219"/>
      <c r="I67" s="147">
        <v>168</v>
      </c>
      <c r="J67" s="160">
        <f>J56+J66</f>
        <v>953878</v>
      </c>
      <c r="K67" s="160">
        <f>K56+K66</f>
        <v>953878</v>
      </c>
      <c r="L67" s="160">
        <f>L56+L66</f>
        <v>172934</v>
      </c>
      <c r="M67" s="160">
        <f>M56+M66</f>
        <v>172934</v>
      </c>
    </row>
    <row r="68" spans="1:13" s="149" customFormat="1" ht="12.75" customHeight="1">
      <c r="A68" s="253" t="s">
        <v>292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5"/>
    </row>
    <row r="69" spans="1:13" s="149" customFormat="1" ht="12.75" customHeight="1">
      <c r="A69" s="256" t="s">
        <v>178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8"/>
    </row>
    <row r="70" spans="1:13" s="149" customFormat="1" ht="12.75">
      <c r="A70" s="259" t="s">
        <v>217</v>
      </c>
      <c r="B70" s="260"/>
      <c r="C70" s="260"/>
      <c r="D70" s="260"/>
      <c r="E70" s="260"/>
      <c r="F70" s="260"/>
      <c r="G70" s="260"/>
      <c r="H70" s="261"/>
      <c r="I70" s="147">
        <v>169</v>
      </c>
      <c r="J70" s="151">
        <v>764572</v>
      </c>
      <c r="K70" s="151">
        <v>764572</v>
      </c>
      <c r="L70" s="151">
        <v>84178</v>
      </c>
      <c r="M70" s="151">
        <v>84798</v>
      </c>
    </row>
    <row r="71" spans="1:13" s="149" customFormat="1" ht="12.75">
      <c r="A71" s="250" t="s">
        <v>218</v>
      </c>
      <c r="B71" s="251"/>
      <c r="C71" s="251"/>
      <c r="D71" s="251"/>
      <c r="E71" s="251"/>
      <c r="F71" s="251"/>
      <c r="G71" s="251"/>
      <c r="H71" s="252"/>
      <c r="I71" s="152">
        <v>170</v>
      </c>
      <c r="J71" s="153">
        <v>189306</v>
      </c>
      <c r="K71" s="153">
        <v>189306</v>
      </c>
      <c r="L71" s="153">
        <v>88136</v>
      </c>
      <c r="M71" s="153">
        <v>88136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 horizontalCentered="1"/>
  <pageMargins left="0.4330708661417323" right="0.2362204724409449" top="0.4330708661417323" bottom="0.2755905511811024" header="0.1968503937007874" footer="0.196850393700787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3" sqref="A3:IV3"/>
    </sheetView>
  </sheetViews>
  <sheetFormatPr defaultColWidth="9.140625" defaultRowHeight="12.75"/>
  <cols>
    <col min="1" max="9" width="9.140625" style="48" customWidth="1"/>
    <col min="10" max="10" width="10.140625" style="48" customWidth="1"/>
    <col min="11" max="11" width="10.7109375" style="48" customWidth="1"/>
    <col min="12" max="16384" width="9.140625" style="48" customWidth="1"/>
  </cols>
  <sheetData>
    <row r="1" spans="1:11" ht="15.75" customHeight="1">
      <c r="A1" s="277" t="s">
        <v>154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4.25" customHeight="1">
      <c r="A2" s="278" t="s">
        <v>311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361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3.25">
      <c r="A4" s="279" t="s">
        <v>49</v>
      </c>
      <c r="B4" s="279"/>
      <c r="C4" s="279"/>
      <c r="D4" s="279"/>
      <c r="E4" s="279"/>
      <c r="F4" s="279"/>
      <c r="G4" s="279"/>
      <c r="H4" s="279"/>
      <c r="I4" s="59" t="s">
        <v>258</v>
      </c>
      <c r="J4" s="60" t="s">
        <v>298</v>
      </c>
      <c r="K4" s="60" t="s">
        <v>299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1">
        <v>2</v>
      </c>
      <c r="J5" s="62" t="s">
        <v>262</v>
      </c>
      <c r="K5" s="62" t="s">
        <v>263</v>
      </c>
    </row>
    <row r="6" spans="1:11" s="149" customFormat="1" ht="12.75">
      <c r="A6" s="234" t="s">
        <v>146</v>
      </c>
      <c r="B6" s="262"/>
      <c r="C6" s="262"/>
      <c r="D6" s="262"/>
      <c r="E6" s="262"/>
      <c r="F6" s="262"/>
      <c r="G6" s="262"/>
      <c r="H6" s="262"/>
      <c r="I6" s="271"/>
      <c r="J6" s="271"/>
      <c r="K6" s="272"/>
    </row>
    <row r="7" spans="1:11" ht="12.75">
      <c r="A7" s="214" t="s">
        <v>30</v>
      </c>
      <c r="B7" s="215"/>
      <c r="C7" s="215"/>
      <c r="D7" s="215"/>
      <c r="E7" s="215"/>
      <c r="F7" s="215"/>
      <c r="G7" s="215"/>
      <c r="H7" s="215"/>
      <c r="I7" s="1">
        <v>1</v>
      </c>
      <c r="J7" s="3">
        <v>953878</v>
      </c>
      <c r="K7" s="4">
        <v>172934</v>
      </c>
    </row>
    <row r="8" spans="1:11" ht="12.75">
      <c r="A8" s="214" t="s">
        <v>31</v>
      </c>
      <c r="B8" s="215"/>
      <c r="C8" s="215"/>
      <c r="D8" s="215"/>
      <c r="E8" s="215"/>
      <c r="F8" s="215"/>
      <c r="G8" s="215"/>
      <c r="H8" s="215"/>
      <c r="I8" s="1">
        <v>2</v>
      </c>
      <c r="J8" s="3">
        <v>5457459</v>
      </c>
      <c r="K8" s="4">
        <v>5731181</v>
      </c>
    </row>
    <row r="9" spans="1:11" ht="12.75">
      <c r="A9" s="214" t="s">
        <v>32</v>
      </c>
      <c r="B9" s="215"/>
      <c r="C9" s="215"/>
      <c r="D9" s="215"/>
      <c r="E9" s="215"/>
      <c r="F9" s="215"/>
      <c r="G9" s="215"/>
      <c r="H9" s="215"/>
      <c r="I9" s="1">
        <v>3</v>
      </c>
      <c r="J9" s="3"/>
      <c r="K9" s="4">
        <v>9168813</v>
      </c>
    </row>
    <row r="10" spans="1:11" ht="12.75">
      <c r="A10" s="214" t="s">
        <v>33</v>
      </c>
      <c r="B10" s="215"/>
      <c r="C10" s="215"/>
      <c r="D10" s="215"/>
      <c r="E10" s="215"/>
      <c r="F10" s="215"/>
      <c r="G10" s="215"/>
      <c r="H10" s="215"/>
      <c r="I10" s="1">
        <v>4</v>
      </c>
      <c r="J10" s="3">
        <v>5270482</v>
      </c>
      <c r="K10" s="4">
        <v>3257612</v>
      </c>
    </row>
    <row r="11" spans="1:11" ht="12.75">
      <c r="A11" s="214" t="s">
        <v>34</v>
      </c>
      <c r="B11" s="215"/>
      <c r="C11" s="215"/>
      <c r="D11" s="215"/>
      <c r="E11" s="215"/>
      <c r="F11" s="215"/>
      <c r="G11" s="215"/>
      <c r="H11" s="215"/>
      <c r="I11" s="1">
        <v>5</v>
      </c>
      <c r="J11" s="3">
        <v>5269230</v>
      </c>
      <c r="K11" s="4"/>
    </row>
    <row r="12" spans="1:11" ht="12.75">
      <c r="A12" s="214" t="s">
        <v>41</v>
      </c>
      <c r="B12" s="215"/>
      <c r="C12" s="215"/>
      <c r="D12" s="215"/>
      <c r="E12" s="215"/>
      <c r="F12" s="215"/>
      <c r="G12" s="215"/>
      <c r="H12" s="215"/>
      <c r="I12" s="1">
        <v>6</v>
      </c>
      <c r="J12" s="3"/>
      <c r="K12" s="4"/>
    </row>
    <row r="13" spans="1:11" s="149" customFormat="1" ht="12.75">
      <c r="A13" s="217" t="s">
        <v>147</v>
      </c>
      <c r="B13" s="218"/>
      <c r="C13" s="218"/>
      <c r="D13" s="218"/>
      <c r="E13" s="218"/>
      <c r="F13" s="218"/>
      <c r="G13" s="218"/>
      <c r="H13" s="218"/>
      <c r="I13" s="147">
        <v>7</v>
      </c>
      <c r="J13" s="161">
        <f>SUM(J7:J12)</f>
        <v>16951049</v>
      </c>
      <c r="K13" s="150">
        <f>SUM(K7:K12)</f>
        <v>18330540</v>
      </c>
    </row>
    <row r="14" spans="1:11" ht="12.75">
      <c r="A14" s="214" t="s">
        <v>42</v>
      </c>
      <c r="B14" s="215"/>
      <c r="C14" s="215"/>
      <c r="D14" s="215"/>
      <c r="E14" s="215"/>
      <c r="F14" s="215"/>
      <c r="G14" s="215"/>
      <c r="H14" s="215"/>
      <c r="I14" s="1">
        <v>8</v>
      </c>
      <c r="J14" s="3">
        <v>13286526</v>
      </c>
      <c r="K14" s="4"/>
    </row>
    <row r="15" spans="1:11" ht="12.75">
      <c r="A15" s="214" t="s">
        <v>43</v>
      </c>
      <c r="B15" s="215"/>
      <c r="C15" s="215"/>
      <c r="D15" s="215"/>
      <c r="E15" s="215"/>
      <c r="F15" s="215"/>
      <c r="G15" s="215"/>
      <c r="H15" s="215"/>
      <c r="I15" s="1">
        <v>9</v>
      </c>
      <c r="J15" s="3"/>
      <c r="K15" s="4"/>
    </row>
    <row r="16" spans="1:11" ht="12.75">
      <c r="A16" s="214" t="s">
        <v>44</v>
      </c>
      <c r="B16" s="215"/>
      <c r="C16" s="215"/>
      <c r="D16" s="215"/>
      <c r="E16" s="215"/>
      <c r="F16" s="215"/>
      <c r="G16" s="215"/>
      <c r="H16" s="215"/>
      <c r="I16" s="1">
        <v>10</v>
      </c>
      <c r="J16" s="3"/>
      <c r="K16" s="4">
        <v>6293754</v>
      </c>
    </row>
    <row r="17" spans="1:11" ht="12.75">
      <c r="A17" s="214" t="s">
        <v>45</v>
      </c>
      <c r="B17" s="215"/>
      <c r="C17" s="215"/>
      <c r="D17" s="215"/>
      <c r="E17" s="215"/>
      <c r="F17" s="215"/>
      <c r="G17" s="215"/>
      <c r="H17" s="215"/>
      <c r="I17" s="1">
        <v>11</v>
      </c>
      <c r="J17" s="3"/>
      <c r="K17" s="4"/>
    </row>
    <row r="18" spans="1:11" s="149" customFormat="1" ht="12.75">
      <c r="A18" s="217" t="s">
        <v>148</v>
      </c>
      <c r="B18" s="218"/>
      <c r="C18" s="218"/>
      <c r="D18" s="218"/>
      <c r="E18" s="218"/>
      <c r="F18" s="218"/>
      <c r="G18" s="218"/>
      <c r="H18" s="218"/>
      <c r="I18" s="147">
        <v>12</v>
      </c>
      <c r="J18" s="161">
        <f>SUM(J14:J17)</f>
        <v>13286526</v>
      </c>
      <c r="K18" s="150">
        <f>SUM(K14:K17)</f>
        <v>6293754</v>
      </c>
    </row>
    <row r="19" spans="1:11" s="149" customFormat="1" ht="12.75">
      <c r="A19" s="217" t="s">
        <v>26</v>
      </c>
      <c r="B19" s="218"/>
      <c r="C19" s="218"/>
      <c r="D19" s="218"/>
      <c r="E19" s="218"/>
      <c r="F19" s="218"/>
      <c r="G19" s="218"/>
      <c r="H19" s="218"/>
      <c r="I19" s="147">
        <v>13</v>
      </c>
      <c r="J19" s="161">
        <f>IF(J13&gt;J18,J13-J18,0)</f>
        <v>3664523</v>
      </c>
      <c r="K19" s="150">
        <f>IF(K13&gt;K18,K13-K18,0)</f>
        <v>12036786</v>
      </c>
    </row>
    <row r="20" spans="1:11" s="149" customFormat="1" ht="12.75">
      <c r="A20" s="217" t="s">
        <v>27</v>
      </c>
      <c r="B20" s="218"/>
      <c r="C20" s="218"/>
      <c r="D20" s="218"/>
      <c r="E20" s="218"/>
      <c r="F20" s="218"/>
      <c r="G20" s="218"/>
      <c r="H20" s="218"/>
      <c r="I20" s="147">
        <v>14</v>
      </c>
      <c r="J20" s="161">
        <f>IF(J18&gt;J13,J18-J13,0)</f>
        <v>0</v>
      </c>
      <c r="K20" s="150">
        <f>IF(K18&gt;K13,K18-K13,0)</f>
        <v>0</v>
      </c>
    </row>
    <row r="21" spans="1:11" s="149" customFormat="1" ht="12.75">
      <c r="A21" s="234" t="s">
        <v>149</v>
      </c>
      <c r="B21" s="262"/>
      <c r="C21" s="262"/>
      <c r="D21" s="262"/>
      <c r="E21" s="262"/>
      <c r="F21" s="262"/>
      <c r="G21" s="262"/>
      <c r="H21" s="262"/>
      <c r="I21" s="271"/>
      <c r="J21" s="271"/>
      <c r="K21" s="272"/>
    </row>
    <row r="22" spans="1:11" ht="12.75">
      <c r="A22" s="214" t="s">
        <v>168</v>
      </c>
      <c r="B22" s="215"/>
      <c r="C22" s="215"/>
      <c r="D22" s="215"/>
      <c r="E22" s="215"/>
      <c r="F22" s="215"/>
      <c r="G22" s="215"/>
      <c r="H22" s="215"/>
      <c r="I22" s="1">
        <v>15</v>
      </c>
      <c r="J22" s="3">
        <v>523125</v>
      </c>
      <c r="K22" s="4">
        <v>71108</v>
      </c>
    </row>
    <row r="23" spans="1:11" ht="12.75">
      <c r="A23" s="214" t="s">
        <v>169</v>
      </c>
      <c r="B23" s="215"/>
      <c r="C23" s="215"/>
      <c r="D23" s="215"/>
      <c r="E23" s="215"/>
      <c r="F23" s="215"/>
      <c r="G23" s="215"/>
      <c r="H23" s="215"/>
      <c r="I23" s="1">
        <v>16</v>
      </c>
      <c r="J23" s="3"/>
      <c r="K23" s="4"/>
    </row>
    <row r="24" spans="1:11" ht="12.75">
      <c r="A24" s="214" t="s">
        <v>170</v>
      </c>
      <c r="B24" s="215"/>
      <c r="C24" s="215"/>
      <c r="D24" s="215"/>
      <c r="E24" s="215"/>
      <c r="F24" s="215"/>
      <c r="G24" s="215"/>
      <c r="H24" s="215"/>
      <c r="I24" s="1">
        <v>17</v>
      </c>
      <c r="J24" s="3"/>
      <c r="K24" s="4"/>
    </row>
    <row r="25" spans="1:11" ht="12.75">
      <c r="A25" s="214" t="s">
        <v>171</v>
      </c>
      <c r="B25" s="215"/>
      <c r="C25" s="215"/>
      <c r="D25" s="215"/>
      <c r="E25" s="215"/>
      <c r="F25" s="215"/>
      <c r="G25" s="215"/>
      <c r="H25" s="215"/>
      <c r="I25" s="1">
        <v>18</v>
      </c>
      <c r="J25" s="3"/>
      <c r="K25" s="4"/>
    </row>
    <row r="26" spans="1:11" ht="12.75">
      <c r="A26" s="214" t="s">
        <v>172</v>
      </c>
      <c r="B26" s="215"/>
      <c r="C26" s="215"/>
      <c r="D26" s="215"/>
      <c r="E26" s="215"/>
      <c r="F26" s="215"/>
      <c r="G26" s="215"/>
      <c r="H26" s="215"/>
      <c r="I26" s="1">
        <v>19</v>
      </c>
      <c r="J26" s="3">
        <v>5585650</v>
      </c>
      <c r="K26" s="4"/>
    </row>
    <row r="27" spans="1:11" s="149" customFormat="1" ht="12.75">
      <c r="A27" s="217" t="s">
        <v>158</v>
      </c>
      <c r="B27" s="218"/>
      <c r="C27" s="218"/>
      <c r="D27" s="218"/>
      <c r="E27" s="218"/>
      <c r="F27" s="218"/>
      <c r="G27" s="218"/>
      <c r="H27" s="218"/>
      <c r="I27" s="147">
        <v>20</v>
      </c>
      <c r="J27" s="161">
        <f>SUM(J22:J26)</f>
        <v>6108775</v>
      </c>
      <c r="K27" s="150">
        <f>SUM(K22:K26)</f>
        <v>71108</v>
      </c>
    </row>
    <row r="28" spans="1:11" ht="12.75">
      <c r="A28" s="214" t="s">
        <v>105</v>
      </c>
      <c r="B28" s="215"/>
      <c r="C28" s="215"/>
      <c r="D28" s="215"/>
      <c r="E28" s="215"/>
      <c r="F28" s="215"/>
      <c r="G28" s="215"/>
      <c r="H28" s="215"/>
      <c r="I28" s="1">
        <v>21</v>
      </c>
      <c r="J28" s="3">
        <v>1084000</v>
      </c>
      <c r="K28" s="4">
        <v>1457897</v>
      </c>
    </row>
    <row r="29" spans="1:11" ht="12.75">
      <c r="A29" s="214" t="s">
        <v>106</v>
      </c>
      <c r="B29" s="215"/>
      <c r="C29" s="215"/>
      <c r="D29" s="215"/>
      <c r="E29" s="215"/>
      <c r="F29" s="215"/>
      <c r="G29" s="215"/>
      <c r="H29" s="215"/>
      <c r="I29" s="1">
        <v>22</v>
      </c>
      <c r="J29" s="3"/>
      <c r="K29" s="4"/>
    </row>
    <row r="30" spans="1:11" ht="12.75">
      <c r="A30" s="214" t="s">
        <v>14</v>
      </c>
      <c r="B30" s="215"/>
      <c r="C30" s="215"/>
      <c r="D30" s="215"/>
      <c r="E30" s="215"/>
      <c r="F30" s="215"/>
      <c r="G30" s="215"/>
      <c r="H30" s="215"/>
      <c r="I30" s="1">
        <v>23</v>
      </c>
      <c r="J30" s="3">
        <v>207000</v>
      </c>
      <c r="K30" s="4">
        <v>1236478</v>
      </c>
    </row>
    <row r="31" spans="1:11" s="149" customFormat="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47">
        <v>24</v>
      </c>
      <c r="J31" s="161">
        <f>SUM(J28:J30)</f>
        <v>1291000</v>
      </c>
      <c r="K31" s="150">
        <f>SUM(K28:K30)</f>
        <v>2694375</v>
      </c>
    </row>
    <row r="32" spans="1:11" s="149" customFormat="1" ht="12.75">
      <c r="A32" s="217" t="s">
        <v>28</v>
      </c>
      <c r="B32" s="218"/>
      <c r="C32" s="218"/>
      <c r="D32" s="218"/>
      <c r="E32" s="218"/>
      <c r="F32" s="218"/>
      <c r="G32" s="218"/>
      <c r="H32" s="218"/>
      <c r="I32" s="147">
        <v>25</v>
      </c>
      <c r="J32" s="161">
        <f>IF(J27&gt;J31,J27-J31,0)</f>
        <v>4817775</v>
      </c>
      <c r="K32" s="150">
        <f>IF(K27&gt;K31,K27-K31,0)</f>
        <v>0</v>
      </c>
    </row>
    <row r="33" spans="1:11" s="149" customFormat="1" ht="12.75">
      <c r="A33" s="217" t="s">
        <v>29</v>
      </c>
      <c r="B33" s="218"/>
      <c r="C33" s="218"/>
      <c r="D33" s="218"/>
      <c r="E33" s="218"/>
      <c r="F33" s="218"/>
      <c r="G33" s="218"/>
      <c r="H33" s="218"/>
      <c r="I33" s="147">
        <v>26</v>
      </c>
      <c r="J33" s="161">
        <f>IF(J31&gt;J27,J31-J27,0)</f>
        <v>0</v>
      </c>
      <c r="K33" s="150">
        <f>IF(K31&gt;K27,K31-K27,0)</f>
        <v>2623267</v>
      </c>
    </row>
    <row r="34" spans="1:11" s="149" customFormat="1" ht="12.75">
      <c r="A34" s="234" t="s">
        <v>150</v>
      </c>
      <c r="B34" s="262"/>
      <c r="C34" s="262"/>
      <c r="D34" s="262"/>
      <c r="E34" s="262"/>
      <c r="F34" s="262"/>
      <c r="G34" s="262"/>
      <c r="H34" s="262"/>
      <c r="I34" s="271"/>
      <c r="J34" s="271"/>
      <c r="K34" s="272"/>
    </row>
    <row r="35" spans="1:11" ht="12.75">
      <c r="A35" s="214" t="s">
        <v>164</v>
      </c>
      <c r="B35" s="215"/>
      <c r="C35" s="215"/>
      <c r="D35" s="215"/>
      <c r="E35" s="215"/>
      <c r="F35" s="215"/>
      <c r="G35" s="215"/>
      <c r="H35" s="215"/>
      <c r="I35" s="1">
        <v>27</v>
      </c>
      <c r="J35" s="3"/>
      <c r="K35" s="4"/>
    </row>
    <row r="36" spans="1:11" ht="12.75">
      <c r="A36" s="214" t="s">
        <v>19</v>
      </c>
      <c r="B36" s="215"/>
      <c r="C36" s="215"/>
      <c r="D36" s="215"/>
      <c r="E36" s="215"/>
      <c r="F36" s="215"/>
      <c r="G36" s="215"/>
      <c r="H36" s="215"/>
      <c r="I36" s="1">
        <v>28</v>
      </c>
      <c r="J36" s="3"/>
      <c r="K36" s="4"/>
    </row>
    <row r="37" spans="1:11" ht="12.75">
      <c r="A37" s="214" t="s">
        <v>20</v>
      </c>
      <c r="B37" s="215"/>
      <c r="C37" s="215"/>
      <c r="D37" s="215"/>
      <c r="E37" s="215"/>
      <c r="F37" s="215"/>
      <c r="G37" s="215"/>
      <c r="H37" s="215"/>
      <c r="I37" s="1">
        <v>29</v>
      </c>
      <c r="J37" s="3"/>
      <c r="K37" s="4"/>
    </row>
    <row r="38" spans="1:11" s="149" customFormat="1" ht="12.75">
      <c r="A38" s="217" t="s">
        <v>58</v>
      </c>
      <c r="B38" s="218"/>
      <c r="C38" s="218"/>
      <c r="D38" s="218"/>
      <c r="E38" s="218"/>
      <c r="F38" s="218"/>
      <c r="G38" s="218"/>
      <c r="H38" s="218"/>
      <c r="I38" s="147">
        <v>30</v>
      </c>
      <c r="J38" s="161">
        <f>SUM(J35:J37)</f>
        <v>0</v>
      </c>
      <c r="K38" s="150">
        <f>SUM(K35:K37)</f>
        <v>0</v>
      </c>
    </row>
    <row r="39" spans="1:11" ht="12.75">
      <c r="A39" s="214" t="s">
        <v>21</v>
      </c>
      <c r="B39" s="215"/>
      <c r="C39" s="215"/>
      <c r="D39" s="215"/>
      <c r="E39" s="215"/>
      <c r="F39" s="215"/>
      <c r="G39" s="215"/>
      <c r="H39" s="215"/>
      <c r="I39" s="1">
        <v>31</v>
      </c>
      <c r="J39" s="3">
        <v>8369795</v>
      </c>
      <c r="K39" s="4">
        <v>9443615</v>
      </c>
    </row>
    <row r="40" spans="1:11" ht="12.75">
      <c r="A40" s="214" t="s">
        <v>22</v>
      </c>
      <c r="B40" s="215"/>
      <c r="C40" s="215"/>
      <c r="D40" s="215"/>
      <c r="E40" s="215"/>
      <c r="F40" s="215"/>
      <c r="G40" s="215"/>
      <c r="H40" s="215"/>
      <c r="I40" s="1">
        <v>32</v>
      </c>
      <c r="J40" s="3"/>
      <c r="K40" s="4"/>
    </row>
    <row r="41" spans="1:11" ht="12.75">
      <c r="A41" s="214" t="s">
        <v>23</v>
      </c>
      <c r="B41" s="215"/>
      <c r="C41" s="215"/>
      <c r="D41" s="215"/>
      <c r="E41" s="215"/>
      <c r="F41" s="215"/>
      <c r="G41" s="215"/>
      <c r="H41" s="215"/>
      <c r="I41" s="1">
        <v>33</v>
      </c>
      <c r="J41" s="3"/>
      <c r="K41" s="4"/>
    </row>
    <row r="42" spans="1:11" ht="12.75">
      <c r="A42" s="214" t="s">
        <v>24</v>
      </c>
      <c r="B42" s="215"/>
      <c r="C42" s="215"/>
      <c r="D42" s="215"/>
      <c r="E42" s="215"/>
      <c r="F42" s="215"/>
      <c r="G42" s="215"/>
      <c r="H42" s="215"/>
      <c r="I42" s="1">
        <v>34</v>
      </c>
      <c r="J42" s="3"/>
      <c r="K42" s="4"/>
    </row>
    <row r="43" spans="1:11" ht="12.75">
      <c r="A43" s="214" t="s">
        <v>25</v>
      </c>
      <c r="B43" s="215"/>
      <c r="C43" s="215"/>
      <c r="D43" s="215"/>
      <c r="E43" s="215"/>
      <c r="F43" s="215"/>
      <c r="G43" s="215"/>
      <c r="H43" s="215"/>
      <c r="I43" s="1">
        <v>35</v>
      </c>
      <c r="J43" s="3"/>
      <c r="K43" s="4"/>
    </row>
    <row r="44" spans="1:11" s="149" customFormat="1" ht="12.75">
      <c r="A44" s="217" t="s">
        <v>59</v>
      </c>
      <c r="B44" s="218"/>
      <c r="C44" s="218"/>
      <c r="D44" s="218"/>
      <c r="E44" s="218"/>
      <c r="F44" s="218"/>
      <c r="G44" s="218"/>
      <c r="H44" s="218"/>
      <c r="I44" s="147">
        <v>36</v>
      </c>
      <c r="J44" s="161">
        <f>SUM(J39:J43)</f>
        <v>8369795</v>
      </c>
      <c r="K44" s="150">
        <f>SUM(K39:K43)</f>
        <v>9443615</v>
      </c>
    </row>
    <row r="45" spans="1:11" s="149" customFormat="1" ht="12.75">
      <c r="A45" s="217" t="s">
        <v>15</v>
      </c>
      <c r="B45" s="218"/>
      <c r="C45" s="218"/>
      <c r="D45" s="218"/>
      <c r="E45" s="218"/>
      <c r="F45" s="218"/>
      <c r="G45" s="218"/>
      <c r="H45" s="218"/>
      <c r="I45" s="147">
        <v>37</v>
      </c>
      <c r="J45" s="161">
        <f>IF(J38&gt;J44,J38-J44,0)</f>
        <v>0</v>
      </c>
      <c r="K45" s="150">
        <f>IF(K38&gt;K44,K38-K44,0)</f>
        <v>0</v>
      </c>
    </row>
    <row r="46" spans="1:11" s="149" customFormat="1" ht="12.75">
      <c r="A46" s="217" t="s">
        <v>16</v>
      </c>
      <c r="B46" s="218"/>
      <c r="C46" s="218"/>
      <c r="D46" s="218"/>
      <c r="E46" s="218"/>
      <c r="F46" s="218"/>
      <c r="G46" s="218"/>
      <c r="H46" s="218"/>
      <c r="I46" s="147">
        <v>38</v>
      </c>
      <c r="J46" s="161">
        <f>IF(J44&gt;J38,J44-J38,0)</f>
        <v>8369795</v>
      </c>
      <c r="K46" s="150">
        <f>IF(K44&gt;K38,K44-K38,0)</f>
        <v>9443615</v>
      </c>
    </row>
    <row r="47" spans="1:11" ht="12.75">
      <c r="A47" s="214" t="s">
        <v>60</v>
      </c>
      <c r="B47" s="215"/>
      <c r="C47" s="215"/>
      <c r="D47" s="215"/>
      <c r="E47" s="215"/>
      <c r="F47" s="215"/>
      <c r="G47" s="215"/>
      <c r="H47" s="215"/>
      <c r="I47" s="1">
        <v>39</v>
      </c>
      <c r="J47" s="57">
        <f>IF(J19-J20+J32-J33+J45-J46&gt;0,J19-J20+J32-J33+J45-J46,0)</f>
        <v>112503</v>
      </c>
      <c r="K47" s="49">
        <f>IF(K19-K20+K32-K33+K45-K46&gt;0,K19-K20+K32-K33+K45-K46,0)</f>
        <v>0</v>
      </c>
    </row>
    <row r="48" spans="1:11" ht="12.75">
      <c r="A48" s="214" t="s">
        <v>61</v>
      </c>
      <c r="B48" s="215"/>
      <c r="C48" s="215"/>
      <c r="D48" s="215"/>
      <c r="E48" s="215"/>
      <c r="F48" s="215"/>
      <c r="G48" s="215"/>
      <c r="H48" s="215"/>
      <c r="I48" s="1">
        <v>40</v>
      </c>
      <c r="J48" s="57">
        <f>IF(J20-J19+J33-J32+J46-J45&gt;0,J20-J19+J33-J32+J46-J45,0)</f>
        <v>0</v>
      </c>
      <c r="K48" s="49">
        <f>IF(K20-K19+K33-K32+K46-K45&gt;0,K20-K19+K33-K32+K46-K45,0)</f>
        <v>30096</v>
      </c>
    </row>
    <row r="49" spans="1:11" ht="12.75">
      <c r="A49" s="214" t="s">
        <v>151</v>
      </c>
      <c r="B49" s="215"/>
      <c r="C49" s="215"/>
      <c r="D49" s="215"/>
      <c r="E49" s="215"/>
      <c r="F49" s="215"/>
      <c r="G49" s="215"/>
      <c r="H49" s="215"/>
      <c r="I49" s="1">
        <v>41</v>
      </c>
      <c r="J49" s="3">
        <v>2033203</v>
      </c>
      <c r="K49" s="4">
        <v>1608211</v>
      </c>
    </row>
    <row r="50" spans="1:11" ht="12.75">
      <c r="A50" s="214" t="s">
        <v>165</v>
      </c>
      <c r="B50" s="215"/>
      <c r="C50" s="215"/>
      <c r="D50" s="215"/>
      <c r="E50" s="215"/>
      <c r="F50" s="215"/>
      <c r="G50" s="215"/>
      <c r="H50" s="215"/>
      <c r="I50" s="1">
        <v>42</v>
      </c>
      <c r="J50" s="3"/>
      <c r="K50" s="4"/>
    </row>
    <row r="51" spans="1:11" ht="12.75">
      <c r="A51" s="214" t="s">
        <v>166</v>
      </c>
      <c r="B51" s="215"/>
      <c r="C51" s="215"/>
      <c r="D51" s="215"/>
      <c r="E51" s="215"/>
      <c r="F51" s="215"/>
      <c r="G51" s="215"/>
      <c r="H51" s="215"/>
      <c r="I51" s="1">
        <v>43</v>
      </c>
      <c r="J51" s="3">
        <v>112503</v>
      </c>
      <c r="K51" s="4">
        <v>30096</v>
      </c>
    </row>
    <row r="52" spans="1:11" ht="12.75">
      <c r="A52" s="220" t="s">
        <v>167</v>
      </c>
      <c r="B52" s="221"/>
      <c r="C52" s="221"/>
      <c r="D52" s="221"/>
      <c r="E52" s="221"/>
      <c r="F52" s="221"/>
      <c r="G52" s="221"/>
      <c r="H52" s="221"/>
      <c r="I52" s="2">
        <v>44</v>
      </c>
      <c r="J52" s="58">
        <f>J49+J50-J51</f>
        <v>1920700</v>
      </c>
      <c r="K52" s="55">
        <f>K49+K50-K51</f>
        <v>1578115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58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0" sqref="A10:H10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7" t="s">
        <v>185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92" t="s">
        <v>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1" t="s">
        <v>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33.75">
      <c r="A4" s="279" t="s">
        <v>49</v>
      </c>
      <c r="B4" s="279"/>
      <c r="C4" s="279"/>
      <c r="D4" s="279"/>
      <c r="E4" s="279"/>
      <c r="F4" s="279"/>
      <c r="G4" s="279"/>
      <c r="H4" s="279"/>
      <c r="I4" s="59" t="s">
        <v>258</v>
      </c>
      <c r="J4" s="60" t="s">
        <v>298</v>
      </c>
      <c r="K4" s="60" t="s">
        <v>299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5">
        <v>2</v>
      </c>
      <c r="J5" s="66" t="s">
        <v>262</v>
      </c>
      <c r="K5" s="66" t="s">
        <v>263</v>
      </c>
    </row>
    <row r="6" spans="1:11" ht="12.75">
      <c r="A6" s="206" t="s">
        <v>146</v>
      </c>
      <c r="B6" s="207"/>
      <c r="C6" s="207"/>
      <c r="D6" s="207"/>
      <c r="E6" s="207"/>
      <c r="F6" s="207"/>
      <c r="G6" s="207"/>
      <c r="H6" s="207"/>
      <c r="I6" s="284"/>
      <c r="J6" s="284"/>
      <c r="K6" s="285"/>
    </row>
    <row r="7" spans="1:11" ht="12.75">
      <c r="A7" s="214" t="s">
        <v>187</v>
      </c>
      <c r="B7" s="215"/>
      <c r="C7" s="215"/>
      <c r="D7" s="215"/>
      <c r="E7" s="215"/>
      <c r="F7" s="215"/>
      <c r="G7" s="215"/>
      <c r="H7" s="215"/>
      <c r="I7" s="1">
        <v>1</v>
      </c>
      <c r="J7" s="3"/>
      <c r="K7" s="4"/>
    </row>
    <row r="8" spans="1:11" ht="12.75">
      <c r="A8" s="214" t="s">
        <v>109</v>
      </c>
      <c r="B8" s="215"/>
      <c r="C8" s="215"/>
      <c r="D8" s="215"/>
      <c r="E8" s="215"/>
      <c r="F8" s="215"/>
      <c r="G8" s="215"/>
      <c r="H8" s="215"/>
      <c r="I8" s="1">
        <v>2</v>
      </c>
      <c r="J8" s="3"/>
      <c r="K8" s="4"/>
    </row>
    <row r="9" spans="1:11" ht="12.75">
      <c r="A9" s="214" t="s">
        <v>110</v>
      </c>
      <c r="B9" s="215"/>
      <c r="C9" s="215"/>
      <c r="D9" s="215"/>
      <c r="E9" s="215"/>
      <c r="F9" s="215"/>
      <c r="G9" s="215"/>
      <c r="H9" s="215"/>
      <c r="I9" s="1">
        <v>3</v>
      </c>
      <c r="J9" s="3"/>
      <c r="K9" s="4"/>
    </row>
    <row r="10" spans="1:11" ht="12.75">
      <c r="A10" s="214" t="s">
        <v>111</v>
      </c>
      <c r="B10" s="215"/>
      <c r="C10" s="215"/>
      <c r="D10" s="215"/>
      <c r="E10" s="215"/>
      <c r="F10" s="215"/>
      <c r="G10" s="215"/>
      <c r="H10" s="215"/>
      <c r="I10" s="1">
        <v>4</v>
      </c>
      <c r="J10" s="3"/>
      <c r="K10" s="4"/>
    </row>
    <row r="11" spans="1:11" ht="12.75">
      <c r="A11" s="214" t="s">
        <v>112</v>
      </c>
      <c r="B11" s="215"/>
      <c r="C11" s="215"/>
      <c r="D11" s="215"/>
      <c r="E11" s="215"/>
      <c r="F11" s="215"/>
      <c r="G11" s="215"/>
      <c r="H11" s="215"/>
      <c r="I11" s="1">
        <v>5</v>
      </c>
      <c r="J11" s="3"/>
      <c r="K11" s="4"/>
    </row>
    <row r="12" spans="1:11" ht="12.75">
      <c r="A12" s="282" t="s">
        <v>186</v>
      </c>
      <c r="B12" s="283"/>
      <c r="C12" s="283"/>
      <c r="D12" s="283"/>
      <c r="E12" s="283"/>
      <c r="F12" s="283"/>
      <c r="G12" s="283"/>
      <c r="H12" s="283"/>
      <c r="I12" s="1">
        <v>6</v>
      </c>
      <c r="J12" s="57">
        <f>SUM(J7:J11)</f>
        <v>0</v>
      </c>
      <c r="K12" s="49">
        <f>SUM(K7:K11)</f>
        <v>0</v>
      </c>
    </row>
    <row r="13" spans="1:11" ht="12.75">
      <c r="A13" s="214" t="s">
        <v>113</v>
      </c>
      <c r="B13" s="215"/>
      <c r="C13" s="215"/>
      <c r="D13" s="215"/>
      <c r="E13" s="215"/>
      <c r="F13" s="215"/>
      <c r="G13" s="215"/>
      <c r="H13" s="215"/>
      <c r="I13" s="1">
        <v>7</v>
      </c>
      <c r="J13" s="3"/>
      <c r="K13" s="4"/>
    </row>
    <row r="14" spans="1:11" ht="12.75">
      <c r="A14" s="214" t="s">
        <v>114</v>
      </c>
      <c r="B14" s="215"/>
      <c r="C14" s="215"/>
      <c r="D14" s="215"/>
      <c r="E14" s="215"/>
      <c r="F14" s="215"/>
      <c r="G14" s="215"/>
      <c r="H14" s="215"/>
      <c r="I14" s="1">
        <v>8</v>
      </c>
      <c r="J14" s="3"/>
      <c r="K14" s="4"/>
    </row>
    <row r="15" spans="1:11" ht="12.75">
      <c r="A15" s="214" t="s">
        <v>115</v>
      </c>
      <c r="B15" s="215"/>
      <c r="C15" s="215"/>
      <c r="D15" s="215"/>
      <c r="E15" s="215"/>
      <c r="F15" s="215"/>
      <c r="G15" s="215"/>
      <c r="H15" s="215"/>
      <c r="I15" s="1">
        <v>9</v>
      </c>
      <c r="J15" s="3"/>
      <c r="K15" s="4"/>
    </row>
    <row r="16" spans="1:11" ht="12.75">
      <c r="A16" s="214" t="s">
        <v>116</v>
      </c>
      <c r="B16" s="215"/>
      <c r="C16" s="215"/>
      <c r="D16" s="215"/>
      <c r="E16" s="215"/>
      <c r="F16" s="215"/>
      <c r="G16" s="215"/>
      <c r="H16" s="215"/>
      <c r="I16" s="1">
        <v>10</v>
      </c>
      <c r="J16" s="3"/>
      <c r="K16" s="4"/>
    </row>
    <row r="17" spans="1:11" ht="12.75">
      <c r="A17" s="214" t="s">
        <v>117</v>
      </c>
      <c r="B17" s="215"/>
      <c r="C17" s="215"/>
      <c r="D17" s="215"/>
      <c r="E17" s="215"/>
      <c r="F17" s="215"/>
      <c r="G17" s="215"/>
      <c r="H17" s="215"/>
      <c r="I17" s="1">
        <v>11</v>
      </c>
      <c r="J17" s="3"/>
      <c r="K17" s="4"/>
    </row>
    <row r="18" spans="1:11" ht="12.75">
      <c r="A18" s="214" t="s">
        <v>118</v>
      </c>
      <c r="B18" s="215"/>
      <c r="C18" s="215"/>
      <c r="D18" s="215"/>
      <c r="E18" s="215"/>
      <c r="F18" s="215"/>
      <c r="G18" s="215"/>
      <c r="H18" s="215"/>
      <c r="I18" s="1">
        <v>12</v>
      </c>
      <c r="J18" s="3"/>
      <c r="K18" s="4"/>
    </row>
    <row r="19" spans="1:11" ht="12.75">
      <c r="A19" s="282" t="s">
        <v>37</v>
      </c>
      <c r="B19" s="283"/>
      <c r="C19" s="283"/>
      <c r="D19" s="283"/>
      <c r="E19" s="283"/>
      <c r="F19" s="283"/>
      <c r="G19" s="283"/>
      <c r="H19" s="283"/>
      <c r="I19" s="1">
        <v>13</v>
      </c>
      <c r="J19" s="57">
        <f>SUM(J13:J18)</f>
        <v>0</v>
      </c>
      <c r="K19" s="49">
        <f>SUM(K13:K18)</f>
        <v>0</v>
      </c>
    </row>
    <row r="20" spans="1:11" ht="12.75">
      <c r="A20" s="282" t="s">
        <v>98</v>
      </c>
      <c r="B20" s="288"/>
      <c r="C20" s="288"/>
      <c r="D20" s="288"/>
      <c r="E20" s="288"/>
      <c r="F20" s="288"/>
      <c r="G20" s="288"/>
      <c r="H20" s="289"/>
      <c r="I20" s="1">
        <v>14</v>
      </c>
      <c r="J20" s="57">
        <f>IF(J12&gt;J19,J12-J19,0)</f>
        <v>0</v>
      </c>
      <c r="K20" s="49">
        <f>IF(K12&gt;K19,K12-K19,0)</f>
        <v>0</v>
      </c>
    </row>
    <row r="21" spans="1:11" ht="12.75">
      <c r="A21" s="280" t="s">
        <v>99</v>
      </c>
      <c r="B21" s="286"/>
      <c r="C21" s="286"/>
      <c r="D21" s="286"/>
      <c r="E21" s="286"/>
      <c r="F21" s="286"/>
      <c r="G21" s="286"/>
      <c r="H21" s="287"/>
      <c r="I21" s="1">
        <v>15</v>
      </c>
      <c r="J21" s="57">
        <f>IF(J19&gt;J12,J19-J12,0)</f>
        <v>0</v>
      </c>
      <c r="K21" s="49">
        <f>IF(K19&gt;K12,K19-K12,0)</f>
        <v>0</v>
      </c>
    </row>
    <row r="22" spans="1:11" ht="12.75">
      <c r="A22" s="206" t="s">
        <v>149</v>
      </c>
      <c r="B22" s="207"/>
      <c r="C22" s="207"/>
      <c r="D22" s="207"/>
      <c r="E22" s="207"/>
      <c r="F22" s="207"/>
      <c r="G22" s="207"/>
      <c r="H22" s="207"/>
      <c r="I22" s="284"/>
      <c r="J22" s="284"/>
      <c r="K22" s="285"/>
    </row>
    <row r="23" spans="1:11" ht="12.75">
      <c r="A23" s="214" t="s">
        <v>155</v>
      </c>
      <c r="B23" s="215"/>
      <c r="C23" s="215"/>
      <c r="D23" s="215"/>
      <c r="E23" s="215"/>
      <c r="F23" s="215"/>
      <c r="G23" s="215"/>
      <c r="H23" s="215"/>
      <c r="I23" s="1">
        <v>16</v>
      </c>
      <c r="J23" s="3"/>
      <c r="K23" s="4"/>
    </row>
    <row r="24" spans="1:11" ht="12.75">
      <c r="A24" s="214" t="s">
        <v>156</v>
      </c>
      <c r="B24" s="215"/>
      <c r="C24" s="215"/>
      <c r="D24" s="215"/>
      <c r="E24" s="215"/>
      <c r="F24" s="215"/>
      <c r="G24" s="215"/>
      <c r="H24" s="215"/>
      <c r="I24" s="1">
        <v>17</v>
      </c>
      <c r="J24" s="3"/>
      <c r="K24" s="4"/>
    </row>
    <row r="25" spans="1:11" ht="12.75">
      <c r="A25" s="214" t="s">
        <v>300</v>
      </c>
      <c r="B25" s="215"/>
      <c r="C25" s="215"/>
      <c r="D25" s="215"/>
      <c r="E25" s="215"/>
      <c r="F25" s="215"/>
      <c r="G25" s="215"/>
      <c r="H25" s="215"/>
      <c r="I25" s="1">
        <v>18</v>
      </c>
      <c r="J25" s="3"/>
      <c r="K25" s="4"/>
    </row>
    <row r="26" spans="1:11" ht="12.75">
      <c r="A26" s="214" t="s">
        <v>301</v>
      </c>
      <c r="B26" s="215"/>
      <c r="C26" s="215"/>
      <c r="D26" s="215"/>
      <c r="E26" s="215"/>
      <c r="F26" s="215"/>
      <c r="G26" s="215"/>
      <c r="H26" s="215"/>
      <c r="I26" s="1">
        <v>19</v>
      </c>
      <c r="J26" s="3"/>
      <c r="K26" s="4"/>
    </row>
    <row r="27" spans="1:11" ht="12.75">
      <c r="A27" s="214" t="s">
        <v>157</v>
      </c>
      <c r="B27" s="215"/>
      <c r="C27" s="215"/>
      <c r="D27" s="215"/>
      <c r="E27" s="215"/>
      <c r="F27" s="215"/>
      <c r="G27" s="215"/>
      <c r="H27" s="215"/>
      <c r="I27" s="1">
        <v>20</v>
      </c>
      <c r="J27" s="3"/>
      <c r="K27" s="4"/>
    </row>
    <row r="28" spans="1:11" ht="12.75">
      <c r="A28" s="282" t="s">
        <v>104</v>
      </c>
      <c r="B28" s="283"/>
      <c r="C28" s="283"/>
      <c r="D28" s="283"/>
      <c r="E28" s="283"/>
      <c r="F28" s="283"/>
      <c r="G28" s="283"/>
      <c r="H28" s="283"/>
      <c r="I28" s="1">
        <v>21</v>
      </c>
      <c r="J28" s="57">
        <f>SUM(J23:J27)</f>
        <v>0</v>
      </c>
      <c r="K28" s="49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3"/>
      <c r="K29" s="4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3"/>
      <c r="K30" s="4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3"/>
      <c r="K31" s="4"/>
    </row>
    <row r="32" spans="1:11" ht="12.75">
      <c r="A32" s="282" t="s">
        <v>38</v>
      </c>
      <c r="B32" s="283"/>
      <c r="C32" s="283"/>
      <c r="D32" s="283"/>
      <c r="E32" s="283"/>
      <c r="F32" s="283"/>
      <c r="G32" s="283"/>
      <c r="H32" s="283"/>
      <c r="I32" s="1">
        <v>25</v>
      </c>
      <c r="J32" s="57">
        <f>SUM(J29:J31)</f>
        <v>0</v>
      </c>
      <c r="K32" s="49">
        <f>SUM(K29:K31)</f>
        <v>0</v>
      </c>
    </row>
    <row r="33" spans="1:11" ht="12.75">
      <c r="A33" s="282" t="s">
        <v>100</v>
      </c>
      <c r="B33" s="283"/>
      <c r="C33" s="283"/>
      <c r="D33" s="283"/>
      <c r="E33" s="283"/>
      <c r="F33" s="283"/>
      <c r="G33" s="283"/>
      <c r="H33" s="283"/>
      <c r="I33" s="1">
        <v>26</v>
      </c>
      <c r="J33" s="57">
        <f>IF(J28&gt;J32,J28-J32,0)</f>
        <v>0</v>
      </c>
      <c r="K33" s="49">
        <f>IF(K28&gt;K32,K28-K32,0)</f>
        <v>0</v>
      </c>
    </row>
    <row r="34" spans="1:11" ht="12.75">
      <c r="A34" s="282" t="s">
        <v>101</v>
      </c>
      <c r="B34" s="283"/>
      <c r="C34" s="283"/>
      <c r="D34" s="283"/>
      <c r="E34" s="283"/>
      <c r="F34" s="283"/>
      <c r="G34" s="283"/>
      <c r="H34" s="283"/>
      <c r="I34" s="1">
        <v>27</v>
      </c>
      <c r="J34" s="57">
        <f>IF(J32&gt;J28,J32-J28,0)</f>
        <v>0</v>
      </c>
      <c r="K34" s="49">
        <f>IF(K32&gt;K28,K32-K28,0)</f>
        <v>0</v>
      </c>
    </row>
    <row r="35" spans="1:11" ht="12.75">
      <c r="A35" s="206" t="s">
        <v>150</v>
      </c>
      <c r="B35" s="207"/>
      <c r="C35" s="207"/>
      <c r="D35" s="207"/>
      <c r="E35" s="207"/>
      <c r="F35" s="207"/>
      <c r="G35" s="207"/>
      <c r="H35" s="207"/>
      <c r="I35" s="284">
        <v>0</v>
      </c>
      <c r="J35" s="284"/>
      <c r="K35" s="285"/>
    </row>
    <row r="36" spans="1:11" ht="12.75">
      <c r="A36" s="214" t="s">
        <v>164</v>
      </c>
      <c r="B36" s="215"/>
      <c r="C36" s="215"/>
      <c r="D36" s="215"/>
      <c r="E36" s="215"/>
      <c r="F36" s="215"/>
      <c r="G36" s="215"/>
      <c r="H36" s="215"/>
      <c r="I36" s="1">
        <v>28</v>
      </c>
      <c r="J36" s="3"/>
      <c r="K36" s="4"/>
    </row>
    <row r="37" spans="1:11" ht="12.75">
      <c r="A37" s="214" t="s">
        <v>19</v>
      </c>
      <c r="B37" s="215"/>
      <c r="C37" s="215"/>
      <c r="D37" s="215"/>
      <c r="E37" s="215"/>
      <c r="F37" s="215"/>
      <c r="G37" s="215"/>
      <c r="H37" s="215"/>
      <c r="I37" s="1">
        <v>29</v>
      </c>
      <c r="J37" s="3"/>
      <c r="K37" s="4"/>
    </row>
    <row r="38" spans="1:11" ht="12.75">
      <c r="A38" s="214" t="s">
        <v>20</v>
      </c>
      <c r="B38" s="215"/>
      <c r="C38" s="215"/>
      <c r="D38" s="215"/>
      <c r="E38" s="215"/>
      <c r="F38" s="215"/>
      <c r="G38" s="215"/>
      <c r="H38" s="215"/>
      <c r="I38" s="1">
        <v>30</v>
      </c>
      <c r="J38" s="3"/>
      <c r="K38" s="4"/>
    </row>
    <row r="39" spans="1:11" ht="12.75">
      <c r="A39" s="282" t="s">
        <v>39</v>
      </c>
      <c r="B39" s="283"/>
      <c r="C39" s="283"/>
      <c r="D39" s="283"/>
      <c r="E39" s="283"/>
      <c r="F39" s="283"/>
      <c r="G39" s="283"/>
      <c r="H39" s="283"/>
      <c r="I39" s="1">
        <v>31</v>
      </c>
      <c r="J39" s="57">
        <f>SUM(J36:J38)</f>
        <v>0</v>
      </c>
      <c r="K39" s="49">
        <f>SUM(K36:K38)</f>
        <v>0</v>
      </c>
    </row>
    <row r="40" spans="1:11" ht="12.75">
      <c r="A40" s="214" t="s">
        <v>21</v>
      </c>
      <c r="B40" s="215"/>
      <c r="C40" s="215"/>
      <c r="D40" s="215"/>
      <c r="E40" s="215"/>
      <c r="F40" s="215"/>
      <c r="G40" s="215"/>
      <c r="H40" s="215"/>
      <c r="I40" s="1">
        <v>32</v>
      </c>
      <c r="J40" s="3"/>
      <c r="K40" s="4"/>
    </row>
    <row r="41" spans="1:11" ht="12.75">
      <c r="A41" s="214" t="s">
        <v>22</v>
      </c>
      <c r="B41" s="215"/>
      <c r="C41" s="215"/>
      <c r="D41" s="215"/>
      <c r="E41" s="215"/>
      <c r="F41" s="215"/>
      <c r="G41" s="215"/>
      <c r="H41" s="215"/>
      <c r="I41" s="1">
        <v>33</v>
      </c>
      <c r="J41" s="3"/>
      <c r="K41" s="4"/>
    </row>
    <row r="42" spans="1:11" ht="12.75">
      <c r="A42" s="214" t="s">
        <v>23</v>
      </c>
      <c r="B42" s="215"/>
      <c r="C42" s="215"/>
      <c r="D42" s="215"/>
      <c r="E42" s="215"/>
      <c r="F42" s="215"/>
      <c r="G42" s="215"/>
      <c r="H42" s="215"/>
      <c r="I42" s="1">
        <v>34</v>
      </c>
      <c r="J42" s="3"/>
      <c r="K42" s="4"/>
    </row>
    <row r="43" spans="1:11" ht="12.75">
      <c r="A43" s="214" t="s">
        <v>24</v>
      </c>
      <c r="B43" s="215"/>
      <c r="C43" s="215"/>
      <c r="D43" s="215"/>
      <c r="E43" s="215"/>
      <c r="F43" s="215"/>
      <c r="G43" s="215"/>
      <c r="H43" s="215"/>
      <c r="I43" s="1">
        <v>35</v>
      </c>
      <c r="J43" s="3"/>
      <c r="K43" s="4"/>
    </row>
    <row r="44" spans="1:11" ht="12.75">
      <c r="A44" s="214" t="s">
        <v>25</v>
      </c>
      <c r="B44" s="215"/>
      <c r="C44" s="215"/>
      <c r="D44" s="215"/>
      <c r="E44" s="215"/>
      <c r="F44" s="215"/>
      <c r="G44" s="215"/>
      <c r="H44" s="215"/>
      <c r="I44" s="1">
        <v>36</v>
      </c>
      <c r="J44" s="3"/>
      <c r="K44" s="4"/>
    </row>
    <row r="45" spans="1:11" ht="12.75">
      <c r="A45" s="282" t="s">
        <v>138</v>
      </c>
      <c r="B45" s="283"/>
      <c r="C45" s="283"/>
      <c r="D45" s="283"/>
      <c r="E45" s="283"/>
      <c r="F45" s="283"/>
      <c r="G45" s="283"/>
      <c r="H45" s="283"/>
      <c r="I45" s="1">
        <v>37</v>
      </c>
      <c r="J45" s="57">
        <f>SUM(J40:J44)</f>
        <v>0</v>
      </c>
      <c r="K45" s="49">
        <f>SUM(K40:K44)</f>
        <v>0</v>
      </c>
    </row>
    <row r="46" spans="1:11" ht="12.75">
      <c r="A46" s="282" t="s">
        <v>152</v>
      </c>
      <c r="B46" s="283"/>
      <c r="C46" s="283"/>
      <c r="D46" s="283"/>
      <c r="E46" s="283"/>
      <c r="F46" s="283"/>
      <c r="G46" s="283"/>
      <c r="H46" s="283"/>
      <c r="I46" s="1">
        <v>38</v>
      </c>
      <c r="J46" s="57">
        <f>IF(J39&gt;J45,J39-J45,0)</f>
        <v>0</v>
      </c>
      <c r="K46" s="49">
        <f>IF(K39&gt;K45,K39-K45,0)</f>
        <v>0</v>
      </c>
    </row>
    <row r="47" spans="1:11" ht="12.75">
      <c r="A47" s="282" t="s">
        <v>153</v>
      </c>
      <c r="B47" s="283"/>
      <c r="C47" s="283"/>
      <c r="D47" s="283"/>
      <c r="E47" s="283"/>
      <c r="F47" s="283"/>
      <c r="G47" s="283"/>
      <c r="H47" s="283"/>
      <c r="I47" s="1">
        <v>39</v>
      </c>
      <c r="J47" s="57">
        <f>IF(J45&gt;J39,J45-J39,0)</f>
        <v>0</v>
      </c>
      <c r="K47" s="49">
        <f>IF(K45&gt;K39,K45-K39,0)</f>
        <v>0</v>
      </c>
    </row>
    <row r="48" spans="1:11" ht="12.75">
      <c r="A48" s="282" t="s">
        <v>139</v>
      </c>
      <c r="B48" s="283"/>
      <c r="C48" s="283"/>
      <c r="D48" s="283"/>
      <c r="E48" s="283"/>
      <c r="F48" s="283"/>
      <c r="G48" s="283"/>
      <c r="H48" s="283"/>
      <c r="I48" s="1">
        <v>40</v>
      </c>
      <c r="J48" s="57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82" t="s">
        <v>13</v>
      </c>
      <c r="B49" s="283"/>
      <c r="C49" s="283"/>
      <c r="D49" s="283"/>
      <c r="E49" s="283"/>
      <c r="F49" s="283"/>
      <c r="G49" s="283"/>
      <c r="H49" s="283"/>
      <c r="I49" s="1">
        <v>41</v>
      </c>
      <c r="J49" s="57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82" t="s">
        <v>151</v>
      </c>
      <c r="B50" s="283"/>
      <c r="C50" s="283"/>
      <c r="D50" s="283"/>
      <c r="E50" s="283"/>
      <c r="F50" s="283"/>
      <c r="G50" s="283"/>
      <c r="H50" s="283"/>
      <c r="I50" s="1">
        <v>42</v>
      </c>
      <c r="J50" s="3"/>
      <c r="K50" s="4"/>
    </row>
    <row r="51" spans="1:11" ht="12.75">
      <c r="A51" s="282" t="s">
        <v>165</v>
      </c>
      <c r="B51" s="283"/>
      <c r="C51" s="283"/>
      <c r="D51" s="283"/>
      <c r="E51" s="283"/>
      <c r="F51" s="283"/>
      <c r="G51" s="283"/>
      <c r="H51" s="283"/>
      <c r="I51" s="1">
        <v>43</v>
      </c>
      <c r="J51" s="3"/>
      <c r="K51" s="4"/>
    </row>
    <row r="52" spans="1:11" ht="12.75">
      <c r="A52" s="282" t="s">
        <v>166</v>
      </c>
      <c r="B52" s="283"/>
      <c r="C52" s="283"/>
      <c r="D52" s="283"/>
      <c r="E52" s="283"/>
      <c r="F52" s="283"/>
      <c r="G52" s="283"/>
      <c r="H52" s="283"/>
      <c r="I52" s="1">
        <v>44</v>
      </c>
      <c r="J52" s="3"/>
      <c r="K52" s="4"/>
    </row>
    <row r="53" spans="1:11" ht="12.75">
      <c r="A53" s="280" t="s">
        <v>167</v>
      </c>
      <c r="B53" s="281"/>
      <c r="C53" s="281"/>
      <c r="D53" s="281"/>
      <c r="E53" s="281"/>
      <c r="F53" s="281"/>
      <c r="G53" s="281"/>
      <c r="H53" s="281"/>
      <c r="I53" s="2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view="pageBreakPreview" zoomScale="125" zoomScaleSheetLayoutView="125" workbookViewId="0" topLeftCell="A1">
      <selection activeCell="N25" sqref="N25"/>
    </sheetView>
  </sheetViews>
  <sheetFormatPr defaultColWidth="9.140625" defaultRowHeight="12.75"/>
  <cols>
    <col min="1" max="1" width="9.140625" style="69" customWidth="1"/>
    <col min="2" max="2" width="8.00390625" style="69" customWidth="1"/>
    <col min="3" max="3" width="9.140625" style="69" customWidth="1"/>
    <col min="4" max="4" width="6.28125" style="69" customWidth="1"/>
    <col min="5" max="5" width="10.421875" style="69" customWidth="1"/>
    <col min="6" max="6" width="6.421875" style="69" customWidth="1"/>
    <col min="7" max="7" width="7.8515625" style="69" customWidth="1"/>
    <col min="8" max="8" width="2.28125" style="69" customWidth="1"/>
    <col min="9" max="9" width="8.140625" style="69" customWidth="1"/>
    <col min="10" max="10" width="10.28125" style="69" customWidth="1"/>
    <col min="11" max="11" width="10.421875" style="69" customWidth="1"/>
    <col min="12" max="16384" width="9.140625" style="69" customWidth="1"/>
  </cols>
  <sheetData>
    <row r="1" spans="1:12" ht="16.5" customHeight="1">
      <c r="A1" s="306" t="s">
        <v>260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  <c r="L1" s="68"/>
    </row>
    <row r="2" spans="1:12" ht="15.75">
      <c r="A2" s="38"/>
      <c r="B2" s="67"/>
      <c r="C2" s="293" t="s">
        <v>261</v>
      </c>
      <c r="D2" s="293"/>
      <c r="E2" s="70">
        <v>40544</v>
      </c>
      <c r="F2" s="39" t="s">
        <v>229</v>
      </c>
      <c r="G2" s="294">
        <v>40633</v>
      </c>
      <c r="H2" s="295"/>
      <c r="I2" s="67"/>
      <c r="J2" s="67"/>
      <c r="K2" s="67"/>
      <c r="L2" s="71"/>
    </row>
    <row r="3" spans="1:12" ht="15.75">
      <c r="A3" s="38"/>
      <c r="B3" s="67"/>
      <c r="C3" s="39"/>
      <c r="D3" s="39"/>
      <c r="E3" s="70"/>
      <c r="F3" s="39"/>
      <c r="G3" s="70"/>
      <c r="H3" s="124"/>
      <c r="I3" s="67"/>
      <c r="J3" s="67"/>
      <c r="K3" s="67"/>
      <c r="L3" s="162"/>
    </row>
    <row r="4" spans="1:11" s="48" customFormat="1" ht="12.75">
      <c r="A4" s="274" t="s">
        <v>361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</row>
    <row r="5" spans="1:11" ht="23.25">
      <c r="A5" s="296" t="s">
        <v>49</v>
      </c>
      <c r="B5" s="296"/>
      <c r="C5" s="296"/>
      <c r="D5" s="296"/>
      <c r="E5" s="296"/>
      <c r="F5" s="296"/>
      <c r="G5" s="296"/>
      <c r="H5" s="296"/>
      <c r="I5" s="73" t="s">
        <v>284</v>
      </c>
      <c r="J5" s="74" t="s">
        <v>140</v>
      </c>
      <c r="K5" s="74" t="s">
        <v>141</v>
      </c>
    </row>
    <row r="6" spans="1:11" ht="12.75">
      <c r="A6" s="297">
        <v>1</v>
      </c>
      <c r="B6" s="297"/>
      <c r="C6" s="297"/>
      <c r="D6" s="297"/>
      <c r="E6" s="297"/>
      <c r="F6" s="297"/>
      <c r="G6" s="297"/>
      <c r="H6" s="297"/>
      <c r="I6" s="76">
        <v>2</v>
      </c>
      <c r="J6" s="75" t="s">
        <v>262</v>
      </c>
      <c r="K6" s="75" t="s">
        <v>263</v>
      </c>
    </row>
    <row r="7" spans="1:11" ht="12.75">
      <c r="A7" s="298" t="s">
        <v>264</v>
      </c>
      <c r="B7" s="299"/>
      <c r="C7" s="299"/>
      <c r="D7" s="299"/>
      <c r="E7" s="299"/>
      <c r="F7" s="299"/>
      <c r="G7" s="299"/>
      <c r="H7" s="299"/>
      <c r="I7" s="40">
        <v>1</v>
      </c>
      <c r="J7" s="41">
        <v>286321450</v>
      </c>
      <c r="K7" s="41">
        <v>286321450</v>
      </c>
    </row>
    <row r="8" spans="1:11" ht="12.75">
      <c r="A8" s="298" t="s">
        <v>265</v>
      </c>
      <c r="B8" s="299"/>
      <c r="C8" s="299"/>
      <c r="D8" s="299"/>
      <c r="E8" s="299"/>
      <c r="F8" s="299"/>
      <c r="G8" s="299"/>
      <c r="H8" s="299"/>
      <c r="I8" s="40">
        <v>2</v>
      </c>
      <c r="J8" s="42"/>
      <c r="K8" s="42"/>
    </row>
    <row r="9" spans="1:11" ht="12.75">
      <c r="A9" s="298" t="s">
        <v>266</v>
      </c>
      <c r="B9" s="299"/>
      <c r="C9" s="299"/>
      <c r="D9" s="299"/>
      <c r="E9" s="299"/>
      <c r="F9" s="299"/>
      <c r="G9" s="299"/>
      <c r="H9" s="299"/>
      <c r="I9" s="40">
        <v>3</v>
      </c>
      <c r="J9" s="42">
        <v>7210905</v>
      </c>
      <c r="K9" s="42">
        <v>7210905</v>
      </c>
    </row>
    <row r="10" spans="1:11" ht="12.75">
      <c r="A10" s="298" t="s">
        <v>267</v>
      </c>
      <c r="B10" s="299"/>
      <c r="C10" s="299"/>
      <c r="D10" s="299"/>
      <c r="E10" s="299"/>
      <c r="F10" s="299"/>
      <c r="G10" s="299"/>
      <c r="H10" s="299"/>
      <c r="I10" s="40">
        <v>4</v>
      </c>
      <c r="J10" s="42">
        <v>14202119</v>
      </c>
      <c r="K10" s="42">
        <v>14833121</v>
      </c>
    </row>
    <row r="11" spans="1:11" ht="12.75">
      <c r="A11" s="298" t="s">
        <v>268</v>
      </c>
      <c r="B11" s="299"/>
      <c r="C11" s="299"/>
      <c r="D11" s="299"/>
      <c r="E11" s="299"/>
      <c r="F11" s="299"/>
      <c r="G11" s="299"/>
      <c r="H11" s="299"/>
      <c r="I11" s="40">
        <v>5</v>
      </c>
      <c r="J11" s="42">
        <v>413307</v>
      </c>
      <c r="K11" s="42">
        <v>84798</v>
      </c>
    </row>
    <row r="12" spans="1:11" ht="12.75">
      <c r="A12" s="298" t="s">
        <v>269</v>
      </c>
      <c r="B12" s="299"/>
      <c r="C12" s="299"/>
      <c r="D12" s="299"/>
      <c r="E12" s="299"/>
      <c r="F12" s="299"/>
      <c r="G12" s="299"/>
      <c r="H12" s="299"/>
      <c r="I12" s="40">
        <v>6</v>
      </c>
      <c r="J12" s="42">
        <v>19728048</v>
      </c>
      <c r="K12" s="42">
        <v>19257249</v>
      </c>
    </row>
    <row r="13" spans="1:11" ht="12.75">
      <c r="A13" s="298" t="s">
        <v>270</v>
      </c>
      <c r="B13" s="299"/>
      <c r="C13" s="299"/>
      <c r="D13" s="299"/>
      <c r="E13" s="299"/>
      <c r="F13" s="299"/>
      <c r="G13" s="299"/>
      <c r="H13" s="299"/>
      <c r="I13" s="40">
        <v>7</v>
      </c>
      <c r="J13" s="42"/>
      <c r="K13" s="42"/>
    </row>
    <row r="14" spans="1:11" ht="12.75">
      <c r="A14" s="298" t="s">
        <v>271</v>
      </c>
      <c r="B14" s="299"/>
      <c r="C14" s="299"/>
      <c r="D14" s="299"/>
      <c r="E14" s="299"/>
      <c r="F14" s="299"/>
      <c r="G14" s="299"/>
      <c r="H14" s="299"/>
      <c r="I14" s="40">
        <v>8</v>
      </c>
      <c r="J14" s="42"/>
      <c r="K14" s="42"/>
    </row>
    <row r="15" spans="1:11" ht="12.75">
      <c r="A15" s="298" t="s">
        <v>272</v>
      </c>
      <c r="B15" s="299"/>
      <c r="C15" s="299"/>
      <c r="D15" s="299"/>
      <c r="E15" s="299"/>
      <c r="F15" s="299"/>
      <c r="G15" s="299"/>
      <c r="H15" s="299"/>
      <c r="I15" s="40">
        <v>9</v>
      </c>
      <c r="J15" s="42"/>
      <c r="K15" s="42"/>
    </row>
    <row r="16" spans="1:11" s="149" customFormat="1" ht="12.75">
      <c r="A16" s="217" t="s">
        <v>273</v>
      </c>
      <c r="B16" s="218"/>
      <c r="C16" s="218"/>
      <c r="D16" s="218"/>
      <c r="E16" s="218"/>
      <c r="F16" s="218"/>
      <c r="G16" s="218"/>
      <c r="H16" s="218"/>
      <c r="I16" s="147">
        <v>10</v>
      </c>
      <c r="J16" s="150">
        <f>SUM(J7:J15)</f>
        <v>327875829</v>
      </c>
      <c r="K16" s="150">
        <f>SUM(K7:K15)</f>
        <v>327707523</v>
      </c>
    </row>
    <row r="17" spans="1:11" ht="12.75">
      <c r="A17" s="298" t="s">
        <v>274</v>
      </c>
      <c r="B17" s="299"/>
      <c r="C17" s="299"/>
      <c r="D17" s="299"/>
      <c r="E17" s="299"/>
      <c r="F17" s="299"/>
      <c r="G17" s="299"/>
      <c r="H17" s="299"/>
      <c r="I17" s="40">
        <v>11</v>
      </c>
      <c r="J17" s="42"/>
      <c r="K17" s="42"/>
    </row>
    <row r="18" spans="1:11" ht="12.75">
      <c r="A18" s="298" t="s">
        <v>275</v>
      </c>
      <c r="B18" s="299"/>
      <c r="C18" s="299"/>
      <c r="D18" s="299"/>
      <c r="E18" s="299"/>
      <c r="F18" s="299"/>
      <c r="G18" s="299"/>
      <c r="H18" s="299"/>
      <c r="I18" s="40">
        <v>12</v>
      </c>
      <c r="J18" s="42"/>
      <c r="K18" s="42"/>
    </row>
    <row r="19" spans="1:11" ht="12.75">
      <c r="A19" s="298" t="s">
        <v>276</v>
      </c>
      <c r="B19" s="299"/>
      <c r="C19" s="299"/>
      <c r="D19" s="299"/>
      <c r="E19" s="299"/>
      <c r="F19" s="299"/>
      <c r="G19" s="299"/>
      <c r="H19" s="299"/>
      <c r="I19" s="40">
        <v>13</v>
      </c>
      <c r="J19" s="42"/>
      <c r="K19" s="42"/>
    </row>
    <row r="20" spans="1:11" ht="12.75">
      <c r="A20" s="298" t="s">
        <v>277</v>
      </c>
      <c r="B20" s="299"/>
      <c r="C20" s="299"/>
      <c r="D20" s="299"/>
      <c r="E20" s="299"/>
      <c r="F20" s="299"/>
      <c r="G20" s="299"/>
      <c r="H20" s="299"/>
      <c r="I20" s="40">
        <v>14</v>
      </c>
      <c r="J20" s="42"/>
      <c r="K20" s="42"/>
    </row>
    <row r="21" spans="1:11" ht="12.75">
      <c r="A21" s="298" t="s">
        <v>278</v>
      </c>
      <c r="B21" s="299"/>
      <c r="C21" s="299"/>
      <c r="D21" s="299"/>
      <c r="E21" s="299"/>
      <c r="F21" s="299"/>
      <c r="G21" s="299"/>
      <c r="H21" s="299"/>
      <c r="I21" s="40">
        <v>15</v>
      </c>
      <c r="J21" s="42"/>
      <c r="K21" s="42"/>
    </row>
    <row r="22" spans="1:11" ht="12.75">
      <c r="A22" s="298" t="s">
        <v>279</v>
      </c>
      <c r="B22" s="299"/>
      <c r="C22" s="299"/>
      <c r="D22" s="299"/>
      <c r="E22" s="299"/>
      <c r="F22" s="299"/>
      <c r="G22" s="299"/>
      <c r="H22" s="299"/>
      <c r="I22" s="40">
        <v>16</v>
      </c>
      <c r="J22" s="42"/>
      <c r="K22" s="42"/>
    </row>
    <row r="23" spans="1:11" s="149" customFormat="1" ht="12.75">
      <c r="A23" s="217" t="s">
        <v>280</v>
      </c>
      <c r="B23" s="218"/>
      <c r="C23" s="218"/>
      <c r="D23" s="218"/>
      <c r="E23" s="218"/>
      <c r="F23" s="218"/>
      <c r="G23" s="218"/>
      <c r="H23" s="218"/>
      <c r="I23" s="147">
        <v>17</v>
      </c>
      <c r="J23" s="160">
        <f>SUM(J17:J22)</f>
        <v>0</v>
      </c>
      <c r="K23" s="160">
        <f>SUM(K17:K22)</f>
        <v>0</v>
      </c>
    </row>
    <row r="24" spans="1:11" ht="12.75">
      <c r="A24" s="309"/>
      <c r="B24" s="310"/>
      <c r="C24" s="310"/>
      <c r="D24" s="310"/>
      <c r="E24" s="310"/>
      <c r="F24" s="310"/>
      <c r="G24" s="310"/>
      <c r="H24" s="310"/>
      <c r="I24" s="311"/>
      <c r="J24" s="311"/>
      <c r="K24" s="312"/>
    </row>
    <row r="25" spans="1:11" ht="12.75">
      <c r="A25" s="300" t="s">
        <v>281</v>
      </c>
      <c r="B25" s="301"/>
      <c r="C25" s="301"/>
      <c r="D25" s="301"/>
      <c r="E25" s="301"/>
      <c r="F25" s="301"/>
      <c r="G25" s="301"/>
      <c r="H25" s="301"/>
      <c r="I25" s="43">
        <v>18</v>
      </c>
      <c r="J25" s="41">
        <v>327875829</v>
      </c>
      <c r="K25" s="41">
        <v>327707523</v>
      </c>
    </row>
    <row r="26" spans="1:11" ht="17.25" customHeight="1">
      <c r="A26" s="302" t="s">
        <v>282</v>
      </c>
      <c r="B26" s="303"/>
      <c r="C26" s="303"/>
      <c r="D26" s="303"/>
      <c r="E26" s="303"/>
      <c r="F26" s="303"/>
      <c r="G26" s="303"/>
      <c r="H26" s="303"/>
      <c r="I26" s="44">
        <v>19</v>
      </c>
      <c r="J26" s="72">
        <v>15558559</v>
      </c>
      <c r="K26" s="72">
        <v>15292944</v>
      </c>
    </row>
    <row r="27" spans="1:11" ht="30" customHeight="1">
      <c r="A27" s="304" t="s">
        <v>283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</row>
  </sheetData>
  <sheetProtection/>
  <protectedRanges>
    <protectedRange sqref="E2" name="Range1_1"/>
    <protectedRange sqref="G2:H2" name="Range1"/>
  </protectedRanges>
  <mergeCells count="27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7:H7"/>
    <mergeCell ref="A8:H8"/>
    <mergeCell ref="A9:H9"/>
    <mergeCell ref="A10:H10"/>
    <mergeCell ref="C2:D2"/>
    <mergeCell ref="G2:H2"/>
    <mergeCell ref="A5:H5"/>
    <mergeCell ref="A6:H6"/>
    <mergeCell ref="A4:K4"/>
  </mergeCells>
  <conditionalFormatting sqref="G2:G4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 horizontalCentered="1"/>
  <pageMargins left="0.7480314960629921" right="0.6692913385826772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13" t="s">
        <v>259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14" t="s">
        <v>295</v>
      </c>
      <c r="B4" s="315"/>
      <c r="C4" s="315"/>
      <c r="D4" s="315"/>
      <c r="E4" s="315"/>
      <c r="F4" s="315"/>
      <c r="G4" s="315"/>
      <c r="H4" s="315"/>
      <c r="I4" s="315"/>
      <c r="J4" s="316"/>
    </row>
    <row r="5" spans="1:10" ht="12.75" customHeight="1">
      <c r="A5" s="317"/>
      <c r="B5" s="318"/>
      <c r="C5" s="318"/>
      <c r="D5" s="318"/>
      <c r="E5" s="318"/>
      <c r="F5" s="318"/>
      <c r="G5" s="318"/>
      <c r="H5" s="318"/>
      <c r="I5" s="318"/>
      <c r="J5" s="319"/>
    </row>
    <row r="6" spans="1:10" ht="12.7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ht="12.75" customHeight="1">
      <c r="A7" s="317"/>
      <c r="B7" s="318"/>
      <c r="C7" s="318"/>
      <c r="D7" s="318"/>
      <c r="E7" s="318"/>
      <c r="F7" s="318"/>
      <c r="G7" s="318"/>
      <c r="H7" s="318"/>
      <c r="I7" s="318"/>
      <c r="J7" s="319"/>
    </row>
    <row r="8" spans="1:10" ht="12.75" customHeight="1">
      <c r="A8" s="317"/>
      <c r="B8" s="318"/>
      <c r="C8" s="318"/>
      <c r="D8" s="318"/>
      <c r="E8" s="318"/>
      <c r="F8" s="318"/>
      <c r="G8" s="318"/>
      <c r="H8" s="318"/>
      <c r="I8" s="318"/>
      <c r="J8" s="319"/>
    </row>
    <row r="9" spans="1:10" ht="12.75" customHeight="1">
      <c r="A9" s="317"/>
      <c r="B9" s="318"/>
      <c r="C9" s="318"/>
      <c r="D9" s="318"/>
      <c r="E9" s="318"/>
      <c r="F9" s="318"/>
      <c r="G9" s="318"/>
      <c r="H9" s="318"/>
      <c r="I9" s="318"/>
      <c r="J9" s="319"/>
    </row>
    <row r="10" spans="1:10" ht="12.75" customHeight="1">
      <c r="A10" s="317"/>
      <c r="B10" s="318"/>
      <c r="C10" s="318"/>
      <c r="D10" s="318"/>
      <c r="E10" s="318"/>
      <c r="F10" s="318"/>
      <c r="G10" s="318"/>
      <c r="H10" s="318"/>
      <c r="I10" s="318"/>
      <c r="J10" s="319"/>
    </row>
    <row r="11" spans="1:10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2011-06-08T09:07:33Z</cp:lastPrinted>
  <dcterms:created xsi:type="dcterms:W3CDTF">2008-10-17T11:51:54Z</dcterms:created>
  <dcterms:modified xsi:type="dcterms:W3CDTF">2011-06-09T06:00:47Z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