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direct\home\Glorija.Propadalo\My Documents\GFI\2020\"/>
    </mc:Choice>
  </mc:AlternateContent>
  <bookViews>
    <workbookView xWindow="0" yWindow="0" windowWidth="23040" windowHeight="8904"/>
  </bookViews>
  <sheets>
    <sheet name="Opći podaci" sheetId="1" r:id="rId1"/>
    <sheet name="Bilanca" sheetId="2" r:id="rId2"/>
    <sheet name="RDG" sheetId="3" r:id="rId3"/>
    <sheet name="NT_I" sheetId="4" r:id="rId4"/>
    <sheet name="PK" sheetId="5" r:id="rId5"/>
    <sheet name="Bilješke"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61" i="5" l="1"/>
  <c r="U61" i="5"/>
  <c r="T61" i="5"/>
  <c r="S61" i="5"/>
  <c r="R61" i="5"/>
  <c r="Q61" i="5"/>
  <c r="P61" i="5"/>
  <c r="O61" i="5"/>
  <c r="N61" i="5"/>
  <c r="M61" i="5"/>
  <c r="L61" i="5"/>
  <c r="K61" i="5"/>
  <c r="J61" i="5"/>
  <c r="I61" i="5"/>
  <c r="W59" i="5"/>
  <c r="W60" i="5" s="1"/>
  <c r="U59" i="5"/>
  <c r="U60" i="5" s="1"/>
  <c r="T59" i="5"/>
  <c r="T60" i="5" s="1"/>
  <c r="S59" i="5"/>
  <c r="S60" i="5" s="1"/>
  <c r="R59" i="5"/>
  <c r="R60" i="5" s="1"/>
  <c r="Q59" i="5"/>
  <c r="Q60" i="5" s="1"/>
  <c r="P59" i="5"/>
  <c r="P60" i="5" s="1"/>
  <c r="O59" i="5"/>
  <c r="O60" i="5" s="1"/>
  <c r="N59" i="5"/>
  <c r="N60" i="5" s="1"/>
  <c r="M59" i="5"/>
  <c r="M60" i="5" s="1"/>
  <c r="L59" i="5"/>
  <c r="L60" i="5" s="1"/>
  <c r="K59" i="5"/>
  <c r="K60" i="5" s="1"/>
  <c r="J59" i="5"/>
  <c r="J60" i="5" s="1"/>
  <c r="I59" i="5"/>
  <c r="I60" i="5" s="1"/>
  <c r="V56" i="5"/>
  <c r="X56" i="5" s="1"/>
  <c r="V55" i="5"/>
  <c r="X55" i="5" s="1"/>
  <c r="V54" i="5"/>
  <c r="X54" i="5" s="1"/>
  <c r="V53" i="5"/>
  <c r="X53" i="5" s="1"/>
  <c r="V52" i="5"/>
  <c r="X52" i="5" s="1"/>
  <c r="V51" i="5"/>
  <c r="X51" i="5" s="1"/>
  <c r="V50" i="5"/>
  <c r="X50" i="5" s="1"/>
  <c r="V49" i="5"/>
  <c r="V61" i="5" s="1"/>
  <c r="V48" i="5"/>
  <c r="X48" i="5" s="1"/>
  <c r="V47" i="5"/>
  <c r="X47" i="5" s="1"/>
  <c r="V46" i="5"/>
  <c r="X46" i="5" s="1"/>
  <c r="V45" i="5"/>
  <c r="X45" i="5" s="1"/>
  <c r="V44" i="5"/>
  <c r="X44" i="5" s="1"/>
  <c r="V43" i="5"/>
  <c r="X43" i="5" s="1"/>
  <c r="V42" i="5"/>
  <c r="X42" i="5" s="1"/>
  <c r="V41" i="5"/>
  <c r="X41" i="5" s="1"/>
  <c r="V40" i="5"/>
  <c r="X40" i="5" s="1"/>
  <c r="X59" i="5" s="1"/>
  <c r="V39" i="5"/>
  <c r="W38" i="5"/>
  <c r="W57" i="5" s="1"/>
  <c r="U38" i="5"/>
  <c r="U57" i="5" s="1"/>
  <c r="T38" i="5"/>
  <c r="T57" i="5" s="1"/>
  <c r="S38" i="5"/>
  <c r="S57" i="5" s="1"/>
  <c r="R38" i="5"/>
  <c r="R57" i="5" s="1"/>
  <c r="Q38" i="5"/>
  <c r="Q57" i="5" s="1"/>
  <c r="P38" i="5"/>
  <c r="P57" i="5" s="1"/>
  <c r="O38" i="5"/>
  <c r="O57" i="5" s="1"/>
  <c r="N38" i="5"/>
  <c r="N57" i="5" s="1"/>
  <c r="M38" i="5"/>
  <c r="M57" i="5" s="1"/>
  <c r="L38" i="5"/>
  <c r="L57" i="5" s="1"/>
  <c r="K38" i="5"/>
  <c r="K57" i="5" s="1"/>
  <c r="J38" i="5"/>
  <c r="J57" i="5" s="1"/>
  <c r="I38" i="5"/>
  <c r="I57" i="5" s="1"/>
  <c r="V37" i="5"/>
  <c r="X37" i="5" s="1"/>
  <c r="V36" i="5"/>
  <c r="X36" i="5" s="1"/>
  <c r="V35" i="5"/>
  <c r="X35" i="5" s="1"/>
  <c r="W33" i="5"/>
  <c r="U33" i="5"/>
  <c r="T33" i="5"/>
  <c r="S33" i="5"/>
  <c r="R33" i="5"/>
  <c r="Q33" i="5"/>
  <c r="P33" i="5"/>
  <c r="O33" i="5"/>
  <c r="N33" i="5"/>
  <c r="M33" i="5"/>
  <c r="L33" i="5"/>
  <c r="K33" i="5"/>
  <c r="J33" i="5"/>
  <c r="I33" i="5"/>
  <c r="W31" i="5"/>
  <c r="W32" i="5" s="1"/>
  <c r="U31" i="5"/>
  <c r="U32" i="5" s="1"/>
  <c r="T31" i="5"/>
  <c r="T32" i="5" s="1"/>
  <c r="S31" i="5"/>
  <c r="S32" i="5" s="1"/>
  <c r="R31" i="5"/>
  <c r="R32" i="5" s="1"/>
  <c r="Q31" i="5"/>
  <c r="Q32" i="5" s="1"/>
  <c r="P31" i="5"/>
  <c r="P32" i="5" s="1"/>
  <c r="O31" i="5"/>
  <c r="O32" i="5" s="1"/>
  <c r="N31" i="5"/>
  <c r="N32" i="5" s="1"/>
  <c r="M31" i="5"/>
  <c r="M32" i="5" s="1"/>
  <c r="L31" i="5"/>
  <c r="L32" i="5" s="1"/>
  <c r="K31" i="5"/>
  <c r="K32" i="5" s="1"/>
  <c r="J31" i="5"/>
  <c r="J32" i="5" s="1"/>
  <c r="I31" i="5"/>
  <c r="I32" i="5" s="1"/>
  <c r="V28" i="5"/>
  <c r="X28" i="5" s="1"/>
  <c r="V27" i="5"/>
  <c r="X27" i="5" s="1"/>
  <c r="V26" i="5"/>
  <c r="X26" i="5" s="1"/>
  <c r="V25" i="5"/>
  <c r="X25" i="5" s="1"/>
  <c r="V24" i="5"/>
  <c r="X24" i="5" s="1"/>
  <c r="V23" i="5"/>
  <c r="X23" i="5" s="1"/>
  <c r="V22" i="5"/>
  <c r="X22" i="5" s="1"/>
  <c r="V21" i="5"/>
  <c r="V33" i="5" s="1"/>
  <c r="V20" i="5"/>
  <c r="X20" i="5" s="1"/>
  <c r="V19" i="5"/>
  <c r="X19" i="5" s="1"/>
  <c r="V18" i="5"/>
  <c r="X18" i="5" s="1"/>
  <c r="V17" i="5"/>
  <c r="X17" i="5" s="1"/>
  <c r="V16" i="5"/>
  <c r="X16" i="5" s="1"/>
  <c r="V15" i="5"/>
  <c r="X15" i="5" s="1"/>
  <c r="V14" i="5"/>
  <c r="X14" i="5" s="1"/>
  <c r="V13" i="5"/>
  <c r="X13" i="5" s="1"/>
  <c r="V12" i="5"/>
  <c r="V31" i="5" s="1"/>
  <c r="V11" i="5"/>
  <c r="V32" i="5" s="1"/>
  <c r="W10" i="5"/>
  <c r="W29" i="5" s="1"/>
  <c r="U10" i="5"/>
  <c r="U29" i="5" s="1"/>
  <c r="T10" i="5"/>
  <c r="T29" i="5" s="1"/>
  <c r="S10" i="5"/>
  <c r="S29" i="5" s="1"/>
  <c r="R10" i="5"/>
  <c r="R29" i="5" s="1"/>
  <c r="Q10" i="5"/>
  <c r="Q29" i="5" s="1"/>
  <c r="P10" i="5"/>
  <c r="P29" i="5" s="1"/>
  <c r="O10" i="5"/>
  <c r="O29" i="5" s="1"/>
  <c r="N10" i="5"/>
  <c r="N29" i="5" s="1"/>
  <c r="M10" i="5"/>
  <c r="M29" i="5" s="1"/>
  <c r="L10" i="5"/>
  <c r="L29" i="5" s="1"/>
  <c r="K10" i="5"/>
  <c r="K29" i="5" s="1"/>
  <c r="J10" i="5"/>
  <c r="J29" i="5" s="1"/>
  <c r="I10" i="5"/>
  <c r="I29" i="5" s="1"/>
  <c r="V9" i="5"/>
  <c r="X9" i="5" s="1"/>
  <c r="V8" i="5"/>
  <c r="X8" i="5" s="1"/>
  <c r="V7" i="5"/>
  <c r="V10" i="5" s="1"/>
  <c r="V29" i="5" s="1"/>
  <c r="I54" i="4"/>
  <c r="H54" i="4"/>
  <c r="I48" i="4"/>
  <c r="I55" i="4" s="1"/>
  <c r="H48" i="4"/>
  <c r="H55" i="4" s="1"/>
  <c r="I41" i="4"/>
  <c r="H41" i="4"/>
  <c r="I35" i="4"/>
  <c r="I42" i="4" s="1"/>
  <c r="H35" i="4"/>
  <c r="H42" i="4" s="1"/>
  <c r="I20" i="4"/>
  <c r="I19" i="4" s="1"/>
  <c r="H19" i="4"/>
  <c r="I18" i="4"/>
  <c r="I9" i="4"/>
  <c r="H9" i="4"/>
  <c r="H18" i="4" s="1"/>
  <c r="H24" i="4" s="1"/>
  <c r="H27" i="4" s="1"/>
  <c r="H57" i="4" s="1"/>
  <c r="H59" i="4" s="1"/>
  <c r="K103" i="3"/>
  <c r="J103" i="3"/>
  <c r="I103" i="3"/>
  <c r="H103" i="3"/>
  <c r="K90" i="3"/>
  <c r="K100" i="3" s="1"/>
  <c r="K101" i="3" s="1"/>
  <c r="J90" i="3"/>
  <c r="J100" i="3" s="1"/>
  <c r="J101" i="3" s="1"/>
  <c r="I90" i="3"/>
  <c r="I100" i="3" s="1"/>
  <c r="I101" i="3" s="1"/>
  <c r="H90" i="3"/>
  <c r="H100" i="3" s="1"/>
  <c r="H101" i="3" s="1"/>
  <c r="K85" i="3"/>
  <c r="J85" i="3"/>
  <c r="I85" i="3"/>
  <c r="H85" i="3"/>
  <c r="K70" i="3"/>
  <c r="J70" i="3"/>
  <c r="I70" i="3"/>
  <c r="H70" i="3"/>
  <c r="K48" i="3"/>
  <c r="J48" i="3"/>
  <c r="I48" i="3"/>
  <c r="H48" i="3"/>
  <c r="K37" i="3"/>
  <c r="J37" i="3"/>
  <c r="I37" i="3"/>
  <c r="H37" i="3"/>
  <c r="K29" i="3"/>
  <c r="J29" i="3"/>
  <c r="I29" i="3"/>
  <c r="H29" i="3"/>
  <c r="K26" i="3"/>
  <c r="J26" i="3"/>
  <c r="I26" i="3"/>
  <c r="H26" i="3"/>
  <c r="K20" i="3"/>
  <c r="J20" i="3"/>
  <c r="I20" i="3"/>
  <c r="H20" i="3"/>
  <c r="K16" i="3"/>
  <c r="J16" i="3"/>
  <c r="I16" i="3"/>
  <c r="H16" i="3"/>
  <c r="H14" i="3" s="1"/>
  <c r="H61" i="3" s="1"/>
  <c r="K14" i="3"/>
  <c r="K61" i="3" s="1"/>
  <c r="J14" i="3"/>
  <c r="J61" i="3" s="1"/>
  <c r="I14" i="3"/>
  <c r="I61" i="3" s="1"/>
  <c r="K8" i="3"/>
  <c r="K60" i="3" s="1"/>
  <c r="J8" i="3"/>
  <c r="J60" i="3" s="1"/>
  <c r="I8" i="3"/>
  <c r="I60" i="3" s="1"/>
  <c r="H8" i="3"/>
  <c r="H60" i="3" s="1"/>
  <c r="I115" i="2"/>
  <c r="H115" i="2"/>
  <c r="I103" i="2"/>
  <c r="H103" i="2"/>
  <c r="I96" i="2"/>
  <c r="H96" i="2"/>
  <c r="I92" i="2"/>
  <c r="H92" i="2"/>
  <c r="I89" i="2"/>
  <c r="H89" i="2"/>
  <c r="I85" i="2"/>
  <c r="H85" i="2"/>
  <c r="I78" i="2"/>
  <c r="H78" i="2"/>
  <c r="H75" i="2" s="1"/>
  <c r="H131" i="2" s="1"/>
  <c r="I75" i="2"/>
  <c r="I131" i="2" s="1"/>
  <c r="I60" i="2"/>
  <c r="H60" i="2"/>
  <c r="I53" i="2"/>
  <c r="H53" i="2"/>
  <c r="I45" i="2"/>
  <c r="I44" i="2" s="1"/>
  <c r="H45" i="2"/>
  <c r="H44" i="2"/>
  <c r="I38" i="2"/>
  <c r="H38" i="2"/>
  <c r="I27" i="2"/>
  <c r="H27" i="2"/>
  <c r="I17" i="2"/>
  <c r="H17" i="2"/>
  <c r="H9" i="2" s="1"/>
  <c r="H72" i="2" s="1"/>
  <c r="I10" i="2"/>
  <c r="H10" i="2"/>
  <c r="I9" i="2"/>
  <c r="I72" i="2" s="1"/>
  <c r="X38" i="5" l="1"/>
  <c r="X7" i="5"/>
  <c r="X10" i="5" s="1"/>
  <c r="X12" i="5"/>
  <c r="X31" i="5" s="1"/>
  <c r="V38" i="5"/>
  <c r="V57" i="5" s="1"/>
  <c r="X39" i="5"/>
  <c r="X60" i="5" s="1"/>
  <c r="X49" i="5"/>
  <c r="X61" i="5" s="1"/>
  <c r="V59" i="5"/>
  <c r="V60" i="5" s="1"/>
  <c r="X11" i="5"/>
  <c r="X21" i="5"/>
  <c r="X33" i="5" s="1"/>
  <c r="I24" i="4"/>
  <c r="I27" i="4" s="1"/>
  <c r="I57" i="4" s="1"/>
  <c r="I59" i="4" s="1"/>
  <c r="K64" i="3"/>
  <c r="K63" i="3"/>
  <c r="K62" i="3"/>
  <c r="H63" i="3"/>
  <c r="H64" i="3"/>
  <c r="H62" i="3"/>
  <c r="I64" i="3"/>
  <c r="I63" i="3"/>
  <c r="I62" i="3"/>
  <c r="J64" i="3"/>
  <c r="J63" i="3"/>
  <c r="J62" i="3"/>
  <c r="X29" i="5" l="1"/>
  <c r="X32" i="5"/>
  <c r="X57" i="5"/>
  <c r="J68" i="3"/>
  <c r="J67" i="3"/>
  <c r="J66" i="3"/>
  <c r="K68" i="3"/>
  <c r="K67" i="3"/>
  <c r="K66" i="3"/>
  <c r="H67" i="3"/>
  <c r="H68" i="3"/>
  <c r="H66" i="3"/>
  <c r="I68" i="3"/>
  <c r="I67" i="3"/>
  <c r="I66" i="3"/>
</calcChain>
</file>

<file path=xl/sharedStrings.xml><?xml version="1.0" encoding="utf-8"?>
<sst xmlns="http://schemas.openxmlformats.org/spreadsheetml/2006/main" count="464" uniqueCount="413">
  <si>
    <t>Prilog 1.</t>
  </si>
  <si>
    <t>OPĆI PODACI ZA IZDAVATELJE</t>
  </si>
  <si>
    <t>Razdoblje izvještavanja:</t>
  </si>
  <si>
    <t>do</t>
  </si>
  <si>
    <t>Godina:</t>
  </si>
  <si>
    <t>Kvartal:</t>
  </si>
  <si>
    <t xml:space="preserve">Tromjesečni financijski izvještaji </t>
  </si>
  <si>
    <t>Matični broj (MB):</t>
  </si>
  <si>
    <t>03269043</t>
  </si>
  <si>
    <t>Oznaka matične države članice izdavatelja:</t>
  </si>
  <si>
    <t>HR</t>
  </si>
  <si>
    <t>Matični broj 
subjekta (MBS):</t>
  </si>
  <si>
    <t>080005858</t>
  </si>
  <si>
    <t>Osobni identifikacijski broj (OIB):</t>
  </si>
  <si>
    <t>94989605030</t>
  </si>
  <si>
    <t>LEI:</t>
  </si>
  <si>
    <t>74780000n00HZTWVU688</t>
  </si>
  <si>
    <t>Šifra ustanove:</t>
  </si>
  <si>
    <t>847</t>
  </si>
  <si>
    <t>Tvrtka izdavatelja:</t>
  </si>
  <si>
    <t>KRAŠ d.d. Zagreb</t>
  </si>
  <si>
    <t>Poštanski broj i mjesto:</t>
  </si>
  <si>
    <t>Zagreb</t>
  </si>
  <si>
    <t>Ulica i kućni broj:</t>
  </si>
  <si>
    <t>Ravnice 48</t>
  </si>
  <si>
    <t>Adresa e-pošte:</t>
  </si>
  <si>
    <t>Internet adresa:</t>
  </si>
  <si>
    <t>www.kras.hr</t>
  </si>
  <si>
    <t>Broj zaposlenih (krajem
 izvještajnog razdoblja):</t>
  </si>
  <si>
    <t>Konsolidirani izvještaj:</t>
  </si>
  <si>
    <t>KN</t>
  </si>
  <si>
    <t xml:space="preserve">          (KN-nije konsolidirano/KD-konsolidirano)</t>
  </si>
  <si>
    <t>KD</t>
  </si>
  <si>
    <t xml:space="preserve">Revidirano:   </t>
  </si>
  <si>
    <t>RN</t>
  </si>
  <si>
    <t>(RN-nije revidirano/RD-revidirano)</t>
  </si>
  <si>
    <t>RD</t>
  </si>
  <si>
    <t>Tvrtke ovisnih subjekata (prema MSFI):</t>
  </si>
  <si>
    <t>Sjedište:</t>
  </si>
  <si>
    <t>MB:</t>
  </si>
  <si>
    <t>Da</t>
  </si>
  <si>
    <t>Ne</t>
  </si>
  <si>
    <t>Knjigovodstveni servis:</t>
  </si>
  <si>
    <t xml:space="preserve">    (Da/Ne)</t>
  </si>
  <si>
    <t>(tvrtka knjigovodstvenog servisa)</t>
  </si>
  <si>
    <t>Osoba za kontakt:</t>
  </si>
  <si>
    <t>Granić Ivanka</t>
  </si>
  <si>
    <t>(unosi se samo prezime i ime osobe za kontakt)</t>
  </si>
  <si>
    <t>Telefon:</t>
  </si>
  <si>
    <t>012396019</t>
  </si>
  <si>
    <t>igranic@kras.hr</t>
  </si>
  <si>
    <t>Revizorsko društvo:</t>
  </si>
  <si>
    <t>(tvrtka revizorskog društva)</t>
  </si>
  <si>
    <t>Ovlašteni revizor:</t>
  </si>
  <si>
    <t>(ime i prezime)</t>
  </si>
  <si>
    <t>BILANCA</t>
  </si>
  <si>
    <t xml:space="preserve">stanje na dan 31.03.2020 </t>
  </si>
  <si>
    <t>u kunama</t>
  </si>
  <si>
    <t>Obveznik:KRAŠ d.d._____________________________________________________________</t>
  </si>
  <si>
    <t>Naziv pozicije</t>
  </si>
  <si>
    <r>
      <t xml:space="preserve">AOP
</t>
    </r>
    <r>
      <rPr>
        <b/>
        <sz val="7"/>
        <rFont val="Arial"/>
        <family val="2"/>
        <charset val="238"/>
      </rPr>
      <t>oznaka</t>
    </r>
  </si>
  <si>
    <t>Zadnji dan prethodne poslovne godine</t>
  </si>
  <si>
    <t xml:space="preserve">Na izvještajni datum tekućeg razdoblja
</t>
  </si>
  <si>
    <t>A)  POTRAŽIVANJA ZA UPISANI A NEUPLAĆENI KAPITAL</t>
  </si>
  <si>
    <r>
      <t xml:space="preserve">B)  DUGOTRAJNA IMOVINA </t>
    </r>
    <r>
      <rPr>
        <sz val="9"/>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</si>
  <si>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</si>
  <si>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</si>
  <si>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</si>
  <si>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</si>
  <si>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</si>
  <si>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</si>
  <si>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</si>
  <si>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</si>
  <si>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</si>
  <si>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</si>
  <si>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</si>
  <si>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</si>
  <si>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</si>
  <si>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</si>
  <si>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</si>
  <si>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</si>
  <si>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</si>
  <si>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</si>
  <si>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</si>
  <si>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</si>
  <si>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</si>
  <si>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</si>
  <si>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</si>
  <si>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</si>
  <si>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</si>
  <si>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</si>
  <si>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</si>
  <si>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</si>
  <si>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</si>
  <si>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</si>
  <si>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</si>
  <si>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</si>
  <si>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</si>
  <si>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</si>
  <si>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</si>
  <si>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</si>
  <si>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</si>
  <si>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</si>
  <si>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</si>
  <si>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</si>
  <si>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</si>
  <si>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</si>
  <si>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</si>
  <si>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</si>
  <si>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</si>
  <si>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</si>
  <si>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</si>
  <si>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</si>
  <si>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</si>
  <si>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</si>
  <si>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</si>
  <si>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</si>
  <si>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</si>
  <si>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</si>
  <si>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</si>
  <si>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rFont val="Arial"/>
        <family val="2"/>
        <charset val="238"/>
      </rPr>
      <t>(AOP 001+002+037+064)</t>
    </r>
  </si>
  <si>
    <t>F)  IZVANBILANČNI ZAPISI</t>
  </si>
  <si>
    <t>PASIVA</t>
  </si>
  <si>
    <r>
      <t xml:space="preserve">A)  KAPITAL I REZERVE </t>
    </r>
    <r>
      <rPr>
        <sz val="9"/>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</si>
  <si>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</si>
  <si>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</si>
  <si>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</si>
  <si>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</si>
  <si>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</si>
  <si>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</si>
  <si>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</si>
  <si>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</si>
  <si>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</si>
  <si>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</si>
  <si>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</si>
  <si>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</si>
  <si>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</si>
  <si>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</si>
  <si>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</si>
  <si>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</si>
  <si>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</si>
  <si>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</si>
  <si>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</si>
  <si>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</si>
  <si>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</si>
  <si>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</si>
  <si>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</si>
  <si>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</si>
  <si>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</si>
  <si>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</si>
  <si>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</si>
  <si>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</si>
  <si>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</si>
  <si>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</si>
  <si>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</si>
  <si>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</si>
  <si>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</si>
  <si>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</si>
  <si>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</si>
  <si>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</si>
  <si>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</si>
  <si>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</si>
  <si>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</si>
  <si>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</si>
  <si>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</si>
  <si>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</si>
  <si>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</si>
  <si>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</si>
  <si>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</si>
  <si>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</si>
  <si>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rFont val="Arial"/>
        <family val="2"/>
        <charset val="238"/>
      </rPr>
      <t>(AOP 067+088+095+107+122)</t>
    </r>
  </si>
  <si>
    <t>G)  IZVANBILANČNI ZAPISI</t>
  </si>
  <si>
    <t>RAČUN DOBITI I GUBITKA</t>
  </si>
  <si>
    <t>u razdoblju 01.01.2020 do 31.03.2020</t>
  </si>
  <si>
    <t>Obveznik: KRAŠ d.d.________________________________________________________________________</t>
  </si>
  <si>
    <r>
      <t xml:space="preserve">AOP
</t>
    </r>
    <r>
      <rPr>
        <b/>
        <sz val="8"/>
        <rFont val="Arial"/>
        <family val="2"/>
        <charset val="238"/>
      </rPr>
      <t>oznaka</t>
    </r>
  </si>
  <si>
    <t>Isto razdoblje prethodne godine</t>
  </si>
  <si>
    <t>Tekuće razdoblje</t>
  </si>
  <si>
    <t xml:space="preserve">Kumulativ </t>
  </si>
  <si>
    <t>Tromjesečje</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</si>
  <si>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</si>
  <si>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</si>
  <si>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</si>
  <si>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</si>
  <si>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</si>
  <si>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</si>
  <si>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</si>
  <si>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1. Promjene vrijednosti zaliha proizvodnje u tijeku i gotovih proizvoda</t>
  </si>
  <si>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</si>
  <si>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</si>
  <si>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</si>
  <si>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</si>
  <si>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</si>
  <si>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</si>
  <si>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</si>
  <si>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</si>
  <si>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</si>
  <si>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</si>
  <si>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</si>
  <si>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</si>
  <si>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</si>
  <si>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</si>
  <si>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</si>
  <si>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</si>
  <si>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</si>
  <si>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</si>
  <si>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</si>
  <si>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</si>
  <si>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</si>
  <si>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</si>
  <si>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</si>
  <si>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</si>
  <si>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</si>
  <si>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</si>
  <si>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</si>
  <si>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</si>
  <si>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</si>
  <si>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</si>
  <si>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</si>
  <si>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</si>
  <si>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</si>
  <si>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</si>
  <si>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</si>
  <si>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</si>
  <si>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</si>
  <si>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</si>
  <si>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</si>
  <si>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</si>
  <si>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</si>
  <si>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</si>
  <si>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</si>
  <si>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</si>
  <si>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</si>
  <si>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</si>
  <si>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</si>
  <si>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</si>
  <si>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</si>
  <si>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t>XII.  POREZ NA DOBIT</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</si>
  <si>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</si>
  <si>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</si>
  <si>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</si>
  <si>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</si>
  <si>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</si>
  <si>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</si>
  <si>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</si>
  <si>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</si>
  <si>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</si>
  <si>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</si>
  <si>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</si>
  <si>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</si>
  <si>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</si>
  <si>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</si>
  <si>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</si>
  <si>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</si>
  <si>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</si>
  <si>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</si>
  <si>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t>DODATAK RDG-u (popunjava poduzetnik koji sastavlja konsolidirani godišnji financijski izvještaj)</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</si>
  <si>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</si>
  <si>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</si>
  <si>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</si>
  <si>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</si>
  <si>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</si>
  <si>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</si>
  <si>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</si>
  <si>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</si>
  <si>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</si>
  <si>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</si>
  <si>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</si>
  <si>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</si>
  <si>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</si>
  <si>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</si>
  <si>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t>III. POREZ NA OSTALU SVEOBUHVATNU DOBIT RAZDOBLJA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</si>
  <si>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</si>
  <si>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</si>
  <si>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</si>
  <si>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</si>
  <si>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1. Pripisana imateljima kapitala matice</t>
  </si>
  <si>
    <t>2. Pripisana manjinskom (nekontrolirajućem) interesu</t>
  </si>
  <si>
    <t>IZVJEŠTAJ O NOVČANOM TIJEKU - Indirektna metoda</t>
  </si>
  <si>
    <t>u razdoblju 01.01.2020. do 31.03.2020.</t>
  </si>
  <si>
    <t>Obveznik: KRAŠ d.d._____________________________________________________________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</si>
  <si>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</si>
  <si>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</si>
  <si>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</si>
  <si>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</si>
  <si>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</si>
  <si>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</si>
  <si>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</si>
  <si>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</si>
  <si>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</si>
  <si>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</si>
  <si>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</si>
  <si>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</si>
  <si>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</si>
  <si>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charset val="238"/>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</si>
  <si>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</si>
  <si>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</si>
  <si>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</si>
  <si>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</si>
  <si>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</si>
  <si>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</si>
  <si>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</si>
  <si>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</si>
  <si>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</si>
  <si>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</si>
  <si>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</si>
  <si>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</si>
  <si>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</si>
  <si>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</si>
  <si>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</si>
  <si>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</si>
  <si>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</si>
  <si>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</si>
  <si>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</si>
  <si>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</si>
  <si>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</si>
  <si>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</si>
  <si>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</si>
  <si>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</si>
  <si>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</si>
  <si>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</si>
  <si>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</si>
  <si>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</si>
  <si>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</si>
  <si>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</si>
  <si>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</si>
  <si>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</si>
  <si>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</si>
  <si>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</si>
  <si>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</si>
  <si>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</si>
  <si>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</si>
  <si>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</si>
  <si>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</si>
  <si>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</si>
  <si>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</si>
  <si>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PROMJENAMA KAPITALA</t>
  </si>
  <si>
    <t>za razdoblje od</t>
  </si>
  <si>
    <t>Opis pozicije</t>
  </si>
  <si>
    <r>
      <t xml:space="preserve">AOP
</t>
    </r>
    <r>
      <rPr>
        <b/>
        <sz val="7"/>
        <color indexed="9"/>
        <rFont val="Arial"/>
        <family val="2"/>
        <charset val="238"/>
      </rPr>
      <t>oznaka</t>
    </r>
  </si>
  <si>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</si>
  <si>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</si>
  <si>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</si>
  <si>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</si>
  <si>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</si>
  <si>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</si>
  <si>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</si>
  <si>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</si>
  <si>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</si>
  <si>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</si>
  <si>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</si>
  <si>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</si>
  <si>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</si>
  <si>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</si>
  <si>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</si>
  <si>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</si>
  <si>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</si>
  <si>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5</t>
  </si>
  <si>
    <t>6</t>
  </si>
  <si>
    <t>7</t>
  </si>
  <si>
    <t>8</t>
  </si>
  <si>
    <t>9</t>
  </si>
  <si>
    <t>10</t>
  </si>
  <si>
    <t>11</t>
  </si>
  <si>
    <t>12</t>
  </si>
  <si>
    <t>13</t>
  </si>
  <si>
    <t>14</t>
  </si>
  <si>
    <t>15</t>
  </si>
  <si>
    <t>16 (3 do 6 - 7
 + 8 do 15)</t>
  </si>
  <si>
    <t>17</t>
  </si>
  <si>
    <t>18 (16+17)</t>
  </si>
  <si>
    <t>Prethodno razdoblje</t>
  </si>
  <si>
    <t>1. Stanje na dan početka prethodne  poslovne godine</t>
  </si>
  <si>
    <t>2. Promjene računovodstvenih politika</t>
  </si>
  <si>
    <t>3. Ispravak pogreški</t>
  </si>
  <si>
    <r>
      <t>4. Stanje na dan početka  prethodne poslovne godine   (prepravljeno)</t>
    </r>
    <r>
      <rPr>
        <sz val="8"/>
        <rFont val="Arial"/>
        <family val="2"/>
        <charset val="238"/>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</si>
  <si>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</si>
  <si>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</si>
  <si>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</si>
  <si>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</si>
  <si>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</si>
  <si>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</si>
  <si>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</si>
  <si>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</si>
  <si>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</si>
  <si>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</si>
  <si>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</si>
  <si>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</si>
  <si>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</si>
  <si>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</si>
  <si>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</si>
  <si>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</si>
  <si>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</si>
  <si>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</si>
  <si>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r>
      <t xml:space="preserve">23. Stanje na zadnji dan izvještajnog razdoblja prethodne poslovne godine  </t>
    </r>
    <r>
      <rPr>
        <sz val="8"/>
        <rFont val="Arial"/>
        <family val="2"/>
        <charset val="238"/>
      </rPr>
      <t>(04 do 22)</t>
    </r>
  </si>
  <si>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</si>
  <si>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</si>
  <si>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</si>
  <si>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</si>
  <si>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1. Stanje na dan početka tekuće poslovne godine</t>
  </si>
  <si>
    <r>
      <t xml:space="preserve">4. Stanje na dan početka  tekuće poslovne godine (prepravljeno) </t>
    </r>
    <r>
      <rPr>
        <sz val="8"/>
        <rFont val="Arial"/>
        <family val="2"/>
        <charset val="238"/>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</si>
  <si>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</si>
  <si>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</si>
  <si>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</si>
  <si>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</si>
  <si>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na zadnji dan izvještajnog razdoblja tekuće poslovne godine </t>
    </r>
    <r>
      <rPr>
        <sz val="8"/>
        <rFont val="Arial"/>
        <family val="2"/>
        <charset val="238"/>
      </rPr>
      <t>(AOP 30 do 48)</t>
    </r>
  </si>
  <si>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</si>
  <si>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</si>
  <si>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</si>
  <si>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Prezime i ime:</t>
  </si>
  <si>
    <t>Damir Bulić, Dinko Klepo, Alen Varenina</t>
  </si>
  <si>
    <t>(osobe ovlaštene za zastupanje)</t>
  </si>
  <si>
    <t xml:space="preserve">BILJEŠKE UZ FINANCIJSKE IZVJEŠTAJE - TFI
(sastavljaju se za tromjesečna izvještajna razdoblja)
Naziv izdavatelja:   KRAŠ d.d.______________________________________________
OIB:   94989605030___________________________________
Izvještajno razdoblje: 01.01.2020. - 31.03.2020._____
Bilješke uz financijske izvještaje 
Značajniji poslovni događaji u promatranom tromjesečju objašnjeni su u Izvještaju Uprave Društva.
Godišnji financijski izvještaji dostupni su na internetskim stranicama Kraša d.d., te 
stranicama nadležnih institucija.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</si>
</sst>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1" x14ac:knownFonts="1">
    <font>
      <sz val="11"/>
      <color theme="1"/>
      <name val="Calibri"/>
      <family val="2"/>
      <charset val="238"/>
      <scheme val="minor"/>
    </font>
    <font>
      <sz val="11"/>
      <color theme="1"/>
      <name val="Calibri"/>
      <family val="2"/>
      <charset val="238"/>
      <scheme val="minor"/>
    </font>
    <font>
      <b/>
      <sz val="12"/>
      <color theme="1"/>
      <name val="Arial"/>
      <family val="2"/>
      <charset val="238"/>
    </font>
    <font>
      <sz val="11"/>
      <color theme="1"/>
      <name val="Arial"/>
      <family val="2"/>
      <charset val="238"/>
    </font>
    <font>
      <sz val="11"/>
      <name val="Calibri"/>
      <family val="2"/>
      <charset val="238"/>
      <scheme val="minor"/>
    </font>
    <font>
      <b/>
      <sz val="11"/>
      <name val="Arial"/>
      <family val="2"/>
      <charset val="238"/>
    </font>
    <font>
      <b/>
      <sz val="9"/>
      <name val="Arial"/>
      <family val="2"/>
      <charset val="238"/>
    </font>
    <font>
      <sz val="9"/>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b/>
      <sz val="12"/>
      <name val="Arial"/>
      <family val="2"/>
      <charset val="238"/>
    </font>
    <font>
      <b/>
      <sz val="10"/>
      <name val="Arial"/>
      <family val="2"/>
      <charset val="238"/>
    </font>
    <font>
      <sz val="10"/>
      <name val="Arial"/>
      <family val="2"/>
      <charset val="238"/>
    </font>
    <font>
      <b/>
      <sz val="7"/>
      <name val="Arial"/>
      <family val="2"/>
      <charset val="238"/>
    </font>
    <font>
      <b/>
      <sz val="8"/>
      <name val="Arial"/>
      <family val="2"/>
      <charset val="238"/>
    </font>
    <font>
      <sz val="9"/>
      <color theme="4"/>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i/>
      <sz val="9"/>
      <name val="Arial"/>
      <family val="2"/>
      <charset val="238"/>
    </font>
    <font>
      <sz val="10"/>
      <color indexed="8"/>
      <name val="Arial"/>
      <family val="2"/>
      <charset val="238"/>
    </font>
    <font>
      <b/>
      <sz val="8"/>
      <color indexed="9"/>
      <name val="Arial"/>
      <family val="2"/>
      <charset val="238"/>
    </font>
    <font>
      <sz val="8"/>
      <name val="Arial"/>
      <family val="2"/>
      <charset val="238"/>
    </font>
    <font>
      <b/>
      <sz val="7"/>
      <color indexed="9"/>
      <name val="Arial"/>
      <family val="2"/>
      <charset val="238"/>
    </font>
    <font>
      <b/>
      <sz val="8"/>
      <color indexed="18"/>
      <name val="Arial"/>
      <family val="2"/>
      <charset val="238"/>
    </font>
    <font>
      <sz val="8"/>
      <color indexed="18"/>
      <name val="Arial"/>
      <family val="2"/>
      <charset val="238"/>
    </font>
    <font>
      <sz val="8"/>
      <color indexed="12"/>
      <name val="Arial"/>
      <family val="2"/>
      <charset val="238"/>
    </font>
  </fonts>
  <fills count="16">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solid">
        <fgColor theme="3" tint="0.79998168889431442"/>
        <bgColor indexed="64"/>
      </patternFill>
    </fill>
    <fill>
      <patternFill patternType="mediumGray">
        <fgColor indexed="22"/>
      </patternFill>
    </fill>
    <fill>
      <patternFill patternType="gray125">
        <fgColor indexed="22"/>
        <bgColor indexed="22"/>
      </patternFill>
    </fill>
    <fill>
      <patternFill patternType="lightUp">
        <fgColor indexed="22"/>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s>
  <cellStyleXfs count="4">
    <xf numFmtId="0" fontId="0" fillId="0" borderId="0"/>
    <xf numFmtId="0" fontId="1" fillId="0" borderId="0"/>
    <xf numFmtId="0" fontId="14" fillId="0" borderId="0"/>
    <xf numFmtId="0" fontId="24" fillId="0" borderId="0">
      <alignment vertical="top"/>
    </xf>
  </cellStyleXfs>
  <cellXfs count="306">
    <xf numFmtId="0" fontId="0" fillId="0" borderId="0" xfId="0"/>
    <xf numFmtId="0" fontId="3" fillId="2" borderId="2" xfId="1" applyFont="1" applyFill="1" applyBorder="1"/>
    <xf numFmtId="0" fontId="1" fillId="2" borderId="3" xfId="1" applyFill="1" applyBorder="1"/>
    <xf numFmtId="0" fontId="4" fillId="0" borderId="0" xfId="1" applyFont="1"/>
    <xf numFmtId="0" fontId="1" fillId="0" borderId="0" xfId="1"/>
    <xf numFmtId="0" fontId="5" fillId="2" borderId="4"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5"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8" xfId="1" applyFont="1" applyFill="1" applyBorder="1" applyAlignment="1">
      <alignment vertical="center"/>
    </xf>
    <xf numFmtId="0" fontId="4" fillId="0" borderId="0" xfId="1" applyFont="1" applyFill="1"/>
    <xf numFmtId="0" fontId="6" fillId="2" borderId="4" xfId="1" applyFont="1" applyFill="1" applyBorder="1" applyAlignment="1">
      <alignment vertical="center" wrapText="1"/>
    </xf>
    <xf numFmtId="0" fontId="6" fillId="2" borderId="0" xfId="1" applyFont="1" applyFill="1" applyBorder="1" applyAlignment="1">
      <alignment horizontal="right" vertical="center" wrapText="1"/>
    </xf>
    <xf numFmtId="0" fontId="6" fillId="2" borderId="0" xfId="1" applyFont="1" applyFill="1" applyBorder="1" applyAlignment="1">
      <alignment vertical="center" wrapText="1"/>
    </xf>
    <xf numFmtId="1" fontId="6" fillId="3" borderId="9" xfId="1" applyNumberFormat="1" applyFont="1" applyFill="1" applyBorder="1" applyAlignment="1" applyProtection="1">
      <alignment horizontal="center" vertical="center"/>
      <protection locked="0"/>
    </xf>
    <xf numFmtId="14" fontId="6" fillId="4" borderId="0" xfId="1" applyNumberFormat="1" applyFont="1" applyFill="1" applyBorder="1" applyAlignment="1" applyProtection="1">
      <alignment horizontal="center" vertical="center"/>
      <protection locked="0"/>
    </xf>
    <xf numFmtId="1" fontId="6" fillId="4" borderId="0" xfId="1" applyNumberFormat="1" applyFont="1" applyFill="1" applyBorder="1" applyAlignment="1" applyProtection="1">
      <alignment horizontal="center" vertical="center"/>
      <protection locked="0"/>
    </xf>
    <xf numFmtId="0" fontId="7" fillId="2" borderId="5" xfId="1" applyFont="1" applyFill="1" applyBorder="1" applyAlignment="1">
      <alignment vertical="center"/>
    </xf>
    <xf numFmtId="14" fontId="6" fillId="5" borderId="0" xfId="1" applyNumberFormat="1" applyFont="1" applyFill="1" applyBorder="1" applyAlignment="1" applyProtection="1">
      <alignment horizontal="center" vertical="center"/>
      <protection locked="0"/>
    </xf>
    <xf numFmtId="0" fontId="4" fillId="6" borderId="0" xfId="1" applyFont="1" applyFill="1"/>
    <xf numFmtId="0" fontId="1" fillId="6" borderId="0" xfId="1" applyFill="1"/>
    <xf numFmtId="1" fontId="6" fillId="5" borderId="0" xfId="1" applyNumberFormat="1" applyFont="1" applyFill="1" applyBorder="1" applyAlignment="1" applyProtection="1">
      <alignment horizontal="center" vertical="center"/>
      <protection locked="0"/>
    </xf>
    <xf numFmtId="0" fontId="1" fillId="2" borderId="5" xfId="1" applyFill="1" applyBorder="1"/>
    <xf numFmtId="0" fontId="9" fillId="2" borderId="4" xfId="1" applyFont="1" applyFill="1" applyBorder="1" applyAlignment="1">
      <alignment wrapText="1"/>
    </xf>
    <xf numFmtId="0" fontId="9" fillId="2" borderId="5" xfId="1" applyFont="1" applyFill="1" applyBorder="1" applyAlignment="1">
      <alignment wrapText="1"/>
    </xf>
    <xf numFmtId="0" fontId="9" fillId="2" borderId="4" xfId="1" applyFont="1" applyFill="1" applyBorder="1"/>
    <xf numFmtId="0" fontId="9" fillId="2" borderId="0" xfId="1" applyFont="1" applyFill="1" applyBorder="1"/>
    <xf numFmtId="0" fontId="9" fillId="2" borderId="0" xfId="1" applyFont="1" applyFill="1" applyBorder="1" applyAlignment="1">
      <alignment wrapText="1"/>
    </xf>
    <xf numFmtId="0" fontId="9" fillId="2" borderId="5" xfId="1" applyFont="1" applyFill="1" applyBorder="1"/>
    <xf numFmtId="0" fontId="7" fillId="2" borderId="0" xfId="1" applyFont="1" applyFill="1" applyBorder="1" applyAlignment="1">
      <alignment horizontal="right" vertical="center" wrapText="1"/>
    </xf>
    <xf numFmtId="0" fontId="10" fillId="2" borderId="5" xfId="1" applyFont="1" applyFill="1" applyBorder="1" applyAlignment="1">
      <alignment vertical="center"/>
    </xf>
    <xf numFmtId="0" fontId="7" fillId="2" borderId="4" xfId="1" applyFont="1" applyFill="1" applyBorder="1" applyAlignment="1">
      <alignment horizontal="right" vertical="center" wrapText="1"/>
    </xf>
    <xf numFmtId="0" fontId="10" fillId="2" borderId="0" xfId="1" applyFont="1" applyFill="1" applyBorder="1" applyAlignment="1">
      <alignment vertical="center"/>
    </xf>
    <xf numFmtId="0" fontId="9" fillId="2" borderId="0" xfId="1" applyFont="1" applyFill="1" applyBorder="1" applyAlignment="1">
      <alignment vertical="top"/>
    </xf>
    <xf numFmtId="0" fontId="6" fillId="3" borderId="9" xfId="1" applyFont="1" applyFill="1" applyBorder="1" applyAlignment="1" applyProtection="1">
      <alignment horizontal="center" vertical="center"/>
      <protection locked="0"/>
    </xf>
    <xf numFmtId="0" fontId="6" fillId="2" borderId="0" xfId="1" applyFont="1" applyFill="1" applyBorder="1" applyAlignment="1">
      <alignment vertical="center"/>
    </xf>
    <xf numFmtId="0" fontId="9" fillId="2" borderId="0" xfId="1" applyFont="1" applyFill="1" applyBorder="1" applyAlignment="1">
      <alignment vertical="center"/>
    </xf>
    <xf numFmtId="0" fontId="9" fillId="2" borderId="5" xfId="1" applyFont="1" applyFill="1" applyBorder="1" applyAlignment="1">
      <alignment vertical="center"/>
    </xf>
    <xf numFmtId="49" fontId="6" fillId="3" borderId="9" xfId="1" applyNumberFormat="1" applyFont="1" applyFill="1" applyBorder="1" applyAlignment="1" applyProtection="1">
      <alignment horizontal="center" vertical="center"/>
      <protection locked="0"/>
    </xf>
    <xf numFmtId="0" fontId="9" fillId="2" borderId="0" xfId="1" applyFont="1" applyFill="1" applyBorder="1" applyAlignment="1"/>
    <xf numFmtId="0" fontId="11" fillId="2" borderId="0" xfId="1" applyFont="1" applyFill="1" applyBorder="1" applyAlignment="1">
      <alignment vertical="center"/>
    </xf>
    <xf numFmtId="0" fontId="11" fillId="2" borderId="5" xfId="1" applyFont="1" applyFill="1" applyBorder="1" applyAlignment="1">
      <alignment vertical="center"/>
    </xf>
    <xf numFmtId="0" fontId="6" fillId="2" borderId="0" xfId="1" applyFont="1" applyFill="1" applyBorder="1" applyAlignment="1">
      <alignment horizontal="center" vertical="center"/>
    </xf>
    <xf numFmtId="0" fontId="7" fillId="2" borderId="5" xfId="1" applyFont="1" applyFill="1" applyBorder="1" applyAlignment="1">
      <alignment horizontal="center" vertical="center"/>
    </xf>
    <xf numFmtId="0" fontId="6" fillId="3" borderId="7" xfId="1" applyFont="1" applyFill="1" applyBorder="1" applyAlignment="1" applyProtection="1">
      <alignment horizontal="center" vertical="center"/>
      <protection locked="0"/>
    </xf>
    <xf numFmtId="0" fontId="9" fillId="2" borderId="0" xfId="1" applyFont="1" applyFill="1" applyBorder="1" applyAlignment="1">
      <alignment vertical="top" wrapText="1"/>
    </xf>
    <xf numFmtId="0" fontId="9" fillId="2" borderId="4" xfId="1" applyFont="1" applyFill="1" applyBorder="1" applyAlignment="1">
      <alignment vertical="top"/>
    </xf>
    <xf numFmtId="0" fontId="11" fillId="2" borderId="5" xfId="1" applyFont="1" applyFill="1" applyBorder="1"/>
    <xf numFmtId="0" fontId="0" fillId="0" borderId="0" xfId="0" applyProtection="1"/>
    <xf numFmtId="0" fontId="6" fillId="8" borderId="14" xfId="0" applyFont="1" applyFill="1" applyBorder="1" applyAlignment="1" applyProtection="1">
      <alignment horizontal="center" vertical="center" wrapText="1"/>
    </xf>
    <xf numFmtId="3" fontId="16" fillId="8" borderId="14" xfId="0" applyNumberFormat="1" applyFont="1" applyFill="1" applyBorder="1" applyAlignment="1" applyProtection="1">
      <alignment horizontal="center" vertical="center" wrapText="1"/>
    </xf>
    <xf numFmtId="0" fontId="16" fillId="8" borderId="14" xfId="0" applyFont="1" applyFill="1" applyBorder="1" applyAlignment="1" applyProtection="1">
      <alignment horizontal="center" vertical="center"/>
    </xf>
    <xf numFmtId="164" fontId="6" fillId="0" borderId="14" xfId="0" applyNumberFormat="1" applyFont="1" applyFill="1" applyBorder="1" applyAlignment="1" applyProtection="1">
      <alignment horizontal="center" vertical="center"/>
    </xf>
    <xf numFmtId="3" fontId="7" fillId="0" borderId="14" xfId="0" applyNumberFormat="1" applyFont="1" applyFill="1" applyBorder="1" applyAlignment="1" applyProtection="1">
      <alignment horizontal="right" vertical="center" shrinkToFit="1"/>
      <protection locked="0"/>
    </xf>
    <xf numFmtId="164" fontId="6" fillId="10" borderId="14" xfId="0" applyNumberFormat="1" applyFont="1" applyFill="1" applyBorder="1" applyAlignment="1" applyProtection="1">
      <alignment horizontal="center" vertical="center"/>
    </xf>
    <xf numFmtId="3" fontId="17" fillId="10" borderId="14" xfId="0" applyNumberFormat="1" applyFont="1" applyFill="1" applyBorder="1" applyAlignment="1" applyProtection="1">
      <alignment horizontal="right" vertical="center" shrinkToFit="1"/>
    </xf>
    <xf numFmtId="164" fontId="6" fillId="2" borderId="14" xfId="0" applyNumberFormat="1" applyFont="1" applyFill="1" applyBorder="1" applyAlignment="1" applyProtection="1">
      <alignment horizontal="center" vertical="center"/>
    </xf>
    <xf numFmtId="3" fontId="7" fillId="2" borderId="14" xfId="0" applyNumberFormat="1" applyFont="1" applyFill="1" applyBorder="1" applyAlignment="1" applyProtection="1">
      <alignment horizontal="right" vertical="center" shrinkToFit="1"/>
      <protection locked="0"/>
    </xf>
    <xf numFmtId="3" fontId="0" fillId="0" borderId="0" xfId="0" applyNumberFormat="1" applyProtection="1"/>
    <xf numFmtId="3" fontId="14" fillId="0" borderId="0" xfId="2" applyNumberFormat="1" applyProtection="1">
      <protection locked="0"/>
    </xf>
    <xf numFmtId="0" fontId="14" fillId="0" borderId="0" xfId="2" applyProtection="1"/>
    <xf numFmtId="3" fontId="16" fillId="8" borderId="14" xfId="2" applyNumberFormat="1" applyFont="1" applyFill="1" applyBorder="1" applyAlignment="1" applyProtection="1">
      <alignment horizontal="center" vertical="center" wrapText="1"/>
    </xf>
    <xf numFmtId="0" fontId="16" fillId="8" borderId="14" xfId="2" applyFont="1" applyFill="1" applyBorder="1" applyAlignment="1" applyProtection="1">
      <alignment horizontal="center" vertical="center"/>
    </xf>
    <xf numFmtId="164" fontId="6" fillId="12" borderId="14" xfId="0" applyNumberFormat="1" applyFont="1" applyFill="1" applyBorder="1" applyAlignment="1" applyProtection="1">
      <alignment horizontal="center" vertical="center"/>
    </xf>
    <xf numFmtId="3" fontId="22" fillId="12" borderId="14" xfId="0" applyNumberFormat="1" applyFont="1" applyFill="1" applyBorder="1" applyAlignment="1" applyProtection="1">
      <alignment horizontal="right" vertical="center" shrinkToFit="1"/>
    </xf>
    <xf numFmtId="3" fontId="22" fillId="12" borderId="14" xfId="0" applyNumberFormat="1" applyFont="1" applyFill="1" applyBorder="1" applyAlignment="1" applyProtection="1">
      <alignment horizontal="right" vertical="center" shrinkToFit="1"/>
      <protection locked="0"/>
    </xf>
    <xf numFmtId="3" fontId="22" fillId="0" borderId="14" xfId="0" applyNumberFormat="1" applyFont="1" applyFill="1" applyBorder="1" applyAlignment="1" applyProtection="1">
      <alignment horizontal="right" vertical="center" shrinkToFit="1"/>
      <protection locked="0"/>
    </xf>
    <xf numFmtId="3" fontId="22" fillId="12" borderId="14" xfId="0" applyNumberFormat="1" applyFont="1" applyFill="1" applyBorder="1" applyAlignment="1" applyProtection="1">
      <alignment vertical="center"/>
    </xf>
    <xf numFmtId="3" fontId="7" fillId="0" borderId="14" xfId="0" applyNumberFormat="1" applyFont="1" applyFill="1" applyBorder="1" applyAlignment="1" applyProtection="1">
      <alignment vertical="center"/>
      <protection locked="0"/>
    </xf>
    <xf numFmtId="3" fontId="14" fillId="0" borderId="0" xfId="2" applyNumberFormat="1" applyProtection="1"/>
    <xf numFmtId="0" fontId="14" fillId="0" borderId="0" xfId="2" applyAlignment="1" applyProtection="1">
      <alignment wrapText="1"/>
    </xf>
    <xf numFmtId="0" fontId="6" fillId="8" borderId="18" xfId="2" applyFont="1" applyFill="1" applyBorder="1" applyAlignment="1" applyProtection="1">
      <alignment horizontal="center" vertical="center" wrapText="1"/>
    </xf>
    <xf numFmtId="3" fontId="16" fillId="8" borderId="18" xfId="2" applyNumberFormat="1" applyFont="1" applyFill="1" applyBorder="1" applyAlignment="1" applyProtection="1">
      <alignment horizontal="center" vertical="center" wrapText="1"/>
    </xf>
    <xf numFmtId="0" fontId="16" fillId="8" borderId="22" xfId="2" applyFont="1" applyFill="1" applyBorder="1" applyAlignment="1" applyProtection="1">
      <alignment horizontal="center" vertical="center" wrapText="1"/>
    </xf>
    <xf numFmtId="3" fontId="16" fillId="8" borderId="22" xfId="2" applyNumberFormat="1" applyFont="1" applyFill="1" applyBorder="1" applyAlignment="1" applyProtection="1">
      <alignment horizontal="center" vertical="center" wrapText="1"/>
    </xf>
    <xf numFmtId="164" fontId="6" fillId="0" borderId="26" xfId="0" applyNumberFormat="1" applyFont="1" applyFill="1" applyBorder="1" applyAlignment="1" applyProtection="1">
      <alignment horizontal="center" vertical="center" wrapText="1"/>
    </xf>
    <xf numFmtId="3" fontId="7" fillId="0" borderId="26" xfId="0" applyNumberFormat="1" applyFont="1" applyFill="1" applyBorder="1" applyAlignment="1" applyProtection="1">
      <alignment horizontal="right" vertical="center" wrapText="1"/>
      <protection locked="0"/>
    </xf>
    <xf numFmtId="164" fontId="6" fillId="12" borderId="30" xfId="0" applyNumberFormat="1" applyFont="1" applyFill="1" applyBorder="1" applyAlignment="1" applyProtection="1">
      <alignment horizontal="center" vertical="center" wrapText="1"/>
    </xf>
    <xf numFmtId="3" fontId="22" fillId="12" borderId="30" xfId="0" applyNumberFormat="1" applyFont="1" applyFill="1" applyBorder="1" applyAlignment="1" applyProtection="1">
      <alignment horizontal="right" vertical="center" wrapText="1"/>
    </xf>
    <xf numFmtId="164" fontId="6" fillId="0" borderId="30" xfId="0" applyNumberFormat="1" applyFont="1" applyFill="1" applyBorder="1" applyAlignment="1" applyProtection="1">
      <alignment horizontal="center" vertical="center" wrapText="1"/>
    </xf>
    <xf numFmtId="3" fontId="7" fillId="0" borderId="30" xfId="0" applyNumberFormat="1" applyFont="1" applyFill="1" applyBorder="1" applyAlignment="1" applyProtection="1">
      <alignment horizontal="right" vertical="center" wrapText="1"/>
      <protection locked="0"/>
    </xf>
    <xf numFmtId="164" fontId="6" fillId="12" borderId="34" xfId="0" applyNumberFormat="1" applyFont="1" applyFill="1" applyBorder="1" applyAlignment="1" applyProtection="1">
      <alignment horizontal="center" vertical="center" wrapText="1"/>
    </xf>
    <xf numFmtId="3" fontId="22" fillId="12" borderId="34" xfId="0" applyNumberFormat="1" applyFont="1" applyFill="1" applyBorder="1" applyAlignment="1" applyProtection="1">
      <alignment horizontal="right" vertical="center" wrapText="1"/>
    </xf>
    <xf numFmtId="3" fontId="7" fillId="0" borderId="26" xfId="0" applyNumberFormat="1" applyFont="1" applyFill="1" applyBorder="1" applyAlignment="1" applyProtection="1">
      <alignment vertical="center" wrapText="1"/>
      <protection locked="0"/>
    </xf>
    <xf numFmtId="3" fontId="7" fillId="0" borderId="30" xfId="0" applyNumberFormat="1" applyFont="1" applyFill="1" applyBorder="1" applyAlignment="1" applyProtection="1">
      <alignment vertical="center" wrapText="1"/>
      <protection locked="0"/>
    </xf>
    <xf numFmtId="3" fontId="22" fillId="12" borderId="30" xfId="0" applyNumberFormat="1" applyFont="1" applyFill="1" applyBorder="1" applyAlignment="1" applyProtection="1">
      <alignment vertical="center" wrapText="1"/>
    </xf>
    <xf numFmtId="3" fontId="22" fillId="12" borderId="34" xfId="0" applyNumberFormat="1" applyFont="1" applyFill="1" applyBorder="1" applyAlignment="1" applyProtection="1">
      <alignment vertical="center" wrapText="1"/>
    </xf>
    <xf numFmtId="3" fontId="14" fillId="0" borderId="0" xfId="2" applyNumberFormat="1" applyAlignment="1" applyProtection="1">
      <alignment wrapText="1"/>
    </xf>
    <xf numFmtId="3" fontId="14" fillId="0" borderId="0" xfId="3" applyNumberFormat="1" applyFont="1" applyAlignment="1" applyProtection="1">
      <alignment wrapText="1"/>
    </xf>
    <xf numFmtId="3" fontId="14" fillId="0" borderId="0" xfId="2" applyNumberFormat="1" applyFont="1" applyProtection="1"/>
    <xf numFmtId="0" fontId="14" fillId="0" borderId="0" xfId="2" applyFont="1" applyProtection="1"/>
    <xf numFmtId="0" fontId="12" fillId="0" borderId="0" xfId="3" applyFont="1" applyFill="1" applyBorder="1" applyAlignment="1" applyProtection="1">
      <alignment horizontal="center" vertical="center" wrapText="1"/>
    </xf>
    <xf numFmtId="0" fontId="14" fillId="0" borderId="0" xfId="2" applyFont="1" applyBorder="1" applyAlignment="1" applyProtection="1">
      <alignment horizontal="center" vertical="center" wrapText="1"/>
    </xf>
    <xf numFmtId="14" fontId="13" fillId="7" borderId="0" xfId="3" applyNumberFormat="1" applyFont="1" applyFill="1" applyBorder="1" applyAlignment="1" applyProtection="1">
      <alignment horizontal="center" vertical="center"/>
      <protection locked="0"/>
    </xf>
    <xf numFmtId="0" fontId="13" fillId="0" borderId="0" xfId="3" applyFont="1" applyFill="1" applyBorder="1" applyAlignment="1" applyProtection="1">
      <alignment horizontal="center" vertical="center"/>
    </xf>
    <xf numFmtId="3" fontId="14" fillId="0" borderId="0" xfId="2" applyNumberFormat="1" applyFont="1" applyBorder="1" applyAlignment="1" applyProtection="1">
      <alignment horizontal="center" vertical="center" wrapText="1"/>
    </xf>
    <xf numFmtId="3" fontId="14" fillId="0" borderId="0" xfId="3" applyNumberFormat="1" applyFont="1" applyBorder="1" applyAlignment="1" applyProtection="1">
      <alignment wrapText="1"/>
    </xf>
    <xf numFmtId="3" fontId="25" fillId="8" borderId="39" xfId="0" applyNumberFormat="1" applyFont="1" applyFill="1" applyBorder="1" applyAlignment="1" applyProtection="1">
      <alignment horizontal="center" vertical="center" wrapText="1"/>
    </xf>
    <xf numFmtId="49" fontId="25" fillId="8" borderId="42" xfId="0" applyNumberFormat="1" applyFont="1" applyFill="1" applyBorder="1" applyAlignment="1" applyProtection="1">
      <alignment horizontal="center" vertical="center"/>
    </xf>
    <xf numFmtId="3" fontId="25" fillId="8" borderId="42" xfId="0" applyNumberFormat="1" applyFont="1" applyFill="1" applyBorder="1" applyAlignment="1" applyProtection="1">
      <alignment horizontal="center" vertical="center" wrapText="1"/>
    </xf>
    <xf numFmtId="3" fontId="25" fillId="8" borderId="42" xfId="0" applyNumberFormat="1" applyFont="1" applyFill="1" applyBorder="1" applyAlignment="1" applyProtection="1">
      <alignment horizontal="center" vertical="center"/>
    </xf>
    <xf numFmtId="3" fontId="25" fillId="8" borderId="43" xfId="0" applyNumberFormat="1" applyFont="1" applyFill="1" applyBorder="1" applyAlignment="1" applyProtection="1">
      <alignment horizontal="center" vertical="center"/>
    </xf>
    <xf numFmtId="165" fontId="16" fillId="0" borderId="45" xfId="0" applyNumberFormat="1" applyFont="1" applyFill="1" applyBorder="1" applyAlignment="1" applyProtection="1">
      <alignment horizontal="center" vertical="center"/>
    </xf>
    <xf numFmtId="3" fontId="26" fillId="0" borderId="45" xfId="0" applyNumberFormat="1" applyFont="1" applyFill="1" applyBorder="1" applyAlignment="1" applyProtection="1">
      <alignment vertical="center" shrinkToFit="1"/>
      <protection locked="0"/>
    </xf>
    <xf numFmtId="3" fontId="30" fillId="10" borderId="45" xfId="0" applyNumberFormat="1" applyFont="1" applyFill="1" applyBorder="1" applyAlignment="1" applyProtection="1">
      <alignment vertical="center" shrinkToFit="1"/>
    </xf>
    <xf numFmtId="165" fontId="16" fillId="10" borderId="45" xfId="0" applyNumberFormat="1" applyFont="1" applyFill="1" applyBorder="1" applyAlignment="1" applyProtection="1">
      <alignment horizontal="center" vertical="center"/>
    </xf>
    <xf numFmtId="3" fontId="26" fillId="15" borderId="45" xfId="0" applyNumberFormat="1" applyFont="1" applyFill="1" applyBorder="1" applyAlignment="1" applyProtection="1">
      <alignment vertical="center" shrinkToFit="1"/>
    </xf>
    <xf numFmtId="165" fontId="16" fillId="10" borderId="46" xfId="0" applyNumberFormat="1" applyFont="1" applyFill="1" applyBorder="1" applyAlignment="1" applyProtection="1">
      <alignment horizontal="center" vertical="center"/>
    </xf>
    <xf numFmtId="3" fontId="30" fillId="10" borderId="46" xfId="0" applyNumberFormat="1" applyFont="1" applyFill="1" applyBorder="1" applyAlignment="1" applyProtection="1">
      <alignment vertical="center" shrinkToFit="1"/>
    </xf>
    <xf numFmtId="3" fontId="30" fillId="0" borderId="45" xfId="0" applyNumberFormat="1" applyFont="1" applyFill="1" applyBorder="1" applyAlignment="1" applyProtection="1">
      <alignment vertical="center" shrinkToFit="1"/>
    </xf>
    <xf numFmtId="165" fontId="16" fillId="0" borderId="46" xfId="0" applyNumberFormat="1" applyFont="1" applyFill="1" applyBorder="1" applyAlignment="1" applyProtection="1">
      <alignment horizontal="center" vertical="center"/>
    </xf>
    <xf numFmtId="3" fontId="30" fillId="0" borderId="46" xfId="0" applyNumberFormat="1" applyFont="1" applyFill="1" applyBorder="1" applyAlignment="1" applyProtection="1">
      <alignment vertical="center" shrinkToFit="1"/>
    </xf>
    <xf numFmtId="0" fontId="9" fillId="2" borderId="4" xfId="0" applyFont="1" applyFill="1" applyBorder="1"/>
    <xf numFmtId="0" fontId="9" fillId="2" borderId="0" xfId="0" applyFont="1" applyFill="1" applyBorder="1"/>
    <xf numFmtId="0" fontId="9" fillId="2" borderId="5" xfId="0" applyFont="1" applyFill="1"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10" xfId="0" applyBorder="1"/>
    <xf numFmtId="0" fontId="0" fillId="0" borderId="7" xfId="0" applyBorder="1"/>
    <xf numFmtId="0" fontId="1" fillId="2" borderId="0" xfId="1" applyFill="1" applyBorder="1"/>
    <xf numFmtId="0" fontId="1" fillId="2" borderId="4" xfId="1" applyFill="1" applyBorder="1"/>
    <xf numFmtId="0" fontId="1" fillId="0" borderId="5" xfId="1" applyBorder="1"/>
    <xf numFmtId="0" fontId="1" fillId="0" borderId="4" xfId="1" applyBorder="1"/>
    <xf numFmtId="0" fontId="1" fillId="0" borderId="0" xfId="1" applyBorder="1"/>
    <xf numFmtId="0" fontId="8" fillId="2" borderId="4"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7" fillId="2" borderId="4" xfId="1" applyFont="1" applyFill="1" applyBorder="1" applyAlignment="1">
      <alignment horizontal="right" vertical="center"/>
    </xf>
    <xf numFmtId="0" fontId="7" fillId="2" borderId="5" xfId="1" applyFont="1" applyFill="1" applyBorder="1" applyAlignment="1">
      <alignment horizontal="right" vertical="center"/>
    </xf>
    <xf numFmtId="49" fontId="6" fillId="3" borderId="6" xfId="1" applyNumberFormat="1" applyFont="1" applyFill="1" applyBorder="1" applyAlignment="1" applyProtection="1">
      <alignment horizontal="center" vertical="center"/>
      <protection locked="0"/>
    </xf>
    <xf numFmtId="49" fontId="6" fillId="3" borderId="7" xfId="1" applyNumberFormat="1" applyFont="1" applyFill="1" applyBorder="1" applyAlignment="1" applyProtection="1">
      <alignment horizontal="center" vertical="center"/>
      <protection locked="0"/>
    </xf>
    <xf numFmtId="0" fontId="7" fillId="2" borderId="0" xfId="1" applyFont="1" applyFill="1" applyBorder="1" applyAlignment="1">
      <alignment horizontal="right" vertical="center" wrapText="1"/>
    </xf>
    <xf numFmtId="0" fontId="7" fillId="2" borderId="5" xfId="1" applyFont="1" applyFill="1" applyBorder="1" applyAlignment="1">
      <alignment horizontal="right" vertical="center" wrapText="1"/>
    </xf>
    <xf numFmtId="0" fontId="6" fillId="3" borderId="6" xfId="1" applyFont="1" applyFill="1" applyBorder="1" applyAlignment="1" applyProtection="1">
      <alignment horizontal="center" vertical="center"/>
      <protection locked="0"/>
    </xf>
    <xf numFmtId="0" fontId="6" fillId="3" borderId="7" xfId="1" applyFont="1" applyFill="1" applyBorder="1" applyAlignment="1" applyProtection="1">
      <alignment horizontal="center" vertical="center"/>
      <protection locked="0"/>
    </xf>
    <xf numFmtId="0" fontId="9" fillId="2" borderId="0" xfId="1" applyFont="1" applyFill="1" applyBorder="1" applyAlignment="1">
      <alignment wrapText="1"/>
    </xf>
    <xf numFmtId="0" fontId="2" fillId="2" borderId="1" xfId="1" applyFont="1" applyFill="1" applyBorder="1" applyAlignment="1">
      <alignment vertical="center"/>
    </xf>
    <xf numFmtId="0" fontId="2" fillId="2" borderId="2" xfId="1" applyFont="1" applyFill="1" applyBorder="1" applyAlignment="1">
      <alignment vertical="center"/>
    </xf>
    <xf numFmtId="0" fontId="5" fillId="2" borderId="4"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5" xfId="1" applyFont="1" applyFill="1" applyBorder="1" applyAlignment="1">
      <alignment horizontal="center" vertical="center"/>
    </xf>
    <xf numFmtId="0" fontId="6" fillId="2" borderId="4" xfId="1" applyFont="1" applyFill="1" applyBorder="1" applyAlignment="1">
      <alignment vertical="center" wrapText="1"/>
    </xf>
    <xf numFmtId="0" fontId="6" fillId="2" borderId="0" xfId="1" applyFont="1" applyFill="1" applyBorder="1" applyAlignment="1">
      <alignment vertical="center" wrapText="1"/>
    </xf>
    <xf numFmtId="14" fontId="6" fillId="3" borderId="6" xfId="1" applyNumberFormat="1" applyFont="1" applyFill="1" applyBorder="1" applyAlignment="1" applyProtection="1">
      <alignment horizontal="center" vertical="center"/>
      <protection locked="0"/>
    </xf>
    <xf numFmtId="14" fontId="6" fillId="3" borderId="7" xfId="1" applyNumberFormat="1" applyFont="1" applyFill="1" applyBorder="1" applyAlignment="1" applyProtection="1">
      <alignment horizontal="center" vertical="center"/>
      <protection locked="0"/>
    </xf>
    <xf numFmtId="0" fontId="6" fillId="0" borderId="4"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7" fillId="2" borderId="4" xfId="1" applyFont="1" applyFill="1" applyBorder="1" applyAlignment="1">
      <alignment horizontal="right" vertical="center" wrapText="1"/>
    </xf>
    <xf numFmtId="0" fontId="10" fillId="2" borderId="4" xfId="1" applyFont="1" applyFill="1" applyBorder="1" applyAlignment="1">
      <alignment vertical="center"/>
    </xf>
    <xf numFmtId="0" fontId="10" fillId="2" borderId="0" xfId="1" applyFont="1" applyFill="1" applyBorder="1" applyAlignment="1">
      <alignment vertical="center"/>
    </xf>
    <xf numFmtId="0" fontId="9" fillId="2" borderId="0" xfId="1" applyFont="1" applyFill="1" applyBorder="1"/>
    <xf numFmtId="0" fontId="9" fillId="2" borderId="4" xfId="1" applyFont="1" applyFill="1" applyBorder="1" applyAlignment="1">
      <alignment wrapText="1"/>
    </xf>
    <xf numFmtId="0" fontId="7" fillId="2" borderId="0" xfId="1" applyFont="1" applyFill="1" applyBorder="1" applyAlignment="1">
      <alignment horizontal="right" vertical="center"/>
    </xf>
    <xf numFmtId="0" fontId="6" fillId="3" borderId="6" xfId="1" applyFont="1" applyFill="1" applyBorder="1" applyAlignment="1" applyProtection="1">
      <alignment vertical="center"/>
      <protection locked="0"/>
    </xf>
    <xf numFmtId="0" fontId="6" fillId="3" borderId="10" xfId="1" applyFont="1" applyFill="1" applyBorder="1" applyAlignment="1" applyProtection="1">
      <alignment vertical="center"/>
      <protection locked="0"/>
    </xf>
    <xf numFmtId="0" fontId="6" fillId="3" borderId="7" xfId="1" applyFont="1" applyFill="1" applyBorder="1" applyAlignment="1" applyProtection="1">
      <alignment vertical="center"/>
      <protection locked="0"/>
    </xf>
    <xf numFmtId="0" fontId="9" fillId="2" borderId="4" xfId="1" applyFont="1" applyFill="1" applyBorder="1" applyAlignment="1">
      <alignment vertical="center" wrapText="1"/>
    </xf>
    <xf numFmtId="0" fontId="9" fillId="2" borderId="0" xfId="1" applyFont="1" applyFill="1" applyBorder="1" applyAlignment="1">
      <alignment vertical="center" wrapText="1"/>
    </xf>
    <xf numFmtId="0" fontId="9" fillId="3" borderId="6" xfId="1" applyFont="1" applyFill="1" applyBorder="1" applyProtection="1">
      <protection locked="0"/>
    </xf>
    <xf numFmtId="0" fontId="9" fillId="3" borderId="10" xfId="1" applyFont="1" applyFill="1" applyBorder="1" applyProtection="1">
      <protection locked="0"/>
    </xf>
    <xf numFmtId="0" fontId="9" fillId="3" borderId="7" xfId="1" applyFont="1" applyFill="1" applyBorder="1" applyProtection="1">
      <protection locked="0"/>
    </xf>
    <xf numFmtId="0" fontId="7" fillId="2" borderId="4"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0" xfId="1" applyFont="1" applyFill="1" applyBorder="1" applyAlignment="1">
      <alignment vertical="center"/>
    </xf>
    <xf numFmtId="0" fontId="6" fillId="3" borderId="6" xfId="1" applyFont="1" applyFill="1" applyBorder="1" applyAlignment="1" applyProtection="1">
      <alignment horizontal="right" vertical="center"/>
      <protection locked="0"/>
    </xf>
    <xf numFmtId="0" fontId="6" fillId="3" borderId="10" xfId="1" applyFont="1" applyFill="1" applyBorder="1" applyAlignment="1" applyProtection="1">
      <alignment horizontal="right" vertical="center"/>
      <protection locked="0"/>
    </xf>
    <xf numFmtId="0" fontId="6" fillId="3" borderId="7" xfId="1" applyFont="1" applyFill="1" applyBorder="1" applyAlignment="1" applyProtection="1">
      <alignment horizontal="right" vertical="center"/>
      <protection locked="0"/>
    </xf>
    <xf numFmtId="0" fontId="9" fillId="2" borderId="0" xfId="1" applyFont="1" applyFill="1" applyBorder="1" applyAlignment="1">
      <alignment vertical="top" wrapText="1"/>
    </xf>
    <xf numFmtId="0" fontId="9" fillId="2" borderId="0" xfId="1" applyFont="1" applyFill="1" applyBorder="1" applyAlignment="1">
      <alignment vertical="top"/>
    </xf>
    <xf numFmtId="0" fontId="9" fillId="2" borderId="0" xfId="1" applyFont="1" applyFill="1" applyBorder="1" applyProtection="1">
      <protection locked="0"/>
    </xf>
    <xf numFmtId="0" fontId="7" fillId="2" borderId="4" xfId="1" applyFont="1" applyFill="1" applyBorder="1" applyAlignment="1">
      <alignment horizontal="left" vertical="center"/>
    </xf>
    <xf numFmtId="0" fontId="7" fillId="2" borderId="0" xfId="1" applyFont="1" applyFill="1" applyBorder="1" applyAlignment="1">
      <alignment horizontal="left" vertical="center"/>
    </xf>
    <xf numFmtId="0" fontId="7" fillId="2" borderId="0" xfId="1" applyFont="1" applyFill="1" applyBorder="1" applyAlignment="1">
      <alignment vertical="top"/>
    </xf>
    <xf numFmtId="0" fontId="9" fillId="3" borderId="6" xfId="1" applyFont="1" applyFill="1" applyBorder="1" applyAlignment="1" applyProtection="1">
      <alignment vertical="center"/>
      <protection locked="0"/>
    </xf>
    <xf numFmtId="0" fontId="9" fillId="3" borderId="10" xfId="1" applyFont="1" applyFill="1" applyBorder="1" applyAlignment="1" applyProtection="1">
      <alignment vertical="center"/>
      <protection locked="0"/>
    </xf>
    <xf numFmtId="0" fontId="9" fillId="3" borderId="7" xfId="1" applyFont="1" applyFill="1" applyBorder="1" applyAlignment="1" applyProtection="1">
      <alignment vertical="center"/>
      <protection locked="0"/>
    </xf>
    <xf numFmtId="49" fontId="6" fillId="3" borderId="6" xfId="1" applyNumberFormat="1" applyFont="1" applyFill="1" applyBorder="1" applyAlignment="1" applyProtection="1">
      <alignment vertical="center"/>
      <protection locked="0"/>
    </xf>
    <xf numFmtId="49" fontId="6" fillId="3" borderId="10" xfId="1" applyNumberFormat="1" applyFont="1" applyFill="1" applyBorder="1" applyAlignment="1" applyProtection="1">
      <alignment vertical="center"/>
      <protection locked="0"/>
    </xf>
    <xf numFmtId="49" fontId="6" fillId="3" borderId="7" xfId="1" applyNumberFormat="1" applyFont="1" applyFill="1" applyBorder="1" applyAlignment="1" applyProtection="1">
      <alignment vertical="center"/>
      <protection locked="0"/>
    </xf>
    <xf numFmtId="0" fontId="7" fillId="2" borderId="5" xfId="1" applyFont="1" applyFill="1" applyBorder="1" applyAlignment="1">
      <alignment horizontal="center" vertical="center"/>
    </xf>
    <xf numFmtId="0" fontId="7" fillId="2" borderId="4" xfId="0" applyFont="1" applyFill="1" applyBorder="1" applyAlignment="1">
      <alignment horizontal="right" vertical="center" wrapText="1"/>
    </xf>
    <xf numFmtId="0" fontId="7" fillId="2" borderId="0" xfId="0" applyFont="1" applyFill="1" applyBorder="1" applyAlignment="1">
      <alignment horizontal="right" vertical="center" wrapText="1"/>
    </xf>
    <xf numFmtId="0" fontId="9" fillId="3" borderId="6" xfId="0" applyFont="1" applyFill="1" applyBorder="1" applyAlignment="1" applyProtection="1">
      <alignment vertical="center"/>
      <protection locked="0"/>
    </xf>
    <xf numFmtId="0" fontId="9" fillId="3" borderId="10" xfId="0" applyFont="1" applyFill="1" applyBorder="1" applyAlignment="1" applyProtection="1">
      <alignment vertical="center"/>
      <protection locked="0"/>
    </xf>
    <xf numFmtId="0" fontId="9" fillId="3" borderId="7" xfId="0" applyFont="1" applyFill="1" applyBorder="1" applyAlignment="1" applyProtection="1">
      <alignment vertical="center"/>
      <protection locked="0"/>
    </xf>
    <xf numFmtId="0" fontId="7" fillId="2" borderId="2" xfId="0" applyFont="1" applyFill="1" applyBorder="1" applyAlignment="1">
      <alignment horizontal="left" vertical="center" wrapText="1"/>
    </xf>
    <xf numFmtId="0" fontId="7" fillId="2" borderId="2" xfId="1" applyFont="1" applyFill="1" applyBorder="1" applyAlignment="1">
      <alignment horizontal="left" vertical="center" wrapText="1"/>
    </xf>
    <xf numFmtId="0" fontId="14" fillId="9" borderId="14"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xf>
    <xf numFmtId="0" fontId="6" fillId="10" borderId="14" xfId="0" applyFont="1" applyFill="1" applyBorder="1" applyAlignment="1" applyProtection="1">
      <alignment horizontal="left" vertical="center" wrapText="1"/>
    </xf>
    <xf numFmtId="0" fontId="7" fillId="10" borderId="14" xfId="0" applyFont="1" applyFill="1" applyBorder="1" applyAlignment="1" applyProtection="1">
      <alignment horizontal="left" vertical="center" wrapText="1"/>
    </xf>
    <xf numFmtId="0" fontId="7"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13"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4" fillId="0" borderId="10" xfId="0" applyFont="1" applyFill="1" applyBorder="1" applyAlignment="1" applyProtection="1">
      <alignment horizontal="right" vertical="top" wrapText="1"/>
    </xf>
    <xf numFmtId="0" fontId="14" fillId="0" borderId="10" xfId="0" applyFont="1" applyBorder="1" applyAlignment="1" applyProtection="1">
      <alignment horizontal="right" vertical="top" wrapText="1"/>
    </xf>
    <xf numFmtId="0" fontId="13" fillId="7" borderId="12"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3" xfId="0" applyBorder="1" applyAlignment="1" applyProtection="1">
      <alignment vertical="center" wrapText="1"/>
      <protection locked="0"/>
    </xf>
    <xf numFmtId="0" fontId="6" fillId="8" borderId="14" xfId="0"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16" fillId="8" borderId="14" xfId="0" applyFont="1" applyFill="1" applyBorder="1" applyAlignment="1" applyProtection="1">
      <alignment horizontal="center" vertical="center"/>
    </xf>
    <xf numFmtId="0" fontId="0" fillId="0" borderId="14" xfId="0" applyBorder="1" applyAlignment="1" applyProtection="1">
      <alignment horizontal="center" vertical="center"/>
    </xf>
    <xf numFmtId="0" fontId="7" fillId="2" borderId="14" xfId="0" applyFont="1" applyFill="1" applyBorder="1" applyAlignment="1" applyProtection="1">
      <alignment horizontal="left" vertical="center" wrapText="1"/>
    </xf>
    <xf numFmtId="0" fontId="18" fillId="9" borderId="14" xfId="0" applyFont="1" applyFill="1" applyBorder="1" applyAlignment="1" applyProtection="1">
      <alignment horizontal="left" vertical="center" wrapText="1"/>
    </xf>
    <xf numFmtId="0" fontId="19" fillId="9" borderId="14" xfId="0" applyFont="1" applyFill="1" applyBorder="1" applyAlignment="1" applyProtection="1">
      <alignment vertical="center"/>
    </xf>
    <xf numFmtId="0" fontId="16" fillId="8" borderId="14" xfId="2" applyFont="1" applyFill="1" applyBorder="1" applyAlignment="1" applyProtection="1">
      <alignment horizontal="center" vertical="center"/>
    </xf>
    <xf numFmtId="0" fontId="20" fillId="12" borderId="14" xfId="0" applyFont="1" applyFill="1" applyBorder="1" applyAlignment="1" applyProtection="1">
      <alignment horizontal="left" vertical="center" wrapText="1"/>
    </xf>
    <xf numFmtId="0" fontId="12" fillId="0" borderId="0" xfId="2"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3" fillId="0" borderId="0" xfId="2" applyFont="1" applyFill="1" applyBorder="1" applyAlignment="1" applyProtection="1">
      <alignment horizontal="center" vertical="top" wrapText="1"/>
      <protection locked="0"/>
    </xf>
    <xf numFmtId="0" fontId="14" fillId="0" borderId="0" xfId="2"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13" fillId="11" borderId="6" xfId="2" applyFont="1"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0" xfId="0" applyBorder="1" applyAlignment="1" applyProtection="1">
      <protection locked="0"/>
    </xf>
    <xf numFmtId="0" fontId="6" fillId="8" borderId="14" xfId="2" applyFont="1" applyFill="1" applyBorder="1" applyAlignment="1" applyProtection="1">
      <alignment horizontal="center" vertical="center" wrapText="1"/>
    </xf>
    <xf numFmtId="3" fontId="16" fillId="8" borderId="14" xfId="2" applyNumberFormat="1" applyFont="1" applyFill="1" applyBorder="1" applyAlignment="1" applyProtection="1">
      <alignment horizontal="center" vertical="center" wrapText="1"/>
    </xf>
    <xf numFmtId="3" fontId="0" fillId="0" borderId="14" xfId="0" applyNumberFormat="1" applyBorder="1" applyAlignment="1" applyProtection="1">
      <alignment horizontal="center" vertical="center" wrapText="1"/>
    </xf>
    <xf numFmtId="0" fontId="23" fillId="0" borderId="14" xfId="0" applyFont="1" applyFill="1" applyBorder="1" applyAlignment="1" applyProtection="1">
      <alignment horizontal="left" vertical="center" wrapText="1"/>
    </xf>
    <xf numFmtId="0" fontId="7" fillId="12" borderId="14" xfId="0" applyFont="1" applyFill="1" applyBorder="1" applyAlignment="1" applyProtection="1">
      <alignment horizontal="left" vertical="center" wrapText="1"/>
    </xf>
    <xf numFmtId="0" fontId="7" fillId="0" borderId="14" xfId="0" applyFont="1" applyFill="1" applyBorder="1" applyAlignment="1" applyProtection="1">
      <alignment horizontal="left" vertical="center" wrapText="1" indent="1"/>
    </xf>
    <xf numFmtId="0" fontId="20" fillId="0" borderId="14" xfId="0" applyFont="1" applyFill="1" applyBorder="1" applyAlignment="1" applyProtection="1">
      <alignment horizontal="left" vertical="center" wrapText="1"/>
    </xf>
    <xf numFmtId="0" fontId="7" fillId="12" borderId="14" xfId="0" applyFont="1" applyFill="1" applyBorder="1" applyAlignment="1" applyProtection="1">
      <alignment horizontal="left" vertical="center" wrapText="1" indent="1"/>
    </xf>
    <xf numFmtId="0" fontId="18" fillId="9" borderId="14" xfId="0" applyFont="1" applyFill="1" applyBorder="1" applyAlignment="1" applyProtection="1">
      <alignment vertical="center" wrapText="1"/>
    </xf>
    <xf numFmtId="0" fontId="0" fillId="0" borderId="14" xfId="0" applyBorder="1" applyAlignment="1" applyProtection="1"/>
    <xf numFmtId="0" fontId="18" fillId="12" borderId="14" xfId="0" applyFont="1" applyFill="1" applyBorder="1" applyAlignment="1" applyProtection="1">
      <alignment horizontal="left" vertical="center" wrapText="1"/>
    </xf>
    <xf numFmtId="0" fontId="18" fillId="0" borderId="14" xfId="0" applyFont="1" applyFill="1" applyBorder="1" applyAlignment="1" applyProtection="1">
      <alignment horizontal="left" vertical="center" wrapText="1" indent="1"/>
    </xf>
    <xf numFmtId="0" fontId="6" fillId="9" borderId="14" xfId="0" applyFont="1" applyFill="1" applyBorder="1" applyAlignment="1" applyProtection="1">
      <alignment horizontal="left" vertical="center" wrapText="1"/>
    </xf>
    <xf numFmtId="0" fontId="6" fillId="9" borderId="14" xfId="0" applyFont="1" applyFill="1" applyBorder="1" applyAlignment="1" applyProtection="1">
      <alignment vertical="center" wrapText="1"/>
    </xf>
    <xf numFmtId="0" fontId="6" fillId="12" borderId="14" xfId="0" applyFont="1" applyFill="1" applyBorder="1" applyAlignment="1" applyProtection="1">
      <alignment horizontal="left" vertical="center" wrapText="1"/>
    </xf>
    <xf numFmtId="0" fontId="16" fillId="8" borderId="19" xfId="2"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21" xfId="0" applyBorder="1" applyAlignment="1" applyProtection="1">
      <alignment horizontal="center" vertical="center" wrapText="1"/>
    </xf>
    <xf numFmtId="0" fontId="12" fillId="0" borderId="0" xfId="2" applyFont="1" applyFill="1" applyBorder="1" applyAlignment="1" applyProtection="1">
      <alignment horizontal="center" vertical="center" wrapText="1"/>
    </xf>
    <xf numFmtId="0" fontId="0" fillId="0" borderId="0" xfId="0" applyAlignment="1" applyProtection="1">
      <alignment horizontal="center" wrapText="1"/>
    </xf>
    <xf numFmtId="0" fontId="14" fillId="0" borderId="10" xfId="2" applyFont="1" applyBorder="1" applyAlignment="1" applyProtection="1">
      <alignment horizontal="right" vertical="top" wrapText="1"/>
    </xf>
    <xf numFmtId="0" fontId="0" fillId="0" borderId="10" xfId="0" applyBorder="1" applyAlignment="1" applyProtection="1">
      <alignment horizontal="right" wrapText="1"/>
    </xf>
    <xf numFmtId="0" fontId="16" fillId="7" borderId="12" xfId="2" applyFont="1" applyFill="1" applyBorder="1" applyAlignment="1" applyProtection="1">
      <alignment vertical="center" wrapText="1"/>
      <protection locked="0"/>
    </xf>
    <xf numFmtId="0" fontId="6" fillId="8" borderId="15" xfId="2" applyFont="1" applyFill="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7" xfId="0" applyBorder="1" applyAlignment="1" applyProtection="1">
      <alignment horizontal="center" vertical="center" wrapText="1"/>
    </xf>
    <xf numFmtId="0" fontId="6" fillId="12" borderId="27" xfId="0" applyFont="1" applyFill="1" applyBorder="1" applyAlignment="1" applyProtection="1">
      <alignment horizontal="left" vertical="center" wrapText="1"/>
    </xf>
    <xf numFmtId="0" fontId="6" fillId="12" borderId="28" xfId="0" applyFont="1" applyFill="1" applyBorder="1" applyAlignment="1" applyProtection="1">
      <alignment horizontal="left" vertical="center" wrapText="1"/>
    </xf>
    <xf numFmtId="0" fontId="6" fillId="12" borderId="29" xfId="0" applyFont="1" applyFill="1" applyBorder="1" applyAlignment="1" applyProtection="1">
      <alignment horizontal="left" vertical="center" wrapText="1"/>
    </xf>
    <xf numFmtId="0" fontId="18" fillId="13" borderId="1" xfId="0" applyFont="1" applyFill="1" applyBorder="1" applyAlignment="1" applyProtection="1">
      <alignment horizontal="left" vertical="center" wrapText="1" shrinkToFit="1"/>
    </xf>
    <xf numFmtId="0" fontId="18" fillId="13" borderId="2" xfId="0" applyFont="1" applyFill="1" applyBorder="1" applyAlignment="1" applyProtection="1">
      <alignment horizontal="left" vertical="center" wrapText="1" shrinkToFit="1"/>
    </xf>
    <xf numFmtId="0" fontId="18" fillId="13" borderId="3" xfId="0" applyFont="1" applyFill="1" applyBorder="1" applyAlignment="1" applyProtection="1">
      <alignment horizontal="left" vertical="center" wrapText="1" shrinkToFi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7" fillId="12" borderId="27" xfId="0" applyFont="1" applyFill="1" applyBorder="1" applyAlignment="1" applyProtection="1">
      <alignment horizontal="left" vertical="center" wrapText="1"/>
    </xf>
    <xf numFmtId="0" fontId="7" fillId="12" borderId="28" xfId="0" applyFont="1" applyFill="1" applyBorder="1" applyAlignment="1" applyProtection="1">
      <alignment horizontal="left" vertical="center" wrapText="1"/>
    </xf>
    <xf numFmtId="0" fontId="7" fillId="12" borderId="29" xfId="0" applyFont="1" applyFill="1" applyBorder="1" applyAlignment="1" applyProtection="1">
      <alignment horizontal="left" vertical="center" wrapText="1"/>
    </xf>
    <xf numFmtId="0" fontId="23" fillId="0" borderId="27" xfId="0" applyFont="1" applyFill="1" applyBorder="1" applyAlignment="1" applyProtection="1">
      <alignment horizontal="left" vertical="center" wrapText="1"/>
    </xf>
    <xf numFmtId="0" fontId="23" fillId="0" borderId="28" xfId="0" applyFont="1" applyFill="1" applyBorder="1" applyAlignment="1" applyProtection="1">
      <alignment horizontal="left" vertical="center" wrapText="1"/>
    </xf>
    <xf numFmtId="0" fontId="23" fillId="0" borderId="29" xfId="0" applyFont="1" applyFill="1" applyBorder="1" applyAlignment="1" applyProtection="1">
      <alignment horizontal="left" vertical="center" wrapText="1"/>
    </xf>
    <xf numFmtId="0" fontId="7" fillId="0" borderId="27"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xf>
    <xf numFmtId="0" fontId="7" fillId="0" borderId="29" xfId="0" applyFont="1" applyFill="1" applyBorder="1" applyAlignment="1" applyProtection="1">
      <alignment horizontal="left" vertical="center" wrapText="1"/>
    </xf>
    <xf numFmtId="0" fontId="18" fillId="12" borderId="31" xfId="0" applyFont="1" applyFill="1" applyBorder="1" applyAlignment="1" applyProtection="1">
      <alignment horizontal="left" vertical="center" wrapText="1"/>
    </xf>
    <xf numFmtId="0" fontId="18" fillId="12" borderId="32" xfId="0" applyFont="1" applyFill="1" applyBorder="1" applyAlignment="1" applyProtection="1">
      <alignment horizontal="left" vertical="center" wrapText="1"/>
    </xf>
    <xf numFmtId="0" fontId="18" fillId="12" borderId="33" xfId="0" applyFont="1" applyFill="1" applyBorder="1" applyAlignment="1" applyProtection="1">
      <alignment horizontal="left" vertical="center" wrapText="1"/>
    </xf>
    <xf numFmtId="0" fontId="18" fillId="12" borderId="27" xfId="0" applyFont="1" applyFill="1" applyBorder="1" applyAlignment="1" applyProtection="1">
      <alignment horizontal="left" vertical="center" wrapText="1"/>
    </xf>
    <xf numFmtId="0" fontId="18" fillId="12" borderId="28" xfId="0" applyFont="1" applyFill="1" applyBorder="1" applyAlignment="1" applyProtection="1">
      <alignment horizontal="left" vertical="center" wrapText="1"/>
    </xf>
    <xf numFmtId="0" fontId="18" fillId="12" borderId="29" xfId="0" applyFont="1" applyFill="1" applyBorder="1" applyAlignment="1" applyProtection="1">
      <alignment horizontal="left" vertical="center" wrapText="1"/>
    </xf>
    <xf numFmtId="0" fontId="18" fillId="0" borderId="27" xfId="0" applyFont="1" applyFill="1" applyBorder="1" applyAlignment="1" applyProtection="1">
      <alignment horizontal="left" vertical="center" wrapText="1"/>
    </xf>
    <xf numFmtId="0" fontId="18" fillId="0" borderId="28" xfId="0" applyFont="1" applyFill="1" applyBorder="1" applyAlignment="1" applyProtection="1">
      <alignment horizontal="left" vertical="center" wrapText="1"/>
    </xf>
    <xf numFmtId="0" fontId="18" fillId="0" borderId="29" xfId="0" applyFont="1" applyFill="1" applyBorder="1" applyAlignment="1" applyProtection="1">
      <alignment horizontal="left" vertical="center" wrapText="1"/>
    </xf>
    <xf numFmtId="0" fontId="12" fillId="0" borderId="0" xfId="3" applyFont="1" applyFill="1" applyBorder="1" applyAlignment="1" applyProtection="1">
      <alignment horizontal="center" vertical="center" wrapText="1"/>
    </xf>
    <xf numFmtId="0" fontId="14" fillId="0" borderId="0" xfId="2" applyFont="1" applyBorder="1" applyAlignment="1" applyProtection="1">
      <alignment horizontal="center" vertical="center" wrapText="1"/>
    </xf>
    <xf numFmtId="0" fontId="13" fillId="0" borderId="0" xfId="3" applyFont="1" applyFill="1" applyBorder="1" applyAlignment="1" applyProtection="1">
      <alignment horizontal="center" vertical="center"/>
    </xf>
    <xf numFmtId="0" fontId="25" fillId="8" borderId="35" xfId="0" applyFont="1" applyFill="1" applyBorder="1" applyAlignment="1" applyProtection="1">
      <alignment horizontal="center" vertical="center" wrapText="1"/>
    </xf>
    <xf numFmtId="0" fontId="26" fillId="0" borderId="36" xfId="0" applyFont="1" applyBorder="1" applyAlignment="1" applyProtection="1">
      <alignment horizontal="center" vertical="center" wrapText="1"/>
    </xf>
    <xf numFmtId="0" fontId="26" fillId="0" borderId="38" xfId="0" applyFont="1" applyBorder="1" applyAlignment="1" applyProtection="1">
      <alignment horizontal="center" vertical="center" wrapText="1"/>
    </xf>
    <xf numFmtId="0" fontId="26" fillId="0" borderId="39" xfId="0" applyFont="1" applyBorder="1" applyAlignment="1" applyProtection="1">
      <alignment horizontal="center" vertical="center" wrapText="1"/>
    </xf>
    <xf numFmtId="0" fontId="25" fillId="8" borderId="36" xfId="0" applyFont="1" applyFill="1" applyBorder="1" applyAlignment="1" applyProtection="1">
      <alignment horizontal="center" vertical="center" wrapText="1"/>
    </xf>
    <xf numFmtId="0" fontId="26" fillId="0" borderId="39" xfId="0" applyFont="1" applyBorder="1" applyProtection="1"/>
    <xf numFmtId="3" fontId="25" fillId="8" borderId="36" xfId="0" applyNumberFormat="1" applyFont="1" applyFill="1" applyBorder="1" applyAlignment="1" applyProtection="1">
      <alignment horizontal="center" vertical="center" wrapText="1"/>
    </xf>
    <xf numFmtId="0" fontId="26" fillId="0" borderId="45" xfId="0" applyFont="1" applyBorder="1" applyAlignment="1" applyProtection="1">
      <alignment horizontal="left" vertical="center" wrapText="1"/>
    </xf>
    <xf numFmtId="3" fontId="25" fillId="8" borderId="37" xfId="0" applyNumberFormat="1" applyFont="1" applyFill="1" applyBorder="1" applyAlignment="1" applyProtection="1">
      <alignment horizontal="center" vertical="center" wrapText="1"/>
    </xf>
    <xf numFmtId="3" fontId="26" fillId="0" borderId="40" xfId="0" applyNumberFormat="1" applyFont="1" applyBorder="1" applyProtection="1"/>
    <xf numFmtId="49" fontId="25" fillId="8" borderId="41" xfId="0" applyNumberFormat="1" applyFont="1" applyFill="1" applyBorder="1" applyAlignment="1" applyProtection="1">
      <alignment horizontal="center" vertical="center" wrapText="1"/>
    </xf>
    <xf numFmtId="49" fontId="25" fillId="8" borderId="42" xfId="0" applyNumberFormat="1" applyFont="1" applyFill="1" applyBorder="1" applyAlignment="1" applyProtection="1">
      <alignment horizontal="center" vertical="center" wrapText="1"/>
    </xf>
    <xf numFmtId="0" fontId="28" fillId="14" borderId="44" xfId="0" applyFont="1" applyFill="1" applyBorder="1" applyAlignment="1" applyProtection="1">
      <alignment horizontal="left" vertical="center"/>
    </xf>
    <xf numFmtId="0" fontId="29" fillId="14" borderId="44" xfId="0" applyFont="1" applyFill="1" applyBorder="1" applyAlignment="1" applyProtection="1">
      <alignment vertical="center"/>
    </xf>
    <xf numFmtId="0" fontId="26" fillId="0" borderId="44" xfId="0" applyFont="1" applyBorder="1" applyAlignment="1" applyProtection="1">
      <alignment vertical="center"/>
    </xf>
    <xf numFmtId="0" fontId="16" fillId="0" borderId="45" xfId="0" applyFont="1" applyBorder="1" applyAlignment="1" applyProtection="1">
      <alignment horizontal="left" vertical="center" wrapText="1"/>
    </xf>
    <xf numFmtId="3" fontId="26" fillId="0" borderId="39" xfId="0" applyNumberFormat="1" applyFont="1" applyBorder="1" applyProtection="1"/>
    <xf numFmtId="0" fontId="16" fillId="10" borderId="45" xfId="0" applyFont="1" applyFill="1" applyBorder="1" applyAlignment="1" applyProtection="1">
      <alignment horizontal="left" vertical="center" wrapText="1"/>
    </xf>
    <xf numFmtId="0" fontId="16" fillId="10" borderId="46" xfId="0" applyFont="1" applyFill="1" applyBorder="1" applyAlignment="1" applyProtection="1">
      <alignment horizontal="left" vertical="center" wrapText="1"/>
    </xf>
    <xf numFmtId="0" fontId="28" fillId="14" borderId="47" xfId="0" applyFont="1" applyFill="1" applyBorder="1" applyAlignment="1" applyProtection="1">
      <alignment horizontal="left" vertical="center"/>
    </xf>
    <xf numFmtId="0" fontId="26" fillId="0" borderId="47" xfId="0" applyFont="1" applyBorder="1" applyAlignment="1" applyProtection="1">
      <alignment vertical="center"/>
    </xf>
    <xf numFmtId="0" fontId="28" fillId="10" borderId="45" xfId="0" applyFont="1" applyFill="1" applyBorder="1" applyAlignment="1" applyProtection="1">
      <alignment horizontal="left" vertical="center" wrapText="1"/>
    </xf>
    <xf numFmtId="0" fontId="28" fillId="10" borderId="46" xfId="0" applyFont="1" applyFill="1" applyBorder="1" applyAlignment="1" applyProtection="1">
      <alignment horizontal="left" vertical="center" wrapText="1"/>
    </xf>
    <xf numFmtId="0" fontId="26" fillId="0" borderId="47" xfId="0" applyFont="1" applyBorder="1" applyProtection="1"/>
    <xf numFmtId="0" fontId="28" fillId="0" borderId="45" xfId="0" applyFont="1" applyBorder="1" applyAlignment="1" applyProtection="1">
      <alignment horizontal="left" vertical="center" wrapText="1"/>
    </xf>
    <xf numFmtId="0" fontId="28" fillId="0" borderId="46" xfId="0" applyFont="1" applyBorder="1" applyAlignment="1" applyProtection="1">
      <alignment horizontal="left" vertical="center" wrapText="1"/>
    </xf>
    <xf numFmtId="0" fontId="16" fillId="0" borderId="46" xfId="0" applyFont="1" applyBorder="1" applyAlignment="1" applyProtection="1">
      <alignment horizontal="left" vertical="center" wrapText="1"/>
    </xf>
    <xf numFmtId="0" fontId="14" fillId="0" borderId="0" xfId="0" applyFont="1" applyAlignment="1">
      <alignment horizontal="left" vertical="top" wrapText="1"/>
    </xf>
    <xf numFmtId="0" fontId="0" fillId="0" borderId="0" xfId="0" applyAlignment="1">
      <alignment horizontal="left" vertical="top"/>
    </xf>
  </cellXfs>
  <cellStyles count="4">
    <cellStyle name="Normal" xfId="0" builtinId="0"/>
    <cellStyle name="Normal 2" xfId="2"/>
    <cellStyle name="Normal 3" xfId="1"/>
    <cellStyle name="Style 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8"/>
  <sheetViews>
    <sheetView tabSelected="1" topLeftCell="A35" zoomScaleNormal="100" workbookViewId="0">
      <selection activeCell="O55" sqref="O55"/>
    </sheetView>
  </sheetViews>
  <sheetFormatPr defaultColWidth="9.109375" defaultRowHeight="14.4" x14ac:dyDescent="0.3"/>
  <cols>
    <col min="1" max="1" width="15.77734375" style="4" customWidth="1"/>
    <col min="2" max="9" width="9.109375" style="4"/>
    <col min="10" max="10" width="15.33203125" style="4" customWidth="1"/>
    <col min="11" max="11" width="9.109375" style="4"/>
    <col min="12" max="12" width="9.109375" style="3"/>
    <col min="13" max="16384" width="9.109375" style="4"/>
  </cols>
  <sheetData>
    <row r="1" spans="2:12" ht="15.6" x14ac:dyDescent="0.3">
      <c r="B1" s="137" t="s">
        <v>0</v>
      </c>
      <c r="C1" s="138"/>
      <c r="D1" s="138"/>
      <c r="E1" s="1"/>
      <c r="F1" s="1"/>
      <c r="G1" s="1"/>
      <c r="H1" s="1"/>
      <c r="I1" s="1"/>
      <c r="J1" s="1"/>
      <c r="K1" s="2"/>
    </row>
    <row r="2" spans="2:12" ht="14.4" customHeight="1" x14ac:dyDescent="0.3">
      <c r="B2" s="139" t="s">
        <v>1</v>
      </c>
      <c r="C2" s="140"/>
      <c r="D2" s="140"/>
      <c r="E2" s="140"/>
      <c r="F2" s="140"/>
      <c r="G2" s="140"/>
      <c r="H2" s="140"/>
      <c r="I2" s="140"/>
      <c r="J2" s="140"/>
      <c r="K2" s="141"/>
    </row>
    <row r="3" spans="2:12" x14ac:dyDescent="0.3">
      <c r="B3" s="5"/>
      <c r="C3" s="6"/>
      <c r="D3" s="6"/>
      <c r="E3" s="6"/>
      <c r="F3" s="6"/>
      <c r="G3" s="6"/>
      <c r="H3" s="6"/>
      <c r="I3" s="6"/>
      <c r="J3" s="6"/>
      <c r="K3" s="7"/>
    </row>
    <row r="4" spans="2:12" ht="33.6" customHeight="1" x14ac:dyDescent="0.3">
      <c r="B4" s="142" t="s">
        <v>2</v>
      </c>
      <c r="C4" s="143"/>
      <c r="D4" s="143"/>
      <c r="E4" s="143"/>
      <c r="F4" s="144">
        <v>43831</v>
      </c>
      <c r="G4" s="145"/>
      <c r="H4" s="8" t="s">
        <v>3</v>
      </c>
      <c r="I4" s="144">
        <v>43921</v>
      </c>
      <c r="J4" s="145"/>
      <c r="K4" s="9"/>
    </row>
    <row r="5" spans="2:12" s="10" customFormat="1" ht="10.199999999999999" customHeight="1" x14ac:dyDescent="0.3">
      <c r="B5" s="146"/>
      <c r="C5" s="147"/>
      <c r="D5" s="147"/>
      <c r="E5" s="147"/>
      <c r="F5" s="147"/>
      <c r="G5" s="147"/>
      <c r="H5" s="147"/>
      <c r="I5" s="147"/>
      <c r="J5" s="147"/>
      <c r="K5" s="148"/>
    </row>
    <row r="6" spans="2:12" ht="20.399999999999999" customHeight="1" x14ac:dyDescent="0.3">
      <c r="B6" s="11"/>
      <c r="C6" s="12" t="s">
        <v>4</v>
      </c>
      <c r="D6" s="13"/>
      <c r="E6" s="13"/>
      <c r="F6" s="14">
        <v>2020</v>
      </c>
      <c r="G6" s="15"/>
      <c r="H6" s="8"/>
      <c r="I6" s="15"/>
      <c r="J6" s="16"/>
      <c r="K6" s="17"/>
    </row>
    <row r="7" spans="2:12" s="20" customFormat="1" ht="10.95" customHeight="1" x14ac:dyDescent="0.3">
      <c r="B7" s="11"/>
      <c r="C7" s="13"/>
      <c r="D7" s="13"/>
      <c r="E7" s="13"/>
      <c r="F7" s="18"/>
      <c r="G7" s="18"/>
      <c r="H7" s="8"/>
      <c r="I7" s="15"/>
      <c r="J7" s="16"/>
      <c r="K7" s="17"/>
      <c r="L7" s="19"/>
    </row>
    <row r="8" spans="2:12" ht="20.399999999999999" customHeight="1" x14ac:dyDescent="0.3">
      <c r="B8" s="11"/>
      <c r="C8" s="12" t="s">
        <v>5</v>
      </c>
      <c r="D8" s="13"/>
      <c r="E8" s="13"/>
      <c r="F8" s="14">
        <v>1</v>
      </c>
      <c r="G8" s="15"/>
      <c r="H8" s="8"/>
      <c r="I8" s="15"/>
      <c r="J8" s="16"/>
      <c r="K8" s="17"/>
    </row>
    <row r="9" spans="2:12" s="20" customFormat="1" ht="10.95" customHeight="1" x14ac:dyDescent="0.3">
      <c r="B9" s="11"/>
      <c r="C9" s="13"/>
      <c r="D9" s="13"/>
      <c r="E9" s="13"/>
      <c r="F9" s="18"/>
      <c r="G9" s="18"/>
      <c r="H9" s="8"/>
      <c r="I9" s="18"/>
      <c r="J9" s="21"/>
      <c r="K9" s="17"/>
      <c r="L9" s="19"/>
    </row>
    <row r="10" spans="2:12" ht="37.950000000000003" customHeight="1" x14ac:dyDescent="0.3">
      <c r="B10" s="126" t="s">
        <v>6</v>
      </c>
      <c r="C10" s="127"/>
      <c r="D10" s="127"/>
      <c r="E10" s="127"/>
      <c r="F10" s="127"/>
      <c r="G10" s="127"/>
      <c r="H10" s="127"/>
      <c r="I10" s="127"/>
      <c r="J10" s="127"/>
      <c r="K10" s="22"/>
    </row>
    <row r="11" spans="2:12" ht="24.6" customHeight="1" x14ac:dyDescent="0.3">
      <c r="B11" s="128" t="s">
        <v>7</v>
      </c>
      <c r="C11" s="129"/>
      <c r="D11" s="130" t="s">
        <v>8</v>
      </c>
      <c r="E11" s="131"/>
      <c r="F11" s="23"/>
      <c r="G11" s="132" t="s">
        <v>9</v>
      </c>
      <c r="H11" s="133"/>
      <c r="I11" s="134" t="s">
        <v>10</v>
      </c>
      <c r="J11" s="135"/>
      <c r="K11" s="24"/>
    </row>
    <row r="12" spans="2:12" ht="14.4" customHeight="1" x14ac:dyDescent="0.3">
      <c r="B12" s="25"/>
      <c r="C12" s="26"/>
      <c r="D12" s="26"/>
      <c r="E12" s="26"/>
      <c r="F12" s="136"/>
      <c r="G12" s="136"/>
      <c r="H12" s="136"/>
      <c r="I12" s="136"/>
      <c r="J12" s="27"/>
      <c r="K12" s="24"/>
    </row>
    <row r="13" spans="2:12" ht="21" customHeight="1" x14ac:dyDescent="0.3">
      <c r="B13" s="149" t="s">
        <v>11</v>
      </c>
      <c r="C13" s="133"/>
      <c r="D13" s="130" t="s">
        <v>12</v>
      </c>
      <c r="E13" s="131"/>
      <c r="F13" s="153"/>
      <c r="G13" s="136"/>
      <c r="H13" s="136"/>
      <c r="I13" s="136"/>
      <c r="J13" s="27"/>
      <c r="K13" s="24"/>
    </row>
    <row r="14" spans="2:12" ht="10.95" customHeight="1" x14ac:dyDescent="0.3">
      <c r="B14" s="23"/>
      <c r="C14" s="27"/>
      <c r="D14" s="26"/>
      <c r="E14" s="26"/>
      <c r="F14" s="152"/>
      <c r="G14" s="152"/>
      <c r="H14" s="152"/>
      <c r="I14" s="152"/>
      <c r="J14" s="26"/>
      <c r="K14" s="28"/>
    </row>
    <row r="15" spans="2:12" ht="22.95" customHeight="1" x14ac:dyDescent="0.3">
      <c r="B15" s="149" t="s">
        <v>13</v>
      </c>
      <c r="C15" s="133"/>
      <c r="D15" s="130" t="s">
        <v>14</v>
      </c>
      <c r="E15" s="131"/>
      <c r="F15" s="150"/>
      <c r="G15" s="151"/>
      <c r="H15" s="29" t="s">
        <v>15</v>
      </c>
      <c r="I15" s="134" t="s">
        <v>16</v>
      </c>
      <c r="J15" s="135"/>
      <c r="K15" s="30"/>
    </row>
    <row r="16" spans="2:12" ht="10.95" customHeight="1" x14ac:dyDescent="0.3">
      <c r="B16" s="23"/>
      <c r="C16" s="27"/>
      <c r="D16" s="26"/>
      <c r="E16" s="26"/>
      <c r="F16" s="152"/>
      <c r="G16" s="152"/>
      <c r="H16" s="152"/>
      <c r="I16" s="152"/>
      <c r="J16" s="26"/>
      <c r="K16" s="28"/>
    </row>
    <row r="17" spans="2:11" ht="22.95" customHeight="1" x14ac:dyDescent="0.3">
      <c r="B17" s="31"/>
      <c r="C17" s="29" t="s">
        <v>17</v>
      </c>
      <c r="D17" s="130" t="s">
        <v>18</v>
      </c>
      <c r="E17" s="131"/>
      <c r="F17" s="32"/>
      <c r="G17" s="32"/>
      <c r="H17" s="32"/>
      <c r="I17" s="32"/>
      <c r="J17" s="32"/>
      <c r="K17" s="30"/>
    </row>
    <row r="18" spans="2:11" x14ac:dyDescent="0.3">
      <c r="B18" s="158"/>
      <c r="C18" s="159"/>
      <c r="D18" s="152"/>
      <c r="E18" s="152"/>
      <c r="F18" s="152"/>
      <c r="G18" s="152"/>
      <c r="H18" s="152"/>
      <c r="I18" s="152"/>
      <c r="J18" s="26"/>
      <c r="K18" s="28"/>
    </row>
    <row r="19" spans="2:11" x14ac:dyDescent="0.3">
      <c r="B19" s="128" t="s">
        <v>19</v>
      </c>
      <c r="C19" s="154"/>
      <c r="D19" s="155" t="s">
        <v>20</v>
      </c>
      <c r="E19" s="156"/>
      <c r="F19" s="156"/>
      <c r="G19" s="156"/>
      <c r="H19" s="156"/>
      <c r="I19" s="156"/>
      <c r="J19" s="156"/>
      <c r="K19" s="157"/>
    </row>
    <row r="20" spans="2:11" x14ac:dyDescent="0.3">
      <c r="B20" s="25"/>
      <c r="C20" s="26"/>
      <c r="D20" s="33"/>
      <c r="E20" s="26"/>
      <c r="F20" s="152"/>
      <c r="G20" s="152"/>
      <c r="H20" s="152"/>
      <c r="I20" s="152"/>
      <c r="J20" s="26"/>
      <c r="K20" s="28"/>
    </row>
    <row r="21" spans="2:11" x14ac:dyDescent="0.3">
      <c r="B21" s="128" t="s">
        <v>21</v>
      </c>
      <c r="C21" s="154"/>
      <c r="D21" s="134">
        <v>10000</v>
      </c>
      <c r="E21" s="135"/>
      <c r="F21" s="152"/>
      <c r="G21" s="152"/>
      <c r="H21" s="155" t="s">
        <v>22</v>
      </c>
      <c r="I21" s="156"/>
      <c r="J21" s="156"/>
      <c r="K21" s="157"/>
    </row>
    <row r="22" spans="2:11" x14ac:dyDescent="0.3">
      <c r="B22" s="25"/>
      <c r="C22" s="26"/>
      <c r="D22" s="26"/>
      <c r="E22" s="26"/>
      <c r="F22" s="152"/>
      <c r="G22" s="152"/>
      <c r="H22" s="152"/>
      <c r="I22" s="152"/>
      <c r="J22" s="26"/>
      <c r="K22" s="28"/>
    </row>
    <row r="23" spans="2:11" x14ac:dyDescent="0.3">
      <c r="B23" s="128" t="s">
        <v>23</v>
      </c>
      <c r="C23" s="154"/>
      <c r="D23" s="155" t="s">
        <v>24</v>
      </c>
      <c r="E23" s="156"/>
      <c r="F23" s="156"/>
      <c r="G23" s="156"/>
      <c r="H23" s="156"/>
      <c r="I23" s="156"/>
      <c r="J23" s="156"/>
      <c r="K23" s="157"/>
    </row>
    <row r="24" spans="2:11" x14ac:dyDescent="0.3">
      <c r="B24" s="25"/>
      <c r="C24" s="26"/>
      <c r="D24" s="26"/>
      <c r="E24" s="26"/>
      <c r="F24" s="152"/>
      <c r="G24" s="152"/>
      <c r="H24" s="152"/>
      <c r="I24" s="152"/>
      <c r="J24" s="26"/>
      <c r="K24" s="28"/>
    </row>
    <row r="25" spans="2:11" x14ac:dyDescent="0.3">
      <c r="B25" s="128" t="s">
        <v>25</v>
      </c>
      <c r="C25" s="154"/>
      <c r="D25" s="160"/>
      <c r="E25" s="161"/>
      <c r="F25" s="161"/>
      <c r="G25" s="161"/>
      <c r="H25" s="161"/>
      <c r="I25" s="161"/>
      <c r="J25" s="161"/>
      <c r="K25" s="162"/>
    </row>
    <row r="26" spans="2:11" x14ac:dyDescent="0.3">
      <c r="B26" s="25"/>
      <c r="C26" s="26"/>
      <c r="D26" s="33"/>
      <c r="E26" s="26"/>
      <c r="F26" s="152"/>
      <c r="G26" s="152"/>
      <c r="H26" s="152"/>
      <c r="I26" s="152"/>
      <c r="J26" s="26"/>
      <c r="K26" s="28"/>
    </row>
    <row r="27" spans="2:11" x14ac:dyDescent="0.3">
      <c r="B27" s="128" t="s">
        <v>26</v>
      </c>
      <c r="C27" s="154"/>
      <c r="D27" s="160" t="s">
        <v>27</v>
      </c>
      <c r="E27" s="161"/>
      <c r="F27" s="161"/>
      <c r="G27" s="161"/>
      <c r="H27" s="161"/>
      <c r="I27" s="161"/>
      <c r="J27" s="161"/>
      <c r="K27" s="162"/>
    </row>
    <row r="28" spans="2:11" ht="13.95" customHeight="1" x14ac:dyDescent="0.3">
      <c r="B28" s="25"/>
      <c r="C28" s="26"/>
      <c r="D28" s="33"/>
      <c r="E28" s="26"/>
      <c r="F28" s="152"/>
      <c r="G28" s="152"/>
      <c r="H28" s="152"/>
      <c r="I28" s="152"/>
      <c r="J28" s="26"/>
      <c r="K28" s="28"/>
    </row>
    <row r="29" spans="2:11" ht="22.95" customHeight="1" x14ac:dyDescent="0.3">
      <c r="B29" s="149" t="s">
        <v>28</v>
      </c>
      <c r="C29" s="154"/>
      <c r="D29" s="34">
        <v>1622</v>
      </c>
      <c r="E29" s="35"/>
      <c r="F29" s="165"/>
      <c r="G29" s="165"/>
      <c r="H29" s="165"/>
      <c r="I29" s="165"/>
      <c r="J29" s="36"/>
      <c r="K29" s="37"/>
    </row>
    <row r="30" spans="2:11" x14ac:dyDescent="0.3">
      <c r="B30" s="25"/>
      <c r="C30" s="26"/>
      <c r="D30" s="26"/>
      <c r="E30" s="26"/>
      <c r="F30" s="152"/>
      <c r="G30" s="152"/>
      <c r="H30" s="152"/>
      <c r="I30" s="152"/>
      <c r="J30" s="36"/>
      <c r="K30" s="37"/>
    </row>
    <row r="31" spans="2:11" x14ac:dyDescent="0.3">
      <c r="B31" s="128" t="s">
        <v>29</v>
      </c>
      <c r="C31" s="154"/>
      <c r="D31" s="38" t="s">
        <v>30</v>
      </c>
      <c r="E31" s="163" t="s">
        <v>31</v>
      </c>
      <c r="F31" s="164"/>
      <c r="G31" s="164"/>
      <c r="H31" s="164"/>
      <c r="I31" s="39"/>
      <c r="J31" s="40" t="s">
        <v>30</v>
      </c>
      <c r="K31" s="41" t="s">
        <v>32</v>
      </c>
    </row>
    <row r="32" spans="2:11" x14ac:dyDescent="0.3">
      <c r="B32" s="128"/>
      <c r="C32" s="154"/>
      <c r="D32" s="42"/>
      <c r="E32" s="8"/>
      <c r="F32" s="151"/>
      <c r="G32" s="151"/>
      <c r="H32" s="151"/>
      <c r="I32" s="151"/>
      <c r="J32" s="36"/>
      <c r="K32" s="37"/>
    </row>
    <row r="33" spans="2:11" x14ac:dyDescent="0.3">
      <c r="B33" s="128" t="s">
        <v>33</v>
      </c>
      <c r="C33" s="154"/>
      <c r="D33" s="34" t="s">
        <v>34</v>
      </c>
      <c r="E33" s="163" t="s">
        <v>35</v>
      </c>
      <c r="F33" s="164"/>
      <c r="G33" s="164"/>
      <c r="H33" s="164"/>
      <c r="I33" s="32"/>
      <c r="J33" s="40" t="s">
        <v>34</v>
      </c>
      <c r="K33" s="41" t="s">
        <v>36</v>
      </c>
    </row>
    <row r="34" spans="2:11" x14ac:dyDescent="0.3">
      <c r="B34" s="25"/>
      <c r="C34" s="26"/>
      <c r="D34" s="26"/>
      <c r="E34" s="26"/>
      <c r="F34" s="152"/>
      <c r="G34" s="152"/>
      <c r="H34" s="152"/>
      <c r="I34" s="152"/>
      <c r="J34" s="26"/>
      <c r="K34" s="28"/>
    </row>
    <row r="35" spans="2:11" x14ac:dyDescent="0.3">
      <c r="B35" s="163" t="s">
        <v>37</v>
      </c>
      <c r="C35" s="164"/>
      <c r="D35" s="164"/>
      <c r="E35" s="164"/>
      <c r="F35" s="164" t="s">
        <v>38</v>
      </c>
      <c r="G35" s="164"/>
      <c r="H35" s="164"/>
      <c r="I35" s="164"/>
      <c r="J35" s="164"/>
      <c r="K35" s="43" t="s">
        <v>39</v>
      </c>
    </row>
    <row r="36" spans="2:11" x14ac:dyDescent="0.3">
      <c r="B36" s="25"/>
      <c r="C36" s="26"/>
      <c r="D36" s="26"/>
      <c r="E36" s="26"/>
      <c r="F36" s="152"/>
      <c r="G36" s="152"/>
      <c r="H36" s="152"/>
      <c r="I36" s="152"/>
      <c r="J36" s="26"/>
      <c r="K36" s="37"/>
    </row>
    <row r="37" spans="2:11" x14ac:dyDescent="0.3">
      <c r="B37" s="166"/>
      <c r="C37" s="167"/>
      <c r="D37" s="167"/>
      <c r="E37" s="167"/>
      <c r="F37" s="166"/>
      <c r="G37" s="167"/>
      <c r="H37" s="167"/>
      <c r="I37" s="167"/>
      <c r="J37" s="168"/>
      <c r="K37" s="44"/>
    </row>
    <row r="38" spans="2:11" x14ac:dyDescent="0.3">
      <c r="B38" s="25"/>
      <c r="C38" s="26"/>
      <c r="D38" s="33"/>
      <c r="E38" s="169"/>
      <c r="F38" s="169"/>
      <c r="G38" s="169"/>
      <c r="H38" s="169"/>
      <c r="I38" s="169"/>
      <c r="J38" s="169"/>
      <c r="K38" s="28"/>
    </row>
    <row r="39" spans="2:11" x14ac:dyDescent="0.3">
      <c r="B39" s="166"/>
      <c r="C39" s="167"/>
      <c r="D39" s="167"/>
      <c r="E39" s="168"/>
      <c r="F39" s="166"/>
      <c r="G39" s="167"/>
      <c r="H39" s="167"/>
      <c r="I39" s="167"/>
      <c r="J39" s="168"/>
      <c r="K39" s="34"/>
    </row>
    <row r="40" spans="2:11" x14ac:dyDescent="0.3">
      <c r="B40" s="25"/>
      <c r="C40" s="26"/>
      <c r="D40" s="33"/>
      <c r="E40" s="45"/>
      <c r="F40" s="169"/>
      <c r="G40" s="169"/>
      <c r="H40" s="169"/>
      <c r="I40" s="169"/>
      <c r="J40" s="27"/>
      <c r="K40" s="28"/>
    </row>
    <row r="41" spans="2:11" x14ac:dyDescent="0.3">
      <c r="B41" s="166"/>
      <c r="C41" s="167"/>
      <c r="D41" s="167"/>
      <c r="E41" s="168"/>
      <c r="F41" s="166"/>
      <c r="G41" s="167"/>
      <c r="H41" s="167"/>
      <c r="I41" s="167"/>
      <c r="J41" s="168"/>
      <c r="K41" s="34"/>
    </row>
    <row r="42" spans="2:11" x14ac:dyDescent="0.3">
      <c r="B42" s="25"/>
      <c r="C42" s="26"/>
      <c r="D42" s="33"/>
      <c r="E42" s="45"/>
      <c r="F42" s="169"/>
      <c r="G42" s="169"/>
      <c r="H42" s="169"/>
      <c r="I42" s="169"/>
      <c r="J42" s="27"/>
      <c r="K42" s="28"/>
    </row>
    <row r="43" spans="2:11" x14ac:dyDescent="0.3">
      <c r="B43" s="166"/>
      <c r="C43" s="167"/>
      <c r="D43" s="167"/>
      <c r="E43" s="168"/>
      <c r="F43" s="166"/>
      <c r="G43" s="167"/>
      <c r="H43" s="167"/>
      <c r="I43" s="167"/>
      <c r="J43" s="168"/>
      <c r="K43" s="34"/>
    </row>
    <row r="44" spans="2:11" x14ac:dyDescent="0.3">
      <c r="B44" s="46"/>
      <c r="C44" s="33"/>
      <c r="D44" s="170"/>
      <c r="E44" s="170"/>
      <c r="F44" s="152"/>
      <c r="G44" s="152"/>
      <c r="H44" s="170"/>
      <c r="I44" s="170"/>
      <c r="J44" s="170"/>
      <c r="K44" s="28"/>
    </row>
    <row r="45" spans="2:11" x14ac:dyDescent="0.3">
      <c r="B45" s="166"/>
      <c r="C45" s="167"/>
      <c r="D45" s="167"/>
      <c r="E45" s="168"/>
      <c r="F45" s="166"/>
      <c r="G45" s="167"/>
      <c r="H45" s="167"/>
      <c r="I45" s="167"/>
      <c r="J45" s="168"/>
      <c r="K45" s="34"/>
    </row>
    <row r="46" spans="2:11" x14ac:dyDescent="0.3">
      <c r="B46" s="46"/>
      <c r="C46" s="33"/>
      <c r="D46" s="33"/>
      <c r="E46" s="26"/>
      <c r="F46" s="171"/>
      <c r="G46" s="171"/>
      <c r="H46" s="170"/>
      <c r="I46" s="170"/>
      <c r="J46" s="26"/>
      <c r="K46" s="28"/>
    </row>
    <row r="47" spans="2:11" x14ac:dyDescent="0.3">
      <c r="B47" s="166"/>
      <c r="C47" s="167"/>
      <c r="D47" s="167"/>
      <c r="E47" s="168"/>
      <c r="F47" s="166"/>
      <c r="G47" s="167"/>
      <c r="H47" s="167"/>
      <c r="I47" s="167"/>
      <c r="J47" s="168"/>
      <c r="K47" s="34"/>
    </row>
    <row r="48" spans="2:11" x14ac:dyDescent="0.3">
      <c r="B48" s="46"/>
      <c r="C48" s="33"/>
      <c r="D48" s="33"/>
      <c r="E48" s="26"/>
      <c r="F48" s="152"/>
      <c r="G48" s="152"/>
      <c r="H48" s="170"/>
      <c r="I48" s="170"/>
      <c r="J48" s="26"/>
      <c r="K48" s="47" t="s">
        <v>40</v>
      </c>
    </row>
    <row r="49" spans="2:11" x14ac:dyDescent="0.3">
      <c r="B49" s="46"/>
      <c r="C49" s="33"/>
      <c r="D49" s="33"/>
      <c r="E49" s="26"/>
      <c r="F49" s="152"/>
      <c r="G49" s="152"/>
      <c r="H49" s="170"/>
      <c r="I49" s="170"/>
      <c r="J49" s="26"/>
      <c r="K49" s="47" t="s">
        <v>41</v>
      </c>
    </row>
    <row r="50" spans="2:11" ht="14.4" customHeight="1" x14ac:dyDescent="0.3">
      <c r="B50" s="149" t="s">
        <v>42</v>
      </c>
      <c r="C50" s="132"/>
      <c r="D50" s="134" t="s">
        <v>41</v>
      </c>
      <c r="E50" s="135"/>
      <c r="F50" s="172" t="s">
        <v>43</v>
      </c>
      <c r="G50" s="173"/>
      <c r="H50" s="155"/>
      <c r="I50" s="156"/>
      <c r="J50" s="156"/>
      <c r="K50" s="157"/>
    </row>
    <row r="51" spans="2:11" x14ac:dyDescent="0.3">
      <c r="B51" s="46"/>
      <c r="C51" s="33"/>
      <c r="D51" s="170"/>
      <c r="E51" s="170"/>
      <c r="F51" s="152"/>
      <c r="G51" s="152"/>
      <c r="H51" s="174" t="s">
        <v>44</v>
      </c>
      <c r="I51" s="174"/>
      <c r="J51" s="174"/>
      <c r="K51" s="17"/>
    </row>
    <row r="52" spans="2:11" ht="13.95" customHeight="1" x14ac:dyDescent="0.3">
      <c r="B52" s="149" t="s">
        <v>45</v>
      </c>
      <c r="C52" s="132"/>
      <c r="D52" s="155" t="s">
        <v>46</v>
      </c>
      <c r="E52" s="156"/>
      <c r="F52" s="156"/>
      <c r="G52" s="156"/>
      <c r="H52" s="156"/>
      <c r="I52" s="156"/>
      <c r="J52" s="156"/>
      <c r="K52" s="157"/>
    </row>
    <row r="53" spans="2:11" x14ac:dyDescent="0.3">
      <c r="B53" s="25"/>
      <c r="C53" s="26"/>
      <c r="D53" s="165" t="s">
        <v>47</v>
      </c>
      <c r="E53" s="165"/>
      <c r="F53" s="165"/>
      <c r="G53" s="165"/>
      <c r="H53" s="165"/>
      <c r="I53" s="165"/>
      <c r="J53" s="165"/>
      <c r="K53" s="28"/>
    </row>
    <row r="54" spans="2:11" x14ac:dyDescent="0.3">
      <c r="B54" s="149" t="s">
        <v>48</v>
      </c>
      <c r="C54" s="132"/>
      <c r="D54" s="178" t="s">
        <v>49</v>
      </c>
      <c r="E54" s="179"/>
      <c r="F54" s="180"/>
      <c r="G54" s="152"/>
      <c r="H54" s="152"/>
      <c r="I54" s="164"/>
      <c r="J54" s="164"/>
      <c r="K54" s="181"/>
    </row>
    <row r="55" spans="2:11" x14ac:dyDescent="0.3">
      <c r="B55" s="25"/>
      <c r="C55" s="26"/>
      <c r="D55" s="33"/>
      <c r="E55" s="26"/>
      <c r="F55" s="152"/>
      <c r="G55" s="152"/>
      <c r="H55" s="152"/>
      <c r="I55" s="152"/>
      <c r="J55" s="26"/>
      <c r="K55" s="28"/>
    </row>
    <row r="56" spans="2:11" ht="14.4" customHeight="1" x14ac:dyDescent="0.3">
      <c r="B56" s="149" t="s">
        <v>25</v>
      </c>
      <c r="C56" s="132"/>
      <c r="D56" s="175" t="s">
        <v>50</v>
      </c>
      <c r="E56" s="176"/>
      <c r="F56" s="176"/>
      <c r="G56" s="176"/>
      <c r="H56" s="176"/>
      <c r="I56" s="176"/>
      <c r="J56" s="176"/>
      <c r="K56" s="177"/>
    </row>
    <row r="57" spans="2:11" x14ac:dyDescent="0.3">
      <c r="B57" s="25"/>
      <c r="C57" s="26"/>
      <c r="D57" s="26"/>
      <c r="E57" s="26"/>
      <c r="F57" s="152"/>
      <c r="G57" s="152"/>
      <c r="H57" s="152"/>
      <c r="I57" s="152"/>
      <c r="J57" s="26"/>
      <c r="K57" s="28"/>
    </row>
    <row r="58" spans="2:11" x14ac:dyDescent="0.3">
      <c r="B58" s="149" t="s">
        <v>51</v>
      </c>
      <c r="C58" s="132"/>
      <c r="D58" s="175"/>
      <c r="E58" s="176"/>
      <c r="F58" s="176"/>
      <c r="G58" s="176"/>
      <c r="H58" s="176"/>
      <c r="I58" s="176"/>
      <c r="J58" s="176"/>
      <c r="K58" s="177"/>
    </row>
    <row r="59" spans="2:11" ht="14.4" customHeight="1" x14ac:dyDescent="0.3">
      <c r="B59" s="25"/>
      <c r="C59" s="26"/>
      <c r="D59" s="188" t="s">
        <v>52</v>
      </c>
      <c r="E59" s="188"/>
      <c r="F59" s="188"/>
      <c r="G59" s="188"/>
      <c r="H59" s="26"/>
      <c r="I59" s="26"/>
      <c r="J59" s="26"/>
      <c r="K59" s="28"/>
    </row>
    <row r="60" spans="2:11" x14ac:dyDescent="0.3">
      <c r="B60" s="149" t="s">
        <v>53</v>
      </c>
      <c r="C60" s="132"/>
      <c r="D60" s="175"/>
      <c r="E60" s="176"/>
      <c r="F60" s="176"/>
      <c r="G60" s="176"/>
      <c r="H60" s="176"/>
      <c r="I60" s="176"/>
      <c r="J60" s="176"/>
      <c r="K60" s="177"/>
    </row>
    <row r="61" spans="2:11" ht="14.4" customHeight="1" x14ac:dyDescent="0.3">
      <c r="B61" s="122"/>
      <c r="C61" s="121"/>
      <c r="D61" s="188" t="s">
        <v>54</v>
      </c>
      <c r="E61" s="188"/>
      <c r="F61" s="188"/>
      <c r="G61" s="188"/>
      <c r="H61" s="188"/>
      <c r="I61" s="121"/>
      <c r="J61" s="121"/>
      <c r="K61" s="22"/>
    </row>
    <row r="62" spans="2:11" x14ac:dyDescent="0.3">
      <c r="B62" s="124"/>
      <c r="C62" s="125"/>
      <c r="D62" s="125"/>
      <c r="E62" s="125"/>
      <c r="F62" s="125"/>
      <c r="G62" s="125"/>
      <c r="H62" s="125"/>
      <c r="I62" s="125"/>
      <c r="J62" s="125"/>
      <c r="K62" s="123"/>
    </row>
    <row r="63" spans="2:11" x14ac:dyDescent="0.3">
      <c r="B63" s="182" t="s">
        <v>409</v>
      </c>
      <c r="C63" s="183"/>
      <c r="D63" s="184" t="s">
        <v>410</v>
      </c>
      <c r="E63" s="185"/>
      <c r="F63" s="185"/>
      <c r="G63" s="185"/>
      <c r="H63" s="185"/>
      <c r="I63" s="185"/>
      <c r="J63" s="185"/>
      <c r="K63" s="186"/>
    </row>
    <row r="64" spans="2:11" x14ac:dyDescent="0.3">
      <c r="B64" s="112"/>
      <c r="C64" s="113"/>
      <c r="D64" s="187" t="s">
        <v>411</v>
      </c>
      <c r="E64" s="187"/>
      <c r="F64" s="187"/>
      <c r="G64" s="187"/>
      <c r="H64" s="113"/>
      <c r="I64" s="113"/>
      <c r="J64" s="113"/>
      <c r="K64" s="114"/>
    </row>
    <row r="65" spans="2:11" x14ac:dyDescent="0.3">
      <c r="B65" s="115"/>
      <c r="C65" s="116"/>
      <c r="D65" s="116"/>
      <c r="E65" s="116"/>
      <c r="F65" s="116"/>
      <c r="G65" s="116"/>
      <c r="H65" s="116"/>
      <c r="I65" s="116"/>
      <c r="J65" s="116"/>
      <c r="K65" s="117"/>
    </row>
    <row r="66" spans="2:11" x14ac:dyDescent="0.3">
      <c r="B66" s="115"/>
      <c r="C66" s="116"/>
      <c r="D66" s="116"/>
      <c r="E66" s="116"/>
      <c r="F66" s="116"/>
      <c r="G66" s="116"/>
      <c r="H66" s="116"/>
      <c r="I66" s="116"/>
      <c r="J66" s="116"/>
      <c r="K66" s="117"/>
    </row>
    <row r="67" spans="2:11" x14ac:dyDescent="0.3">
      <c r="B67" s="118"/>
      <c r="C67" s="119"/>
      <c r="D67" s="119"/>
      <c r="E67" s="116"/>
      <c r="F67" s="119"/>
      <c r="G67" s="119"/>
      <c r="H67" s="119"/>
      <c r="I67" s="116"/>
      <c r="J67" s="119"/>
      <c r="K67" s="120"/>
    </row>
    <row r="68" spans="2:11" ht="27" customHeight="1" x14ac:dyDescent="0.3">
      <c r="B68" s="118"/>
      <c r="C68" s="119"/>
      <c r="D68" s="119"/>
      <c r="E68" s="119"/>
      <c r="F68" s="119"/>
      <c r="G68" s="119"/>
      <c r="H68" s="119"/>
      <c r="I68" s="119"/>
      <c r="J68" s="119"/>
      <c r="K68" s="120"/>
    </row>
  </sheetData>
  <mergeCells count="125">
    <mergeCell ref="B63:C63"/>
    <mergeCell ref="D63:K63"/>
    <mergeCell ref="D64:G64"/>
    <mergeCell ref="B58:C58"/>
    <mergeCell ref="D58:K58"/>
    <mergeCell ref="D59:G59"/>
    <mergeCell ref="B60:C60"/>
    <mergeCell ref="D60:K60"/>
    <mergeCell ref="D61:H61"/>
    <mergeCell ref="F55:G55"/>
    <mergeCell ref="H55:I55"/>
    <mergeCell ref="B56:C56"/>
    <mergeCell ref="D56:K56"/>
    <mergeCell ref="F57:G57"/>
    <mergeCell ref="H57:I57"/>
    <mergeCell ref="B52:C52"/>
    <mergeCell ref="D52:K52"/>
    <mergeCell ref="D53:J53"/>
    <mergeCell ref="B54:C54"/>
    <mergeCell ref="D54:F54"/>
    <mergeCell ref="G54:H54"/>
    <mergeCell ref="I54:K54"/>
    <mergeCell ref="B50:C50"/>
    <mergeCell ref="D50:E50"/>
    <mergeCell ref="F50:G50"/>
    <mergeCell ref="H50:K50"/>
    <mergeCell ref="D51:E51"/>
    <mergeCell ref="F51:G51"/>
    <mergeCell ref="H51:J51"/>
    <mergeCell ref="B47:E47"/>
    <mergeCell ref="F47:J47"/>
    <mergeCell ref="F48:G48"/>
    <mergeCell ref="H48:I48"/>
    <mergeCell ref="F49:G49"/>
    <mergeCell ref="H49:I49"/>
    <mergeCell ref="D44:E44"/>
    <mergeCell ref="F44:G44"/>
    <mergeCell ref="H44:J44"/>
    <mergeCell ref="B45:E45"/>
    <mergeCell ref="F45:J45"/>
    <mergeCell ref="F46:G46"/>
    <mergeCell ref="H46:I46"/>
    <mergeCell ref="B41:E41"/>
    <mergeCell ref="F41:J41"/>
    <mergeCell ref="F42:G42"/>
    <mergeCell ref="H42:I42"/>
    <mergeCell ref="B43:E43"/>
    <mergeCell ref="F43:J43"/>
    <mergeCell ref="B37:E37"/>
    <mergeCell ref="F37:J37"/>
    <mergeCell ref="E38:J38"/>
    <mergeCell ref="B39:E39"/>
    <mergeCell ref="F39:J39"/>
    <mergeCell ref="F40:G40"/>
    <mergeCell ref="H40:I40"/>
    <mergeCell ref="F34:G34"/>
    <mergeCell ref="H34:I34"/>
    <mergeCell ref="B35:E35"/>
    <mergeCell ref="F35:J35"/>
    <mergeCell ref="F36:G36"/>
    <mergeCell ref="H36:I36"/>
    <mergeCell ref="B31:C31"/>
    <mergeCell ref="E31:H31"/>
    <mergeCell ref="B32:C32"/>
    <mergeCell ref="F32:G32"/>
    <mergeCell ref="H32:I32"/>
    <mergeCell ref="B33:C33"/>
    <mergeCell ref="E33:H33"/>
    <mergeCell ref="F28:G28"/>
    <mergeCell ref="H28:I28"/>
    <mergeCell ref="B29:C29"/>
    <mergeCell ref="F29:G29"/>
    <mergeCell ref="H29:I29"/>
    <mergeCell ref="F30:G30"/>
    <mergeCell ref="H30:I30"/>
    <mergeCell ref="B25:C25"/>
    <mergeCell ref="D25:K25"/>
    <mergeCell ref="F26:G26"/>
    <mergeCell ref="H26:I26"/>
    <mergeCell ref="B27:C27"/>
    <mergeCell ref="D27:K27"/>
    <mergeCell ref="F22:G22"/>
    <mergeCell ref="H22:I22"/>
    <mergeCell ref="B23:C23"/>
    <mergeCell ref="D23:K23"/>
    <mergeCell ref="F24:G24"/>
    <mergeCell ref="H24:I24"/>
    <mergeCell ref="F20:G20"/>
    <mergeCell ref="H20:I20"/>
    <mergeCell ref="B21:C21"/>
    <mergeCell ref="D21:E21"/>
    <mergeCell ref="F21:G21"/>
    <mergeCell ref="H21:K21"/>
    <mergeCell ref="D17:E17"/>
    <mergeCell ref="B18:C18"/>
    <mergeCell ref="D18:E18"/>
    <mergeCell ref="F18:G18"/>
    <mergeCell ref="H18:I18"/>
    <mergeCell ref="B19:C19"/>
    <mergeCell ref="D19:K19"/>
    <mergeCell ref="B15:C15"/>
    <mergeCell ref="D15:E15"/>
    <mergeCell ref="F15:G15"/>
    <mergeCell ref="I15:J15"/>
    <mergeCell ref="F16:G16"/>
    <mergeCell ref="H16:I16"/>
    <mergeCell ref="B13:C13"/>
    <mergeCell ref="D13:E13"/>
    <mergeCell ref="F13:G13"/>
    <mergeCell ref="H13:I13"/>
    <mergeCell ref="F14:G14"/>
    <mergeCell ref="H14:I14"/>
    <mergeCell ref="B10:J10"/>
    <mergeCell ref="B11:C11"/>
    <mergeCell ref="D11:E11"/>
    <mergeCell ref="G11:H11"/>
    <mergeCell ref="I11:J11"/>
    <mergeCell ref="F12:G12"/>
    <mergeCell ref="H12:I12"/>
    <mergeCell ref="B1:D1"/>
    <mergeCell ref="B2:K2"/>
    <mergeCell ref="B4:E4"/>
    <mergeCell ref="F4:G4"/>
    <mergeCell ref="I4:J4"/>
    <mergeCell ref="B5:K5"/>
  </mergeCells>
  <dataValidations count="4">
    <dataValidation type="list" allowBlank="1" showInputMessage="1" showErrorMessage="1" sqref="D31">
      <formula1>$J$31:$K$31</formula1>
    </dataValidation>
    <dataValidation type="list" allowBlank="1" showInputMessage="1" showErrorMessage="1" sqref="D33">
      <formula1>$J$33:$K$33</formula1>
    </dataValidation>
    <dataValidation type="list" allowBlank="1" showInputMessage="1" showErrorMessage="1" sqref="D50:E50">
      <formula1>$K$48:$K$49</formula1>
    </dataValidation>
    <dataValidation type="list" allowBlank="1" showInputMessage="1" showErrorMessage="1" sqref="F8">
      <formula1>#REF!</formula1>
    </dataValidation>
  </dataValidations>
  <pageMargins left="0.7" right="0.7" top="0.75" bottom="0.75" header="0.3" footer="0.3"/>
  <pageSetup paperSize="9" scale="67"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workbookViewId="0">
      <selection activeCell="M12" sqref="M12"/>
    </sheetView>
  </sheetViews>
  <sheetFormatPr defaultColWidth="8.88671875" defaultRowHeight="14.4" x14ac:dyDescent="0.3"/>
  <cols>
    <col min="1" max="7" width="8.88671875" style="48"/>
    <col min="8" max="9" width="16.44140625" style="58" customWidth="1"/>
    <col min="10" max="10" width="10.33203125" style="48" bestFit="1" customWidth="1"/>
    <col min="11" max="16384" width="8.88671875" style="48"/>
  </cols>
  <sheetData>
    <row r="1" spans="1:9" x14ac:dyDescent="0.3">
      <c r="A1" s="194" t="s">
        <v>55</v>
      </c>
      <c r="B1" s="195"/>
      <c r="C1" s="195"/>
      <c r="D1" s="195"/>
      <c r="E1" s="195"/>
      <c r="F1" s="195"/>
      <c r="G1" s="195"/>
      <c r="H1" s="195"/>
      <c r="I1" s="195"/>
    </row>
    <row r="2" spans="1:9" x14ac:dyDescent="0.3">
      <c r="A2" s="196" t="s">
        <v>56</v>
      </c>
      <c r="B2" s="197"/>
      <c r="C2" s="197"/>
      <c r="D2" s="197"/>
      <c r="E2" s="197"/>
      <c r="F2" s="197"/>
      <c r="G2" s="197"/>
      <c r="H2" s="197"/>
      <c r="I2" s="197"/>
    </row>
    <row r="3" spans="1:9" x14ac:dyDescent="0.3">
      <c r="A3" s="198" t="s">
        <v>57</v>
      </c>
      <c r="B3" s="199"/>
      <c r="C3" s="199"/>
      <c r="D3" s="199"/>
      <c r="E3" s="199"/>
      <c r="F3" s="199"/>
      <c r="G3" s="199"/>
      <c r="H3" s="199"/>
      <c r="I3" s="199"/>
    </row>
    <row r="4" spans="1:9" x14ac:dyDescent="0.3">
      <c r="A4" s="200" t="s">
        <v>58</v>
      </c>
      <c r="B4" s="201"/>
      <c r="C4" s="201"/>
      <c r="D4" s="201"/>
      <c r="E4" s="201"/>
      <c r="F4" s="201"/>
      <c r="G4" s="201"/>
      <c r="H4" s="201"/>
      <c r="I4" s="202"/>
    </row>
    <row r="5" spans="1:9" ht="30.6" x14ac:dyDescent="0.3">
      <c r="A5" s="203" t="s">
        <v>59</v>
      </c>
      <c r="B5" s="204"/>
      <c r="C5" s="204"/>
      <c r="D5" s="204"/>
      <c r="E5" s="204"/>
      <c r="F5" s="204"/>
      <c r="G5" s="49" t="s">
        <v>60</v>
      </c>
      <c r="H5" s="50" t="s">
        <v>61</v>
      </c>
      <c r="I5" s="50" t="s">
        <v>62</v>
      </c>
    </row>
    <row r="6" spans="1:9" x14ac:dyDescent="0.3">
      <c r="A6" s="205">
        <v>1</v>
      </c>
      <c r="B6" s="206"/>
      <c r="C6" s="206"/>
      <c r="D6" s="206"/>
      <c r="E6" s="206"/>
      <c r="F6" s="206"/>
      <c r="G6" s="51">
        <v>2</v>
      </c>
      <c r="H6" s="50">
        <v>3</v>
      </c>
      <c r="I6" s="50">
        <v>4</v>
      </c>
    </row>
    <row r="7" spans="1:9" x14ac:dyDescent="0.3">
      <c r="A7" s="189"/>
      <c r="B7" s="189"/>
      <c r="C7" s="189"/>
      <c r="D7" s="189"/>
      <c r="E7" s="189"/>
      <c r="F7" s="189"/>
      <c r="G7" s="189"/>
      <c r="H7" s="189"/>
      <c r="I7" s="189"/>
    </row>
    <row r="8" spans="1:9" ht="12.75" customHeight="1" x14ac:dyDescent="0.3">
      <c r="A8" s="190" t="s">
        <v>63</v>
      </c>
      <c r="B8" s="190"/>
      <c r="C8" s="190"/>
      <c r="D8" s="190"/>
      <c r="E8" s="190"/>
      <c r="F8" s="190"/>
      <c r="G8" s="52">
        <v>1</v>
      </c>
      <c r="H8" s="53">
        <v>0</v>
      </c>
      <c r="I8" s="53">
        <v>0</v>
      </c>
    </row>
    <row r="9" spans="1:9" ht="12.75" customHeight="1" x14ac:dyDescent="0.3">
      <c r="A9" s="191" t="s">
        <v>64</v>
      </c>
      <c r="B9" s="191"/>
      <c r="C9" s="191"/>
      <c r="D9" s="191"/>
      <c r="E9" s="191"/>
      <c r="F9" s="191"/>
      <c r="G9" s="54">
        <v>2</v>
      </c>
      <c r="H9" s="55">
        <f>H10+H17+H27+H38+H43</f>
        <v>514932786</v>
      </c>
      <c r="I9" s="55">
        <f>I10+I17+I27+I38+I43</f>
        <v>483972850</v>
      </c>
    </row>
    <row r="10" spans="1:9" ht="12.75" customHeight="1" x14ac:dyDescent="0.3">
      <c r="A10" s="192" t="s">
        <v>65</v>
      </c>
      <c r="B10" s="192"/>
      <c r="C10" s="192"/>
      <c r="D10" s="192"/>
      <c r="E10" s="192"/>
      <c r="F10" s="192"/>
      <c r="G10" s="54">
        <v>3</v>
      </c>
      <c r="H10" s="55">
        <f>H11+H12+H13+H14+H15+H16</f>
        <v>7622612</v>
      </c>
      <c r="I10" s="55">
        <f>I11+I12+I13+I14+I15+I16</f>
        <v>7137657</v>
      </c>
    </row>
    <row r="11" spans="1:9" ht="12.75" customHeight="1" x14ac:dyDescent="0.3">
      <c r="A11" s="193" t="s">
        <v>66</v>
      </c>
      <c r="B11" s="193"/>
      <c r="C11" s="193"/>
      <c r="D11" s="193"/>
      <c r="E11" s="193"/>
      <c r="F11" s="193"/>
      <c r="G11" s="52">
        <v>4</v>
      </c>
      <c r="H11" s="53">
        <v>0</v>
      </c>
      <c r="I11" s="53">
        <v>0</v>
      </c>
    </row>
    <row r="12" spans="1:9" ht="22.95" customHeight="1" x14ac:dyDescent="0.3">
      <c r="A12" s="193" t="s">
        <v>67</v>
      </c>
      <c r="B12" s="193"/>
      <c r="C12" s="193"/>
      <c r="D12" s="193"/>
      <c r="E12" s="193"/>
      <c r="F12" s="193"/>
      <c r="G12" s="52">
        <v>5</v>
      </c>
      <c r="H12" s="53">
        <v>7473112</v>
      </c>
      <c r="I12" s="53">
        <v>6959559</v>
      </c>
    </row>
    <row r="13" spans="1:9" ht="12.75" customHeight="1" x14ac:dyDescent="0.3">
      <c r="A13" s="193" t="s">
        <v>68</v>
      </c>
      <c r="B13" s="193"/>
      <c r="C13" s="193"/>
      <c r="D13" s="193"/>
      <c r="E13" s="193"/>
      <c r="F13" s="193"/>
      <c r="G13" s="52">
        <v>6</v>
      </c>
      <c r="H13" s="53">
        <v>0</v>
      </c>
      <c r="I13" s="53">
        <v>0</v>
      </c>
    </row>
    <row r="14" spans="1:9" ht="12.75" customHeight="1" x14ac:dyDescent="0.3">
      <c r="A14" s="193" t="s">
        <v>69</v>
      </c>
      <c r="B14" s="193"/>
      <c r="C14" s="193"/>
      <c r="D14" s="193"/>
      <c r="E14" s="193"/>
      <c r="F14" s="193"/>
      <c r="G14" s="52">
        <v>7</v>
      </c>
      <c r="H14" s="53">
        <v>0</v>
      </c>
      <c r="I14" s="53">
        <v>0</v>
      </c>
    </row>
    <row r="15" spans="1:9" ht="12.75" customHeight="1" x14ac:dyDescent="0.3">
      <c r="A15" s="193" t="s">
        <v>70</v>
      </c>
      <c r="B15" s="193"/>
      <c r="C15" s="193"/>
      <c r="D15" s="193"/>
      <c r="E15" s="193"/>
      <c r="F15" s="193"/>
      <c r="G15" s="52">
        <v>8</v>
      </c>
      <c r="H15" s="53">
        <v>149500</v>
      </c>
      <c r="I15" s="53">
        <v>178098</v>
      </c>
    </row>
    <row r="16" spans="1:9" ht="12.75" customHeight="1" x14ac:dyDescent="0.3">
      <c r="A16" s="193" t="s">
        <v>71</v>
      </c>
      <c r="B16" s="193"/>
      <c r="C16" s="193"/>
      <c r="D16" s="193"/>
      <c r="E16" s="193"/>
      <c r="F16" s="193"/>
      <c r="G16" s="52">
        <v>9</v>
      </c>
      <c r="H16" s="53">
        <v>0</v>
      </c>
      <c r="I16" s="53">
        <v>0</v>
      </c>
    </row>
    <row r="17" spans="1:9" ht="12.75" customHeight="1" x14ac:dyDescent="0.3">
      <c r="A17" s="192" t="s">
        <v>72</v>
      </c>
      <c r="B17" s="192"/>
      <c r="C17" s="192"/>
      <c r="D17" s="192"/>
      <c r="E17" s="192"/>
      <c r="F17" s="192"/>
      <c r="G17" s="54">
        <v>10</v>
      </c>
      <c r="H17" s="55">
        <f>H18+H19+H20+H21+H22+H23+H24+H25+H26</f>
        <v>377359329</v>
      </c>
      <c r="I17" s="55">
        <f>I18+I19+I20+I21+I22+I23+I24+I25+I26</f>
        <v>364609358</v>
      </c>
    </row>
    <row r="18" spans="1:9" ht="12.75" customHeight="1" x14ac:dyDescent="0.3">
      <c r="A18" s="193" t="s">
        <v>73</v>
      </c>
      <c r="B18" s="193"/>
      <c r="C18" s="193"/>
      <c r="D18" s="193"/>
      <c r="E18" s="193"/>
      <c r="F18" s="193"/>
      <c r="G18" s="52">
        <v>11</v>
      </c>
      <c r="H18" s="53">
        <v>53396076</v>
      </c>
      <c r="I18" s="53">
        <v>53396076</v>
      </c>
    </row>
    <row r="19" spans="1:9" ht="12.75" customHeight="1" x14ac:dyDescent="0.3">
      <c r="A19" s="193" t="s">
        <v>74</v>
      </c>
      <c r="B19" s="193"/>
      <c r="C19" s="193"/>
      <c r="D19" s="193"/>
      <c r="E19" s="193"/>
      <c r="F19" s="193"/>
      <c r="G19" s="52">
        <v>12</v>
      </c>
      <c r="H19" s="53">
        <v>136154198</v>
      </c>
      <c r="I19" s="53">
        <v>133534594</v>
      </c>
    </row>
    <row r="20" spans="1:9" ht="12.75" customHeight="1" x14ac:dyDescent="0.3">
      <c r="A20" s="193" t="s">
        <v>75</v>
      </c>
      <c r="B20" s="193"/>
      <c r="C20" s="193"/>
      <c r="D20" s="193"/>
      <c r="E20" s="193"/>
      <c r="F20" s="193"/>
      <c r="G20" s="52">
        <v>13</v>
      </c>
      <c r="H20" s="53">
        <v>71417950</v>
      </c>
      <c r="I20" s="53">
        <v>70833218</v>
      </c>
    </row>
    <row r="21" spans="1:9" ht="12.75" customHeight="1" x14ac:dyDescent="0.3">
      <c r="A21" s="193" t="s">
        <v>76</v>
      </c>
      <c r="B21" s="193"/>
      <c r="C21" s="193"/>
      <c r="D21" s="193"/>
      <c r="E21" s="193"/>
      <c r="F21" s="193"/>
      <c r="G21" s="52">
        <v>14</v>
      </c>
      <c r="H21" s="53">
        <v>8921763</v>
      </c>
      <c r="I21" s="53">
        <v>8870407</v>
      </c>
    </row>
    <row r="22" spans="1:9" ht="12.75" customHeight="1" x14ac:dyDescent="0.3">
      <c r="A22" s="193" t="s">
        <v>77</v>
      </c>
      <c r="B22" s="193"/>
      <c r="C22" s="193"/>
      <c r="D22" s="193"/>
      <c r="E22" s="193"/>
      <c r="F22" s="193"/>
      <c r="G22" s="52">
        <v>15</v>
      </c>
      <c r="H22" s="53">
        <v>905962</v>
      </c>
      <c r="I22" s="53">
        <v>891982</v>
      </c>
    </row>
    <row r="23" spans="1:9" ht="12.75" customHeight="1" x14ac:dyDescent="0.3">
      <c r="A23" s="193" t="s">
        <v>78</v>
      </c>
      <c r="B23" s="193"/>
      <c r="C23" s="193"/>
      <c r="D23" s="193"/>
      <c r="E23" s="193"/>
      <c r="F23" s="193"/>
      <c r="G23" s="52">
        <v>16</v>
      </c>
      <c r="H23" s="53">
        <v>8628841</v>
      </c>
      <c r="I23" s="53">
        <v>442588</v>
      </c>
    </row>
    <row r="24" spans="1:9" ht="12.75" customHeight="1" x14ac:dyDescent="0.3">
      <c r="A24" s="193" t="s">
        <v>79</v>
      </c>
      <c r="B24" s="193"/>
      <c r="C24" s="193"/>
      <c r="D24" s="193"/>
      <c r="E24" s="193"/>
      <c r="F24" s="193"/>
      <c r="G24" s="52">
        <v>17</v>
      </c>
      <c r="H24" s="53">
        <v>24013451</v>
      </c>
      <c r="I24" s="53">
        <v>22789794</v>
      </c>
    </row>
    <row r="25" spans="1:9" ht="12.75" customHeight="1" x14ac:dyDescent="0.3">
      <c r="A25" s="193" t="s">
        <v>80</v>
      </c>
      <c r="B25" s="193"/>
      <c r="C25" s="193"/>
      <c r="D25" s="193"/>
      <c r="E25" s="193"/>
      <c r="F25" s="193"/>
      <c r="G25" s="52">
        <v>18</v>
      </c>
      <c r="H25" s="53">
        <v>602422</v>
      </c>
      <c r="I25" s="53">
        <v>532033</v>
      </c>
    </row>
    <row r="26" spans="1:9" ht="12.75" customHeight="1" x14ac:dyDescent="0.3">
      <c r="A26" s="193" t="s">
        <v>81</v>
      </c>
      <c r="B26" s="193"/>
      <c r="C26" s="193"/>
      <c r="D26" s="193"/>
      <c r="E26" s="193"/>
      <c r="F26" s="193"/>
      <c r="G26" s="52">
        <v>19</v>
      </c>
      <c r="H26" s="53">
        <v>73318666</v>
      </c>
      <c r="I26" s="53">
        <v>73318666</v>
      </c>
    </row>
    <row r="27" spans="1:9" ht="12.75" customHeight="1" x14ac:dyDescent="0.3">
      <c r="A27" s="192" t="s">
        <v>82</v>
      </c>
      <c r="B27" s="192"/>
      <c r="C27" s="192"/>
      <c r="D27" s="192"/>
      <c r="E27" s="192"/>
      <c r="F27" s="192"/>
      <c r="G27" s="54">
        <v>20</v>
      </c>
      <c r="H27" s="55">
        <f>SUM(H28:H37)</f>
        <v>128504765</v>
      </c>
      <c r="I27" s="55">
        <f>SUM(I28:I37)</f>
        <v>110779755</v>
      </c>
    </row>
    <row r="28" spans="1:9" ht="12.75" customHeight="1" x14ac:dyDescent="0.3">
      <c r="A28" s="193" t="s">
        <v>83</v>
      </c>
      <c r="B28" s="193"/>
      <c r="C28" s="193"/>
      <c r="D28" s="193"/>
      <c r="E28" s="193"/>
      <c r="F28" s="193"/>
      <c r="G28" s="52">
        <v>21</v>
      </c>
      <c r="H28" s="53">
        <v>84676722</v>
      </c>
      <c r="I28" s="53">
        <v>84676722</v>
      </c>
    </row>
    <row r="29" spans="1:9" ht="12.75" customHeight="1" x14ac:dyDescent="0.3">
      <c r="A29" s="193" t="s">
        <v>84</v>
      </c>
      <c r="B29" s="193"/>
      <c r="C29" s="193"/>
      <c r="D29" s="193"/>
      <c r="E29" s="193"/>
      <c r="F29" s="193"/>
      <c r="G29" s="52">
        <v>22</v>
      </c>
      <c r="H29" s="53">
        <v>0</v>
      </c>
      <c r="I29" s="53">
        <v>0</v>
      </c>
    </row>
    <row r="30" spans="1:9" ht="12.75" customHeight="1" x14ac:dyDescent="0.3">
      <c r="A30" s="193" t="s">
        <v>85</v>
      </c>
      <c r="B30" s="193"/>
      <c r="C30" s="193"/>
      <c r="D30" s="193"/>
      <c r="E30" s="193"/>
      <c r="F30" s="193"/>
      <c r="G30" s="52">
        <v>23</v>
      </c>
      <c r="H30" s="53">
        <v>8720369</v>
      </c>
      <c r="I30" s="53">
        <v>8720369</v>
      </c>
    </row>
    <row r="31" spans="1:9" ht="24" customHeight="1" x14ac:dyDescent="0.3">
      <c r="A31" s="193" t="s">
        <v>86</v>
      </c>
      <c r="B31" s="193"/>
      <c r="C31" s="193"/>
      <c r="D31" s="193"/>
      <c r="E31" s="193"/>
      <c r="F31" s="193"/>
      <c r="G31" s="52">
        <v>24</v>
      </c>
      <c r="H31" s="53">
        <v>0</v>
      </c>
      <c r="I31" s="53">
        <v>0</v>
      </c>
    </row>
    <row r="32" spans="1:9" ht="23.4" customHeight="1" x14ac:dyDescent="0.3">
      <c r="A32" s="193" t="s">
        <v>87</v>
      </c>
      <c r="B32" s="193"/>
      <c r="C32" s="193"/>
      <c r="D32" s="193"/>
      <c r="E32" s="193"/>
      <c r="F32" s="193"/>
      <c r="G32" s="52">
        <v>25</v>
      </c>
      <c r="H32" s="53">
        <v>0</v>
      </c>
      <c r="I32" s="53">
        <v>0</v>
      </c>
    </row>
    <row r="33" spans="1:9" ht="21.6" customHeight="1" x14ac:dyDescent="0.3">
      <c r="A33" s="193" t="s">
        <v>88</v>
      </c>
      <c r="B33" s="193"/>
      <c r="C33" s="193"/>
      <c r="D33" s="193"/>
      <c r="E33" s="193"/>
      <c r="F33" s="193"/>
      <c r="G33" s="52">
        <v>26</v>
      </c>
      <c r="H33" s="53">
        <v>0</v>
      </c>
      <c r="I33" s="53">
        <v>0</v>
      </c>
    </row>
    <row r="34" spans="1:9" ht="12.75" customHeight="1" x14ac:dyDescent="0.3">
      <c r="A34" s="193" t="s">
        <v>89</v>
      </c>
      <c r="B34" s="193"/>
      <c r="C34" s="193"/>
      <c r="D34" s="193"/>
      <c r="E34" s="193"/>
      <c r="F34" s="193"/>
      <c r="G34" s="52">
        <v>27</v>
      </c>
      <c r="H34" s="53">
        <v>1144594</v>
      </c>
      <c r="I34" s="53">
        <v>1144594</v>
      </c>
    </row>
    <row r="35" spans="1:9" ht="12.75" customHeight="1" x14ac:dyDescent="0.3">
      <c r="A35" s="193" t="s">
        <v>90</v>
      </c>
      <c r="B35" s="193"/>
      <c r="C35" s="193"/>
      <c r="D35" s="193"/>
      <c r="E35" s="193"/>
      <c r="F35" s="193"/>
      <c r="G35" s="52">
        <v>28</v>
      </c>
      <c r="H35" s="53">
        <v>20038267</v>
      </c>
      <c r="I35" s="53">
        <v>2055261</v>
      </c>
    </row>
    <row r="36" spans="1:9" ht="12.75" customHeight="1" x14ac:dyDescent="0.3">
      <c r="A36" s="193" t="s">
        <v>91</v>
      </c>
      <c r="B36" s="193"/>
      <c r="C36" s="193"/>
      <c r="D36" s="193"/>
      <c r="E36" s="193"/>
      <c r="F36" s="193"/>
      <c r="G36" s="52">
        <v>29</v>
      </c>
      <c r="H36" s="53">
        <v>0</v>
      </c>
      <c r="I36" s="53">
        <v>0</v>
      </c>
    </row>
    <row r="37" spans="1:9" ht="12.75" customHeight="1" x14ac:dyDescent="0.3">
      <c r="A37" s="193" t="s">
        <v>92</v>
      </c>
      <c r="B37" s="193"/>
      <c r="C37" s="193"/>
      <c r="D37" s="193"/>
      <c r="E37" s="193"/>
      <c r="F37" s="193"/>
      <c r="G37" s="52">
        <v>30</v>
      </c>
      <c r="H37" s="53">
        <v>13924813</v>
      </c>
      <c r="I37" s="53">
        <v>14182809</v>
      </c>
    </row>
    <row r="38" spans="1:9" ht="12.75" customHeight="1" x14ac:dyDescent="0.3">
      <c r="A38" s="192" t="s">
        <v>93</v>
      </c>
      <c r="B38" s="192"/>
      <c r="C38" s="192"/>
      <c r="D38" s="192"/>
      <c r="E38" s="192"/>
      <c r="F38" s="192"/>
      <c r="G38" s="54">
        <v>31</v>
      </c>
      <c r="H38" s="55">
        <f>H39+H40+H41+H42</f>
        <v>0</v>
      </c>
      <c r="I38" s="55">
        <f>I39+I40+I41+I42</f>
        <v>0</v>
      </c>
    </row>
    <row r="39" spans="1:9" ht="12.75" customHeight="1" x14ac:dyDescent="0.3">
      <c r="A39" s="193" t="s">
        <v>94</v>
      </c>
      <c r="B39" s="193"/>
      <c r="C39" s="193"/>
      <c r="D39" s="193"/>
      <c r="E39" s="193"/>
      <c r="F39" s="193"/>
      <c r="G39" s="52">
        <v>32</v>
      </c>
      <c r="H39" s="53">
        <v>0</v>
      </c>
      <c r="I39" s="53">
        <v>0</v>
      </c>
    </row>
    <row r="40" spans="1:9" ht="12.75" customHeight="1" x14ac:dyDescent="0.3">
      <c r="A40" s="193" t="s">
        <v>95</v>
      </c>
      <c r="B40" s="193"/>
      <c r="C40" s="193"/>
      <c r="D40" s="193"/>
      <c r="E40" s="193"/>
      <c r="F40" s="193"/>
      <c r="G40" s="52">
        <v>33</v>
      </c>
      <c r="H40" s="53">
        <v>0</v>
      </c>
      <c r="I40" s="53">
        <v>0</v>
      </c>
    </row>
    <row r="41" spans="1:9" ht="12.75" customHeight="1" x14ac:dyDescent="0.3">
      <c r="A41" s="193" t="s">
        <v>96</v>
      </c>
      <c r="B41" s="193"/>
      <c r="C41" s="193"/>
      <c r="D41" s="193"/>
      <c r="E41" s="193"/>
      <c r="F41" s="193"/>
      <c r="G41" s="52">
        <v>34</v>
      </c>
      <c r="H41" s="53">
        <v>0</v>
      </c>
      <c r="I41" s="53">
        <v>0</v>
      </c>
    </row>
    <row r="42" spans="1:9" ht="12.75" customHeight="1" x14ac:dyDescent="0.3">
      <c r="A42" s="193" t="s">
        <v>97</v>
      </c>
      <c r="B42" s="193"/>
      <c r="C42" s="193"/>
      <c r="D42" s="193"/>
      <c r="E42" s="193"/>
      <c r="F42" s="193"/>
      <c r="G42" s="52">
        <v>35</v>
      </c>
      <c r="H42" s="53">
        <v>0</v>
      </c>
      <c r="I42" s="53">
        <v>0</v>
      </c>
    </row>
    <row r="43" spans="1:9" ht="12.75" customHeight="1" x14ac:dyDescent="0.3">
      <c r="A43" s="193" t="s">
        <v>98</v>
      </c>
      <c r="B43" s="193"/>
      <c r="C43" s="193"/>
      <c r="D43" s="193"/>
      <c r="E43" s="193"/>
      <c r="F43" s="193"/>
      <c r="G43" s="52">
        <v>36</v>
      </c>
      <c r="H43" s="53">
        <v>1446080</v>
      </c>
      <c r="I43" s="53">
        <v>1446080</v>
      </c>
    </row>
    <row r="44" spans="1:9" ht="12.75" customHeight="1" x14ac:dyDescent="0.3">
      <c r="A44" s="191" t="s">
        <v>99</v>
      </c>
      <c r="B44" s="191"/>
      <c r="C44" s="191"/>
      <c r="D44" s="191"/>
      <c r="E44" s="191"/>
      <c r="F44" s="191"/>
      <c r="G44" s="54">
        <v>37</v>
      </c>
      <c r="H44" s="55">
        <f>H45+H53+H60+H70</f>
        <v>503512458</v>
      </c>
      <c r="I44" s="55">
        <f>I45+I53+I60+I70</f>
        <v>465618824</v>
      </c>
    </row>
    <row r="45" spans="1:9" ht="12.75" customHeight="1" x14ac:dyDescent="0.3">
      <c r="A45" s="192" t="s">
        <v>100</v>
      </c>
      <c r="B45" s="192"/>
      <c r="C45" s="192"/>
      <c r="D45" s="192"/>
      <c r="E45" s="192"/>
      <c r="F45" s="192"/>
      <c r="G45" s="54">
        <v>38</v>
      </c>
      <c r="H45" s="55">
        <f>SUM(H46:H52)</f>
        <v>115153910</v>
      </c>
      <c r="I45" s="55">
        <f>SUM(I46:I52)</f>
        <v>151123155</v>
      </c>
    </row>
    <row r="46" spans="1:9" ht="12.75" customHeight="1" x14ac:dyDescent="0.3">
      <c r="A46" s="193" t="s">
        <v>101</v>
      </c>
      <c r="B46" s="193"/>
      <c r="C46" s="193"/>
      <c r="D46" s="193"/>
      <c r="E46" s="193"/>
      <c r="F46" s="193"/>
      <c r="G46" s="52">
        <v>39</v>
      </c>
      <c r="H46" s="53">
        <v>78195713</v>
      </c>
      <c r="I46" s="53">
        <v>62468183</v>
      </c>
    </row>
    <row r="47" spans="1:9" ht="12.75" customHeight="1" x14ac:dyDescent="0.3">
      <c r="A47" s="193" t="s">
        <v>102</v>
      </c>
      <c r="B47" s="193"/>
      <c r="C47" s="193"/>
      <c r="D47" s="193"/>
      <c r="E47" s="193"/>
      <c r="F47" s="193"/>
      <c r="G47" s="52">
        <v>40</v>
      </c>
      <c r="H47" s="53">
        <v>0</v>
      </c>
      <c r="I47" s="53">
        <v>21529581</v>
      </c>
    </row>
    <row r="48" spans="1:9" ht="12.75" customHeight="1" x14ac:dyDescent="0.3">
      <c r="A48" s="193" t="s">
        <v>103</v>
      </c>
      <c r="B48" s="193"/>
      <c r="C48" s="193"/>
      <c r="D48" s="193"/>
      <c r="E48" s="193"/>
      <c r="F48" s="193"/>
      <c r="G48" s="52">
        <v>41</v>
      </c>
      <c r="H48" s="53">
        <v>24530215</v>
      </c>
      <c r="I48" s="53">
        <v>42863413</v>
      </c>
    </row>
    <row r="49" spans="1:9" ht="12.75" customHeight="1" x14ac:dyDescent="0.3">
      <c r="A49" s="193" t="s">
        <v>104</v>
      </c>
      <c r="B49" s="193"/>
      <c r="C49" s="193"/>
      <c r="D49" s="193"/>
      <c r="E49" s="193"/>
      <c r="F49" s="193"/>
      <c r="G49" s="52">
        <v>42</v>
      </c>
      <c r="H49" s="53">
        <v>8062702</v>
      </c>
      <c r="I49" s="53">
        <v>6487690</v>
      </c>
    </row>
    <row r="50" spans="1:9" ht="12.75" customHeight="1" x14ac:dyDescent="0.3">
      <c r="A50" s="193" t="s">
        <v>105</v>
      </c>
      <c r="B50" s="193"/>
      <c r="C50" s="193"/>
      <c r="D50" s="193"/>
      <c r="E50" s="193"/>
      <c r="F50" s="193"/>
      <c r="G50" s="52">
        <v>43</v>
      </c>
      <c r="H50" s="53">
        <v>4365280</v>
      </c>
      <c r="I50" s="53">
        <v>17774288</v>
      </c>
    </row>
    <row r="51" spans="1:9" ht="12.75" customHeight="1" x14ac:dyDescent="0.3">
      <c r="A51" s="193" t="s">
        <v>106</v>
      </c>
      <c r="B51" s="193"/>
      <c r="C51" s="193"/>
      <c r="D51" s="193"/>
      <c r="E51" s="193"/>
      <c r="F51" s="193"/>
      <c r="G51" s="52">
        <v>44</v>
      </c>
      <c r="H51" s="53">
        <v>0</v>
      </c>
      <c r="I51" s="53">
        <v>0</v>
      </c>
    </row>
    <row r="52" spans="1:9" ht="12.75" customHeight="1" x14ac:dyDescent="0.3">
      <c r="A52" s="193" t="s">
        <v>107</v>
      </c>
      <c r="B52" s="193"/>
      <c r="C52" s="193"/>
      <c r="D52" s="193"/>
      <c r="E52" s="193"/>
      <c r="F52" s="193"/>
      <c r="G52" s="52">
        <v>45</v>
      </c>
      <c r="H52" s="53">
        <v>0</v>
      </c>
      <c r="I52" s="53">
        <v>0</v>
      </c>
    </row>
    <row r="53" spans="1:9" ht="12.75" customHeight="1" x14ac:dyDescent="0.3">
      <c r="A53" s="192" t="s">
        <v>108</v>
      </c>
      <c r="B53" s="192"/>
      <c r="C53" s="192"/>
      <c r="D53" s="192"/>
      <c r="E53" s="192"/>
      <c r="F53" s="192"/>
      <c r="G53" s="54">
        <v>46</v>
      </c>
      <c r="H53" s="55">
        <f>SUM(H54:H59)</f>
        <v>301237812</v>
      </c>
      <c r="I53" s="55">
        <f>SUM(I54:I59)</f>
        <v>239602711</v>
      </c>
    </row>
    <row r="54" spans="1:9" ht="12.75" customHeight="1" x14ac:dyDescent="0.3">
      <c r="A54" s="193" t="s">
        <v>109</v>
      </c>
      <c r="B54" s="193"/>
      <c r="C54" s="193"/>
      <c r="D54" s="193"/>
      <c r="E54" s="193"/>
      <c r="F54" s="193"/>
      <c r="G54" s="52">
        <v>47</v>
      </c>
      <c r="H54" s="53">
        <v>125935803</v>
      </c>
      <c r="I54" s="53">
        <v>109538846</v>
      </c>
    </row>
    <row r="55" spans="1:9" ht="12.75" customHeight="1" x14ac:dyDescent="0.3">
      <c r="A55" s="193" t="s">
        <v>110</v>
      </c>
      <c r="B55" s="193"/>
      <c r="C55" s="193"/>
      <c r="D55" s="193"/>
      <c r="E55" s="193"/>
      <c r="F55" s="193"/>
      <c r="G55" s="52">
        <v>48</v>
      </c>
      <c r="H55" s="53">
        <v>0</v>
      </c>
      <c r="I55" s="53">
        <v>0</v>
      </c>
    </row>
    <row r="56" spans="1:9" ht="12.75" customHeight="1" x14ac:dyDescent="0.3">
      <c r="A56" s="193" t="s">
        <v>111</v>
      </c>
      <c r="B56" s="193"/>
      <c r="C56" s="193"/>
      <c r="D56" s="193"/>
      <c r="E56" s="193"/>
      <c r="F56" s="193"/>
      <c r="G56" s="52">
        <v>49</v>
      </c>
      <c r="H56" s="53">
        <v>161157352</v>
      </c>
      <c r="I56" s="53">
        <v>117018241</v>
      </c>
    </row>
    <row r="57" spans="1:9" ht="12.75" customHeight="1" x14ac:dyDescent="0.3">
      <c r="A57" s="193" t="s">
        <v>112</v>
      </c>
      <c r="B57" s="193"/>
      <c r="C57" s="193"/>
      <c r="D57" s="193"/>
      <c r="E57" s="193"/>
      <c r="F57" s="193"/>
      <c r="G57" s="52">
        <v>50</v>
      </c>
      <c r="H57" s="53">
        <v>124813</v>
      </c>
      <c r="I57" s="53">
        <v>183491</v>
      </c>
    </row>
    <row r="58" spans="1:9" ht="12.75" customHeight="1" x14ac:dyDescent="0.3">
      <c r="A58" s="193" t="s">
        <v>113</v>
      </c>
      <c r="B58" s="193"/>
      <c r="C58" s="193"/>
      <c r="D58" s="193"/>
      <c r="E58" s="193"/>
      <c r="F58" s="193"/>
      <c r="G58" s="52">
        <v>51</v>
      </c>
      <c r="H58" s="53">
        <v>10056408</v>
      </c>
      <c r="I58" s="53">
        <v>9666341</v>
      </c>
    </row>
    <row r="59" spans="1:9" ht="12.75" customHeight="1" x14ac:dyDescent="0.3">
      <c r="A59" s="193" t="s">
        <v>114</v>
      </c>
      <c r="B59" s="193"/>
      <c r="C59" s="193"/>
      <c r="D59" s="193"/>
      <c r="E59" s="193"/>
      <c r="F59" s="193"/>
      <c r="G59" s="52">
        <v>52</v>
      </c>
      <c r="H59" s="53">
        <v>3963436</v>
      </c>
      <c r="I59" s="53">
        <v>3195792</v>
      </c>
    </row>
    <row r="60" spans="1:9" ht="12.75" customHeight="1" x14ac:dyDescent="0.3">
      <c r="A60" s="192" t="s">
        <v>115</v>
      </c>
      <c r="B60" s="192"/>
      <c r="C60" s="192"/>
      <c r="D60" s="192"/>
      <c r="E60" s="192"/>
      <c r="F60" s="192"/>
      <c r="G60" s="54">
        <v>53</v>
      </c>
      <c r="H60" s="55">
        <f>SUM(H61:H69)</f>
        <v>16534791</v>
      </c>
      <c r="I60" s="55">
        <f>SUM(I61:I69)</f>
        <v>36248525</v>
      </c>
    </row>
    <row r="61" spans="1:9" ht="12.75" customHeight="1" x14ac:dyDescent="0.3">
      <c r="A61" s="193" t="s">
        <v>83</v>
      </c>
      <c r="B61" s="193"/>
      <c r="C61" s="193"/>
      <c r="D61" s="193"/>
      <c r="E61" s="193"/>
      <c r="F61" s="193"/>
      <c r="G61" s="52">
        <v>54</v>
      </c>
      <c r="H61" s="53">
        <v>0</v>
      </c>
      <c r="I61" s="53">
        <v>0</v>
      </c>
    </row>
    <row r="62" spans="1:9" ht="27.6" customHeight="1" x14ac:dyDescent="0.3">
      <c r="A62" s="193" t="s">
        <v>84</v>
      </c>
      <c r="B62" s="193"/>
      <c r="C62" s="193"/>
      <c r="D62" s="193"/>
      <c r="E62" s="193"/>
      <c r="F62" s="193"/>
      <c r="G62" s="52">
        <v>55</v>
      </c>
      <c r="H62" s="53">
        <v>0</v>
      </c>
      <c r="I62" s="53">
        <v>0</v>
      </c>
    </row>
    <row r="63" spans="1:9" ht="12.75" customHeight="1" x14ac:dyDescent="0.3">
      <c r="A63" s="193" t="s">
        <v>85</v>
      </c>
      <c r="B63" s="193"/>
      <c r="C63" s="193"/>
      <c r="D63" s="193"/>
      <c r="E63" s="193"/>
      <c r="F63" s="193"/>
      <c r="G63" s="52">
        <v>56</v>
      </c>
      <c r="H63" s="53">
        <v>16433925</v>
      </c>
      <c r="I63" s="53">
        <v>15464450</v>
      </c>
    </row>
    <row r="64" spans="1:9" ht="25.95" customHeight="1" x14ac:dyDescent="0.3">
      <c r="A64" s="193" t="s">
        <v>116</v>
      </c>
      <c r="B64" s="193"/>
      <c r="C64" s="193"/>
      <c r="D64" s="193"/>
      <c r="E64" s="193"/>
      <c r="F64" s="193"/>
      <c r="G64" s="52">
        <v>57</v>
      </c>
      <c r="H64" s="53">
        <v>0</v>
      </c>
      <c r="I64" s="53">
        <v>0</v>
      </c>
    </row>
    <row r="65" spans="1:9" ht="21.6" customHeight="1" x14ac:dyDescent="0.3">
      <c r="A65" s="193" t="s">
        <v>87</v>
      </c>
      <c r="B65" s="193"/>
      <c r="C65" s="193"/>
      <c r="D65" s="193"/>
      <c r="E65" s="193"/>
      <c r="F65" s="193"/>
      <c r="G65" s="52">
        <v>58</v>
      </c>
      <c r="H65" s="53">
        <v>0</v>
      </c>
      <c r="I65" s="53">
        <v>0</v>
      </c>
    </row>
    <row r="66" spans="1:9" ht="21.6" customHeight="1" x14ac:dyDescent="0.3">
      <c r="A66" s="193" t="s">
        <v>88</v>
      </c>
      <c r="B66" s="193"/>
      <c r="C66" s="193"/>
      <c r="D66" s="193"/>
      <c r="E66" s="193"/>
      <c r="F66" s="193"/>
      <c r="G66" s="52">
        <v>59</v>
      </c>
      <c r="H66" s="53">
        <v>0</v>
      </c>
      <c r="I66" s="53">
        <v>0</v>
      </c>
    </row>
    <row r="67" spans="1:9" ht="12.75" customHeight="1" x14ac:dyDescent="0.3">
      <c r="A67" s="193" t="s">
        <v>89</v>
      </c>
      <c r="B67" s="193"/>
      <c r="C67" s="193"/>
      <c r="D67" s="193"/>
      <c r="E67" s="193"/>
      <c r="F67" s="193"/>
      <c r="G67" s="52">
        <v>60</v>
      </c>
      <c r="H67" s="53">
        <v>0</v>
      </c>
      <c r="I67" s="53">
        <v>0</v>
      </c>
    </row>
    <row r="68" spans="1:9" ht="12.75" customHeight="1" x14ac:dyDescent="0.3">
      <c r="A68" s="193" t="s">
        <v>90</v>
      </c>
      <c r="B68" s="193"/>
      <c r="C68" s="193"/>
      <c r="D68" s="193"/>
      <c r="E68" s="193"/>
      <c r="F68" s="193"/>
      <c r="G68" s="52">
        <v>61</v>
      </c>
      <c r="H68" s="53">
        <v>16000</v>
      </c>
      <c r="I68" s="53">
        <v>20699339</v>
      </c>
    </row>
    <row r="69" spans="1:9" ht="12.75" customHeight="1" x14ac:dyDescent="0.3">
      <c r="A69" s="193" t="s">
        <v>117</v>
      </c>
      <c r="B69" s="193"/>
      <c r="C69" s="193"/>
      <c r="D69" s="193"/>
      <c r="E69" s="193"/>
      <c r="F69" s="193"/>
      <c r="G69" s="52">
        <v>62</v>
      </c>
      <c r="H69" s="53">
        <v>84866</v>
      </c>
      <c r="I69" s="53">
        <v>84736</v>
      </c>
    </row>
    <row r="70" spans="1:9" ht="12.75" customHeight="1" x14ac:dyDescent="0.3">
      <c r="A70" s="193" t="s">
        <v>118</v>
      </c>
      <c r="B70" s="193"/>
      <c r="C70" s="193"/>
      <c r="D70" s="193"/>
      <c r="E70" s="193"/>
      <c r="F70" s="193"/>
      <c r="G70" s="52">
        <v>63</v>
      </c>
      <c r="H70" s="53">
        <v>70585945</v>
      </c>
      <c r="I70" s="53">
        <v>38644433</v>
      </c>
    </row>
    <row r="71" spans="1:9" ht="12.75" customHeight="1" x14ac:dyDescent="0.3">
      <c r="A71" s="190" t="s">
        <v>119</v>
      </c>
      <c r="B71" s="190"/>
      <c r="C71" s="190"/>
      <c r="D71" s="190"/>
      <c r="E71" s="190"/>
      <c r="F71" s="190"/>
      <c r="G71" s="52">
        <v>64</v>
      </c>
      <c r="H71" s="53">
        <v>412834</v>
      </c>
      <c r="I71" s="53">
        <v>1825672</v>
      </c>
    </row>
    <row r="72" spans="1:9" ht="12.75" customHeight="1" x14ac:dyDescent="0.3">
      <c r="A72" s="191" t="s">
        <v>120</v>
      </c>
      <c r="B72" s="191"/>
      <c r="C72" s="191"/>
      <c r="D72" s="191"/>
      <c r="E72" s="191"/>
      <c r="F72" s="191"/>
      <c r="G72" s="54">
        <v>65</v>
      </c>
      <c r="H72" s="55">
        <f>H8+H9+H44+H71</f>
        <v>1018858078</v>
      </c>
      <c r="I72" s="55">
        <f>I8+I9+I44+I71</f>
        <v>951417346</v>
      </c>
    </row>
    <row r="73" spans="1:9" ht="12.75" customHeight="1" x14ac:dyDescent="0.3">
      <c r="A73" s="190" t="s">
        <v>121</v>
      </c>
      <c r="B73" s="190"/>
      <c r="C73" s="190"/>
      <c r="D73" s="190"/>
      <c r="E73" s="190"/>
      <c r="F73" s="190"/>
      <c r="G73" s="52">
        <v>66</v>
      </c>
      <c r="H73" s="53">
        <v>19123552</v>
      </c>
      <c r="I73" s="53">
        <v>19108671</v>
      </c>
    </row>
    <row r="74" spans="1:9" x14ac:dyDescent="0.3">
      <c r="A74" s="208" t="s">
        <v>122</v>
      </c>
      <c r="B74" s="209"/>
      <c r="C74" s="209"/>
      <c r="D74" s="209"/>
      <c r="E74" s="209"/>
      <c r="F74" s="209"/>
      <c r="G74" s="209"/>
      <c r="H74" s="209"/>
      <c r="I74" s="209"/>
    </row>
    <row r="75" spans="1:9" ht="12.75" customHeight="1" x14ac:dyDescent="0.3">
      <c r="A75" s="191" t="s">
        <v>123</v>
      </c>
      <c r="B75" s="191"/>
      <c r="C75" s="191"/>
      <c r="D75" s="191"/>
      <c r="E75" s="191"/>
      <c r="F75" s="191"/>
      <c r="G75" s="54">
        <v>67</v>
      </c>
      <c r="H75" s="55">
        <f>H76+H77+H78+H84+H85+H89+H92+H95</f>
        <v>667701050</v>
      </c>
      <c r="I75" s="55">
        <f>I76+I77+I78+I84+I85+I89+I92+I95</f>
        <v>675919474</v>
      </c>
    </row>
    <row r="76" spans="1:9" ht="12.75" customHeight="1" x14ac:dyDescent="0.3">
      <c r="A76" s="193" t="s">
        <v>124</v>
      </c>
      <c r="B76" s="193"/>
      <c r="C76" s="193"/>
      <c r="D76" s="193"/>
      <c r="E76" s="193"/>
      <c r="F76" s="193"/>
      <c r="G76" s="52">
        <v>68</v>
      </c>
      <c r="H76" s="53">
        <v>599448400</v>
      </c>
      <c r="I76" s="53">
        <v>599448400</v>
      </c>
    </row>
    <row r="77" spans="1:9" ht="12.75" customHeight="1" x14ac:dyDescent="0.3">
      <c r="A77" s="193" t="s">
        <v>125</v>
      </c>
      <c r="B77" s="193"/>
      <c r="C77" s="193"/>
      <c r="D77" s="193"/>
      <c r="E77" s="193"/>
      <c r="F77" s="193"/>
      <c r="G77" s="52">
        <v>69</v>
      </c>
      <c r="H77" s="53">
        <v>-16381635</v>
      </c>
      <c r="I77" s="53">
        <v>-15436315</v>
      </c>
    </row>
    <row r="78" spans="1:9" ht="12.75" customHeight="1" x14ac:dyDescent="0.3">
      <c r="A78" s="192" t="s">
        <v>126</v>
      </c>
      <c r="B78" s="192"/>
      <c r="C78" s="192"/>
      <c r="D78" s="192"/>
      <c r="E78" s="192"/>
      <c r="F78" s="192"/>
      <c r="G78" s="54">
        <v>70</v>
      </c>
      <c r="H78" s="55">
        <f>SUM(H79:H83)</f>
        <v>29484384</v>
      </c>
      <c r="I78" s="55">
        <f>SUM(I79:I83)</f>
        <v>29484384</v>
      </c>
    </row>
    <row r="79" spans="1:9" ht="12.75" customHeight="1" x14ac:dyDescent="0.3">
      <c r="A79" s="193" t="s">
        <v>127</v>
      </c>
      <c r="B79" s="193"/>
      <c r="C79" s="193"/>
      <c r="D79" s="193"/>
      <c r="E79" s="193"/>
      <c r="F79" s="193"/>
      <c r="G79" s="52">
        <v>71</v>
      </c>
      <c r="H79" s="53">
        <v>29484384</v>
      </c>
      <c r="I79" s="53">
        <v>29484384</v>
      </c>
    </row>
    <row r="80" spans="1:9" ht="12.75" customHeight="1" x14ac:dyDescent="0.3">
      <c r="A80" s="193" t="s">
        <v>128</v>
      </c>
      <c r="B80" s="193"/>
      <c r="C80" s="193"/>
      <c r="D80" s="193"/>
      <c r="E80" s="193"/>
      <c r="F80" s="193"/>
      <c r="G80" s="52">
        <v>72</v>
      </c>
      <c r="H80" s="53">
        <v>37853354</v>
      </c>
      <c r="I80" s="53">
        <v>40240094</v>
      </c>
    </row>
    <row r="81" spans="1:9" ht="12.75" customHeight="1" x14ac:dyDescent="0.3">
      <c r="A81" s="193" t="s">
        <v>129</v>
      </c>
      <c r="B81" s="193"/>
      <c r="C81" s="193"/>
      <c r="D81" s="193"/>
      <c r="E81" s="193"/>
      <c r="F81" s="193"/>
      <c r="G81" s="52">
        <v>73</v>
      </c>
      <c r="H81" s="53">
        <v>-37853354</v>
      </c>
      <c r="I81" s="53">
        <v>-40240094</v>
      </c>
    </row>
    <row r="82" spans="1:9" ht="12.75" customHeight="1" x14ac:dyDescent="0.3">
      <c r="A82" s="193" t="s">
        <v>130</v>
      </c>
      <c r="B82" s="193"/>
      <c r="C82" s="193"/>
      <c r="D82" s="193"/>
      <c r="E82" s="193"/>
      <c r="F82" s="193"/>
      <c r="G82" s="52">
        <v>74</v>
      </c>
      <c r="H82" s="53">
        <v>0</v>
      </c>
      <c r="I82" s="53">
        <v>0</v>
      </c>
    </row>
    <row r="83" spans="1:9" ht="12.75" customHeight="1" x14ac:dyDescent="0.3">
      <c r="A83" s="193" t="s">
        <v>131</v>
      </c>
      <c r="B83" s="193"/>
      <c r="C83" s="193"/>
      <c r="D83" s="193"/>
      <c r="E83" s="193"/>
      <c r="F83" s="193"/>
      <c r="G83" s="52">
        <v>75</v>
      </c>
      <c r="H83" s="53">
        <v>0</v>
      </c>
      <c r="I83" s="53">
        <v>0</v>
      </c>
    </row>
    <row r="84" spans="1:9" ht="12.75" customHeight="1" x14ac:dyDescent="0.3">
      <c r="A84" s="207" t="s">
        <v>132</v>
      </c>
      <c r="B84" s="207"/>
      <c r="C84" s="207"/>
      <c r="D84" s="207"/>
      <c r="E84" s="207"/>
      <c r="F84" s="207"/>
      <c r="G84" s="56">
        <v>76</v>
      </c>
      <c r="H84" s="57">
        <v>14414653</v>
      </c>
      <c r="I84" s="57">
        <v>14414653</v>
      </c>
    </row>
    <row r="85" spans="1:9" ht="12.75" customHeight="1" x14ac:dyDescent="0.3">
      <c r="A85" s="192" t="s">
        <v>133</v>
      </c>
      <c r="B85" s="192"/>
      <c r="C85" s="192"/>
      <c r="D85" s="192"/>
      <c r="E85" s="192"/>
      <c r="F85" s="192"/>
      <c r="G85" s="54">
        <v>77</v>
      </c>
      <c r="H85" s="55">
        <f>H86+H87+H88</f>
        <v>-56248</v>
      </c>
      <c r="I85" s="55">
        <f>I86+I87+I88</f>
        <v>-56248</v>
      </c>
    </row>
    <row r="86" spans="1:9" ht="12.75" customHeight="1" x14ac:dyDescent="0.3">
      <c r="A86" s="193" t="s">
        <v>134</v>
      </c>
      <c r="B86" s="193"/>
      <c r="C86" s="193"/>
      <c r="D86" s="193"/>
      <c r="E86" s="193"/>
      <c r="F86" s="193"/>
      <c r="G86" s="52">
        <v>78</v>
      </c>
      <c r="H86" s="53">
        <v>-56248</v>
      </c>
      <c r="I86" s="53">
        <v>-56248</v>
      </c>
    </row>
    <row r="87" spans="1:9" ht="12.75" customHeight="1" x14ac:dyDescent="0.3">
      <c r="A87" s="193" t="s">
        <v>135</v>
      </c>
      <c r="B87" s="193"/>
      <c r="C87" s="193"/>
      <c r="D87" s="193"/>
      <c r="E87" s="193"/>
      <c r="F87" s="193"/>
      <c r="G87" s="52">
        <v>79</v>
      </c>
      <c r="H87" s="53">
        <v>0</v>
      </c>
      <c r="I87" s="53">
        <v>0</v>
      </c>
    </row>
    <row r="88" spans="1:9" ht="12.75" customHeight="1" x14ac:dyDescent="0.3">
      <c r="A88" s="193" t="s">
        <v>136</v>
      </c>
      <c r="B88" s="193"/>
      <c r="C88" s="193"/>
      <c r="D88" s="193"/>
      <c r="E88" s="193"/>
      <c r="F88" s="193"/>
      <c r="G88" s="52">
        <v>80</v>
      </c>
      <c r="H88" s="53">
        <v>0</v>
      </c>
      <c r="I88" s="53">
        <v>0</v>
      </c>
    </row>
    <row r="89" spans="1:9" ht="12.75" customHeight="1" x14ac:dyDescent="0.3">
      <c r="A89" s="192" t="s">
        <v>137</v>
      </c>
      <c r="B89" s="192"/>
      <c r="C89" s="192"/>
      <c r="D89" s="192"/>
      <c r="E89" s="192"/>
      <c r="F89" s="192"/>
      <c r="G89" s="54">
        <v>81</v>
      </c>
      <c r="H89" s="55">
        <f>H90-H91</f>
        <v>33259437</v>
      </c>
      <c r="I89" s="55">
        <f>I90-I91</f>
        <v>38404756</v>
      </c>
    </row>
    <row r="90" spans="1:9" ht="12.75" customHeight="1" x14ac:dyDescent="0.3">
      <c r="A90" s="193" t="s">
        <v>138</v>
      </c>
      <c r="B90" s="193"/>
      <c r="C90" s="193"/>
      <c r="D90" s="193"/>
      <c r="E90" s="193"/>
      <c r="F90" s="193"/>
      <c r="G90" s="52">
        <v>82</v>
      </c>
      <c r="H90" s="53">
        <v>33259437</v>
      </c>
      <c r="I90" s="53">
        <v>38404756</v>
      </c>
    </row>
    <row r="91" spans="1:9" ht="12.75" customHeight="1" x14ac:dyDescent="0.3">
      <c r="A91" s="193" t="s">
        <v>139</v>
      </c>
      <c r="B91" s="193"/>
      <c r="C91" s="193"/>
      <c r="D91" s="193"/>
      <c r="E91" s="193"/>
      <c r="F91" s="193"/>
      <c r="G91" s="52">
        <v>83</v>
      </c>
      <c r="H91" s="53">
        <v>0</v>
      </c>
      <c r="I91" s="53">
        <v>0</v>
      </c>
    </row>
    <row r="92" spans="1:9" ht="12.75" customHeight="1" x14ac:dyDescent="0.3">
      <c r="A92" s="192" t="s">
        <v>140</v>
      </c>
      <c r="B92" s="192"/>
      <c r="C92" s="192"/>
      <c r="D92" s="192"/>
      <c r="E92" s="192"/>
      <c r="F92" s="192"/>
      <c r="G92" s="54">
        <v>84</v>
      </c>
      <c r="H92" s="55">
        <f>H93-H94</f>
        <v>7532059</v>
      </c>
      <c r="I92" s="55">
        <f>I93-I94</f>
        <v>9659844</v>
      </c>
    </row>
    <row r="93" spans="1:9" ht="12.75" customHeight="1" x14ac:dyDescent="0.3">
      <c r="A93" s="193" t="s">
        <v>141</v>
      </c>
      <c r="B93" s="193"/>
      <c r="C93" s="193"/>
      <c r="D93" s="193"/>
      <c r="E93" s="193"/>
      <c r="F93" s="193"/>
      <c r="G93" s="52">
        <v>85</v>
      </c>
      <c r="H93" s="53">
        <v>7532059</v>
      </c>
      <c r="I93" s="53">
        <v>9659844</v>
      </c>
    </row>
    <row r="94" spans="1:9" ht="12.75" customHeight="1" x14ac:dyDescent="0.3">
      <c r="A94" s="193" t="s">
        <v>142</v>
      </c>
      <c r="B94" s="193"/>
      <c r="C94" s="193"/>
      <c r="D94" s="193"/>
      <c r="E94" s="193"/>
      <c r="F94" s="193"/>
      <c r="G94" s="52">
        <v>86</v>
      </c>
      <c r="H94" s="53">
        <v>0</v>
      </c>
      <c r="I94" s="53">
        <v>0</v>
      </c>
    </row>
    <row r="95" spans="1:9" ht="12.75" customHeight="1" x14ac:dyDescent="0.3">
      <c r="A95" s="193" t="s">
        <v>143</v>
      </c>
      <c r="B95" s="193"/>
      <c r="C95" s="193"/>
      <c r="D95" s="193"/>
      <c r="E95" s="193"/>
      <c r="F95" s="193"/>
      <c r="G95" s="52">
        <v>87</v>
      </c>
      <c r="H95" s="53">
        <v>0</v>
      </c>
      <c r="I95" s="53">
        <v>0</v>
      </c>
    </row>
    <row r="96" spans="1:9" ht="12.75" customHeight="1" x14ac:dyDescent="0.3">
      <c r="A96" s="191" t="s">
        <v>144</v>
      </c>
      <c r="B96" s="191"/>
      <c r="C96" s="191"/>
      <c r="D96" s="191"/>
      <c r="E96" s="191"/>
      <c r="F96" s="191"/>
      <c r="G96" s="54">
        <v>88</v>
      </c>
      <c r="H96" s="55">
        <f>SUM(H97:H102)</f>
        <v>6391717</v>
      </c>
      <c r="I96" s="55">
        <f>SUM(I97:I102)</f>
        <v>6391717</v>
      </c>
    </row>
    <row r="97" spans="1:9" ht="12.75" customHeight="1" x14ac:dyDescent="0.3">
      <c r="A97" s="193" t="s">
        <v>145</v>
      </c>
      <c r="B97" s="193"/>
      <c r="C97" s="193"/>
      <c r="D97" s="193"/>
      <c r="E97" s="193"/>
      <c r="F97" s="193"/>
      <c r="G97" s="52">
        <v>89</v>
      </c>
      <c r="H97" s="53">
        <v>6391717</v>
      </c>
      <c r="I97" s="53">
        <v>6391717</v>
      </c>
    </row>
    <row r="98" spans="1:9" ht="12.75" customHeight="1" x14ac:dyDescent="0.3">
      <c r="A98" s="193" t="s">
        <v>146</v>
      </c>
      <c r="B98" s="193"/>
      <c r="C98" s="193"/>
      <c r="D98" s="193"/>
      <c r="E98" s="193"/>
      <c r="F98" s="193"/>
      <c r="G98" s="52">
        <v>90</v>
      </c>
      <c r="H98" s="53">
        <v>0</v>
      </c>
      <c r="I98" s="53">
        <v>0</v>
      </c>
    </row>
    <row r="99" spans="1:9" ht="12.75" customHeight="1" x14ac:dyDescent="0.3">
      <c r="A99" s="193" t="s">
        <v>147</v>
      </c>
      <c r="B99" s="193"/>
      <c r="C99" s="193"/>
      <c r="D99" s="193"/>
      <c r="E99" s="193"/>
      <c r="F99" s="193"/>
      <c r="G99" s="52">
        <v>91</v>
      </c>
      <c r="H99" s="53">
        <v>0</v>
      </c>
      <c r="I99" s="53">
        <v>0</v>
      </c>
    </row>
    <row r="100" spans="1:9" ht="12.75" customHeight="1" x14ac:dyDescent="0.3">
      <c r="A100" s="193" t="s">
        <v>148</v>
      </c>
      <c r="B100" s="193"/>
      <c r="C100" s="193"/>
      <c r="D100" s="193"/>
      <c r="E100" s="193"/>
      <c r="F100" s="193"/>
      <c r="G100" s="52">
        <v>92</v>
      </c>
      <c r="H100" s="53">
        <v>0</v>
      </c>
      <c r="I100" s="53">
        <v>0</v>
      </c>
    </row>
    <row r="101" spans="1:9" ht="12.75" customHeight="1" x14ac:dyDescent="0.3">
      <c r="A101" s="193" t="s">
        <v>149</v>
      </c>
      <c r="B101" s="193"/>
      <c r="C101" s="193"/>
      <c r="D101" s="193"/>
      <c r="E101" s="193"/>
      <c r="F101" s="193"/>
      <c r="G101" s="52">
        <v>93</v>
      </c>
      <c r="H101" s="53">
        <v>0</v>
      </c>
      <c r="I101" s="53">
        <v>0</v>
      </c>
    </row>
    <row r="102" spans="1:9" ht="12.75" customHeight="1" x14ac:dyDescent="0.3">
      <c r="A102" s="193" t="s">
        <v>150</v>
      </c>
      <c r="B102" s="193"/>
      <c r="C102" s="193"/>
      <c r="D102" s="193"/>
      <c r="E102" s="193"/>
      <c r="F102" s="193"/>
      <c r="G102" s="52">
        <v>94</v>
      </c>
      <c r="H102" s="53">
        <v>0</v>
      </c>
      <c r="I102" s="53">
        <v>0</v>
      </c>
    </row>
    <row r="103" spans="1:9" ht="12.75" customHeight="1" x14ac:dyDescent="0.3">
      <c r="A103" s="191" t="s">
        <v>151</v>
      </c>
      <c r="B103" s="191"/>
      <c r="C103" s="191"/>
      <c r="D103" s="191"/>
      <c r="E103" s="191"/>
      <c r="F103" s="191"/>
      <c r="G103" s="54">
        <v>95</v>
      </c>
      <c r="H103" s="55">
        <f>SUM(H104:H114)</f>
        <v>138089490</v>
      </c>
      <c r="I103" s="55">
        <f>SUM(I104:I114)</f>
        <v>106658556</v>
      </c>
    </row>
    <row r="104" spans="1:9" ht="12.75" customHeight="1" x14ac:dyDescent="0.3">
      <c r="A104" s="193" t="s">
        <v>152</v>
      </c>
      <c r="B104" s="193"/>
      <c r="C104" s="193"/>
      <c r="D104" s="193"/>
      <c r="E104" s="193"/>
      <c r="F104" s="193"/>
      <c r="G104" s="52">
        <v>96</v>
      </c>
      <c r="H104" s="53">
        <v>0</v>
      </c>
      <c r="I104" s="53">
        <v>0</v>
      </c>
    </row>
    <row r="105" spans="1:9" ht="24.6" customHeight="1" x14ac:dyDescent="0.3">
      <c r="A105" s="193" t="s">
        <v>153</v>
      </c>
      <c r="B105" s="193"/>
      <c r="C105" s="193"/>
      <c r="D105" s="193"/>
      <c r="E105" s="193"/>
      <c r="F105" s="193"/>
      <c r="G105" s="52">
        <v>97</v>
      </c>
      <c r="H105" s="53">
        <v>0</v>
      </c>
      <c r="I105" s="53">
        <v>0</v>
      </c>
    </row>
    <row r="106" spans="1:9" ht="12.75" customHeight="1" x14ac:dyDescent="0.3">
      <c r="A106" s="193" t="s">
        <v>154</v>
      </c>
      <c r="B106" s="193"/>
      <c r="C106" s="193"/>
      <c r="D106" s="193"/>
      <c r="E106" s="193"/>
      <c r="F106" s="193"/>
      <c r="G106" s="52">
        <v>98</v>
      </c>
      <c r="H106" s="53">
        <v>0</v>
      </c>
      <c r="I106" s="53">
        <v>0</v>
      </c>
    </row>
    <row r="107" spans="1:9" ht="21.6" customHeight="1" x14ac:dyDescent="0.3">
      <c r="A107" s="193" t="s">
        <v>155</v>
      </c>
      <c r="B107" s="193"/>
      <c r="C107" s="193"/>
      <c r="D107" s="193"/>
      <c r="E107" s="193"/>
      <c r="F107" s="193"/>
      <c r="G107" s="52">
        <v>99</v>
      </c>
      <c r="H107" s="53">
        <v>0</v>
      </c>
      <c r="I107" s="53">
        <v>0</v>
      </c>
    </row>
    <row r="108" spans="1:9" ht="12.75" customHeight="1" x14ac:dyDescent="0.3">
      <c r="A108" s="193" t="s">
        <v>156</v>
      </c>
      <c r="B108" s="193"/>
      <c r="C108" s="193"/>
      <c r="D108" s="193"/>
      <c r="E108" s="193"/>
      <c r="F108" s="193"/>
      <c r="G108" s="52">
        <v>100</v>
      </c>
      <c r="H108" s="53">
        <v>0</v>
      </c>
      <c r="I108" s="53">
        <v>0</v>
      </c>
    </row>
    <row r="109" spans="1:9" ht="12.75" customHeight="1" x14ac:dyDescent="0.3">
      <c r="A109" s="193" t="s">
        <v>157</v>
      </c>
      <c r="B109" s="193"/>
      <c r="C109" s="193"/>
      <c r="D109" s="193"/>
      <c r="E109" s="193"/>
      <c r="F109" s="193"/>
      <c r="G109" s="52">
        <v>101</v>
      </c>
      <c r="H109" s="53">
        <v>134229053</v>
      </c>
      <c r="I109" s="53">
        <v>102831882</v>
      </c>
    </row>
    <row r="110" spans="1:9" ht="12.75" customHeight="1" x14ac:dyDescent="0.3">
      <c r="A110" s="193" t="s">
        <v>158</v>
      </c>
      <c r="B110" s="193"/>
      <c r="C110" s="193"/>
      <c r="D110" s="193"/>
      <c r="E110" s="193"/>
      <c r="F110" s="193"/>
      <c r="G110" s="52">
        <v>102</v>
      </c>
      <c r="H110" s="53">
        <v>115597</v>
      </c>
      <c r="I110" s="53">
        <v>82569</v>
      </c>
    </row>
    <row r="111" spans="1:9" ht="12.75" customHeight="1" x14ac:dyDescent="0.3">
      <c r="A111" s="193" t="s">
        <v>159</v>
      </c>
      <c r="B111" s="193"/>
      <c r="C111" s="193"/>
      <c r="D111" s="193"/>
      <c r="E111" s="193"/>
      <c r="F111" s="193"/>
      <c r="G111" s="52">
        <v>103</v>
      </c>
      <c r="H111" s="53">
        <v>0</v>
      </c>
      <c r="I111" s="53">
        <v>0</v>
      </c>
    </row>
    <row r="112" spans="1:9" ht="12.75" customHeight="1" x14ac:dyDescent="0.3">
      <c r="A112" s="193" t="s">
        <v>160</v>
      </c>
      <c r="B112" s="193"/>
      <c r="C112" s="193"/>
      <c r="D112" s="193"/>
      <c r="E112" s="193"/>
      <c r="F112" s="193"/>
      <c r="G112" s="52">
        <v>104</v>
      </c>
      <c r="H112" s="53">
        <v>0</v>
      </c>
      <c r="I112" s="53">
        <v>0</v>
      </c>
    </row>
    <row r="113" spans="1:9" ht="12.75" customHeight="1" x14ac:dyDescent="0.3">
      <c r="A113" s="193" t="s">
        <v>161</v>
      </c>
      <c r="B113" s="193"/>
      <c r="C113" s="193"/>
      <c r="D113" s="193"/>
      <c r="E113" s="193"/>
      <c r="F113" s="193"/>
      <c r="G113" s="52">
        <v>105</v>
      </c>
      <c r="H113" s="53">
        <v>684119</v>
      </c>
      <c r="I113" s="53">
        <v>683383</v>
      </c>
    </row>
    <row r="114" spans="1:9" ht="12.75" customHeight="1" x14ac:dyDescent="0.3">
      <c r="A114" s="193" t="s">
        <v>162</v>
      </c>
      <c r="B114" s="193"/>
      <c r="C114" s="193"/>
      <c r="D114" s="193"/>
      <c r="E114" s="193"/>
      <c r="F114" s="193"/>
      <c r="G114" s="52">
        <v>106</v>
      </c>
      <c r="H114" s="53">
        <v>3060721</v>
      </c>
      <c r="I114" s="53">
        <v>3060722</v>
      </c>
    </row>
    <row r="115" spans="1:9" ht="12.75" customHeight="1" x14ac:dyDescent="0.3">
      <c r="A115" s="191" t="s">
        <v>163</v>
      </c>
      <c r="B115" s="191"/>
      <c r="C115" s="191"/>
      <c r="D115" s="191"/>
      <c r="E115" s="191"/>
      <c r="F115" s="191"/>
      <c r="G115" s="54">
        <v>107</v>
      </c>
      <c r="H115" s="55">
        <f>SUM(H116:H129)</f>
        <v>204743967</v>
      </c>
      <c r="I115" s="55">
        <f>SUM(I116:I129)</f>
        <v>156812409</v>
      </c>
    </row>
    <row r="116" spans="1:9" ht="12.75" customHeight="1" x14ac:dyDescent="0.3">
      <c r="A116" s="193" t="s">
        <v>152</v>
      </c>
      <c r="B116" s="193"/>
      <c r="C116" s="193"/>
      <c r="D116" s="193"/>
      <c r="E116" s="193"/>
      <c r="F116" s="193"/>
      <c r="G116" s="52">
        <v>108</v>
      </c>
      <c r="H116" s="53">
        <v>16722754</v>
      </c>
      <c r="I116" s="53">
        <v>17533520</v>
      </c>
    </row>
    <row r="117" spans="1:9" ht="22.2" customHeight="1" x14ac:dyDescent="0.3">
      <c r="A117" s="193" t="s">
        <v>153</v>
      </c>
      <c r="B117" s="193"/>
      <c r="C117" s="193"/>
      <c r="D117" s="193"/>
      <c r="E117" s="193"/>
      <c r="F117" s="193"/>
      <c r="G117" s="52">
        <v>109</v>
      </c>
      <c r="H117" s="53">
        <v>0</v>
      </c>
      <c r="I117" s="53">
        <v>0</v>
      </c>
    </row>
    <row r="118" spans="1:9" ht="12.75" customHeight="1" x14ac:dyDescent="0.3">
      <c r="A118" s="193" t="s">
        <v>154</v>
      </c>
      <c r="B118" s="193"/>
      <c r="C118" s="193"/>
      <c r="D118" s="193"/>
      <c r="E118" s="193"/>
      <c r="F118" s="193"/>
      <c r="G118" s="52">
        <v>110</v>
      </c>
      <c r="H118" s="53">
        <v>0</v>
      </c>
      <c r="I118" s="53">
        <v>0</v>
      </c>
    </row>
    <row r="119" spans="1:9" ht="23.4" customHeight="1" x14ac:dyDescent="0.3">
      <c r="A119" s="193" t="s">
        <v>155</v>
      </c>
      <c r="B119" s="193"/>
      <c r="C119" s="193"/>
      <c r="D119" s="193"/>
      <c r="E119" s="193"/>
      <c r="F119" s="193"/>
      <c r="G119" s="52">
        <v>111</v>
      </c>
      <c r="H119" s="53">
        <v>0</v>
      </c>
      <c r="I119" s="53">
        <v>0</v>
      </c>
    </row>
    <row r="120" spans="1:9" ht="12.75" customHeight="1" x14ac:dyDescent="0.3">
      <c r="A120" s="193" t="s">
        <v>156</v>
      </c>
      <c r="B120" s="193"/>
      <c r="C120" s="193"/>
      <c r="D120" s="193"/>
      <c r="E120" s="193"/>
      <c r="F120" s="193"/>
      <c r="G120" s="52">
        <v>112</v>
      </c>
      <c r="H120" s="53">
        <v>1534988</v>
      </c>
      <c r="I120" s="53">
        <v>1631468</v>
      </c>
    </row>
    <row r="121" spans="1:9" ht="12.75" customHeight="1" x14ac:dyDescent="0.3">
      <c r="A121" s="193" t="s">
        <v>157</v>
      </c>
      <c r="B121" s="193"/>
      <c r="C121" s="193"/>
      <c r="D121" s="193"/>
      <c r="E121" s="193"/>
      <c r="F121" s="193"/>
      <c r="G121" s="52">
        <v>113</v>
      </c>
      <c r="H121" s="53">
        <v>89778934</v>
      </c>
      <c r="I121" s="53">
        <v>46405753</v>
      </c>
    </row>
    <row r="122" spans="1:9" ht="12.75" customHeight="1" x14ac:dyDescent="0.3">
      <c r="A122" s="193" t="s">
        <v>158</v>
      </c>
      <c r="B122" s="193"/>
      <c r="C122" s="193"/>
      <c r="D122" s="193"/>
      <c r="E122" s="193"/>
      <c r="F122" s="193"/>
      <c r="G122" s="52">
        <v>114</v>
      </c>
      <c r="H122" s="53">
        <v>303296</v>
      </c>
      <c r="I122" s="53">
        <v>789308</v>
      </c>
    </row>
    <row r="123" spans="1:9" ht="12.75" customHeight="1" x14ac:dyDescent="0.3">
      <c r="A123" s="193" t="s">
        <v>159</v>
      </c>
      <c r="B123" s="193"/>
      <c r="C123" s="193"/>
      <c r="D123" s="193"/>
      <c r="E123" s="193"/>
      <c r="F123" s="193"/>
      <c r="G123" s="52">
        <v>115</v>
      </c>
      <c r="H123" s="53">
        <v>75695468</v>
      </c>
      <c r="I123" s="53">
        <v>66730728</v>
      </c>
    </row>
    <row r="124" spans="1:9" x14ac:dyDescent="0.3">
      <c r="A124" s="193" t="s">
        <v>160</v>
      </c>
      <c r="B124" s="193"/>
      <c r="C124" s="193"/>
      <c r="D124" s="193"/>
      <c r="E124" s="193"/>
      <c r="F124" s="193"/>
      <c r="G124" s="52">
        <v>116</v>
      </c>
      <c r="H124" s="53">
        <v>0</v>
      </c>
      <c r="I124" s="53">
        <v>0</v>
      </c>
    </row>
    <row r="125" spans="1:9" x14ac:dyDescent="0.3">
      <c r="A125" s="193" t="s">
        <v>164</v>
      </c>
      <c r="B125" s="193"/>
      <c r="C125" s="193"/>
      <c r="D125" s="193"/>
      <c r="E125" s="193"/>
      <c r="F125" s="193"/>
      <c r="G125" s="52">
        <v>117</v>
      </c>
      <c r="H125" s="53">
        <v>9145402</v>
      </c>
      <c r="I125" s="53">
        <v>8450028</v>
      </c>
    </row>
    <row r="126" spans="1:9" x14ac:dyDescent="0.3">
      <c r="A126" s="193" t="s">
        <v>165</v>
      </c>
      <c r="B126" s="193"/>
      <c r="C126" s="193"/>
      <c r="D126" s="193"/>
      <c r="E126" s="193"/>
      <c r="F126" s="193"/>
      <c r="G126" s="52">
        <v>118</v>
      </c>
      <c r="H126" s="53">
        <v>6376733</v>
      </c>
      <c r="I126" s="53">
        <v>11875869</v>
      </c>
    </row>
    <row r="127" spans="1:9" x14ac:dyDescent="0.3">
      <c r="A127" s="193" t="s">
        <v>166</v>
      </c>
      <c r="B127" s="193"/>
      <c r="C127" s="193"/>
      <c r="D127" s="193"/>
      <c r="E127" s="193"/>
      <c r="F127" s="193"/>
      <c r="G127" s="52">
        <v>119</v>
      </c>
      <c r="H127" s="53">
        <v>789986</v>
      </c>
      <c r="I127" s="53">
        <v>789986</v>
      </c>
    </row>
    <row r="128" spans="1:9" x14ac:dyDescent="0.3">
      <c r="A128" s="193" t="s">
        <v>167</v>
      </c>
      <c r="B128" s="193"/>
      <c r="C128" s="193"/>
      <c r="D128" s="193"/>
      <c r="E128" s="193"/>
      <c r="F128" s="193"/>
      <c r="G128" s="52">
        <v>120</v>
      </c>
      <c r="H128" s="53">
        <v>0</v>
      </c>
      <c r="I128" s="53">
        <v>0</v>
      </c>
    </row>
    <row r="129" spans="1:9" x14ac:dyDescent="0.3">
      <c r="A129" s="193" t="s">
        <v>168</v>
      </c>
      <c r="B129" s="193"/>
      <c r="C129" s="193"/>
      <c r="D129" s="193"/>
      <c r="E129" s="193"/>
      <c r="F129" s="193"/>
      <c r="G129" s="52">
        <v>121</v>
      </c>
      <c r="H129" s="53">
        <v>4396406</v>
      </c>
      <c r="I129" s="53">
        <v>2605749</v>
      </c>
    </row>
    <row r="130" spans="1:9" ht="22.2" customHeight="1" x14ac:dyDescent="0.3">
      <c r="A130" s="190" t="s">
        <v>169</v>
      </c>
      <c r="B130" s="190"/>
      <c r="C130" s="190"/>
      <c r="D130" s="190"/>
      <c r="E130" s="190"/>
      <c r="F130" s="190"/>
      <c r="G130" s="52">
        <v>122</v>
      </c>
      <c r="H130" s="53">
        <v>1931854</v>
      </c>
      <c r="I130" s="53">
        <v>5635190</v>
      </c>
    </row>
    <row r="131" spans="1:9" x14ac:dyDescent="0.3">
      <c r="A131" s="191" t="s">
        <v>170</v>
      </c>
      <c r="B131" s="191"/>
      <c r="C131" s="191"/>
      <c r="D131" s="191"/>
      <c r="E131" s="191"/>
      <c r="F131" s="191"/>
      <c r="G131" s="54">
        <v>123</v>
      </c>
      <c r="H131" s="55">
        <f>H75+H96+H103+H115+H130</f>
        <v>1018858078</v>
      </c>
      <c r="I131" s="55">
        <f>I75+I96+I103+I115+I130</f>
        <v>951417346</v>
      </c>
    </row>
    <row r="132" spans="1:9" x14ac:dyDescent="0.3">
      <c r="A132" s="190" t="s">
        <v>171</v>
      </c>
      <c r="B132" s="190"/>
      <c r="C132" s="190"/>
      <c r="D132" s="190"/>
      <c r="E132" s="190"/>
      <c r="F132" s="190"/>
      <c r="G132" s="52">
        <v>124</v>
      </c>
      <c r="H132" s="53">
        <v>19123552</v>
      </c>
      <c r="I132" s="53">
        <v>19108671</v>
      </c>
    </row>
  </sheetData>
  <mergeCells count="132">
    <mergeCell ref="A127:F127"/>
    <mergeCell ref="A128:F128"/>
    <mergeCell ref="A129:F129"/>
    <mergeCell ref="A130:F130"/>
    <mergeCell ref="A131:F131"/>
    <mergeCell ref="A132:F132"/>
    <mergeCell ref="A121:F121"/>
    <mergeCell ref="A122:F122"/>
    <mergeCell ref="A123:F123"/>
    <mergeCell ref="A124:F124"/>
    <mergeCell ref="A125:F125"/>
    <mergeCell ref="A126:F126"/>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F87"/>
    <mergeCell ref="A88:F88"/>
    <mergeCell ref="A89:F89"/>
    <mergeCell ref="A90:F90"/>
    <mergeCell ref="A79:F79"/>
    <mergeCell ref="A80:F80"/>
    <mergeCell ref="A81:F81"/>
    <mergeCell ref="A82:F82"/>
    <mergeCell ref="A83:F83"/>
    <mergeCell ref="A84:F84"/>
    <mergeCell ref="A73:F73"/>
    <mergeCell ref="A74:I74"/>
    <mergeCell ref="A75:F75"/>
    <mergeCell ref="A76:F76"/>
    <mergeCell ref="A77:F77"/>
    <mergeCell ref="A78:F78"/>
    <mergeCell ref="A67:F67"/>
    <mergeCell ref="A68:F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dataValidations count="7">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s>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60" zoomScaleNormal="100" workbookViewId="0">
      <selection sqref="A1:XFD1048576"/>
    </sheetView>
  </sheetViews>
  <sheetFormatPr defaultRowHeight="13.2" x14ac:dyDescent="0.25"/>
  <cols>
    <col min="1" max="7" width="8.88671875" style="60"/>
    <col min="8" max="11" width="16" style="69" customWidth="1"/>
    <col min="12" max="263" width="8.88671875" style="60"/>
    <col min="264" max="264" width="9.88671875" style="60" bestFit="1" customWidth="1"/>
    <col min="265" max="265" width="11.6640625" style="60" bestFit="1" customWidth="1"/>
    <col min="266" max="519" width="8.88671875" style="60"/>
    <col min="520" max="520" width="9.88671875" style="60" bestFit="1" customWidth="1"/>
    <col min="521" max="521" width="11.6640625" style="60" bestFit="1" customWidth="1"/>
    <col min="522" max="775" width="8.88671875" style="60"/>
    <col min="776" max="776" width="9.88671875" style="60" bestFit="1" customWidth="1"/>
    <col min="777" max="777" width="11.6640625" style="60" bestFit="1" customWidth="1"/>
    <col min="778" max="1031" width="8.88671875" style="60"/>
    <col min="1032" max="1032" width="9.88671875" style="60" bestFit="1" customWidth="1"/>
    <col min="1033" max="1033" width="11.6640625" style="60" bestFit="1" customWidth="1"/>
    <col min="1034" max="1287" width="8.88671875" style="60"/>
    <col min="1288" max="1288" width="9.88671875" style="60" bestFit="1" customWidth="1"/>
    <col min="1289" max="1289" width="11.6640625" style="60" bestFit="1" customWidth="1"/>
    <col min="1290" max="1543" width="8.88671875" style="60"/>
    <col min="1544" max="1544" width="9.88671875" style="60" bestFit="1" customWidth="1"/>
    <col min="1545" max="1545" width="11.6640625" style="60" bestFit="1" customWidth="1"/>
    <col min="1546" max="1799" width="8.88671875" style="60"/>
    <col min="1800" max="1800" width="9.88671875" style="60" bestFit="1" customWidth="1"/>
    <col min="1801" max="1801" width="11.6640625" style="60" bestFit="1" customWidth="1"/>
    <col min="1802" max="2055" width="8.88671875" style="60"/>
    <col min="2056" max="2056" width="9.88671875" style="60" bestFit="1" customWidth="1"/>
    <col min="2057" max="2057" width="11.6640625" style="60" bestFit="1" customWidth="1"/>
    <col min="2058" max="2311" width="8.88671875" style="60"/>
    <col min="2312" max="2312" width="9.88671875" style="60" bestFit="1" customWidth="1"/>
    <col min="2313" max="2313" width="11.6640625" style="60" bestFit="1" customWidth="1"/>
    <col min="2314" max="2567" width="8.88671875" style="60"/>
    <col min="2568" max="2568" width="9.88671875" style="60" bestFit="1" customWidth="1"/>
    <col min="2569" max="2569" width="11.6640625" style="60" bestFit="1" customWidth="1"/>
    <col min="2570" max="2823" width="8.88671875" style="60"/>
    <col min="2824" max="2824" width="9.88671875" style="60" bestFit="1" customWidth="1"/>
    <col min="2825" max="2825" width="11.6640625" style="60" bestFit="1" customWidth="1"/>
    <col min="2826" max="3079" width="8.88671875" style="60"/>
    <col min="3080" max="3080" width="9.88671875" style="60" bestFit="1" customWidth="1"/>
    <col min="3081" max="3081" width="11.6640625" style="60" bestFit="1" customWidth="1"/>
    <col min="3082" max="3335" width="8.88671875" style="60"/>
    <col min="3336" max="3336" width="9.88671875" style="60" bestFit="1" customWidth="1"/>
    <col min="3337" max="3337" width="11.6640625" style="60" bestFit="1" customWidth="1"/>
    <col min="3338" max="3591" width="8.88671875" style="60"/>
    <col min="3592" max="3592" width="9.88671875" style="60" bestFit="1" customWidth="1"/>
    <col min="3593" max="3593" width="11.6640625" style="60" bestFit="1" customWidth="1"/>
    <col min="3594" max="3847" width="8.88671875" style="60"/>
    <col min="3848" max="3848" width="9.88671875" style="60" bestFit="1" customWidth="1"/>
    <col min="3849" max="3849" width="11.6640625" style="60" bestFit="1" customWidth="1"/>
    <col min="3850" max="4103" width="8.88671875" style="60"/>
    <col min="4104" max="4104" width="9.88671875" style="60" bestFit="1" customWidth="1"/>
    <col min="4105" max="4105" width="11.6640625" style="60" bestFit="1" customWidth="1"/>
    <col min="4106" max="4359" width="8.88671875" style="60"/>
    <col min="4360" max="4360" width="9.88671875" style="60" bestFit="1" customWidth="1"/>
    <col min="4361" max="4361" width="11.6640625" style="60" bestFit="1" customWidth="1"/>
    <col min="4362" max="4615" width="8.88671875" style="60"/>
    <col min="4616" max="4616" width="9.88671875" style="60" bestFit="1" customWidth="1"/>
    <col min="4617" max="4617" width="11.6640625" style="60" bestFit="1" customWidth="1"/>
    <col min="4618" max="4871" width="8.88671875" style="60"/>
    <col min="4872" max="4872" width="9.88671875" style="60" bestFit="1" customWidth="1"/>
    <col min="4873" max="4873" width="11.6640625" style="60" bestFit="1" customWidth="1"/>
    <col min="4874" max="5127" width="8.88671875" style="60"/>
    <col min="5128" max="5128" width="9.88671875" style="60" bestFit="1" customWidth="1"/>
    <col min="5129" max="5129" width="11.6640625" style="60" bestFit="1" customWidth="1"/>
    <col min="5130" max="5383" width="8.88671875" style="60"/>
    <col min="5384" max="5384" width="9.88671875" style="60" bestFit="1" customWidth="1"/>
    <col min="5385" max="5385" width="11.6640625" style="60" bestFit="1" customWidth="1"/>
    <col min="5386" max="5639" width="8.88671875" style="60"/>
    <col min="5640" max="5640" width="9.88671875" style="60" bestFit="1" customWidth="1"/>
    <col min="5641" max="5641" width="11.6640625" style="60" bestFit="1" customWidth="1"/>
    <col min="5642" max="5895" width="8.88671875" style="60"/>
    <col min="5896" max="5896" width="9.88671875" style="60" bestFit="1" customWidth="1"/>
    <col min="5897" max="5897" width="11.6640625" style="60" bestFit="1" customWidth="1"/>
    <col min="5898" max="6151" width="8.88671875" style="60"/>
    <col min="6152" max="6152" width="9.88671875" style="60" bestFit="1" customWidth="1"/>
    <col min="6153" max="6153" width="11.6640625" style="60" bestFit="1" customWidth="1"/>
    <col min="6154" max="6407" width="8.88671875" style="60"/>
    <col min="6408" max="6408" width="9.88671875" style="60" bestFit="1" customWidth="1"/>
    <col min="6409" max="6409" width="11.6640625" style="60" bestFit="1" customWidth="1"/>
    <col min="6410" max="6663" width="8.88671875" style="60"/>
    <col min="6664" max="6664" width="9.88671875" style="60" bestFit="1" customWidth="1"/>
    <col min="6665" max="6665" width="11.6640625" style="60" bestFit="1" customWidth="1"/>
    <col min="6666" max="6919" width="8.88671875" style="60"/>
    <col min="6920" max="6920" width="9.88671875" style="60" bestFit="1" customWidth="1"/>
    <col min="6921" max="6921" width="11.6640625" style="60" bestFit="1" customWidth="1"/>
    <col min="6922" max="7175" width="8.88671875" style="60"/>
    <col min="7176" max="7176" width="9.88671875" style="60" bestFit="1" customWidth="1"/>
    <col min="7177" max="7177" width="11.6640625" style="60" bestFit="1" customWidth="1"/>
    <col min="7178" max="7431" width="8.88671875" style="60"/>
    <col min="7432" max="7432" width="9.88671875" style="60" bestFit="1" customWidth="1"/>
    <col min="7433" max="7433" width="11.6640625" style="60" bestFit="1" customWidth="1"/>
    <col min="7434" max="7687" width="8.88671875" style="60"/>
    <col min="7688" max="7688" width="9.88671875" style="60" bestFit="1" customWidth="1"/>
    <col min="7689" max="7689" width="11.6640625" style="60" bestFit="1" customWidth="1"/>
    <col min="7690" max="7943" width="8.88671875" style="60"/>
    <col min="7944" max="7944" width="9.88671875" style="60" bestFit="1" customWidth="1"/>
    <col min="7945" max="7945" width="11.6640625" style="60" bestFit="1" customWidth="1"/>
    <col min="7946" max="8199" width="8.88671875" style="60"/>
    <col min="8200" max="8200" width="9.88671875" style="60" bestFit="1" customWidth="1"/>
    <col min="8201" max="8201" width="11.6640625" style="60" bestFit="1" customWidth="1"/>
    <col min="8202" max="8455" width="8.88671875" style="60"/>
    <col min="8456" max="8456" width="9.88671875" style="60" bestFit="1" customWidth="1"/>
    <col min="8457" max="8457" width="11.6640625" style="60" bestFit="1" customWidth="1"/>
    <col min="8458" max="8711" width="8.88671875" style="60"/>
    <col min="8712" max="8712" width="9.88671875" style="60" bestFit="1" customWidth="1"/>
    <col min="8713" max="8713" width="11.6640625" style="60" bestFit="1" customWidth="1"/>
    <col min="8714" max="8967" width="8.88671875" style="60"/>
    <col min="8968" max="8968" width="9.88671875" style="60" bestFit="1" customWidth="1"/>
    <col min="8969" max="8969" width="11.6640625" style="60" bestFit="1" customWidth="1"/>
    <col min="8970" max="9223" width="8.88671875" style="60"/>
    <col min="9224" max="9224" width="9.88671875" style="60" bestFit="1" customWidth="1"/>
    <col min="9225" max="9225" width="11.6640625" style="60" bestFit="1" customWidth="1"/>
    <col min="9226" max="9479" width="8.88671875" style="60"/>
    <col min="9480" max="9480" width="9.88671875" style="60" bestFit="1" customWidth="1"/>
    <col min="9481" max="9481" width="11.6640625" style="60" bestFit="1" customWidth="1"/>
    <col min="9482" max="9735" width="8.88671875" style="60"/>
    <col min="9736" max="9736" width="9.88671875" style="60" bestFit="1" customWidth="1"/>
    <col min="9737" max="9737" width="11.6640625" style="60" bestFit="1" customWidth="1"/>
    <col min="9738" max="9991" width="8.88671875" style="60"/>
    <col min="9992" max="9992" width="9.88671875" style="60" bestFit="1" customWidth="1"/>
    <col min="9993" max="9993" width="11.6640625" style="60" bestFit="1" customWidth="1"/>
    <col min="9994" max="10247" width="8.88671875" style="60"/>
    <col min="10248" max="10248" width="9.88671875" style="60" bestFit="1" customWidth="1"/>
    <col min="10249" max="10249" width="11.6640625" style="60" bestFit="1" customWidth="1"/>
    <col min="10250" max="10503" width="8.88671875" style="60"/>
    <col min="10504" max="10504" width="9.88671875" style="60" bestFit="1" customWidth="1"/>
    <col min="10505" max="10505" width="11.6640625" style="60" bestFit="1" customWidth="1"/>
    <col min="10506" max="10759" width="8.88671875" style="60"/>
    <col min="10760" max="10760" width="9.88671875" style="60" bestFit="1" customWidth="1"/>
    <col min="10761" max="10761" width="11.6640625" style="60" bestFit="1" customWidth="1"/>
    <col min="10762" max="11015" width="8.88671875" style="60"/>
    <col min="11016" max="11016" width="9.88671875" style="60" bestFit="1" customWidth="1"/>
    <col min="11017" max="11017" width="11.6640625" style="60" bestFit="1" customWidth="1"/>
    <col min="11018" max="11271" width="8.88671875" style="60"/>
    <col min="11272" max="11272" width="9.88671875" style="60" bestFit="1" customWidth="1"/>
    <col min="11273" max="11273" width="11.6640625" style="60" bestFit="1" customWidth="1"/>
    <col min="11274" max="11527" width="8.88671875" style="60"/>
    <col min="11528" max="11528" width="9.88671875" style="60" bestFit="1" customWidth="1"/>
    <col min="11529" max="11529" width="11.6640625" style="60" bestFit="1" customWidth="1"/>
    <col min="11530" max="11783" width="8.88671875" style="60"/>
    <col min="11784" max="11784" width="9.88671875" style="60" bestFit="1" customWidth="1"/>
    <col min="11785" max="11785" width="11.6640625" style="60" bestFit="1" customWidth="1"/>
    <col min="11786" max="12039" width="8.88671875" style="60"/>
    <col min="12040" max="12040" width="9.88671875" style="60" bestFit="1" customWidth="1"/>
    <col min="12041" max="12041" width="11.6640625" style="60" bestFit="1" customWidth="1"/>
    <col min="12042" max="12295" width="8.88671875" style="60"/>
    <col min="12296" max="12296" width="9.88671875" style="60" bestFit="1" customWidth="1"/>
    <col min="12297" max="12297" width="11.6640625" style="60" bestFit="1" customWidth="1"/>
    <col min="12298" max="12551" width="8.88671875" style="60"/>
    <col min="12552" max="12552" width="9.88671875" style="60" bestFit="1" customWidth="1"/>
    <col min="12553" max="12553" width="11.6640625" style="60" bestFit="1" customWidth="1"/>
    <col min="12554" max="12807" width="8.88671875" style="60"/>
    <col min="12808" max="12808" width="9.88671875" style="60" bestFit="1" customWidth="1"/>
    <col min="12809" max="12809" width="11.6640625" style="60" bestFit="1" customWidth="1"/>
    <col min="12810" max="13063" width="8.88671875" style="60"/>
    <col min="13064" max="13064" width="9.88671875" style="60" bestFit="1" customWidth="1"/>
    <col min="13065" max="13065" width="11.6640625" style="60" bestFit="1" customWidth="1"/>
    <col min="13066" max="13319" width="8.88671875" style="60"/>
    <col min="13320" max="13320" width="9.88671875" style="60" bestFit="1" customWidth="1"/>
    <col min="13321" max="13321" width="11.6640625" style="60" bestFit="1" customWidth="1"/>
    <col min="13322" max="13575" width="8.88671875" style="60"/>
    <col min="13576" max="13576" width="9.88671875" style="60" bestFit="1" customWidth="1"/>
    <col min="13577" max="13577" width="11.6640625" style="60" bestFit="1" customWidth="1"/>
    <col min="13578" max="13831" width="8.88671875" style="60"/>
    <col min="13832" max="13832" width="9.88671875" style="60" bestFit="1" customWidth="1"/>
    <col min="13833" max="13833" width="11.6640625" style="60" bestFit="1" customWidth="1"/>
    <col min="13834" max="14087" width="8.88671875" style="60"/>
    <col min="14088" max="14088" width="9.88671875" style="60" bestFit="1" customWidth="1"/>
    <col min="14089" max="14089" width="11.6640625" style="60" bestFit="1" customWidth="1"/>
    <col min="14090" max="14343" width="8.88671875" style="60"/>
    <col min="14344" max="14344" width="9.88671875" style="60" bestFit="1" customWidth="1"/>
    <col min="14345" max="14345" width="11.6640625" style="60" bestFit="1" customWidth="1"/>
    <col min="14346" max="14599" width="8.88671875" style="60"/>
    <col min="14600" max="14600" width="9.88671875" style="60" bestFit="1" customWidth="1"/>
    <col min="14601" max="14601" width="11.6640625" style="60" bestFit="1" customWidth="1"/>
    <col min="14602" max="14855" width="8.88671875" style="60"/>
    <col min="14856" max="14856" width="9.88671875" style="60" bestFit="1" customWidth="1"/>
    <col min="14857" max="14857" width="11.6640625" style="60" bestFit="1" customWidth="1"/>
    <col min="14858" max="15111" width="8.88671875" style="60"/>
    <col min="15112" max="15112" width="9.88671875" style="60" bestFit="1" customWidth="1"/>
    <col min="15113" max="15113" width="11.6640625" style="60" bestFit="1" customWidth="1"/>
    <col min="15114" max="15367" width="8.88671875" style="60"/>
    <col min="15368" max="15368" width="9.88671875" style="60" bestFit="1" customWidth="1"/>
    <col min="15369" max="15369" width="11.6640625" style="60" bestFit="1" customWidth="1"/>
    <col min="15370" max="15623" width="8.88671875" style="60"/>
    <col min="15624" max="15624" width="9.88671875" style="60" bestFit="1" customWidth="1"/>
    <col min="15625" max="15625" width="11.6640625" style="60" bestFit="1" customWidth="1"/>
    <col min="15626" max="15879" width="8.88671875" style="60"/>
    <col min="15880" max="15880" width="9.88671875" style="60" bestFit="1" customWidth="1"/>
    <col min="15881" max="15881" width="11.6640625" style="60" bestFit="1" customWidth="1"/>
    <col min="15882" max="16135" width="8.88671875" style="60"/>
    <col min="16136" max="16136" width="9.88671875" style="60" bestFit="1" customWidth="1"/>
    <col min="16137" max="16137" width="11.6640625" style="60" bestFit="1" customWidth="1"/>
    <col min="16138" max="16384" width="8.88671875" style="60"/>
  </cols>
  <sheetData>
    <row r="1" spans="1:11" ht="14.4" x14ac:dyDescent="0.25">
      <c r="A1" s="212" t="s">
        <v>172</v>
      </c>
      <c r="B1" s="213"/>
      <c r="C1" s="213"/>
      <c r="D1" s="213"/>
      <c r="E1" s="213"/>
      <c r="F1" s="213"/>
      <c r="G1" s="213"/>
      <c r="H1" s="213"/>
      <c r="I1" s="213"/>
      <c r="J1" s="59"/>
      <c r="K1" s="59"/>
    </row>
    <row r="2" spans="1:11" ht="14.4" x14ac:dyDescent="0.3">
      <c r="A2" s="214" t="s">
        <v>173</v>
      </c>
      <c r="B2" s="197"/>
      <c r="C2" s="197"/>
      <c r="D2" s="197"/>
      <c r="E2" s="197"/>
      <c r="F2" s="197"/>
      <c r="G2" s="197"/>
      <c r="H2" s="197"/>
      <c r="I2" s="197"/>
      <c r="J2" s="59"/>
      <c r="K2" s="59"/>
    </row>
    <row r="3" spans="1:11" ht="14.4" x14ac:dyDescent="0.3">
      <c r="A3" s="215" t="s">
        <v>57</v>
      </c>
      <c r="B3" s="216"/>
      <c r="C3" s="216"/>
      <c r="D3" s="216"/>
      <c r="E3" s="216"/>
      <c r="F3" s="216"/>
      <c r="G3" s="216"/>
      <c r="H3" s="216"/>
      <c r="I3" s="216"/>
      <c r="J3" s="217"/>
      <c r="K3" s="217"/>
    </row>
    <row r="4" spans="1:11" ht="14.4" x14ac:dyDescent="0.3">
      <c r="A4" s="218" t="s">
        <v>174</v>
      </c>
      <c r="B4" s="219"/>
      <c r="C4" s="219"/>
      <c r="D4" s="219"/>
      <c r="E4" s="219"/>
      <c r="F4" s="219"/>
      <c r="G4" s="219"/>
      <c r="H4" s="219"/>
      <c r="I4" s="219"/>
      <c r="J4" s="220"/>
      <c r="K4" s="220"/>
    </row>
    <row r="5" spans="1:11" ht="22.2" customHeight="1" x14ac:dyDescent="0.25">
      <c r="A5" s="221" t="s">
        <v>59</v>
      </c>
      <c r="B5" s="204"/>
      <c r="C5" s="204"/>
      <c r="D5" s="204"/>
      <c r="E5" s="204"/>
      <c r="F5" s="204"/>
      <c r="G5" s="221" t="s">
        <v>175</v>
      </c>
      <c r="H5" s="222" t="s">
        <v>176</v>
      </c>
      <c r="I5" s="223"/>
      <c r="J5" s="222" t="s">
        <v>177</v>
      </c>
      <c r="K5" s="223"/>
    </row>
    <row r="6" spans="1:11" x14ac:dyDescent="0.25">
      <c r="A6" s="204"/>
      <c r="B6" s="204"/>
      <c r="C6" s="204"/>
      <c r="D6" s="204"/>
      <c r="E6" s="204"/>
      <c r="F6" s="204"/>
      <c r="G6" s="204"/>
      <c r="H6" s="61" t="s">
        <v>178</v>
      </c>
      <c r="I6" s="61" t="s">
        <v>179</v>
      </c>
      <c r="J6" s="61" t="s">
        <v>178</v>
      </c>
      <c r="K6" s="61" t="s">
        <v>179</v>
      </c>
    </row>
    <row r="7" spans="1:11" ht="14.4" x14ac:dyDescent="0.25">
      <c r="A7" s="210">
        <v>1</v>
      </c>
      <c r="B7" s="206"/>
      <c r="C7" s="206"/>
      <c r="D7" s="206"/>
      <c r="E7" s="206"/>
      <c r="F7" s="206"/>
      <c r="G7" s="62">
        <v>2</v>
      </c>
      <c r="H7" s="61">
        <v>3</v>
      </c>
      <c r="I7" s="61">
        <v>4</v>
      </c>
      <c r="J7" s="61">
        <v>5</v>
      </c>
      <c r="K7" s="61">
        <v>6</v>
      </c>
    </row>
    <row r="8" spans="1:11" x14ac:dyDescent="0.25">
      <c r="A8" s="211" t="s">
        <v>180</v>
      </c>
      <c r="B8" s="211"/>
      <c r="C8" s="211"/>
      <c r="D8" s="211"/>
      <c r="E8" s="211"/>
      <c r="F8" s="211"/>
      <c r="G8" s="63">
        <v>125</v>
      </c>
      <c r="H8" s="64">
        <f>SUM(H9:H13)</f>
        <v>188846034</v>
      </c>
      <c r="I8" s="64">
        <f>SUM(I9:I13)</f>
        <v>188846034</v>
      </c>
      <c r="J8" s="64">
        <f>SUM(J9:J13)</f>
        <v>182501912</v>
      </c>
      <c r="K8" s="64">
        <f>SUM(K9:K13)</f>
        <v>182501912</v>
      </c>
    </row>
    <row r="9" spans="1:11" x14ac:dyDescent="0.25">
      <c r="A9" s="193" t="s">
        <v>181</v>
      </c>
      <c r="B9" s="193"/>
      <c r="C9" s="193"/>
      <c r="D9" s="193"/>
      <c r="E9" s="193"/>
      <c r="F9" s="193"/>
      <c r="G9" s="52">
        <v>126</v>
      </c>
      <c r="H9" s="53">
        <v>56869225</v>
      </c>
      <c r="I9" s="53">
        <v>56869225</v>
      </c>
      <c r="J9" s="53">
        <v>54322716</v>
      </c>
      <c r="K9" s="53">
        <v>54322716</v>
      </c>
    </row>
    <row r="10" spans="1:11" x14ac:dyDescent="0.25">
      <c r="A10" s="193" t="s">
        <v>182</v>
      </c>
      <c r="B10" s="193"/>
      <c r="C10" s="193"/>
      <c r="D10" s="193"/>
      <c r="E10" s="193"/>
      <c r="F10" s="193"/>
      <c r="G10" s="52">
        <v>127</v>
      </c>
      <c r="H10" s="53">
        <v>130968099</v>
      </c>
      <c r="I10" s="53">
        <v>130968099</v>
      </c>
      <c r="J10" s="53">
        <v>127596917</v>
      </c>
      <c r="K10" s="53">
        <v>127596917</v>
      </c>
    </row>
    <row r="11" spans="1:11" x14ac:dyDescent="0.25">
      <c r="A11" s="193" t="s">
        <v>183</v>
      </c>
      <c r="B11" s="193"/>
      <c r="C11" s="193"/>
      <c r="D11" s="193"/>
      <c r="E11" s="193"/>
      <c r="F11" s="193"/>
      <c r="G11" s="52">
        <v>128</v>
      </c>
      <c r="H11" s="53">
        <v>0</v>
      </c>
      <c r="I11" s="53">
        <v>0</v>
      </c>
      <c r="J11" s="53">
        <v>0</v>
      </c>
      <c r="K11" s="53">
        <v>0</v>
      </c>
    </row>
    <row r="12" spans="1:11" x14ac:dyDescent="0.25">
      <c r="A12" s="193" t="s">
        <v>184</v>
      </c>
      <c r="B12" s="193"/>
      <c r="C12" s="193"/>
      <c r="D12" s="193"/>
      <c r="E12" s="193"/>
      <c r="F12" s="193"/>
      <c r="G12" s="52">
        <v>129</v>
      </c>
      <c r="H12" s="53">
        <v>63974</v>
      </c>
      <c r="I12" s="53">
        <v>63974</v>
      </c>
      <c r="J12" s="53">
        <v>40676</v>
      </c>
      <c r="K12" s="53">
        <v>40676</v>
      </c>
    </row>
    <row r="13" spans="1:11" x14ac:dyDescent="0.25">
      <c r="A13" s="193" t="s">
        <v>185</v>
      </c>
      <c r="B13" s="193"/>
      <c r="C13" s="193"/>
      <c r="D13" s="193"/>
      <c r="E13" s="193"/>
      <c r="F13" s="193"/>
      <c r="G13" s="52">
        <v>130</v>
      </c>
      <c r="H13" s="53">
        <v>944736</v>
      </c>
      <c r="I13" s="53">
        <v>944736</v>
      </c>
      <c r="J13" s="53">
        <v>541603</v>
      </c>
      <c r="K13" s="53">
        <v>541603</v>
      </c>
    </row>
    <row r="14" spans="1:11" x14ac:dyDescent="0.25">
      <c r="A14" s="211" t="s">
        <v>186</v>
      </c>
      <c r="B14" s="211"/>
      <c r="C14" s="211"/>
      <c r="D14" s="211"/>
      <c r="E14" s="211"/>
      <c r="F14" s="211"/>
      <c r="G14" s="63">
        <v>131</v>
      </c>
      <c r="H14" s="64">
        <f>H15+H16+H20+H24+H25+H26+H29+H36</f>
        <v>186008337</v>
      </c>
      <c r="I14" s="64">
        <f>I15+I16+I20+I24+I25+I26+I29+I36</f>
        <v>186008337</v>
      </c>
      <c r="J14" s="64">
        <f>J15+J16+J20+J24+J25+J26+J29+J36</f>
        <v>171790456</v>
      </c>
      <c r="K14" s="64">
        <f>K15+K16+K20+K24+K25+K26+K29+K36</f>
        <v>171790456</v>
      </c>
    </row>
    <row r="15" spans="1:11" x14ac:dyDescent="0.25">
      <c r="A15" s="193" t="s">
        <v>187</v>
      </c>
      <c r="B15" s="193"/>
      <c r="C15" s="193"/>
      <c r="D15" s="193"/>
      <c r="E15" s="193"/>
      <c r="F15" s="193"/>
      <c r="G15" s="52">
        <v>132</v>
      </c>
      <c r="H15" s="53">
        <v>-34635858</v>
      </c>
      <c r="I15" s="53">
        <v>-34635858</v>
      </c>
      <c r="J15" s="53">
        <v>-39871008</v>
      </c>
      <c r="K15" s="53">
        <v>-39871008</v>
      </c>
    </row>
    <row r="16" spans="1:11" x14ac:dyDescent="0.25">
      <c r="A16" s="225" t="s">
        <v>188</v>
      </c>
      <c r="B16" s="225"/>
      <c r="C16" s="225"/>
      <c r="D16" s="225"/>
      <c r="E16" s="225"/>
      <c r="F16" s="225"/>
      <c r="G16" s="63">
        <v>133</v>
      </c>
      <c r="H16" s="64">
        <f>SUM(H17:H19)</f>
        <v>145819351</v>
      </c>
      <c r="I16" s="64">
        <f>SUM(I17:I19)</f>
        <v>145819351</v>
      </c>
      <c r="J16" s="64">
        <f>SUM(J17:J19)</f>
        <v>153596497</v>
      </c>
      <c r="K16" s="64">
        <f>SUM(K17:K19)</f>
        <v>153596497</v>
      </c>
    </row>
    <row r="17" spans="1:11" x14ac:dyDescent="0.25">
      <c r="A17" s="224" t="s">
        <v>189</v>
      </c>
      <c r="B17" s="224"/>
      <c r="C17" s="224"/>
      <c r="D17" s="224"/>
      <c r="E17" s="224"/>
      <c r="F17" s="224"/>
      <c r="G17" s="52">
        <v>134</v>
      </c>
      <c r="H17" s="53">
        <v>96734761</v>
      </c>
      <c r="I17" s="53">
        <v>96734761</v>
      </c>
      <c r="J17" s="53">
        <v>101032314</v>
      </c>
      <c r="K17" s="53">
        <v>101032314</v>
      </c>
    </row>
    <row r="18" spans="1:11" x14ac:dyDescent="0.25">
      <c r="A18" s="224" t="s">
        <v>190</v>
      </c>
      <c r="B18" s="224"/>
      <c r="C18" s="224"/>
      <c r="D18" s="224"/>
      <c r="E18" s="224"/>
      <c r="F18" s="224"/>
      <c r="G18" s="52">
        <v>135</v>
      </c>
      <c r="H18" s="53">
        <v>33086929</v>
      </c>
      <c r="I18" s="53">
        <v>33086929</v>
      </c>
      <c r="J18" s="53">
        <v>38179435</v>
      </c>
      <c r="K18" s="53">
        <v>38179435</v>
      </c>
    </row>
    <row r="19" spans="1:11" x14ac:dyDescent="0.25">
      <c r="A19" s="224" t="s">
        <v>191</v>
      </c>
      <c r="B19" s="224"/>
      <c r="C19" s="224"/>
      <c r="D19" s="224"/>
      <c r="E19" s="224"/>
      <c r="F19" s="224"/>
      <c r="G19" s="52">
        <v>136</v>
      </c>
      <c r="H19" s="53">
        <v>15997661</v>
      </c>
      <c r="I19" s="53">
        <v>15997661</v>
      </c>
      <c r="J19" s="53">
        <v>14384748</v>
      </c>
      <c r="K19" s="53">
        <v>14384748</v>
      </c>
    </row>
    <row r="20" spans="1:11" x14ac:dyDescent="0.25">
      <c r="A20" s="225" t="s">
        <v>192</v>
      </c>
      <c r="B20" s="225"/>
      <c r="C20" s="225"/>
      <c r="D20" s="225"/>
      <c r="E20" s="225"/>
      <c r="F20" s="225"/>
      <c r="G20" s="63">
        <v>137</v>
      </c>
      <c r="H20" s="64">
        <f>SUM(H21:H23)</f>
        <v>59710239</v>
      </c>
      <c r="I20" s="64">
        <f>SUM(I21:I23)</f>
        <v>59710239</v>
      </c>
      <c r="J20" s="64">
        <f>SUM(J21:J23)</f>
        <v>43693607</v>
      </c>
      <c r="K20" s="64">
        <f>SUM(K21:K23)</f>
        <v>43693607</v>
      </c>
    </row>
    <row r="21" spans="1:11" x14ac:dyDescent="0.25">
      <c r="A21" s="224" t="s">
        <v>193</v>
      </c>
      <c r="B21" s="224"/>
      <c r="C21" s="224"/>
      <c r="D21" s="224"/>
      <c r="E21" s="224"/>
      <c r="F21" s="224"/>
      <c r="G21" s="52">
        <v>138</v>
      </c>
      <c r="H21" s="53">
        <v>34842014</v>
      </c>
      <c r="I21" s="53">
        <v>34842014</v>
      </c>
      <c r="J21" s="53">
        <v>27463151</v>
      </c>
      <c r="K21" s="53">
        <v>27463151</v>
      </c>
    </row>
    <row r="22" spans="1:11" x14ac:dyDescent="0.25">
      <c r="A22" s="224" t="s">
        <v>194</v>
      </c>
      <c r="B22" s="224"/>
      <c r="C22" s="224"/>
      <c r="D22" s="224"/>
      <c r="E22" s="224"/>
      <c r="F22" s="224"/>
      <c r="G22" s="52">
        <v>139</v>
      </c>
      <c r="H22" s="53">
        <v>16742043</v>
      </c>
      <c r="I22" s="53">
        <v>16742043</v>
      </c>
      <c r="J22" s="53">
        <v>10399323</v>
      </c>
      <c r="K22" s="53">
        <v>10399323</v>
      </c>
    </row>
    <row r="23" spans="1:11" x14ac:dyDescent="0.25">
      <c r="A23" s="224" t="s">
        <v>195</v>
      </c>
      <c r="B23" s="224"/>
      <c r="C23" s="224"/>
      <c r="D23" s="224"/>
      <c r="E23" s="224"/>
      <c r="F23" s="224"/>
      <c r="G23" s="52">
        <v>140</v>
      </c>
      <c r="H23" s="53">
        <v>8126182</v>
      </c>
      <c r="I23" s="53">
        <v>8126182</v>
      </c>
      <c r="J23" s="53">
        <v>5831133</v>
      </c>
      <c r="K23" s="53">
        <v>5831133</v>
      </c>
    </row>
    <row r="24" spans="1:11" x14ac:dyDescent="0.25">
      <c r="A24" s="193" t="s">
        <v>196</v>
      </c>
      <c r="B24" s="193"/>
      <c r="C24" s="193"/>
      <c r="D24" s="193"/>
      <c r="E24" s="193"/>
      <c r="F24" s="193"/>
      <c r="G24" s="52">
        <v>141</v>
      </c>
      <c r="H24" s="53">
        <v>7689356</v>
      </c>
      <c r="I24" s="53">
        <v>7689356</v>
      </c>
      <c r="J24" s="53">
        <v>7279680</v>
      </c>
      <c r="K24" s="53">
        <v>7279680</v>
      </c>
    </row>
    <row r="25" spans="1:11" x14ac:dyDescent="0.25">
      <c r="A25" s="193" t="s">
        <v>197</v>
      </c>
      <c r="B25" s="193"/>
      <c r="C25" s="193"/>
      <c r="D25" s="193"/>
      <c r="E25" s="193"/>
      <c r="F25" s="193"/>
      <c r="G25" s="52">
        <v>142</v>
      </c>
      <c r="H25" s="53">
        <v>5856063</v>
      </c>
      <c r="I25" s="53">
        <v>5856063</v>
      </c>
      <c r="J25" s="53">
        <v>6862957</v>
      </c>
      <c r="K25" s="53">
        <v>6862957</v>
      </c>
    </row>
    <row r="26" spans="1:11" x14ac:dyDescent="0.25">
      <c r="A26" s="225" t="s">
        <v>198</v>
      </c>
      <c r="B26" s="225"/>
      <c r="C26" s="225"/>
      <c r="D26" s="225"/>
      <c r="E26" s="225"/>
      <c r="F26" s="225"/>
      <c r="G26" s="63">
        <v>143</v>
      </c>
      <c r="H26" s="64">
        <f>H27+H28</f>
        <v>1080000</v>
      </c>
      <c r="I26" s="64">
        <f>I27+I28</f>
        <v>1080000</v>
      </c>
      <c r="J26" s="64">
        <f>J27+J28</f>
        <v>0</v>
      </c>
      <c r="K26" s="64">
        <f>K27+K28</f>
        <v>0</v>
      </c>
    </row>
    <row r="27" spans="1:11" x14ac:dyDescent="0.25">
      <c r="A27" s="224" t="s">
        <v>199</v>
      </c>
      <c r="B27" s="224"/>
      <c r="C27" s="224"/>
      <c r="D27" s="224"/>
      <c r="E27" s="224"/>
      <c r="F27" s="224"/>
      <c r="G27" s="52">
        <v>144</v>
      </c>
      <c r="H27" s="53">
        <v>0</v>
      </c>
      <c r="I27" s="53">
        <v>0</v>
      </c>
      <c r="J27" s="53">
        <v>0</v>
      </c>
      <c r="K27" s="53">
        <v>0</v>
      </c>
    </row>
    <row r="28" spans="1:11" x14ac:dyDescent="0.25">
      <c r="A28" s="224" t="s">
        <v>200</v>
      </c>
      <c r="B28" s="224"/>
      <c r="C28" s="224"/>
      <c r="D28" s="224"/>
      <c r="E28" s="224"/>
      <c r="F28" s="224"/>
      <c r="G28" s="52">
        <v>145</v>
      </c>
      <c r="H28" s="53">
        <v>1080000</v>
      </c>
      <c r="I28" s="53">
        <v>1080000</v>
      </c>
      <c r="J28" s="53">
        <v>0</v>
      </c>
      <c r="K28" s="53">
        <v>0</v>
      </c>
    </row>
    <row r="29" spans="1:11" x14ac:dyDescent="0.25">
      <c r="A29" s="225" t="s">
        <v>201</v>
      </c>
      <c r="B29" s="225"/>
      <c r="C29" s="225"/>
      <c r="D29" s="225"/>
      <c r="E29" s="225"/>
      <c r="F29" s="225"/>
      <c r="G29" s="63">
        <v>146</v>
      </c>
      <c r="H29" s="64">
        <f>SUM(H30:H35)</f>
        <v>0</v>
      </c>
      <c r="I29" s="64">
        <f>SUM(I30:I35)</f>
        <v>0</v>
      </c>
      <c r="J29" s="64">
        <f>SUM(J30:J35)</f>
        <v>0</v>
      </c>
      <c r="K29" s="64">
        <f>SUM(K30:K35)</f>
        <v>0</v>
      </c>
    </row>
    <row r="30" spans="1:11" x14ac:dyDescent="0.25">
      <c r="A30" s="224" t="s">
        <v>202</v>
      </c>
      <c r="B30" s="224"/>
      <c r="C30" s="224"/>
      <c r="D30" s="224"/>
      <c r="E30" s="224"/>
      <c r="F30" s="224"/>
      <c r="G30" s="52">
        <v>147</v>
      </c>
      <c r="H30" s="53">
        <v>0</v>
      </c>
      <c r="I30" s="53">
        <v>0</v>
      </c>
      <c r="J30" s="53">
        <v>0</v>
      </c>
      <c r="K30" s="53">
        <v>0</v>
      </c>
    </row>
    <row r="31" spans="1:11" x14ac:dyDescent="0.25">
      <c r="A31" s="224" t="s">
        <v>203</v>
      </c>
      <c r="B31" s="224"/>
      <c r="C31" s="224"/>
      <c r="D31" s="224"/>
      <c r="E31" s="224"/>
      <c r="F31" s="224"/>
      <c r="G31" s="52">
        <v>148</v>
      </c>
      <c r="H31" s="53">
        <v>0</v>
      </c>
      <c r="I31" s="53">
        <v>0</v>
      </c>
      <c r="J31" s="53">
        <v>0</v>
      </c>
      <c r="K31" s="53">
        <v>0</v>
      </c>
    </row>
    <row r="32" spans="1:11" x14ac:dyDescent="0.25">
      <c r="A32" s="224" t="s">
        <v>204</v>
      </c>
      <c r="B32" s="224"/>
      <c r="C32" s="224"/>
      <c r="D32" s="224"/>
      <c r="E32" s="224"/>
      <c r="F32" s="224"/>
      <c r="G32" s="52">
        <v>149</v>
      </c>
      <c r="H32" s="53">
        <v>0</v>
      </c>
      <c r="I32" s="53">
        <v>0</v>
      </c>
      <c r="J32" s="53">
        <v>0</v>
      </c>
      <c r="K32" s="53">
        <v>0</v>
      </c>
    </row>
    <row r="33" spans="1:11" x14ac:dyDescent="0.25">
      <c r="A33" s="224" t="s">
        <v>205</v>
      </c>
      <c r="B33" s="224"/>
      <c r="C33" s="224"/>
      <c r="D33" s="224"/>
      <c r="E33" s="224"/>
      <c r="F33" s="224"/>
      <c r="G33" s="52">
        <v>150</v>
      </c>
      <c r="H33" s="53">
        <v>0</v>
      </c>
      <c r="I33" s="53">
        <v>0</v>
      </c>
      <c r="J33" s="53">
        <v>0</v>
      </c>
      <c r="K33" s="53">
        <v>0</v>
      </c>
    </row>
    <row r="34" spans="1:11" x14ac:dyDescent="0.25">
      <c r="A34" s="224" t="s">
        <v>206</v>
      </c>
      <c r="B34" s="224"/>
      <c r="C34" s="224"/>
      <c r="D34" s="224"/>
      <c r="E34" s="224"/>
      <c r="F34" s="224"/>
      <c r="G34" s="52">
        <v>151</v>
      </c>
      <c r="H34" s="53">
        <v>0</v>
      </c>
      <c r="I34" s="53">
        <v>0</v>
      </c>
      <c r="J34" s="53">
        <v>0</v>
      </c>
      <c r="K34" s="53">
        <v>0</v>
      </c>
    </row>
    <row r="35" spans="1:11" x14ac:dyDescent="0.25">
      <c r="A35" s="224" t="s">
        <v>207</v>
      </c>
      <c r="B35" s="224"/>
      <c r="C35" s="224"/>
      <c r="D35" s="224"/>
      <c r="E35" s="224"/>
      <c r="F35" s="224"/>
      <c r="G35" s="52">
        <v>152</v>
      </c>
      <c r="H35" s="53">
        <v>0</v>
      </c>
      <c r="I35" s="53">
        <v>0</v>
      </c>
      <c r="J35" s="53">
        <v>0</v>
      </c>
      <c r="K35" s="53">
        <v>0</v>
      </c>
    </row>
    <row r="36" spans="1:11" x14ac:dyDescent="0.25">
      <c r="A36" s="193" t="s">
        <v>208</v>
      </c>
      <c r="B36" s="193"/>
      <c r="C36" s="193"/>
      <c r="D36" s="193"/>
      <c r="E36" s="193"/>
      <c r="F36" s="193"/>
      <c r="G36" s="52">
        <v>153</v>
      </c>
      <c r="H36" s="53">
        <v>489186</v>
      </c>
      <c r="I36" s="53">
        <v>489186</v>
      </c>
      <c r="J36" s="53">
        <v>228723</v>
      </c>
      <c r="K36" s="53">
        <v>228723</v>
      </c>
    </row>
    <row r="37" spans="1:11" x14ac:dyDescent="0.25">
      <c r="A37" s="211" t="s">
        <v>209</v>
      </c>
      <c r="B37" s="211"/>
      <c r="C37" s="211"/>
      <c r="D37" s="211"/>
      <c r="E37" s="211"/>
      <c r="F37" s="211"/>
      <c r="G37" s="63">
        <v>154</v>
      </c>
      <c r="H37" s="64">
        <f>SUM(H38:H47)</f>
        <v>2423270</v>
      </c>
      <c r="I37" s="64">
        <f>SUM(I38:I47)</f>
        <v>2423270</v>
      </c>
      <c r="J37" s="64">
        <f>SUM(J38:J47)</f>
        <v>2273852</v>
      </c>
      <c r="K37" s="64">
        <f>SUM(K38:K47)</f>
        <v>2273852</v>
      </c>
    </row>
    <row r="38" spans="1:11" x14ac:dyDescent="0.25">
      <c r="A38" s="193" t="s">
        <v>210</v>
      </c>
      <c r="B38" s="193"/>
      <c r="C38" s="193"/>
      <c r="D38" s="193"/>
      <c r="E38" s="193"/>
      <c r="F38" s="193"/>
      <c r="G38" s="52">
        <v>155</v>
      </c>
      <c r="H38" s="53">
        <v>0</v>
      </c>
      <c r="I38" s="53">
        <v>0</v>
      </c>
      <c r="J38" s="53">
        <v>0</v>
      </c>
      <c r="K38" s="53">
        <v>0</v>
      </c>
    </row>
    <row r="39" spans="1:11" ht="25.2" customHeight="1" x14ac:dyDescent="0.25">
      <c r="A39" s="193" t="s">
        <v>211</v>
      </c>
      <c r="B39" s="193"/>
      <c r="C39" s="193"/>
      <c r="D39" s="193"/>
      <c r="E39" s="193"/>
      <c r="F39" s="193"/>
      <c r="G39" s="52">
        <v>156</v>
      </c>
      <c r="H39" s="53">
        <v>0</v>
      </c>
      <c r="I39" s="53">
        <v>0</v>
      </c>
      <c r="J39" s="53">
        <v>0</v>
      </c>
      <c r="K39" s="53">
        <v>0</v>
      </c>
    </row>
    <row r="40" spans="1:11" ht="25.2" customHeight="1" x14ac:dyDescent="0.25">
      <c r="A40" s="193" t="s">
        <v>212</v>
      </c>
      <c r="B40" s="193"/>
      <c r="C40" s="193"/>
      <c r="D40" s="193"/>
      <c r="E40" s="193"/>
      <c r="F40" s="193"/>
      <c r="G40" s="52">
        <v>157</v>
      </c>
      <c r="H40" s="53">
        <v>0</v>
      </c>
      <c r="I40" s="53">
        <v>0</v>
      </c>
      <c r="J40" s="53">
        <v>0</v>
      </c>
      <c r="K40" s="53">
        <v>0</v>
      </c>
    </row>
    <row r="41" spans="1:11" ht="25.2" customHeight="1" x14ac:dyDescent="0.25">
      <c r="A41" s="193" t="s">
        <v>213</v>
      </c>
      <c r="B41" s="193"/>
      <c r="C41" s="193"/>
      <c r="D41" s="193"/>
      <c r="E41" s="193"/>
      <c r="F41" s="193"/>
      <c r="G41" s="52">
        <v>158</v>
      </c>
      <c r="H41" s="53">
        <v>9353</v>
      </c>
      <c r="I41" s="53">
        <v>9353</v>
      </c>
      <c r="J41" s="53">
        <v>53996</v>
      </c>
      <c r="K41" s="53">
        <v>53996</v>
      </c>
    </row>
    <row r="42" spans="1:11" ht="25.2" customHeight="1" x14ac:dyDescent="0.25">
      <c r="A42" s="193" t="s">
        <v>214</v>
      </c>
      <c r="B42" s="193"/>
      <c r="C42" s="193"/>
      <c r="D42" s="193"/>
      <c r="E42" s="193"/>
      <c r="F42" s="193"/>
      <c r="G42" s="52">
        <v>159</v>
      </c>
      <c r="H42" s="53">
        <v>111442</v>
      </c>
      <c r="I42" s="53">
        <v>111442</v>
      </c>
      <c r="J42" s="53">
        <v>2187934</v>
      </c>
      <c r="K42" s="53">
        <v>2187934</v>
      </c>
    </row>
    <row r="43" spans="1:11" x14ac:dyDescent="0.25">
      <c r="A43" s="193" t="s">
        <v>215</v>
      </c>
      <c r="B43" s="193"/>
      <c r="C43" s="193"/>
      <c r="D43" s="193"/>
      <c r="E43" s="193"/>
      <c r="F43" s="193"/>
      <c r="G43" s="52">
        <v>160</v>
      </c>
      <c r="H43" s="53">
        <v>0</v>
      </c>
      <c r="I43" s="53">
        <v>0</v>
      </c>
      <c r="J43" s="53">
        <v>0</v>
      </c>
      <c r="K43" s="53">
        <v>0</v>
      </c>
    </row>
    <row r="44" spans="1:11" x14ac:dyDescent="0.25">
      <c r="A44" s="193" t="s">
        <v>216</v>
      </c>
      <c r="B44" s="193"/>
      <c r="C44" s="193"/>
      <c r="D44" s="193"/>
      <c r="E44" s="193"/>
      <c r="F44" s="193"/>
      <c r="G44" s="52">
        <v>161</v>
      </c>
      <c r="H44" s="53">
        <v>1297876</v>
      </c>
      <c r="I44" s="53">
        <v>1297876</v>
      </c>
      <c r="J44" s="53">
        <v>31922</v>
      </c>
      <c r="K44" s="53">
        <v>31922</v>
      </c>
    </row>
    <row r="45" spans="1:11" x14ac:dyDescent="0.25">
      <c r="A45" s="193" t="s">
        <v>217</v>
      </c>
      <c r="B45" s="193"/>
      <c r="C45" s="193"/>
      <c r="D45" s="193"/>
      <c r="E45" s="193"/>
      <c r="F45" s="193"/>
      <c r="G45" s="52">
        <v>162</v>
      </c>
      <c r="H45" s="53">
        <v>913870</v>
      </c>
      <c r="I45" s="53">
        <v>913870</v>
      </c>
      <c r="J45" s="53">
        <v>0</v>
      </c>
      <c r="K45" s="53">
        <v>0</v>
      </c>
    </row>
    <row r="46" spans="1:11" x14ac:dyDescent="0.25">
      <c r="A46" s="193" t="s">
        <v>218</v>
      </c>
      <c r="B46" s="193"/>
      <c r="C46" s="193"/>
      <c r="D46" s="193"/>
      <c r="E46" s="193"/>
      <c r="F46" s="193"/>
      <c r="G46" s="52">
        <v>163</v>
      </c>
      <c r="H46" s="53">
        <v>0</v>
      </c>
      <c r="I46" s="53">
        <v>0</v>
      </c>
      <c r="J46" s="53">
        <v>0</v>
      </c>
      <c r="K46" s="53">
        <v>0</v>
      </c>
    </row>
    <row r="47" spans="1:11" x14ac:dyDescent="0.25">
      <c r="A47" s="193" t="s">
        <v>219</v>
      </c>
      <c r="B47" s="193"/>
      <c r="C47" s="193"/>
      <c r="D47" s="193"/>
      <c r="E47" s="193"/>
      <c r="F47" s="193"/>
      <c r="G47" s="52">
        <v>164</v>
      </c>
      <c r="H47" s="53">
        <v>90729</v>
      </c>
      <c r="I47" s="53">
        <v>90729</v>
      </c>
      <c r="J47" s="53">
        <v>0</v>
      </c>
      <c r="K47" s="53">
        <v>0</v>
      </c>
    </row>
    <row r="48" spans="1:11" x14ac:dyDescent="0.25">
      <c r="A48" s="211" t="s">
        <v>220</v>
      </c>
      <c r="B48" s="211"/>
      <c r="C48" s="211"/>
      <c r="D48" s="211"/>
      <c r="E48" s="211"/>
      <c r="F48" s="211"/>
      <c r="G48" s="63">
        <v>165</v>
      </c>
      <c r="H48" s="64">
        <f>SUM(H49:H55)</f>
        <v>1095610</v>
      </c>
      <c r="I48" s="64">
        <f>SUM(I49:I55)</f>
        <v>1095610</v>
      </c>
      <c r="J48" s="64">
        <f>SUM(J49:J55)</f>
        <v>1095881</v>
      </c>
      <c r="K48" s="64">
        <f>SUM(K49:K55)</f>
        <v>1095880</v>
      </c>
    </row>
    <row r="49" spans="1:11" ht="25.2" customHeight="1" x14ac:dyDescent="0.25">
      <c r="A49" s="193" t="s">
        <v>221</v>
      </c>
      <c r="B49" s="193"/>
      <c r="C49" s="193"/>
      <c r="D49" s="193"/>
      <c r="E49" s="193"/>
      <c r="F49" s="193"/>
      <c r="G49" s="52">
        <v>166</v>
      </c>
      <c r="H49" s="53">
        <v>0</v>
      </c>
      <c r="I49" s="53">
        <v>0</v>
      </c>
      <c r="J49" s="53">
        <v>0</v>
      </c>
      <c r="K49" s="53">
        <v>0</v>
      </c>
    </row>
    <row r="50" spans="1:11" x14ac:dyDescent="0.25">
      <c r="A50" s="226" t="s">
        <v>222</v>
      </c>
      <c r="B50" s="226"/>
      <c r="C50" s="226"/>
      <c r="D50" s="226"/>
      <c r="E50" s="226"/>
      <c r="F50" s="226"/>
      <c r="G50" s="52">
        <v>167</v>
      </c>
      <c r="H50" s="53">
        <v>0</v>
      </c>
      <c r="I50" s="53">
        <v>0</v>
      </c>
      <c r="J50" s="53">
        <v>0</v>
      </c>
      <c r="K50" s="53">
        <v>0</v>
      </c>
    </row>
    <row r="51" spans="1:11" x14ac:dyDescent="0.25">
      <c r="A51" s="226" t="s">
        <v>223</v>
      </c>
      <c r="B51" s="226"/>
      <c r="C51" s="226"/>
      <c r="D51" s="226"/>
      <c r="E51" s="226"/>
      <c r="F51" s="226"/>
      <c r="G51" s="52">
        <v>168</v>
      </c>
      <c r="H51" s="53">
        <v>1083023</v>
      </c>
      <c r="I51" s="53">
        <v>1083023</v>
      </c>
      <c r="J51" s="53">
        <v>454619</v>
      </c>
      <c r="K51" s="53">
        <v>454618</v>
      </c>
    </row>
    <row r="52" spans="1:11" x14ac:dyDescent="0.25">
      <c r="A52" s="226" t="s">
        <v>224</v>
      </c>
      <c r="B52" s="226"/>
      <c r="C52" s="226"/>
      <c r="D52" s="226"/>
      <c r="E52" s="226"/>
      <c r="F52" s="226"/>
      <c r="G52" s="52">
        <v>169</v>
      </c>
      <c r="H52" s="53">
        <v>0</v>
      </c>
      <c r="I52" s="53">
        <v>0</v>
      </c>
      <c r="J52" s="53">
        <v>641262</v>
      </c>
      <c r="K52" s="53">
        <v>641262</v>
      </c>
    </row>
    <row r="53" spans="1:11" x14ac:dyDescent="0.25">
      <c r="A53" s="226" t="s">
        <v>225</v>
      </c>
      <c r="B53" s="226"/>
      <c r="C53" s="226"/>
      <c r="D53" s="226"/>
      <c r="E53" s="226"/>
      <c r="F53" s="226"/>
      <c r="G53" s="52">
        <v>170</v>
      </c>
      <c r="H53" s="53">
        <v>0</v>
      </c>
      <c r="I53" s="53">
        <v>0</v>
      </c>
      <c r="J53" s="53">
        <v>0</v>
      </c>
      <c r="K53" s="53">
        <v>0</v>
      </c>
    </row>
    <row r="54" spans="1:11" x14ac:dyDescent="0.25">
      <c r="A54" s="226" t="s">
        <v>226</v>
      </c>
      <c r="B54" s="226"/>
      <c r="C54" s="226"/>
      <c r="D54" s="226"/>
      <c r="E54" s="226"/>
      <c r="F54" s="226"/>
      <c r="G54" s="52">
        <v>171</v>
      </c>
      <c r="H54" s="53">
        <v>0</v>
      </c>
      <c r="I54" s="53">
        <v>0</v>
      </c>
      <c r="J54" s="53">
        <v>0</v>
      </c>
      <c r="K54" s="53">
        <v>0</v>
      </c>
    </row>
    <row r="55" spans="1:11" x14ac:dyDescent="0.25">
      <c r="A55" s="226" t="s">
        <v>227</v>
      </c>
      <c r="B55" s="226"/>
      <c r="C55" s="226"/>
      <c r="D55" s="226"/>
      <c r="E55" s="226"/>
      <c r="F55" s="226"/>
      <c r="G55" s="52">
        <v>172</v>
      </c>
      <c r="H55" s="53">
        <v>12587</v>
      </c>
      <c r="I55" s="53">
        <v>12587</v>
      </c>
      <c r="J55" s="53">
        <v>0</v>
      </c>
      <c r="K55" s="53">
        <v>0</v>
      </c>
    </row>
    <row r="56" spans="1:11" ht="22.2" customHeight="1" x14ac:dyDescent="0.25">
      <c r="A56" s="227" t="s">
        <v>228</v>
      </c>
      <c r="B56" s="227"/>
      <c r="C56" s="227"/>
      <c r="D56" s="227"/>
      <c r="E56" s="227"/>
      <c r="F56" s="227"/>
      <c r="G56" s="52">
        <v>173</v>
      </c>
      <c r="H56" s="53">
        <v>0</v>
      </c>
      <c r="I56" s="53">
        <v>0</v>
      </c>
      <c r="J56" s="53">
        <v>0</v>
      </c>
      <c r="K56" s="53">
        <v>0</v>
      </c>
    </row>
    <row r="57" spans="1:11" x14ac:dyDescent="0.25">
      <c r="A57" s="227" t="s">
        <v>229</v>
      </c>
      <c r="B57" s="227"/>
      <c r="C57" s="227"/>
      <c r="D57" s="227"/>
      <c r="E57" s="227"/>
      <c r="F57" s="227"/>
      <c r="G57" s="52">
        <v>174</v>
      </c>
      <c r="H57" s="53">
        <v>0</v>
      </c>
      <c r="I57" s="53">
        <v>0</v>
      </c>
      <c r="J57" s="53">
        <v>0</v>
      </c>
      <c r="K57" s="53">
        <v>0</v>
      </c>
    </row>
    <row r="58" spans="1:11" ht="24.6" customHeight="1" x14ac:dyDescent="0.25">
      <c r="A58" s="227" t="s">
        <v>230</v>
      </c>
      <c r="B58" s="227"/>
      <c r="C58" s="227"/>
      <c r="D58" s="227"/>
      <c r="E58" s="227"/>
      <c r="F58" s="227"/>
      <c r="G58" s="52">
        <v>175</v>
      </c>
      <c r="H58" s="53">
        <v>0</v>
      </c>
      <c r="I58" s="53">
        <v>0</v>
      </c>
      <c r="J58" s="53">
        <v>0</v>
      </c>
      <c r="K58" s="53">
        <v>0</v>
      </c>
    </row>
    <row r="59" spans="1:11" x14ac:dyDescent="0.25">
      <c r="A59" s="227" t="s">
        <v>231</v>
      </c>
      <c r="B59" s="227"/>
      <c r="C59" s="227"/>
      <c r="D59" s="227"/>
      <c r="E59" s="227"/>
      <c r="F59" s="227"/>
      <c r="G59" s="52">
        <v>176</v>
      </c>
      <c r="H59" s="53">
        <v>0</v>
      </c>
      <c r="I59" s="53">
        <v>0</v>
      </c>
      <c r="J59" s="53">
        <v>0</v>
      </c>
      <c r="K59" s="53">
        <v>0</v>
      </c>
    </row>
    <row r="60" spans="1:11" x14ac:dyDescent="0.25">
      <c r="A60" s="211" t="s">
        <v>232</v>
      </c>
      <c r="B60" s="211"/>
      <c r="C60" s="211"/>
      <c r="D60" s="211"/>
      <c r="E60" s="211"/>
      <c r="F60" s="211"/>
      <c r="G60" s="63">
        <v>177</v>
      </c>
      <c r="H60" s="64">
        <f>H8+H37+H56+H57</f>
        <v>191269304</v>
      </c>
      <c r="I60" s="64">
        <f t="shared" ref="I60:K60" si="0">I8+I37+I56+I57</f>
        <v>191269304</v>
      </c>
      <c r="J60" s="64">
        <f t="shared" si="0"/>
        <v>184775764</v>
      </c>
      <c r="K60" s="64">
        <f t="shared" si="0"/>
        <v>184775764</v>
      </c>
    </row>
    <row r="61" spans="1:11" x14ac:dyDescent="0.25">
      <c r="A61" s="211" t="s">
        <v>233</v>
      </c>
      <c r="B61" s="211"/>
      <c r="C61" s="211"/>
      <c r="D61" s="211"/>
      <c r="E61" s="211"/>
      <c r="F61" s="211"/>
      <c r="G61" s="63">
        <v>178</v>
      </c>
      <c r="H61" s="64">
        <f>H14+H48+H58+H59</f>
        <v>187103947</v>
      </c>
      <c r="I61" s="64">
        <f t="shared" ref="I61:K61" si="1">I14+I48+I58+I59</f>
        <v>187103947</v>
      </c>
      <c r="J61" s="64">
        <f t="shared" si="1"/>
        <v>172886337</v>
      </c>
      <c r="K61" s="64">
        <f t="shared" si="1"/>
        <v>172886336</v>
      </c>
    </row>
    <row r="62" spans="1:11" x14ac:dyDescent="0.25">
      <c r="A62" s="211" t="s">
        <v>234</v>
      </c>
      <c r="B62" s="211"/>
      <c r="C62" s="211"/>
      <c r="D62" s="211"/>
      <c r="E62" s="211"/>
      <c r="F62" s="211"/>
      <c r="G62" s="63">
        <v>179</v>
      </c>
      <c r="H62" s="64">
        <f>H60-H61</f>
        <v>4165357</v>
      </c>
      <c r="I62" s="64">
        <f t="shared" ref="I62:K62" si="2">I60-I61</f>
        <v>4165357</v>
      </c>
      <c r="J62" s="64">
        <f t="shared" si="2"/>
        <v>11889427</v>
      </c>
      <c r="K62" s="64">
        <f t="shared" si="2"/>
        <v>11889428</v>
      </c>
    </row>
    <row r="63" spans="1:11" x14ac:dyDescent="0.25">
      <c r="A63" s="228" t="s">
        <v>235</v>
      </c>
      <c r="B63" s="228"/>
      <c r="C63" s="228"/>
      <c r="D63" s="228"/>
      <c r="E63" s="228"/>
      <c r="F63" s="228"/>
      <c r="G63" s="63">
        <v>180</v>
      </c>
      <c r="H63" s="64">
        <f>+IF((H60-H61)&gt;0,(H60-H61),0)</f>
        <v>4165357</v>
      </c>
      <c r="I63" s="64">
        <f t="shared" ref="I63:K63" si="3">+IF((I60-I61)&gt;0,(I60-I61),0)</f>
        <v>4165357</v>
      </c>
      <c r="J63" s="64">
        <f t="shared" si="3"/>
        <v>11889427</v>
      </c>
      <c r="K63" s="64">
        <f t="shared" si="3"/>
        <v>11889428</v>
      </c>
    </row>
    <row r="64" spans="1:11" x14ac:dyDescent="0.25">
      <c r="A64" s="228" t="s">
        <v>236</v>
      </c>
      <c r="B64" s="228"/>
      <c r="C64" s="228"/>
      <c r="D64" s="228"/>
      <c r="E64" s="228"/>
      <c r="F64" s="228"/>
      <c r="G64" s="63">
        <v>181</v>
      </c>
      <c r="H64" s="64">
        <f>+IF((H60-H61)&lt;0,(H60-H61),0)</f>
        <v>0</v>
      </c>
      <c r="I64" s="64">
        <f t="shared" ref="I64:K64" si="4">+IF((I60-I61)&lt;0,(I60-I61),0)</f>
        <v>0</v>
      </c>
      <c r="J64" s="64">
        <f t="shared" si="4"/>
        <v>0</v>
      </c>
      <c r="K64" s="64">
        <f t="shared" si="4"/>
        <v>0</v>
      </c>
    </row>
    <row r="65" spans="1:11" x14ac:dyDescent="0.25">
      <c r="A65" s="227" t="s">
        <v>237</v>
      </c>
      <c r="B65" s="227"/>
      <c r="C65" s="227"/>
      <c r="D65" s="227"/>
      <c r="E65" s="227"/>
      <c r="F65" s="227"/>
      <c r="G65" s="52">
        <v>182</v>
      </c>
      <c r="H65" s="53">
        <v>1162097</v>
      </c>
      <c r="I65" s="53">
        <v>1162097</v>
      </c>
      <c r="J65" s="53">
        <v>2229584</v>
      </c>
      <c r="K65" s="53">
        <v>2229584</v>
      </c>
    </row>
    <row r="66" spans="1:11" x14ac:dyDescent="0.25">
      <c r="A66" s="211" t="s">
        <v>238</v>
      </c>
      <c r="B66" s="211"/>
      <c r="C66" s="211"/>
      <c r="D66" s="211"/>
      <c r="E66" s="211"/>
      <c r="F66" s="211"/>
      <c r="G66" s="63">
        <v>183</v>
      </c>
      <c r="H66" s="64">
        <f>H62-H65</f>
        <v>3003260</v>
      </c>
      <c r="I66" s="64">
        <f t="shared" ref="I66:K66" si="5">I62-I65</f>
        <v>3003260</v>
      </c>
      <c r="J66" s="64">
        <f t="shared" si="5"/>
        <v>9659843</v>
      </c>
      <c r="K66" s="64">
        <f t="shared" si="5"/>
        <v>9659844</v>
      </c>
    </row>
    <row r="67" spans="1:11" x14ac:dyDescent="0.25">
      <c r="A67" s="228" t="s">
        <v>239</v>
      </c>
      <c r="B67" s="228"/>
      <c r="C67" s="228"/>
      <c r="D67" s="228"/>
      <c r="E67" s="228"/>
      <c r="F67" s="228"/>
      <c r="G67" s="63">
        <v>184</v>
      </c>
      <c r="H67" s="64">
        <f>+IF((H62-H65)&gt;0,(H62-H65),0)</f>
        <v>3003260</v>
      </c>
      <c r="I67" s="64">
        <f t="shared" ref="I67:K67" si="6">+IF((I62-I65)&gt;0,(I62-I65),0)</f>
        <v>3003260</v>
      </c>
      <c r="J67" s="64">
        <f t="shared" si="6"/>
        <v>9659843</v>
      </c>
      <c r="K67" s="64">
        <f t="shared" si="6"/>
        <v>9659844</v>
      </c>
    </row>
    <row r="68" spans="1:11" x14ac:dyDescent="0.25">
      <c r="A68" s="228" t="s">
        <v>240</v>
      </c>
      <c r="B68" s="228"/>
      <c r="C68" s="228"/>
      <c r="D68" s="228"/>
      <c r="E68" s="228"/>
      <c r="F68" s="228"/>
      <c r="G68" s="63">
        <v>185</v>
      </c>
      <c r="H68" s="64">
        <f>+IF((H62-H65)&lt;0,(H62-H65),0)</f>
        <v>0</v>
      </c>
      <c r="I68" s="64">
        <f t="shared" ref="I68:K68" si="7">+IF((I62-I65)&lt;0,(I62-I65),0)</f>
        <v>0</v>
      </c>
      <c r="J68" s="64">
        <f t="shared" si="7"/>
        <v>0</v>
      </c>
      <c r="K68" s="64">
        <f t="shared" si="7"/>
        <v>0</v>
      </c>
    </row>
    <row r="69" spans="1:11" ht="14.4" x14ac:dyDescent="0.3">
      <c r="A69" s="208" t="s">
        <v>241</v>
      </c>
      <c r="B69" s="208"/>
      <c r="C69" s="208"/>
      <c r="D69" s="208"/>
      <c r="E69" s="208"/>
      <c r="F69" s="208"/>
      <c r="G69" s="229"/>
      <c r="H69" s="229"/>
      <c r="I69" s="229"/>
      <c r="J69" s="230"/>
      <c r="K69" s="230"/>
    </row>
    <row r="70" spans="1:11" ht="22.2" customHeight="1" x14ac:dyDescent="0.25">
      <c r="A70" s="211" t="s">
        <v>242</v>
      </c>
      <c r="B70" s="211"/>
      <c r="C70" s="211"/>
      <c r="D70" s="211"/>
      <c r="E70" s="211"/>
      <c r="F70" s="211"/>
      <c r="G70" s="63">
        <v>186</v>
      </c>
      <c r="H70" s="64">
        <f>H71-H72</f>
        <v>0</v>
      </c>
      <c r="I70" s="64">
        <f>I71-I72</f>
        <v>0</v>
      </c>
      <c r="J70" s="64">
        <f>J71-J72</f>
        <v>0</v>
      </c>
      <c r="K70" s="64">
        <f>K71-K72</f>
        <v>0</v>
      </c>
    </row>
    <row r="71" spans="1:11" x14ac:dyDescent="0.25">
      <c r="A71" s="226" t="s">
        <v>243</v>
      </c>
      <c r="B71" s="226"/>
      <c r="C71" s="226"/>
      <c r="D71" s="226"/>
      <c r="E71" s="226"/>
      <c r="F71" s="226"/>
      <c r="G71" s="52">
        <v>187</v>
      </c>
      <c r="H71" s="53">
        <v>0</v>
      </c>
      <c r="I71" s="53">
        <v>0</v>
      </c>
      <c r="J71" s="53">
        <v>0</v>
      </c>
      <c r="K71" s="53">
        <v>0</v>
      </c>
    </row>
    <row r="72" spans="1:11" x14ac:dyDescent="0.25">
      <c r="A72" s="226" t="s">
        <v>244</v>
      </c>
      <c r="B72" s="226"/>
      <c r="C72" s="226"/>
      <c r="D72" s="226"/>
      <c r="E72" s="226"/>
      <c r="F72" s="226"/>
      <c r="G72" s="52">
        <v>188</v>
      </c>
      <c r="H72" s="53">
        <v>0</v>
      </c>
      <c r="I72" s="53">
        <v>0</v>
      </c>
      <c r="J72" s="53">
        <v>0</v>
      </c>
      <c r="K72" s="53">
        <v>0</v>
      </c>
    </row>
    <row r="73" spans="1:11" x14ac:dyDescent="0.25">
      <c r="A73" s="227" t="s">
        <v>245</v>
      </c>
      <c r="B73" s="227"/>
      <c r="C73" s="227"/>
      <c r="D73" s="227"/>
      <c r="E73" s="227"/>
      <c r="F73" s="227"/>
      <c r="G73" s="52">
        <v>189</v>
      </c>
      <c r="H73" s="53">
        <v>0</v>
      </c>
      <c r="I73" s="53">
        <v>0</v>
      </c>
      <c r="J73" s="53">
        <v>0</v>
      </c>
      <c r="K73" s="53">
        <v>0</v>
      </c>
    </row>
    <row r="74" spans="1:11" x14ac:dyDescent="0.25">
      <c r="A74" s="228" t="s">
        <v>246</v>
      </c>
      <c r="B74" s="228"/>
      <c r="C74" s="228"/>
      <c r="D74" s="228"/>
      <c r="E74" s="228"/>
      <c r="F74" s="228"/>
      <c r="G74" s="63">
        <v>190</v>
      </c>
      <c r="H74" s="65">
        <v>0</v>
      </c>
      <c r="I74" s="65">
        <v>0</v>
      </c>
      <c r="J74" s="65">
        <v>0</v>
      </c>
      <c r="K74" s="65">
        <v>0</v>
      </c>
    </row>
    <row r="75" spans="1:11" x14ac:dyDescent="0.25">
      <c r="A75" s="228" t="s">
        <v>247</v>
      </c>
      <c r="B75" s="228"/>
      <c r="C75" s="228"/>
      <c r="D75" s="228"/>
      <c r="E75" s="228"/>
      <c r="F75" s="228"/>
      <c r="G75" s="63">
        <v>191</v>
      </c>
      <c r="H75" s="65">
        <v>0</v>
      </c>
      <c r="I75" s="65">
        <v>0</v>
      </c>
      <c r="J75" s="65">
        <v>0</v>
      </c>
      <c r="K75" s="65">
        <v>0</v>
      </c>
    </row>
    <row r="76" spans="1:11" ht="14.4" x14ac:dyDescent="0.3">
      <c r="A76" s="208" t="s">
        <v>248</v>
      </c>
      <c r="B76" s="208"/>
      <c r="C76" s="208"/>
      <c r="D76" s="208"/>
      <c r="E76" s="208"/>
      <c r="F76" s="208"/>
      <c r="G76" s="229"/>
      <c r="H76" s="229"/>
      <c r="I76" s="229"/>
      <c r="J76" s="230"/>
      <c r="K76" s="230"/>
    </row>
    <row r="77" spans="1:11" x14ac:dyDescent="0.25">
      <c r="A77" s="211" t="s">
        <v>249</v>
      </c>
      <c r="B77" s="211"/>
      <c r="C77" s="211"/>
      <c r="D77" s="211"/>
      <c r="E77" s="211"/>
      <c r="F77" s="211"/>
      <c r="G77" s="63">
        <v>192</v>
      </c>
      <c r="H77" s="65">
        <v>0</v>
      </c>
      <c r="I77" s="65">
        <v>0</v>
      </c>
      <c r="J77" s="65">
        <v>0</v>
      </c>
      <c r="K77" s="65">
        <v>0</v>
      </c>
    </row>
    <row r="78" spans="1:11" x14ac:dyDescent="0.25">
      <c r="A78" s="226" t="s">
        <v>250</v>
      </c>
      <c r="B78" s="226"/>
      <c r="C78" s="226"/>
      <c r="D78" s="226"/>
      <c r="E78" s="226"/>
      <c r="F78" s="226"/>
      <c r="G78" s="52">
        <v>193</v>
      </c>
      <c r="H78" s="66">
        <v>0</v>
      </c>
      <c r="I78" s="66">
        <v>0</v>
      </c>
      <c r="J78" s="66">
        <v>0</v>
      </c>
      <c r="K78" s="66">
        <v>0</v>
      </c>
    </row>
    <row r="79" spans="1:11" x14ac:dyDescent="0.25">
      <c r="A79" s="226" t="s">
        <v>251</v>
      </c>
      <c r="B79" s="226"/>
      <c r="C79" s="226"/>
      <c r="D79" s="226"/>
      <c r="E79" s="226"/>
      <c r="F79" s="226"/>
      <c r="G79" s="52">
        <v>194</v>
      </c>
      <c r="H79" s="66">
        <v>0</v>
      </c>
      <c r="I79" s="66">
        <v>0</v>
      </c>
      <c r="J79" s="66">
        <v>0</v>
      </c>
      <c r="K79" s="66">
        <v>0</v>
      </c>
    </row>
    <row r="80" spans="1:11" x14ac:dyDescent="0.25">
      <c r="A80" s="211" t="s">
        <v>252</v>
      </c>
      <c r="B80" s="211"/>
      <c r="C80" s="211"/>
      <c r="D80" s="211"/>
      <c r="E80" s="211"/>
      <c r="F80" s="211"/>
      <c r="G80" s="63">
        <v>195</v>
      </c>
      <c r="H80" s="65">
        <v>0</v>
      </c>
      <c r="I80" s="65">
        <v>0</v>
      </c>
      <c r="J80" s="65">
        <v>0</v>
      </c>
      <c r="K80" s="65">
        <v>0</v>
      </c>
    </row>
    <row r="81" spans="1:11" x14ac:dyDescent="0.25">
      <c r="A81" s="211" t="s">
        <v>253</v>
      </c>
      <c r="B81" s="211"/>
      <c r="C81" s="211"/>
      <c r="D81" s="211"/>
      <c r="E81" s="211"/>
      <c r="F81" s="211"/>
      <c r="G81" s="63">
        <v>196</v>
      </c>
      <c r="H81" s="65">
        <v>0</v>
      </c>
      <c r="I81" s="65">
        <v>0</v>
      </c>
      <c r="J81" s="65">
        <v>0</v>
      </c>
      <c r="K81" s="65">
        <v>0</v>
      </c>
    </row>
    <row r="82" spans="1:11" x14ac:dyDescent="0.25">
      <c r="A82" s="228" t="s">
        <v>254</v>
      </c>
      <c r="B82" s="228"/>
      <c r="C82" s="228"/>
      <c r="D82" s="228"/>
      <c r="E82" s="228"/>
      <c r="F82" s="228"/>
      <c r="G82" s="63">
        <v>197</v>
      </c>
      <c r="H82" s="65">
        <v>0</v>
      </c>
      <c r="I82" s="65">
        <v>0</v>
      </c>
      <c r="J82" s="65">
        <v>0</v>
      </c>
      <c r="K82" s="65">
        <v>0</v>
      </c>
    </row>
    <row r="83" spans="1:11" x14ac:dyDescent="0.25">
      <c r="A83" s="228" t="s">
        <v>255</v>
      </c>
      <c r="B83" s="228"/>
      <c r="C83" s="228"/>
      <c r="D83" s="228"/>
      <c r="E83" s="228"/>
      <c r="F83" s="228"/>
      <c r="G83" s="63">
        <v>198</v>
      </c>
      <c r="H83" s="65">
        <v>0</v>
      </c>
      <c r="I83" s="65">
        <v>0</v>
      </c>
      <c r="J83" s="65">
        <v>0</v>
      </c>
      <c r="K83" s="65">
        <v>0</v>
      </c>
    </row>
    <row r="84" spans="1:11" ht="14.4" x14ac:dyDescent="0.3">
      <c r="A84" s="208" t="s">
        <v>256</v>
      </c>
      <c r="B84" s="208"/>
      <c r="C84" s="208"/>
      <c r="D84" s="208"/>
      <c r="E84" s="208"/>
      <c r="F84" s="208"/>
      <c r="G84" s="229"/>
      <c r="H84" s="229"/>
      <c r="I84" s="229"/>
      <c r="J84" s="230"/>
      <c r="K84" s="230"/>
    </row>
    <row r="85" spans="1:11" x14ac:dyDescent="0.25">
      <c r="A85" s="231" t="s">
        <v>257</v>
      </c>
      <c r="B85" s="231"/>
      <c r="C85" s="231"/>
      <c r="D85" s="231"/>
      <c r="E85" s="231"/>
      <c r="F85" s="231"/>
      <c r="G85" s="63">
        <v>199</v>
      </c>
      <c r="H85" s="67">
        <f>H86+H87</f>
        <v>0</v>
      </c>
      <c r="I85" s="67">
        <f>I86+I87</f>
        <v>0</v>
      </c>
      <c r="J85" s="67">
        <f>J86+J87</f>
        <v>0</v>
      </c>
      <c r="K85" s="67">
        <f>K86+K87</f>
        <v>0</v>
      </c>
    </row>
    <row r="86" spans="1:11" x14ac:dyDescent="0.25">
      <c r="A86" s="232" t="s">
        <v>258</v>
      </c>
      <c r="B86" s="232"/>
      <c r="C86" s="232"/>
      <c r="D86" s="232"/>
      <c r="E86" s="232"/>
      <c r="F86" s="232"/>
      <c r="G86" s="52">
        <v>200</v>
      </c>
      <c r="H86" s="68">
        <v>0</v>
      </c>
      <c r="I86" s="68">
        <v>0</v>
      </c>
      <c r="J86" s="68">
        <v>0</v>
      </c>
      <c r="K86" s="68">
        <v>0</v>
      </c>
    </row>
    <row r="87" spans="1:11" x14ac:dyDescent="0.25">
      <c r="A87" s="232" t="s">
        <v>259</v>
      </c>
      <c r="B87" s="232"/>
      <c r="C87" s="232"/>
      <c r="D87" s="232"/>
      <c r="E87" s="232"/>
      <c r="F87" s="232"/>
      <c r="G87" s="52">
        <v>201</v>
      </c>
      <c r="H87" s="68">
        <v>0</v>
      </c>
      <c r="I87" s="68">
        <v>0</v>
      </c>
      <c r="J87" s="68">
        <v>0</v>
      </c>
      <c r="K87" s="68">
        <v>0</v>
      </c>
    </row>
    <row r="88" spans="1:11" ht="14.4" x14ac:dyDescent="0.3">
      <c r="A88" s="233" t="s">
        <v>260</v>
      </c>
      <c r="B88" s="233"/>
      <c r="C88" s="233"/>
      <c r="D88" s="233"/>
      <c r="E88" s="233"/>
      <c r="F88" s="233"/>
      <c r="G88" s="234"/>
      <c r="H88" s="234"/>
      <c r="I88" s="234"/>
      <c r="J88" s="230"/>
      <c r="K88" s="230"/>
    </row>
    <row r="89" spans="1:11" x14ac:dyDescent="0.25">
      <c r="A89" s="190" t="s">
        <v>261</v>
      </c>
      <c r="B89" s="190"/>
      <c r="C89" s="190"/>
      <c r="D89" s="190"/>
      <c r="E89" s="190"/>
      <c r="F89" s="190"/>
      <c r="G89" s="52">
        <v>202</v>
      </c>
      <c r="H89" s="68">
        <v>3003260</v>
      </c>
      <c r="I89" s="68">
        <v>3003260</v>
      </c>
      <c r="J89" s="68">
        <v>9659844</v>
      </c>
      <c r="K89" s="68">
        <v>9659844</v>
      </c>
    </row>
    <row r="90" spans="1:11" ht="24" customHeight="1" x14ac:dyDescent="0.25">
      <c r="A90" s="235" t="s">
        <v>262</v>
      </c>
      <c r="B90" s="235"/>
      <c r="C90" s="235"/>
      <c r="D90" s="235"/>
      <c r="E90" s="235"/>
      <c r="F90" s="235"/>
      <c r="G90" s="63">
        <v>203</v>
      </c>
      <c r="H90" s="67">
        <f>SUM(H91:H98)</f>
        <v>0</v>
      </c>
      <c r="I90" s="67">
        <f>SUM(I91:I98)</f>
        <v>0</v>
      </c>
      <c r="J90" s="67">
        <f>SUM(J91:J98)</f>
        <v>0</v>
      </c>
      <c r="K90" s="67">
        <f>SUM(K91:K98)</f>
        <v>0</v>
      </c>
    </row>
    <row r="91" spans="1:11" x14ac:dyDescent="0.25">
      <c r="A91" s="226" t="s">
        <v>263</v>
      </c>
      <c r="B91" s="226"/>
      <c r="C91" s="226"/>
      <c r="D91" s="226"/>
      <c r="E91" s="226"/>
      <c r="F91" s="226"/>
      <c r="G91" s="52">
        <v>204</v>
      </c>
      <c r="H91" s="68">
        <v>0</v>
      </c>
      <c r="I91" s="68">
        <v>0</v>
      </c>
      <c r="J91" s="68">
        <v>0</v>
      </c>
      <c r="K91" s="68">
        <v>0</v>
      </c>
    </row>
    <row r="92" spans="1:11" ht="22.2" customHeight="1" x14ac:dyDescent="0.25">
      <c r="A92" s="226" t="s">
        <v>264</v>
      </c>
      <c r="B92" s="226"/>
      <c r="C92" s="226"/>
      <c r="D92" s="226"/>
      <c r="E92" s="226"/>
      <c r="F92" s="226"/>
      <c r="G92" s="52">
        <v>205</v>
      </c>
      <c r="H92" s="68">
        <v>0</v>
      </c>
      <c r="I92" s="68">
        <v>0</v>
      </c>
      <c r="J92" s="68">
        <v>0</v>
      </c>
      <c r="K92" s="68">
        <v>0</v>
      </c>
    </row>
    <row r="93" spans="1:11" ht="22.2" customHeight="1" x14ac:dyDescent="0.25">
      <c r="A93" s="226" t="s">
        <v>265</v>
      </c>
      <c r="B93" s="226"/>
      <c r="C93" s="226"/>
      <c r="D93" s="226"/>
      <c r="E93" s="226"/>
      <c r="F93" s="226"/>
      <c r="G93" s="52">
        <v>206</v>
      </c>
      <c r="H93" s="68">
        <v>0</v>
      </c>
      <c r="I93" s="68">
        <v>0</v>
      </c>
      <c r="J93" s="68">
        <v>0</v>
      </c>
      <c r="K93" s="68">
        <v>0</v>
      </c>
    </row>
    <row r="94" spans="1:11" ht="22.2" customHeight="1" x14ac:dyDescent="0.25">
      <c r="A94" s="226" t="s">
        <v>266</v>
      </c>
      <c r="B94" s="226"/>
      <c r="C94" s="226"/>
      <c r="D94" s="226"/>
      <c r="E94" s="226"/>
      <c r="F94" s="226"/>
      <c r="G94" s="52">
        <v>207</v>
      </c>
      <c r="H94" s="68">
        <v>0</v>
      </c>
      <c r="I94" s="68">
        <v>0</v>
      </c>
      <c r="J94" s="68">
        <v>0</v>
      </c>
      <c r="K94" s="68">
        <v>0</v>
      </c>
    </row>
    <row r="95" spans="1:11" ht="22.2" customHeight="1" x14ac:dyDescent="0.25">
      <c r="A95" s="226" t="s">
        <v>267</v>
      </c>
      <c r="B95" s="226"/>
      <c r="C95" s="226"/>
      <c r="D95" s="226"/>
      <c r="E95" s="226"/>
      <c r="F95" s="226"/>
      <c r="G95" s="52">
        <v>208</v>
      </c>
      <c r="H95" s="68">
        <v>0</v>
      </c>
      <c r="I95" s="68">
        <v>0</v>
      </c>
      <c r="J95" s="68">
        <v>0</v>
      </c>
      <c r="K95" s="68">
        <v>0</v>
      </c>
    </row>
    <row r="96" spans="1:11" ht="22.2" customHeight="1" x14ac:dyDescent="0.25">
      <c r="A96" s="226" t="s">
        <v>268</v>
      </c>
      <c r="B96" s="226"/>
      <c r="C96" s="226"/>
      <c r="D96" s="226"/>
      <c r="E96" s="226"/>
      <c r="F96" s="226"/>
      <c r="G96" s="52">
        <v>209</v>
      </c>
      <c r="H96" s="68">
        <v>0</v>
      </c>
      <c r="I96" s="68">
        <v>0</v>
      </c>
      <c r="J96" s="68">
        <v>0</v>
      </c>
      <c r="K96" s="68">
        <v>0</v>
      </c>
    </row>
    <row r="97" spans="1:11" x14ac:dyDescent="0.25">
      <c r="A97" s="226" t="s">
        <v>269</v>
      </c>
      <c r="B97" s="226"/>
      <c r="C97" s="226"/>
      <c r="D97" s="226"/>
      <c r="E97" s="226"/>
      <c r="F97" s="226"/>
      <c r="G97" s="52">
        <v>210</v>
      </c>
      <c r="H97" s="68">
        <v>0</v>
      </c>
      <c r="I97" s="68">
        <v>0</v>
      </c>
      <c r="J97" s="68">
        <v>0</v>
      </c>
      <c r="K97" s="68">
        <v>0</v>
      </c>
    </row>
    <row r="98" spans="1:11" x14ac:dyDescent="0.25">
      <c r="A98" s="226" t="s">
        <v>270</v>
      </c>
      <c r="B98" s="226"/>
      <c r="C98" s="226"/>
      <c r="D98" s="226"/>
      <c r="E98" s="226"/>
      <c r="F98" s="226"/>
      <c r="G98" s="52">
        <v>211</v>
      </c>
      <c r="H98" s="68">
        <v>0</v>
      </c>
      <c r="I98" s="68">
        <v>0</v>
      </c>
      <c r="J98" s="68">
        <v>0</v>
      </c>
      <c r="K98" s="68">
        <v>0</v>
      </c>
    </row>
    <row r="99" spans="1:11" x14ac:dyDescent="0.25">
      <c r="A99" s="190" t="s">
        <v>271</v>
      </c>
      <c r="B99" s="190"/>
      <c r="C99" s="190"/>
      <c r="D99" s="190"/>
      <c r="E99" s="190"/>
      <c r="F99" s="190"/>
      <c r="G99" s="52">
        <v>212</v>
      </c>
      <c r="H99" s="68">
        <v>0</v>
      </c>
      <c r="I99" s="68">
        <v>0</v>
      </c>
      <c r="J99" s="68">
        <v>0</v>
      </c>
      <c r="K99" s="68">
        <v>0</v>
      </c>
    </row>
    <row r="100" spans="1:11" ht="22.95" customHeight="1" x14ac:dyDescent="0.25">
      <c r="A100" s="235" t="s">
        <v>272</v>
      </c>
      <c r="B100" s="235"/>
      <c r="C100" s="235"/>
      <c r="D100" s="235"/>
      <c r="E100" s="235"/>
      <c r="F100" s="235"/>
      <c r="G100" s="63">
        <v>213</v>
      </c>
      <c r="H100" s="67">
        <f>H90-H99</f>
        <v>0</v>
      </c>
      <c r="I100" s="67">
        <f>I90-I99</f>
        <v>0</v>
      </c>
      <c r="J100" s="67">
        <f>J90-J99</f>
        <v>0</v>
      </c>
      <c r="K100" s="67">
        <f>K90-K99</f>
        <v>0</v>
      </c>
    </row>
    <row r="101" spans="1:11" x14ac:dyDescent="0.25">
      <c r="A101" s="235" t="s">
        <v>273</v>
      </c>
      <c r="B101" s="235"/>
      <c r="C101" s="235"/>
      <c r="D101" s="235"/>
      <c r="E101" s="235"/>
      <c r="F101" s="235"/>
      <c r="G101" s="63">
        <v>214</v>
      </c>
      <c r="H101" s="67">
        <f>H89+H100</f>
        <v>3003260</v>
      </c>
      <c r="I101" s="67">
        <f>I89+I100</f>
        <v>3003260</v>
      </c>
      <c r="J101" s="67">
        <f>J89+J100</f>
        <v>9659844</v>
      </c>
      <c r="K101" s="67">
        <f>K89+K100</f>
        <v>9659844</v>
      </c>
    </row>
    <row r="102" spans="1:11" ht="14.4" x14ac:dyDescent="0.3">
      <c r="A102" s="208" t="s">
        <v>274</v>
      </c>
      <c r="B102" s="208"/>
      <c r="C102" s="208"/>
      <c r="D102" s="208"/>
      <c r="E102" s="208"/>
      <c r="F102" s="208"/>
      <c r="G102" s="229"/>
      <c r="H102" s="229"/>
      <c r="I102" s="229"/>
      <c r="J102" s="230"/>
      <c r="K102" s="230"/>
    </row>
    <row r="103" spans="1:11" x14ac:dyDescent="0.25">
      <c r="A103" s="231" t="s">
        <v>275</v>
      </c>
      <c r="B103" s="231"/>
      <c r="C103" s="231"/>
      <c r="D103" s="231"/>
      <c r="E103" s="231"/>
      <c r="F103" s="231"/>
      <c r="G103" s="63">
        <v>215</v>
      </c>
      <c r="H103" s="67">
        <f>H104+H105</f>
        <v>0</v>
      </c>
      <c r="I103" s="67">
        <f>I104+I105</f>
        <v>0</v>
      </c>
      <c r="J103" s="67">
        <f>J104+J105</f>
        <v>0</v>
      </c>
      <c r="K103" s="67">
        <f>K104+K105</f>
        <v>0</v>
      </c>
    </row>
    <row r="104" spans="1:11" x14ac:dyDescent="0.25">
      <c r="A104" s="232" t="s">
        <v>276</v>
      </c>
      <c r="B104" s="232"/>
      <c r="C104" s="232"/>
      <c r="D104" s="232"/>
      <c r="E104" s="232"/>
      <c r="F104" s="232"/>
      <c r="G104" s="52">
        <v>216</v>
      </c>
      <c r="H104" s="68">
        <v>0</v>
      </c>
      <c r="I104" s="68">
        <v>0</v>
      </c>
      <c r="J104" s="68">
        <v>0</v>
      </c>
      <c r="K104" s="68">
        <v>0</v>
      </c>
    </row>
    <row r="105" spans="1:11" x14ac:dyDescent="0.25">
      <c r="A105" s="232" t="s">
        <v>277</v>
      </c>
      <c r="B105" s="232"/>
      <c r="C105" s="232"/>
      <c r="D105" s="232"/>
      <c r="E105" s="232"/>
      <c r="F105" s="232"/>
      <c r="G105" s="52">
        <v>217</v>
      </c>
      <c r="H105" s="68">
        <v>0</v>
      </c>
      <c r="I105" s="68">
        <v>0</v>
      </c>
      <c r="J105" s="68">
        <v>0</v>
      </c>
      <c r="K105" s="68">
        <v>0</v>
      </c>
    </row>
  </sheetData>
  <mergeCells count="107">
    <mergeCell ref="A103:F103"/>
    <mergeCell ref="A104:F104"/>
    <mergeCell ref="A105:F105"/>
    <mergeCell ref="A97:F97"/>
    <mergeCell ref="A98:F98"/>
    <mergeCell ref="A99:F99"/>
    <mergeCell ref="A100:F100"/>
    <mergeCell ref="A101:F101"/>
    <mergeCell ref="A102:K102"/>
    <mergeCell ref="A91:F91"/>
    <mergeCell ref="A92:F92"/>
    <mergeCell ref="A93:F93"/>
    <mergeCell ref="A94:F94"/>
    <mergeCell ref="A95:F95"/>
    <mergeCell ref="A96:F96"/>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s>
  <dataValidations count="6">
    <dataValidation operator="greaterThanOrEqual" allowBlank="1" showInputMessage="1" showErrorMessage="1" errorTitle="Pogrešan upis" error="Dopušten je upis samo pozitivnih cjelobrojnih vrijednosti" sqref="H45:K45 H52:K52"/>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s>
  <pageMargins left="0.7" right="0.7" top="0.75" bottom="0.75"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1" zoomScale="60" zoomScaleNormal="100" workbookViewId="0">
      <selection sqref="A1:XFD1048576"/>
    </sheetView>
  </sheetViews>
  <sheetFormatPr defaultColWidth="9.109375" defaultRowHeight="13.2" x14ac:dyDescent="0.25"/>
  <cols>
    <col min="1" max="7" width="9.109375" style="70"/>
    <col min="8" max="9" width="30.33203125" style="87" customWidth="1"/>
    <col min="10" max="16384" width="9.109375" style="70"/>
  </cols>
  <sheetData>
    <row r="1" spans="1:9" ht="14.4" x14ac:dyDescent="0.3">
      <c r="A1" s="239" t="s">
        <v>278</v>
      </c>
      <c r="B1" s="240"/>
      <c r="C1" s="240"/>
      <c r="D1" s="240"/>
      <c r="E1" s="240"/>
      <c r="F1" s="240"/>
      <c r="G1" s="240"/>
      <c r="H1" s="240"/>
      <c r="I1" s="240"/>
    </row>
    <row r="2" spans="1:9" ht="14.4" x14ac:dyDescent="0.3">
      <c r="A2" s="214" t="s">
        <v>279</v>
      </c>
      <c r="B2" s="197"/>
      <c r="C2" s="197"/>
      <c r="D2" s="197"/>
      <c r="E2" s="197"/>
      <c r="F2" s="197"/>
      <c r="G2" s="197"/>
      <c r="H2" s="197"/>
      <c r="I2" s="197"/>
    </row>
    <row r="3" spans="1:9" ht="14.4" x14ac:dyDescent="0.3">
      <c r="A3" s="241" t="s">
        <v>57</v>
      </c>
      <c r="B3" s="242"/>
      <c r="C3" s="242"/>
      <c r="D3" s="242"/>
      <c r="E3" s="242"/>
      <c r="F3" s="242"/>
      <c r="G3" s="242"/>
      <c r="H3" s="242"/>
      <c r="I3" s="242"/>
    </row>
    <row r="4" spans="1:9" ht="14.4" x14ac:dyDescent="0.25">
      <c r="A4" s="243" t="s">
        <v>280</v>
      </c>
      <c r="B4" s="201"/>
      <c r="C4" s="201"/>
      <c r="D4" s="201"/>
      <c r="E4" s="201"/>
      <c r="F4" s="201"/>
      <c r="G4" s="201"/>
      <c r="H4" s="201"/>
      <c r="I4" s="202"/>
    </row>
    <row r="5" spans="1:9" ht="22.8" thickBot="1" x14ac:dyDescent="0.3">
      <c r="A5" s="244" t="s">
        <v>59</v>
      </c>
      <c r="B5" s="245"/>
      <c r="C5" s="245"/>
      <c r="D5" s="245"/>
      <c r="E5" s="245"/>
      <c r="F5" s="246"/>
      <c r="G5" s="71" t="s">
        <v>175</v>
      </c>
      <c r="H5" s="72" t="s">
        <v>176</v>
      </c>
      <c r="I5" s="72" t="s">
        <v>177</v>
      </c>
    </row>
    <row r="6" spans="1:9" ht="14.4" x14ac:dyDescent="0.25">
      <c r="A6" s="236">
        <v>1</v>
      </c>
      <c r="B6" s="237"/>
      <c r="C6" s="237"/>
      <c r="D6" s="237"/>
      <c r="E6" s="237"/>
      <c r="F6" s="238"/>
      <c r="G6" s="73">
        <v>2</v>
      </c>
      <c r="H6" s="74" t="s">
        <v>281</v>
      </c>
      <c r="I6" s="74" t="s">
        <v>282</v>
      </c>
    </row>
    <row r="7" spans="1:9" x14ac:dyDescent="0.25">
      <c r="A7" s="250" t="s">
        <v>283</v>
      </c>
      <c r="B7" s="251"/>
      <c r="C7" s="251"/>
      <c r="D7" s="251"/>
      <c r="E7" s="251"/>
      <c r="F7" s="251"/>
      <c r="G7" s="251"/>
      <c r="H7" s="251"/>
      <c r="I7" s="252"/>
    </row>
    <row r="8" spans="1:9" ht="12.75" customHeight="1" x14ac:dyDescent="0.25">
      <c r="A8" s="253" t="s">
        <v>284</v>
      </c>
      <c r="B8" s="254"/>
      <c r="C8" s="254"/>
      <c r="D8" s="254"/>
      <c r="E8" s="254"/>
      <c r="F8" s="255"/>
      <c r="G8" s="75">
        <v>1</v>
      </c>
      <c r="H8" s="76">
        <v>4165357</v>
      </c>
      <c r="I8" s="76">
        <v>11889427</v>
      </c>
    </row>
    <row r="9" spans="1:9" ht="12.75" customHeight="1" x14ac:dyDescent="0.25">
      <c r="A9" s="256" t="s">
        <v>285</v>
      </c>
      <c r="B9" s="257"/>
      <c r="C9" s="257"/>
      <c r="D9" s="257"/>
      <c r="E9" s="257"/>
      <c r="F9" s="258"/>
      <c r="G9" s="77">
        <v>2</v>
      </c>
      <c r="H9" s="78">
        <f>H10+H11+H12+H13+H14+H15+H16+H17</f>
        <v>11897690</v>
      </c>
      <c r="I9" s="78">
        <f>I10+I11+I12+I13+I14+I15+I16+I17</f>
        <v>9602099</v>
      </c>
    </row>
    <row r="10" spans="1:9" ht="12.75" customHeight="1" x14ac:dyDescent="0.25">
      <c r="A10" s="259" t="s">
        <v>286</v>
      </c>
      <c r="B10" s="260"/>
      <c r="C10" s="260"/>
      <c r="D10" s="260"/>
      <c r="E10" s="260"/>
      <c r="F10" s="261"/>
      <c r="G10" s="79">
        <v>3</v>
      </c>
      <c r="H10" s="80">
        <v>7689356</v>
      </c>
      <c r="I10" s="80">
        <v>7279680</v>
      </c>
    </row>
    <row r="11" spans="1:9" ht="22.2" customHeight="1" x14ac:dyDescent="0.25">
      <c r="A11" s="259" t="s">
        <v>287</v>
      </c>
      <c r="B11" s="260"/>
      <c r="C11" s="260"/>
      <c r="D11" s="260"/>
      <c r="E11" s="260"/>
      <c r="F11" s="261"/>
      <c r="G11" s="79">
        <v>4</v>
      </c>
      <c r="H11" s="80">
        <v>0</v>
      </c>
      <c r="I11" s="80">
        <v>0</v>
      </c>
    </row>
    <row r="12" spans="1:9" ht="23.4" customHeight="1" x14ac:dyDescent="0.25">
      <c r="A12" s="259" t="s">
        <v>288</v>
      </c>
      <c r="B12" s="260"/>
      <c r="C12" s="260"/>
      <c r="D12" s="260"/>
      <c r="E12" s="260"/>
      <c r="F12" s="261"/>
      <c r="G12" s="79">
        <v>5</v>
      </c>
      <c r="H12" s="80">
        <v>0</v>
      </c>
      <c r="I12" s="80">
        <v>0</v>
      </c>
    </row>
    <row r="13" spans="1:9" ht="12.75" customHeight="1" x14ac:dyDescent="0.25">
      <c r="A13" s="259" t="s">
        <v>289</v>
      </c>
      <c r="B13" s="260"/>
      <c r="C13" s="260"/>
      <c r="D13" s="260"/>
      <c r="E13" s="260"/>
      <c r="F13" s="261"/>
      <c r="G13" s="79">
        <v>6</v>
      </c>
      <c r="H13" s="80">
        <v>-1307229</v>
      </c>
      <c r="I13" s="80">
        <v>-53996</v>
      </c>
    </row>
    <row r="14" spans="1:9" ht="12.75" customHeight="1" x14ac:dyDescent="0.25">
      <c r="A14" s="259" t="s">
        <v>290</v>
      </c>
      <c r="B14" s="260"/>
      <c r="C14" s="260"/>
      <c r="D14" s="260"/>
      <c r="E14" s="260"/>
      <c r="F14" s="261"/>
      <c r="G14" s="79">
        <v>7</v>
      </c>
      <c r="H14" s="80">
        <v>1083023</v>
      </c>
      <c r="I14" s="80">
        <v>85918</v>
      </c>
    </row>
    <row r="15" spans="1:9" ht="12.75" customHeight="1" x14ac:dyDescent="0.25">
      <c r="A15" s="259" t="s">
        <v>291</v>
      </c>
      <c r="B15" s="260"/>
      <c r="C15" s="260"/>
      <c r="D15" s="260"/>
      <c r="E15" s="260"/>
      <c r="F15" s="261"/>
      <c r="G15" s="79">
        <v>8</v>
      </c>
      <c r="H15" s="80">
        <v>0</v>
      </c>
      <c r="I15" s="80">
        <v>0</v>
      </c>
    </row>
    <row r="16" spans="1:9" ht="12.75" customHeight="1" x14ac:dyDescent="0.25">
      <c r="A16" s="259" t="s">
        <v>292</v>
      </c>
      <c r="B16" s="260"/>
      <c r="C16" s="260"/>
      <c r="D16" s="260"/>
      <c r="E16" s="260"/>
      <c r="F16" s="261"/>
      <c r="G16" s="79">
        <v>9</v>
      </c>
      <c r="H16" s="80">
        <v>0</v>
      </c>
      <c r="I16" s="80">
        <v>0</v>
      </c>
    </row>
    <row r="17" spans="1:9" ht="25.2" customHeight="1" x14ac:dyDescent="0.25">
      <c r="A17" s="259" t="s">
        <v>293</v>
      </c>
      <c r="B17" s="260"/>
      <c r="C17" s="260"/>
      <c r="D17" s="260"/>
      <c r="E17" s="260"/>
      <c r="F17" s="261"/>
      <c r="G17" s="79">
        <v>10</v>
      </c>
      <c r="H17" s="80">
        <v>4432540</v>
      </c>
      <c r="I17" s="80">
        <v>2290497</v>
      </c>
    </row>
    <row r="18" spans="1:9" ht="28.2" customHeight="1" x14ac:dyDescent="0.25">
      <c r="A18" s="247" t="s">
        <v>294</v>
      </c>
      <c r="B18" s="248"/>
      <c r="C18" s="248"/>
      <c r="D18" s="248"/>
      <c r="E18" s="248"/>
      <c r="F18" s="249"/>
      <c r="G18" s="77">
        <v>11</v>
      </c>
      <c r="H18" s="78">
        <f>H8+H9</f>
        <v>16063047</v>
      </c>
      <c r="I18" s="78">
        <f>I8+I9</f>
        <v>21491526</v>
      </c>
    </row>
    <row r="19" spans="1:9" ht="12.75" customHeight="1" x14ac:dyDescent="0.25">
      <c r="A19" s="256" t="s">
        <v>295</v>
      </c>
      <c r="B19" s="257"/>
      <c r="C19" s="257"/>
      <c r="D19" s="257"/>
      <c r="E19" s="257"/>
      <c r="F19" s="258"/>
      <c r="G19" s="77">
        <v>12</v>
      </c>
      <c r="H19" s="78">
        <f>H20+H21+H22+H23</f>
        <v>-14213323</v>
      </c>
      <c r="I19" s="78">
        <f>I20+I21+I22+I23</f>
        <v>20744808</v>
      </c>
    </row>
    <row r="20" spans="1:9" ht="12.75" customHeight="1" x14ac:dyDescent="0.25">
      <c r="A20" s="259" t="s">
        <v>296</v>
      </c>
      <c r="B20" s="260"/>
      <c r="C20" s="260"/>
      <c r="D20" s="260"/>
      <c r="E20" s="260"/>
      <c r="F20" s="261"/>
      <c r="G20" s="79">
        <v>13</v>
      </c>
      <c r="H20" s="80">
        <v>-31301957</v>
      </c>
      <c r="I20" s="80">
        <f>-4921050+3</f>
        <v>-4921047</v>
      </c>
    </row>
    <row r="21" spans="1:9" ht="12.75" customHeight="1" x14ac:dyDescent="0.25">
      <c r="A21" s="259" t="s">
        <v>297</v>
      </c>
      <c r="B21" s="260"/>
      <c r="C21" s="260"/>
      <c r="D21" s="260"/>
      <c r="E21" s="260"/>
      <c r="F21" s="261"/>
      <c r="G21" s="79">
        <v>14</v>
      </c>
      <c r="H21" s="80">
        <v>34381315</v>
      </c>
      <c r="I21" s="80">
        <v>61635101</v>
      </c>
    </row>
    <row r="22" spans="1:9" ht="12.75" customHeight="1" x14ac:dyDescent="0.25">
      <c r="A22" s="259" t="s">
        <v>298</v>
      </c>
      <c r="B22" s="260"/>
      <c r="C22" s="260"/>
      <c r="D22" s="260"/>
      <c r="E22" s="260"/>
      <c r="F22" s="261"/>
      <c r="G22" s="79">
        <v>15</v>
      </c>
      <c r="H22" s="80">
        <v>-18234665</v>
      </c>
      <c r="I22" s="80">
        <v>-35969246</v>
      </c>
    </row>
    <row r="23" spans="1:9" ht="12.75" customHeight="1" x14ac:dyDescent="0.25">
      <c r="A23" s="259" t="s">
        <v>299</v>
      </c>
      <c r="B23" s="260"/>
      <c r="C23" s="260"/>
      <c r="D23" s="260"/>
      <c r="E23" s="260"/>
      <c r="F23" s="261"/>
      <c r="G23" s="79">
        <v>16</v>
      </c>
      <c r="H23" s="80">
        <v>941984</v>
      </c>
      <c r="I23" s="80">
        <v>0</v>
      </c>
    </row>
    <row r="24" spans="1:9" ht="12.75" customHeight="1" x14ac:dyDescent="0.25">
      <c r="A24" s="247" t="s">
        <v>300</v>
      </c>
      <c r="B24" s="248"/>
      <c r="C24" s="248"/>
      <c r="D24" s="248"/>
      <c r="E24" s="248"/>
      <c r="F24" s="249"/>
      <c r="G24" s="77">
        <v>17</v>
      </c>
      <c r="H24" s="78">
        <f>H18+H19</f>
        <v>1849724</v>
      </c>
      <c r="I24" s="78">
        <f>I18+I19</f>
        <v>42236334</v>
      </c>
    </row>
    <row r="25" spans="1:9" ht="12.75" customHeight="1" x14ac:dyDescent="0.25">
      <c r="A25" s="262" t="s">
        <v>301</v>
      </c>
      <c r="B25" s="263"/>
      <c r="C25" s="263"/>
      <c r="D25" s="263"/>
      <c r="E25" s="263"/>
      <c r="F25" s="264"/>
      <c r="G25" s="79">
        <v>18</v>
      </c>
      <c r="H25" s="80">
        <v>-1083023</v>
      </c>
      <c r="I25" s="80">
        <v>-85918</v>
      </c>
    </row>
    <row r="26" spans="1:9" ht="12.75" customHeight="1" x14ac:dyDescent="0.25">
      <c r="A26" s="262" t="s">
        <v>302</v>
      </c>
      <c r="B26" s="263"/>
      <c r="C26" s="263"/>
      <c r="D26" s="263"/>
      <c r="E26" s="263"/>
      <c r="F26" s="264"/>
      <c r="G26" s="79">
        <v>19</v>
      </c>
      <c r="H26" s="80">
        <v>-1179319</v>
      </c>
      <c r="I26" s="80">
        <v>-1900674</v>
      </c>
    </row>
    <row r="27" spans="1:9" ht="25.95" customHeight="1" x14ac:dyDescent="0.25">
      <c r="A27" s="265" t="s">
        <v>303</v>
      </c>
      <c r="B27" s="266"/>
      <c r="C27" s="266"/>
      <c r="D27" s="266"/>
      <c r="E27" s="266"/>
      <c r="F27" s="267"/>
      <c r="G27" s="81">
        <v>20</v>
      </c>
      <c r="H27" s="82">
        <f>H24+H25+H26</f>
        <v>-412618</v>
      </c>
      <c r="I27" s="82">
        <f>I24+I25+I26</f>
        <v>40249742</v>
      </c>
    </row>
    <row r="28" spans="1:9" x14ac:dyDescent="0.25">
      <c r="A28" s="250" t="s">
        <v>304</v>
      </c>
      <c r="B28" s="251"/>
      <c r="C28" s="251"/>
      <c r="D28" s="251"/>
      <c r="E28" s="251"/>
      <c r="F28" s="251"/>
      <c r="G28" s="251"/>
      <c r="H28" s="251"/>
      <c r="I28" s="252"/>
    </row>
    <row r="29" spans="1:9" ht="30.6" customHeight="1" x14ac:dyDescent="0.25">
      <c r="A29" s="253" t="s">
        <v>305</v>
      </c>
      <c r="B29" s="254"/>
      <c r="C29" s="254"/>
      <c r="D29" s="254"/>
      <c r="E29" s="254"/>
      <c r="F29" s="255"/>
      <c r="G29" s="75">
        <v>21</v>
      </c>
      <c r="H29" s="83">
        <v>1482398</v>
      </c>
      <c r="I29" s="83">
        <v>8661497</v>
      </c>
    </row>
    <row r="30" spans="1:9" ht="12.75" customHeight="1" x14ac:dyDescent="0.25">
      <c r="A30" s="262" t="s">
        <v>306</v>
      </c>
      <c r="B30" s="263"/>
      <c r="C30" s="263"/>
      <c r="D30" s="263"/>
      <c r="E30" s="263"/>
      <c r="F30" s="264"/>
      <c r="G30" s="79">
        <v>22</v>
      </c>
      <c r="H30" s="84">
        <v>0</v>
      </c>
      <c r="I30" s="84">
        <v>0</v>
      </c>
    </row>
    <row r="31" spans="1:9" ht="12.75" customHeight="1" x14ac:dyDescent="0.25">
      <c r="A31" s="262" t="s">
        <v>307</v>
      </c>
      <c r="B31" s="263"/>
      <c r="C31" s="263"/>
      <c r="D31" s="263"/>
      <c r="E31" s="263"/>
      <c r="F31" s="264"/>
      <c r="G31" s="79">
        <v>23</v>
      </c>
      <c r="H31" s="84">
        <v>1307229</v>
      </c>
      <c r="I31" s="84">
        <v>53996</v>
      </c>
    </row>
    <row r="32" spans="1:9" ht="12.75" customHeight="1" x14ac:dyDescent="0.25">
      <c r="A32" s="262" t="s">
        <v>308</v>
      </c>
      <c r="B32" s="263"/>
      <c r="C32" s="263"/>
      <c r="D32" s="263"/>
      <c r="E32" s="263"/>
      <c r="F32" s="264"/>
      <c r="G32" s="79">
        <v>24</v>
      </c>
      <c r="H32" s="84">
        <v>0</v>
      </c>
      <c r="I32" s="84">
        <v>0</v>
      </c>
    </row>
    <row r="33" spans="1:9" ht="12.75" customHeight="1" x14ac:dyDescent="0.25">
      <c r="A33" s="262" t="s">
        <v>309</v>
      </c>
      <c r="B33" s="263"/>
      <c r="C33" s="263"/>
      <c r="D33" s="263"/>
      <c r="E33" s="263"/>
      <c r="F33" s="264"/>
      <c r="G33" s="79">
        <v>25</v>
      </c>
      <c r="H33" s="84">
        <v>0</v>
      </c>
      <c r="I33" s="84">
        <v>0</v>
      </c>
    </row>
    <row r="34" spans="1:9" ht="12.75" customHeight="1" x14ac:dyDescent="0.25">
      <c r="A34" s="262" t="s">
        <v>310</v>
      </c>
      <c r="B34" s="263"/>
      <c r="C34" s="263"/>
      <c r="D34" s="263"/>
      <c r="E34" s="263"/>
      <c r="F34" s="264"/>
      <c r="G34" s="79">
        <v>26</v>
      </c>
      <c r="H34" s="84">
        <v>49395824</v>
      </c>
      <c r="I34" s="84">
        <v>18710615</v>
      </c>
    </row>
    <row r="35" spans="1:9" ht="26.4" customHeight="1" x14ac:dyDescent="0.25">
      <c r="A35" s="247" t="s">
        <v>311</v>
      </c>
      <c r="B35" s="248"/>
      <c r="C35" s="248"/>
      <c r="D35" s="248"/>
      <c r="E35" s="248"/>
      <c r="F35" s="249"/>
      <c r="G35" s="77">
        <v>27</v>
      </c>
      <c r="H35" s="85">
        <f>H29+H30+H31+H32+H33+H34</f>
        <v>52185451</v>
      </c>
      <c r="I35" s="85">
        <f>I29+I30+I31+I32+I33+I34</f>
        <v>27426108</v>
      </c>
    </row>
    <row r="36" spans="1:9" ht="22.95" customHeight="1" x14ac:dyDescent="0.25">
      <c r="A36" s="262" t="s">
        <v>312</v>
      </c>
      <c r="B36" s="263"/>
      <c r="C36" s="263"/>
      <c r="D36" s="263"/>
      <c r="E36" s="263"/>
      <c r="F36" s="264"/>
      <c r="G36" s="79">
        <v>28</v>
      </c>
      <c r="H36" s="84">
        <v>-8481898</v>
      </c>
      <c r="I36" s="84">
        <v>-2706251</v>
      </c>
    </row>
    <row r="37" spans="1:9" ht="12.75" customHeight="1" x14ac:dyDescent="0.25">
      <c r="A37" s="262" t="s">
        <v>313</v>
      </c>
      <c r="B37" s="263"/>
      <c r="C37" s="263"/>
      <c r="D37" s="263"/>
      <c r="E37" s="263"/>
      <c r="F37" s="264"/>
      <c r="G37" s="79">
        <v>29</v>
      </c>
      <c r="H37" s="84">
        <v>0</v>
      </c>
      <c r="I37" s="84">
        <v>0</v>
      </c>
    </row>
    <row r="38" spans="1:9" ht="12.75" customHeight="1" x14ac:dyDescent="0.25">
      <c r="A38" s="262" t="s">
        <v>314</v>
      </c>
      <c r="B38" s="263"/>
      <c r="C38" s="263"/>
      <c r="D38" s="263"/>
      <c r="E38" s="263"/>
      <c r="F38" s="264"/>
      <c r="G38" s="79">
        <v>30</v>
      </c>
      <c r="H38" s="84">
        <v>0</v>
      </c>
      <c r="I38" s="84">
        <v>0</v>
      </c>
    </row>
    <row r="39" spans="1:9" ht="12.75" customHeight="1" x14ac:dyDescent="0.25">
      <c r="A39" s="262" t="s">
        <v>315</v>
      </c>
      <c r="B39" s="263"/>
      <c r="C39" s="263"/>
      <c r="D39" s="263"/>
      <c r="E39" s="263"/>
      <c r="F39" s="264"/>
      <c r="G39" s="79">
        <v>31</v>
      </c>
      <c r="H39" s="84">
        <v>0</v>
      </c>
      <c r="I39" s="84">
        <v>0</v>
      </c>
    </row>
    <row r="40" spans="1:9" ht="12.75" customHeight="1" x14ac:dyDescent="0.25">
      <c r="A40" s="262" t="s">
        <v>316</v>
      </c>
      <c r="B40" s="263"/>
      <c r="C40" s="263"/>
      <c r="D40" s="263"/>
      <c r="E40" s="263"/>
      <c r="F40" s="264"/>
      <c r="G40" s="79">
        <v>32</v>
      </c>
      <c r="H40" s="84">
        <v>-2855148</v>
      </c>
      <c r="I40" s="84">
        <v>-20699339</v>
      </c>
    </row>
    <row r="41" spans="1:9" ht="24" customHeight="1" x14ac:dyDescent="0.25">
      <c r="A41" s="247" t="s">
        <v>317</v>
      </c>
      <c r="B41" s="248"/>
      <c r="C41" s="248"/>
      <c r="D41" s="248"/>
      <c r="E41" s="248"/>
      <c r="F41" s="249"/>
      <c r="G41" s="77">
        <v>33</v>
      </c>
      <c r="H41" s="85">
        <f>H36+H37+H38+H39+H40</f>
        <v>-11337046</v>
      </c>
      <c r="I41" s="85">
        <f>I36+I37+I38+I39+I40</f>
        <v>-23405590</v>
      </c>
    </row>
    <row r="42" spans="1:9" ht="29.4" customHeight="1" x14ac:dyDescent="0.25">
      <c r="A42" s="265" t="s">
        <v>318</v>
      </c>
      <c r="B42" s="266"/>
      <c r="C42" s="266"/>
      <c r="D42" s="266"/>
      <c r="E42" s="266"/>
      <c r="F42" s="267"/>
      <c r="G42" s="81">
        <v>34</v>
      </c>
      <c r="H42" s="86">
        <f>H35+H41</f>
        <v>40848405</v>
      </c>
      <c r="I42" s="86">
        <f>I35+I41</f>
        <v>4020518</v>
      </c>
    </row>
    <row r="43" spans="1:9" x14ac:dyDescent="0.25">
      <c r="A43" s="250" t="s">
        <v>319</v>
      </c>
      <c r="B43" s="251"/>
      <c r="C43" s="251"/>
      <c r="D43" s="251"/>
      <c r="E43" s="251"/>
      <c r="F43" s="251"/>
      <c r="G43" s="251"/>
      <c r="H43" s="251"/>
      <c r="I43" s="252"/>
    </row>
    <row r="44" spans="1:9" ht="12.75" customHeight="1" x14ac:dyDescent="0.25">
      <c r="A44" s="253" t="s">
        <v>320</v>
      </c>
      <c r="B44" s="254"/>
      <c r="C44" s="254"/>
      <c r="D44" s="254"/>
      <c r="E44" s="254"/>
      <c r="F44" s="255"/>
      <c r="G44" s="75">
        <v>35</v>
      </c>
      <c r="H44" s="83">
        <v>0</v>
      </c>
      <c r="I44" s="83">
        <v>0</v>
      </c>
    </row>
    <row r="45" spans="1:9" ht="25.2" customHeight="1" x14ac:dyDescent="0.25">
      <c r="A45" s="262" t="s">
        <v>321</v>
      </c>
      <c r="B45" s="263"/>
      <c r="C45" s="263"/>
      <c r="D45" s="263"/>
      <c r="E45" s="263"/>
      <c r="F45" s="264"/>
      <c r="G45" s="79">
        <v>36</v>
      </c>
      <c r="H45" s="84">
        <v>0</v>
      </c>
      <c r="I45" s="84">
        <v>0</v>
      </c>
    </row>
    <row r="46" spans="1:9" ht="12.75" customHeight="1" x14ac:dyDescent="0.25">
      <c r="A46" s="262" t="s">
        <v>322</v>
      </c>
      <c r="B46" s="263"/>
      <c r="C46" s="263"/>
      <c r="D46" s="263"/>
      <c r="E46" s="263"/>
      <c r="F46" s="264"/>
      <c r="G46" s="79">
        <v>37</v>
      </c>
      <c r="H46" s="84">
        <v>3738076</v>
      </c>
      <c r="I46" s="84">
        <v>0</v>
      </c>
    </row>
    <row r="47" spans="1:9" ht="12.75" customHeight="1" x14ac:dyDescent="0.25">
      <c r="A47" s="262" t="s">
        <v>323</v>
      </c>
      <c r="B47" s="263"/>
      <c r="C47" s="263"/>
      <c r="D47" s="263"/>
      <c r="E47" s="263"/>
      <c r="F47" s="264"/>
      <c r="G47" s="79">
        <v>38</v>
      </c>
      <c r="H47" s="84">
        <v>0</v>
      </c>
      <c r="I47" s="84">
        <v>0</v>
      </c>
    </row>
    <row r="48" spans="1:9" ht="22.2" customHeight="1" x14ac:dyDescent="0.25">
      <c r="A48" s="247" t="s">
        <v>324</v>
      </c>
      <c r="B48" s="248"/>
      <c r="C48" s="248"/>
      <c r="D48" s="248"/>
      <c r="E48" s="248"/>
      <c r="F48" s="249"/>
      <c r="G48" s="77">
        <v>39</v>
      </c>
      <c r="H48" s="85">
        <f>H44+H45+H46+H47</f>
        <v>3738076</v>
      </c>
      <c r="I48" s="85">
        <f>I44+I45+I46+I47</f>
        <v>0</v>
      </c>
    </row>
    <row r="49" spans="1:9" ht="24.6" customHeight="1" x14ac:dyDescent="0.25">
      <c r="A49" s="262" t="s">
        <v>325</v>
      </c>
      <c r="B49" s="263"/>
      <c r="C49" s="263"/>
      <c r="D49" s="263"/>
      <c r="E49" s="263"/>
      <c r="F49" s="264"/>
      <c r="G49" s="79">
        <v>40</v>
      </c>
      <c r="H49" s="84">
        <v>-17718274</v>
      </c>
      <c r="I49" s="84">
        <v>-74770352</v>
      </c>
    </row>
    <row r="50" spans="1:9" ht="12.75" customHeight="1" x14ac:dyDescent="0.25">
      <c r="A50" s="262" t="s">
        <v>326</v>
      </c>
      <c r="B50" s="263"/>
      <c r="C50" s="263"/>
      <c r="D50" s="263"/>
      <c r="E50" s="263"/>
      <c r="F50" s="264"/>
      <c r="G50" s="79">
        <v>41</v>
      </c>
      <c r="H50" s="84">
        <v>0</v>
      </c>
      <c r="I50" s="84">
        <v>0</v>
      </c>
    </row>
    <row r="51" spans="1:9" ht="12.75" customHeight="1" x14ac:dyDescent="0.25">
      <c r="A51" s="262" t="s">
        <v>327</v>
      </c>
      <c r="B51" s="263"/>
      <c r="C51" s="263"/>
      <c r="D51" s="263"/>
      <c r="E51" s="263"/>
      <c r="F51" s="264"/>
      <c r="G51" s="79">
        <v>42</v>
      </c>
      <c r="H51" s="84">
        <v>0</v>
      </c>
      <c r="I51" s="84">
        <v>0</v>
      </c>
    </row>
    <row r="52" spans="1:9" ht="22.95" customHeight="1" x14ac:dyDescent="0.25">
      <c r="A52" s="262" t="s">
        <v>328</v>
      </c>
      <c r="B52" s="263"/>
      <c r="C52" s="263"/>
      <c r="D52" s="263"/>
      <c r="E52" s="263"/>
      <c r="F52" s="264"/>
      <c r="G52" s="79">
        <v>43</v>
      </c>
      <c r="H52" s="84">
        <v>-436881</v>
      </c>
      <c r="I52" s="84">
        <v>-1441420</v>
      </c>
    </row>
    <row r="53" spans="1:9" ht="12.75" customHeight="1" x14ac:dyDescent="0.25">
      <c r="A53" s="262" t="s">
        <v>329</v>
      </c>
      <c r="B53" s="263"/>
      <c r="C53" s="263"/>
      <c r="D53" s="263"/>
      <c r="E53" s="263"/>
      <c r="F53" s="264"/>
      <c r="G53" s="79">
        <v>44</v>
      </c>
      <c r="H53" s="84">
        <v>0</v>
      </c>
      <c r="I53" s="84">
        <v>0</v>
      </c>
    </row>
    <row r="54" spans="1:9" ht="30.6" customHeight="1" x14ac:dyDescent="0.25">
      <c r="A54" s="247" t="s">
        <v>330</v>
      </c>
      <c r="B54" s="248"/>
      <c r="C54" s="248"/>
      <c r="D54" s="248"/>
      <c r="E54" s="248"/>
      <c r="F54" s="249"/>
      <c r="G54" s="77">
        <v>45</v>
      </c>
      <c r="H54" s="85">
        <f>H49+H50+H51+H52+H53</f>
        <v>-18155155</v>
      </c>
      <c r="I54" s="85">
        <f>I49+I50+I51+I52+I53</f>
        <v>-76211772</v>
      </c>
    </row>
    <row r="55" spans="1:9" ht="29.4" customHeight="1" x14ac:dyDescent="0.25">
      <c r="A55" s="268" t="s">
        <v>331</v>
      </c>
      <c r="B55" s="269"/>
      <c r="C55" s="269"/>
      <c r="D55" s="269"/>
      <c r="E55" s="269"/>
      <c r="F55" s="270"/>
      <c r="G55" s="77">
        <v>46</v>
      </c>
      <c r="H55" s="85">
        <f>H48+H54</f>
        <v>-14417079</v>
      </c>
      <c r="I55" s="85">
        <f>I48+I54</f>
        <v>-76211772</v>
      </c>
    </row>
    <row r="56" spans="1:9" x14ac:dyDescent="0.25">
      <c r="A56" s="262" t="s">
        <v>332</v>
      </c>
      <c r="B56" s="263"/>
      <c r="C56" s="263"/>
      <c r="D56" s="263"/>
      <c r="E56" s="263"/>
      <c r="F56" s="264"/>
      <c r="G56" s="79">
        <v>47</v>
      </c>
      <c r="H56" s="84">
        <v>0</v>
      </c>
      <c r="I56" s="84">
        <v>0</v>
      </c>
    </row>
    <row r="57" spans="1:9" ht="26.4" customHeight="1" x14ac:dyDescent="0.25">
      <c r="A57" s="268" t="s">
        <v>333</v>
      </c>
      <c r="B57" s="269"/>
      <c r="C57" s="269"/>
      <c r="D57" s="269"/>
      <c r="E57" s="269"/>
      <c r="F57" s="270"/>
      <c r="G57" s="77">
        <v>48</v>
      </c>
      <c r="H57" s="85">
        <f>H27+H42+H55+H56</f>
        <v>26018708</v>
      </c>
      <c r="I57" s="85">
        <f>I27+I42+I55+I56</f>
        <v>-31941512</v>
      </c>
    </row>
    <row r="58" spans="1:9" x14ac:dyDescent="0.25">
      <c r="A58" s="271" t="s">
        <v>334</v>
      </c>
      <c r="B58" s="272"/>
      <c r="C58" s="272"/>
      <c r="D58" s="272"/>
      <c r="E58" s="272"/>
      <c r="F58" s="273"/>
      <c r="G58" s="79">
        <v>49</v>
      </c>
      <c r="H58" s="84">
        <v>98921652</v>
      </c>
      <c r="I58" s="84">
        <v>70585945</v>
      </c>
    </row>
    <row r="59" spans="1:9" ht="31.2" customHeight="1" x14ac:dyDescent="0.25">
      <c r="A59" s="265" t="s">
        <v>335</v>
      </c>
      <c r="B59" s="266"/>
      <c r="C59" s="266"/>
      <c r="D59" s="266"/>
      <c r="E59" s="266"/>
      <c r="F59" s="267"/>
      <c r="G59" s="81">
        <v>50</v>
      </c>
      <c r="H59" s="86">
        <f>H57+H58</f>
        <v>124940360</v>
      </c>
      <c r="I59" s="86">
        <f>I57+I58</f>
        <v>38644433</v>
      </c>
    </row>
  </sheetData>
  <mergeCells count="59">
    <mergeCell ref="A55:F55"/>
    <mergeCell ref="A56:F56"/>
    <mergeCell ref="A57:F57"/>
    <mergeCell ref="A58:F58"/>
    <mergeCell ref="A59:F59"/>
    <mergeCell ref="A54:F54"/>
    <mergeCell ref="A43:I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F24"/>
    <mergeCell ref="A25:F25"/>
    <mergeCell ref="A26:F26"/>
    <mergeCell ref="A27:F27"/>
    <mergeCell ref="A28:I28"/>
    <mergeCell ref="A29:F29"/>
    <mergeCell ref="A18:F18"/>
    <mergeCell ref="A7:I7"/>
    <mergeCell ref="A8:F8"/>
    <mergeCell ref="A9:F9"/>
    <mergeCell ref="A10:F10"/>
    <mergeCell ref="A11:F11"/>
    <mergeCell ref="A12:F12"/>
    <mergeCell ref="A13:F13"/>
    <mergeCell ref="A14:F14"/>
    <mergeCell ref="A15:F15"/>
    <mergeCell ref="A16:F16"/>
    <mergeCell ref="A17:F17"/>
    <mergeCell ref="A6:F6"/>
    <mergeCell ref="A1:I1"/>
    <mergeCell ref="A2:I2"/>
    <mergeCell ref="A3:I3"/>
    <mergeCell ref="A4:I4"/>
    <mergeCell ref="A5:F5"/>
  </mergeCells>
  <dataValidations count="5">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61"/>
  <sheetViews>
    <sheetView zoomScaleNormal="100" zoomScalePageLayoutView="50" workbookViewId="0">
      <selection activeCell="A5" sqref="A5"/>
    </sheetView>
  </sheetViews>
  <sheetFormatPr defaultRowHeight="13.2" x14ac:dyDescent="0.25"/>
  <cols>
    <col min="1" max="1" width="26.33203125" style="90" customWidth="1"/>
    <col min="2" max="5" width="8.88671875" style="90"/>
    <col min="6" max="6" width="10.21875" style="90" bestFit="1" customWidth="1"/>
    <col min="7" max="7" width="8.88671875" style="90"/>
    <col min="8" max="8" width="10.109375" style="90" bestFit="1" customWidth="1"/>
    <col min="9" max="24" width="13.44140625" style="89" customWidth="1"/>
    <col min="25" max="25" width="13.44140625" style="90" customWidth="1"/>
    <col min="26" max="260" width="8.88671875" style="90"/>
    <col min="261" max="261" width="10.109375" style="90" bestFit="1" customWidth="1"/>
    <col min="262" max="265" width="8.88671875" style="90"/>
    <col min="266" max="267" width="9.88671875" style="90" bestFit="1" customWidth="1"/>
    <col min="268" max="516" width="8.88671875" style="90"/>
    <col min="517" max="517" width="10.109375" style="90" bestFit="1" customWidth="1"/>
    <col min="518" max="521" width="8.88671875" style="90"/>
    <col min="522" max="523" width="9.88671875" style="90" bestFit="1" customWidth="1"/>
    <col min="524" max="772" width="8.88671875" style="90"/>
    <col min="773" max="773" width="10.109375" style="90" bestFit="1" customWidth="1"/>
    <col min="774" max="777" width="8.88671875" style="90"/>
    <col min="778" max="779" width="9.88671875" style="90" bestFit="1" customWidth="1"/>
    <col min="780" max="1028" width="8.88671875" style="90"/>
    <col min="1029" max="1029" width="10.109375" style="90" bestFit="1" customWidth="1"/>
    <col min="1030" max="1033" width="8.88671875" style="90"/>
    <col min="1034" max="1035" width="9.88671875" style="90" bestFit="1" customWidth="1"/>
    <col min="1036" max="1284" width="8.88671875" style="90"/>
    <col min="1285" max="1285" width="10.109375" style="90" bestFit="1" customWidth="1"/>
    <col min="1286" max="1289" width="8.88671875" style="90"/>
    <col min="1290" max="1291" width="9.88671875" style="90" bestFit="1" customWidth="1"/>
    <col min="1292" max="1540" width="8.88671875" style="90"/>
    <col min="1541" max="1541" width="10.109375" style="90" bestFit="1" customWidth="1"/>
    <col min="1542" max="1545" width="8.88671875" style="90"/>
    <col min="1546" max="1547" width="9.88671875" style="90" bestFit="1" customWidth="1"/>
    <col min="1548" max="1796" width="8.88671875" style="90"/>
    <col min="1797" max="1797" width="10.109375" style="90" bestFit="1" customWidth="1"/>
    <col min="1798" max="1801" width="8.88671875" style="90"/>
    <col min="1802" max="1803" width="9.88671875" style="90" bestFit="1" customWidth="1"/>
    <col min="1804" max="2052" width="8.88671875" style="90"/>
    <col min="2053" max="2053" width="10.109375" style="90" bestFit="1" customWidth="1"/>
    <col min="2054" max="2057" width="8.88671875" style="90"/>
    <col min="2058" max="2059" width="9.88671875" style="90" bestFit="1" customWidth="1"/>
    <col min="2060" max="2308" width="8.88671875" style="90"/>
    <col min="2309" max="2309" width="10.109375" style="90" bestFit="1" customWidth="1"/>
    <col min="2310" max="2313" width="8.88671875" style="90"/>
    <col min="2314" max="2315" width="9.88671875" style="90" bestFit="1" customWidth="1"/>
    <col min="2316" max="2564" width="8.88671875" style="90"/>
    <col min="2565" max="2565" width="10.109375" style="90" bestFit="1" customWidth="1"/>
    <col min="2566" max="2569" width="8.88671875" style="90"/>
    <col min="2570" max="2571" width="9.88671875" style="90" bestFit="1" customWidth="1"/>
    <col min="2572" max="2820" width="8.88671875" style="90"/>
    <col min="2821" max="2821" width="10.109375" style="90" bestFit="1" customWidth="1"/>
    <col min="2822" max="2825" width="8.88671875" style="90"/>
    <col min="2826" max="2827" width="9.88671875" style="90" bestFit="1" customWidth="1"/>
    <col min="2828" max="3076" width="8.88671875" style="90"/>
    <col min="3077" max="3077" width="10.109375" style="90" bestFit="1" customWidth="1"/>
    <col min="3078" max="3081" width="8.88671875" style="90"/>
    <col min="3082" max="3083" width="9.88671875" style="90" bestFit="1" customWidth="1"/>
    <col min="3084" max="3332" width="8.88671875" style="90"/>
    <col min="3333" max="3333" width="10.109375" style="90" bestFit="1" customWidth="1"/>
    <col min="3334" max="3337" width="8.88671875" style="90"/>
    <col min="3338" max="3339" width="9.88671875" style="90" bestFit="1" customWidth="1"/>
    <col min="3340" max="3588" width="8.88671875" style="90"/>
    <col min="3589" max="3589" width="10.109375" style="90" bestFit="1" customWidth="1"/>
    <col min="3590" max="3593" width="8.88671875" style="90"/>
    <col min="3594" max="3595" width="9.88671875" style="90" bestFit="1" customWidth="1"/>
    <col min="3596" max="3844" width="8.88671875" style="90"/>
    <col min="3845" max="3845" width="10.109375" style="90" bestFit="1" customWidth="1"/>
    <col min="3846" max="3849" width="8.88671875" style="90"/>
    <col min="3850" max="3851" width="9.88671875" style="90" bestFit="1" customWidth="1"/>
    <col min="3852" max="4100" width="8.88671875" style="90"/>
    <col min="4101" max="4101" width="10.109375" style="90" bestFit="1" customWidth="1"/>
    <col min="4102" max="4105" width="8.88671875" style="90"/>
    <col min="4106" max="4107" width="9.88671875" style="90" bestFit="1" customWidth="1"/>
    <col min="4108" max="4356" width="8.88671875" style="90"/>
    <col min="4357" max="4357" width="10.109375" style="90" bestFit="1" customWidth="1"/>
    <col min="4358" max="4361" width="8.88671875" style="90"/>
    <col min="4362" max="4363" width="9.88671875" style="90" bestFit="1" customWidth="1"/>
    <col min="4364" max="4612" width="8.88671875" style="90"/>
    <col min="4613" max="4613" width="10.109375" style="90" bestFit="1" customWidth="1"/>
    <col min="4614" max="4617" width="8.88671875" style="90"/>
    <col min="4618" max="4619" width="9.88671875" style="90" bestFit="1" customWidth="1"/>
    <col min="4620" max="4868" width="8.88671875" style="90"/>
    <col min="4869" max="4869" width="10.109375" style="90" bestFit="1" customWidth="1"/>
    <col min="4870" max="4873" width="8.88671875" style="90"/>
    <col min="4874" max="4875" width="9.88671875" style="90" bestFit="1" customWidth="1"/>
    <col min="4876" max="5124" width="8.88671875" style="90"/>
    <col min="5125" max="5125" width="10.109375" style="90" bestFit="1" customWidth="1"/>
    <col min="5126" max="5129" width="8.88671875" style="90"/>
    <col min="5130" max="5131" width="9.88671875" style="90" bestFit="1" customWidth="1"/>
    <col min="5132" max="5380" width="8.88671875" style="90"/>
    <col min="5381" max="5381" width="10.109375" style="90" bestFit="1" customWidth="1"/>
    <col min="5382" max="5385" width="8.88671875" style="90"/>
    <col min="5386" max="5387" width="9.88671875" style="90" bestFit="1" customWidth="1"/>
    <col min="5388" max="5636" width="8.88671875" style="90"/>
    <col min="5637" max="5637" width="10.109375" style="90" bestFit="1" customWidth="1"/>
    <col min="5638" max="5641" width="8.88671875" style="90"/>
    <col min="5642" max="5643" width="9.88671875" style="90" bestFit="1" customWidth="1"/>
    <col min="5644" max="5892" width="8.88671875" style="90"/>
    <col min="5893" max="5893" width="10.109375" style="90" bestFit="1" customWidth="1"/>
    <col min="5894" max="5897" width="8.88671875" style="90"/>
    <col min="5898" max="5899" width="9.88671875" style="90" bestFit="1" customWidth="1"/>
    <col min="5900" max="6148" width="8.88671875" style="90"/>
    <col min="6149" max="6149" width="10.109375" style="90" bestFit="1" customWidth="1"/>
    <col min="6150" max="6153" width="8.88671875" style="90"/>
    <col min="6154" max="6155" width="9.88671875" style="90" bestFit="1" customWidth="1"/>
    <col min="6156" max="6404" width="8.88671875" style="90"/>
    <col min="6405" max="6405" width="10.109375" style="90" bestFit="1" customWidth="1"/>
    <col min="6406" max="6409" width="8.88671875" style="90"/>
    <col min="6410" max="6411" width="9.88671875" style="90" bestFit="1" customWidth="1"/>
    <col min="6412" max="6660" width="8.88671875" style="90"/>
    <col min="6661" max="6661" width="10.109375" style="90" bestFit="1" customWidth="1"/>
    <col min="6662" max="6665" width="8.88671875" style="90"/>
    <col min="6666" max="6667" width="9.88671875" style="90" bestFit="1" customWidth="1"/>
    <col min="6668" max="6916" width="8.88671875" style="90"/>
    <col min="6917" max="6917" width="10.109375" style="90" bestFit="1" customWidth="1"/>
    <col min="6918" max="6921" width="8.88671875" style="90"/>
    <col min="6922" max="6923" width="9.88671875" style="90" bestFit="1" customWidth="1"/>
    <col min="6924" max="7172" width="8.88671875" style="90"/>
    <col min="7173" max="7173" width="10.109375" style="90" bestFit="1" customWidth="1"/>
    <col min="7174" max="7177" width="8.88671875" style="90"/>
    <col min="7178" max="7179" width="9.88671875" style="90" bestFit="1" customWidth="1"/>
    <col min="7180" max="7428" width="8.88671875" style="90"/>
    <col min="7429" max="7429" width="10.109375" style="90" bestFit="1" customWidth="1"/>
    <col min="7430" max="7433" width="8.88671875" style="90"/>
    <col min="7434" max="7435" width="9.88671875" style="90" bestFit="1" customWidth="1"/>
    <col min="7436" max="7684" width="8.88671875" style="90"/>
    <col min="7685" max="7685" width="10.109375" style="90" bestFit="1" customWidth="1"/>
    <col min="7686" max="7689" width="8.88671875" style="90"/>
    <col min="7690" max="7691" width="9.88671875" style="90" bestFit="1" customWidth="1"/>
    <col min="7692" max="7940" width="8.88671875" style="90"/>
    <col min="7941" max="7941" width="10.109375" style="90" bestFit="1" customWidth="1"/>
    <col min="7942" max="7945" width="8.88671875" style="90"/>
    <col min="7946" max="7947" width="9.88671875" style="90" bestFit="1" customWidth="1"/>
    <col min="7948" max="8196" width="8.88671875" style="90"/>
    <col min="8197" max="8197" width="10.109375" style="90" bestFit="1" customWidth="1"/>
    <col min="8198" max="8201" width="8.88671875" style="90"/>
    <col min="8202" max="8203" width="9.88671875" style="90" bestFit="1" customWidth="1"/>
    <col min="8204" max="8452" width="8.88671875" style="90"/>
    <col min="8453" max="8453" width="10.109375" style="90" bestFit="1" customWidth="1"/>
    <col min="8454" max="8457" width="8.88671875" style="90"/>
    <col min="8458" max="8459" width="9.88671875" style="90" bestFit="1" customWidth="1"/>
    <col min="8460" max="8708" width="8.88671875" style="90"/>
    <col min="8709" max="8709" width="10.109375" style="90" bestFit="1" customWidth="1"/>
    <col min="8710" max="8713" width="8.88671875" style="90"/>
    <col min="8714" max="8715" width="9.88671875" style="90" bestFit="1" customWidth="1"/>
    <col min="8716" max="8964" width="8.88671875" style="90"/>
    <col min="8965" max="8965" width="10.109375" style="90" bestFit="1" customWidth="1"/>
    <col min="8966" max="8969" width="8.88671875" style="90"/>
    <col min="8970" max="8971" width="9.88671875" style="90" bestFit="1" customWidth="1"/>
    <col min="8972" max="9220" width="8.88671875" style="90"/>
    <col min="9221" max="9221" width="10.109375" style="90" bestFit="1" customWidth="1"/>
    <col min="9222" max="9225" width="8.88671875" style="90"/>
    <col min="9226" max="9227" width="9.88671875" style="90" bestFit="1" customWidth="1"/>
    <col min="9228" max="9476" width="8.88671875" style="90"/>
    <col min="9477" max="9477" width="10.109375" style="90" bestFit="1" customWidth="1"/>
    <col min="9478" max="9481" width="8.88671875" style="90"/>
    <col min="9482" max="9483" width="9.88671875" style="90" bestFit="1" customWidth="1"/>
    <col min="9484" max="9732" width="8.88671875" style="90"/>
    <col min="9733" max="9733" width="10.109375" style="90" bestFit="1" customWidth="1"/>
    <col min="9734" max="9737" width="8.88671875" style="90"/>
    <col min="9738" max="9739" width="9.88671875" style="90" bestFit="1" customWidth="1"/>
    <col min="9740" max="9988" width="8.88671875" style="90"/>
    <col min="9989" max="9989" width="10.109375" style="90" bestFit="1" customWidth="1"/>
    <col min="9990" max="9993" width="8.88671875" style="90"/>
    <col min="9994" max="9995" width="9.88671875" style="90" bestFit="1" customWidth="1"/>
    <col min="9996" max="10244" width="8.88671875" style="90"/>
    <col min="10245" max="10245" width="10.109375" style="90" bestFit="1" customWidth="1"/>
    <col min="10246" max="10249" width="8.88671875" style="90"/>
    <col min="10250" max="10251" width="9.88671875" style="90" bestFit="1" customWidth="1"/>
    <col min="10252" max="10500" width="8.88671875" style="90"/>
    <col min="10501" max="10501" width="10.109375" style="90" bestFit="1" customWidth="1"/>
    <col min="10502" max="10505" width="8.88671875" style="90"/>
    <col min="10506" max="10507" width="9.88671875" style="90" bestFit="1" customWidth="1"/>
    <col min="10508" max="10756" width="8.88671875" style="90"/>
    <col min="10757" max="10757" width="10.109375" style="90" bestFit="1" customWidth="1"/>
    <col min="10758" max="10761" width="8.88671875" style="90"/>
    <col min="10762" max="10763" width="9.88671875" style="90" bestFit="1" customWidth="1"/>
    <col min="10764" max="11012" width="8.88671875" style="90"/>
    <col min="11013" max="11013" width="10.109375" style="90" bestFit="1" customWidth="1"/>
    <col min="11014" max="11017" width="8.88671875" style="90"/>
    <col min="11018" max="11019" width="9.88671875" style="90" bestFit="1" customWidth="1"/>
    <col min="11020" max="11268" width="8.88671875" style="90"/>
    <col min="11269" max="11269" width="10.109375" style="90" bestFit="1" customWidth="1"/>
    <col min="11270" max="11273" width="8.88671875" style="90"/>
    <col min="11274" max="11275" width="9.88671875" style="90" bestFit="1" customWidth="1"/>
    <col min="11276" max="11524" width="8.88671875" style="90"/>
    <col min="11525" max="11525" width="10.109375" style="90" bestFit="1" customWidth="1"/>
    <col min="11526" max="11529" width="8.88671875" style="90"/>
    <col min="11530" max="11531" width="9.88671875" style="90" bestFit="1" customWidth="1"/>
    <col min="11532" max="11780" width="8.88671875" style="90"/>
    <col min="11781" max="11781" width="10.109375" style="90" bestFit="1" customWidth="1"/>
    <col min="11782" max="11785" width="8.88671875" style="90"/>
    <col min="11786" max="11787" width="9.88671875" style="90" bestFit="1" customWidth="1"/>
    <col min="11788" max="12036" width="8.88671875" style="90"/>
    <col min="12037" max="12037" width="10.109375" style="90" bestFit="1" customWidth="1"/>
    <col min="12038" max="12041" width="8.88671875" style="90"/>
    <col min="12042" max="12043" width="9.88671875" style="90" bestFit="1" customWidth="1"/>
    <col min="12044" max="12292" width="8.88671875" style="90"/>
    <col min="12293" max="12293" width="10.109375" style="90" bestFit="1" customWidth="1"/>
    <col min="12294" max="12297" width="8.88671875" style="90"/>
    <col min="12298" max="12299" width="9.88671875" style="90" bestFit="1" customWidth="1"/>
    <col min="12300" max="12548" width="8.88671875" style="90"/>
    <col min="12549" max="12549" width="10.109375" style="90" bestFit="1" customWidth="1"/>
    <col min="12550" max="12553" width="8.88671875" style="90"/>
    <col min="12554" max="12555" width="9.88671875" style="90" bestFit="1" customWidth="1"/>
    <col min="12556" max="12804" width="8.88671875" style="90"/>
    <col min="12805" max="12805" width="10.109375" style="90" bestFit="1" customWidth="1"/>
    <col min="12806" max="12809" width="8.88671875" style="90"/>
    <col min="12810" max="12811" width="9.88671875" style="90" bestFit="1" customWidth="1"/>
    <col min="12812" max="13060" width="8.88671875" style="90"/>
    <col min="13061" max="13061" width="10.109375" style="90" bestFit="1" customWidth="1"/>
    <col min="13062" max="13065" width="8.88671875" style="90"/>
    <col min="13066" max="13067" width="9.88671875" style="90" bestFit="1" customWidth="1"/>
    <col min="13068" max="13316" width="8.88671875" style="90"/>
    <col min="13317" max="13317" width="10.109375" style="90" bestFit="1" customWidth="1"/>
    <col min="13318" max="13321" width="8.88671875" style="90"/>
    <col min="13322" max="13323" width="9.88671875" style="90" bestFit="1" customWidth="1"/>
    <col min="13324" max="13572" width="8.88671875" style="90"/>
    <col min="13573" max="13573" width="10.109375" style="90" bestFit="1" customWidth="1"/>
    <col min="13574" max="13577" width="8.88671875" style="90"/>
    <col min="13578" max="13579" width="9.88671875" style="90" bestFit="1" customWidth="1"/>
    <col min="13580" max="13828" width="8.88671875" style="90"/>
    <col min="13829" max="13829" width="10.109375" style="90" bestFit="1" customWidth="1"/>
    <col min="13830" max="13833" width="8.88671875" style="90"/>
    <col min="13834" max="13835" width="9.88671875" style="90" bestFit="1" customWidth="1"/>
    <col min="13836" max="14084" width="8.88671875" style="90"/>
    <col min="14085" max="14085" width="10.109375" style="90" bestFit="1" customWidth="1"/>
    <col min="14086" max="14089" width="8.88671875" style="90"/>
    <col min="14090" max="14091" width="9.88671875" style="90" bestFit="1" customWidth="1"/>
    <col min="14092" max="14340" width="8.88671875" style="90"/>
    <col min="14341" max="14341" width="10.109375" style="90" bestFit="1" customWidth="1"/>
    <col min="14342" max="14345" width="8.88671875" style="90"/>
    <col min="14346" max="14347" width="9.88671875" style="90" bestFit="1" customWidth="1"/>
    <col min="14348" max="14596" width="8.88671875" style="90"/>
    <col min="14597" max="14597" width="10.109375" style="90" bestFit="1" customWidth="1"/>
    <col min="14598" max="14601" width="8.88671875" style="90"/>
    <col min="14602" max="14603" width="9.88671875" style="90" bestFit="1" customWidth="1"/>
    <col min="14604" max="14852" width="8.88671875" style="90"/>
    <col min="14853" max="14853" width="10.109375" style="90" bestFit="1" customWidth="1"/>
    <col min="14854" max="14857" width="8.88671875" style="90"/>
    <col min="14858" max="14859" width="9.88671875" style="90" bestFit="1" customWidth="1"/>
    <col min="14860" max="15108" width="8.88671875" style="90"/>
    <col min="15109" max="15109" width="10.109375" style="90" bestFit="1" customWidth="1"/>
    <col min="15110" max="15113" width="8.88671875" style="90"/>
    <col min="15114" max="15115" width="9.88671875" style="90" bestFit="1" customWidth="1"/>
    <col min="15116" max="15364" width="8.88671875" style="90"/>
    <col min="15365" max="15365" width="10.109375" style="90" bestFit="1" customWidth="1"/>
    <col min="15366" max="15369" width="8.88671875" style="90"/>
    <col min="15370" max="15371" width="9.88671875" style="90" bestFit="1" customWidth="1"/>
    <col min="15372" max="15620" width="8.88671875" style="90"/>
    <col min="15621" max="15621" width="10.109375" style="90" bestFit="1" customWidth="1"/>
    <col min="15622" max="15625" width="8.88671875" style="90"/>
    <col min="15626" max="15627" width="9.88671875" style="90" bestFit="1" customWidth="1"/>
    <col min="15628" max="15876" width="8.88671875" style="90"/>
    <col min="15877" max="15877" width="10.109375" style="90" bestFit="1" customWidth="1"/>
    <col min="15878" max="15881" width="8.88671875" style="90"/>
    <col min="15882" max="15883" width="9.88671875" style="90" bestFit="1" customWidth="1"/>
    <col min="15884" max="16132" width="8.88671875" style="90"/>
    <col min="16133" max="16133" width="10.109375" style="90" bestFit="1" customWidth="1"/>
    <col min="16134" max="16137" width="8.88671875" style="90"/>
    <col min="16138" max="16139" width="9.88671875" style="90" bestFit="1" customWidth="1"/>
    <col min="16140" max="16384" width="8.88671875" style="90"/>
  </cols>
  <sheetData>
    <row r="1" spans="2:24" x14ac:dyDescent="0.25">
      <c r="B1" s="274" t="s">
        <v>336</v>
      </c>
      <c r="C1" s="275"/>
      <c r="D1" s="275"/>
      <c r="E1" s="275"/>
      <c r="F1" s="275"/>
      <c r="G1" s="275"/>
      <c r="H1" s="275"/>
      <c r="I1" s="275"/>
      <c r="J1" s="275"/>
      <c r="K1" s="275"/>
      <c r="L1" s="88"/>
    </row>
    <row r="2" spans="2:24" ht="15.6" x14ac:dyDescent="0.25">
      <c r="B2" s="91"/>
      <c r="C2" s="92"/>
      <c r="D2" s="276" t="s">
        <v>337</v>
      </c>
      <c r="E2" s="276"/>
      <c r="F2" s="93">
        <v>43831</v>
      </c>
      <c r="G2" s="94" t="s">
        <v>3</v>
      </c>
      <c r="H2" s="93">
        <v>43921</v>
      </c>
      <c r="I2" s="95"/>
      <c r="J2" s="95"/>
      <c r="K2" s="95"/>
      <c r="L2" s="96"/>
      <c r="W2" s="89" t="s">
        <v>57</v>
      </c>
    </row>
    <row r="3" spans="2:24" ht="13.5" customHeight="1" thickBot="1" x14ac:dyDescent="0.3">
      <c r="B3" s="277" t="s">
        <v>338</v>
      </c>
      <c r="C3" s="278"/>
      <c r="D3" s="278"/>
      <c r="E3" s="278"/>
      <c r="F3" s="278"/>
      <c r="G3" s="278"/>
      <c r="H3" s="281" t="s">
        <v>339</v>
      </c>
      <c r="I3" s="283" t="s">
        <v>340</v>
      </c>
      <c r="J3" s="283"/>
      <c r="K3" s="283"/>
      <c r="L3" s="283"/>
      <c r="M3" s="283"/>
      <c r="N3" s="283"/>
      <c r="O3" s="283"/>
      <c r="P3" s="283"/>
      <c r="Q3" s="283"/>
      <c r="R3" s="283"/>
      <c r="S3" s="283"/>
      <c r="T3" s="283"/>
      <c r="U3" s="283"/>
      <c r="V3" s="283"/>
      <c r="W3" s="283" t="s">
        <v>341</v>
      </c>
      <c r="X3" s="285" t="s">
        <v>342</v>
      </c>
    </row>
    <row r="4" spans="2:24" ht="51.6" thickBot="1" x14ac:dyDescent="0.3">
      <c r="B4" s="279"/>
      <c r="C4" s="280"/>
      <c r="D4" s="280"/>
      <c r="E4" s="280"/>
      <c r="F4" s="280"/>
      <c r="G4" s="280"/>
      <c r="H4" s="282"/>
      <c r="I4" s="97" t="s">
        <v>343</v>
      </c>
      <c r="J4" s="97" t="s">
        <v>344</v>
      </c>
      <c r="K4" s="97" t="s">
        <v>345</v>
      </c>
      <c r="L4" s="97" t="s">
        <v>346</v>
      </c>
      <c r="M4" s="97" t="s">
        <v>347</v>
      </c>
      <c r="N4" s="97" t="s">
        <v>348</v>
      </c>
      <c r="O4" s="97" t="s">
        <v>349</v>
      </c>
      <c r="P4" s="97" t="s">
        <v>350</v>
      </c>
      <c r="Q4" s="97" t="s">
        <v>351</v>
      </c>
      <c r="R4" s="97" t="s">
        <v>352</v>
      </c>
      <c r="S4" s="97" t="s">
        <v>353</v>
      </c>
      <c r="T4" s="97" t="s">
        <v>354</v>
      </c>
      <c r="U4" s="97" t="s">
        <v>355</v>
      </c>
      <c r="V4" s="97" t="s">
        <v>356</v>
      </c>
      <c r="W4" s="293"/>
      <c r="X4" s="286"/>
    </row>
    <row r="5" spans="2:24" ht="20.399999999999999" x14ac:dyDescent="0.25">
      <c r="B5" s="287">
        <v>1</v>
      </c>
      <c r="C5" s="288"/>
      <c r="D5" s="288"/>
      <c r="E5" s="288"/>
      <c r="F5" s="288"/>
      <c r="G5" s="288"/>
      <c r="H5" s="98">
        <v>2</v>
      </c>
      <c r="I5" s="99" t="s">
        <v>281</v>
      </c>
      <c r="J5" s="100" t="s">
        <v>282</v>
      </c>
      <c r="K5" s="99" t="s">
        <v>357</v>
      </c>
      <c r="L5" s="100" t="s">
        <v>358</v>
      </c>
      <c r="M5" s="99" t="s">
        <v>359</v>
      </c>
      <c r="N5" s="100" t="s">
        <v>360</v>
      </c>
      <c r="O5" s="99" t="s">
        <v>361</v>
      </c>
      <c r="P5" s="100" t="s">
        <v>362</v>
      </c>
      <c r="Q5" s="99" t="s">
        <v>363</v>
      </c>
      <c r="R5" s="100" t="s">
        <v>364</v>
      </c>
      <c r="S5" s="99" t="s">
        <v>365</v>
      </c>
      <c r="T5" s="100" t="s">
        <v>366</v>
      </c>
      <c r="U5" s="99" t="s">
        <v>367</v>
      </c>
      <c r="V5" s="99" t="s">
        <v>368</v>
      </c>
      <c r="W5" s="99" t="s">
        <v>369</v>
      </c>
      <c r="X5" s="101" t="s">
        <v>370</v>
      </c>
    </row>
    <row r="6" spans="2:24" x14ac:dyDescent="0.25">
      <c r="B6" s="289" t="s">
        <v>371</v>
      </c>
      <c r="C6" s="289"/>
      <c r="D6" s="289"/>
      <c r="E6" s="289"/>
      <c r="F6" s="289"/>
      <c r="G6" s="289"/>
      <c r="H6" s="289"/>
      <c r="I6" s="289"/>
      <c r="J6" s="289"/>
      <c r="K6" s="289"/>
      <c r="L6" s="289"/>
      <c r="M6" s="289"/>
      <c r="N6" s="289"/>
      <c r="O6" s="290"/>
      <c r="P6" s="290"/>
      <c r="Q6" s="290"/>
      <c r="R6" s="290"/>
      <c r="S6" s="290"/>
      <c r="T6" s="290"/>
      <c r="U6" s="290"/>
      <c r="V6" s="290"/>
      <c r="W6" s="290"/>
      <c r="X6" s="291"/>
    </row>
    <row r="7" spans="2:24" x14ac:dyDescent="0.25">
      <c r="B7" s="292" t="s">
        <v>372</v>
      </c>
      <c r="C7" s="292"/>
      <c r="D7" s="292"/>
      <c r="E7" s="292"/>
      <c r="F7" s="292"/>
      <c r="G7" s="292"/>
      <c r="H7" s="102">
        <v>1</v>
      </c>
      <c r="I7" s="103">
        <v>599448400</v>
      </c>
      <c r="J7" s="103">
        <v>-15509912</v>
      </c>
      <c r="K7" s="103">
        <v>27472420</v>
      </c>
      <c r="L7" s="103">
        <v>39347583</v>
      </c>
      <c r="M7" s="103">
        <v>39347583</v>
      </c>
      <c r="N7" s="103">
        <v>0</v>
      </c>
      <c r="O7" s="103">
        <v>0</v>
      </c>
      <c r="P7" s="103">
        <v>611512</v>
      </c>
      <c r="Q7" s="103">
        <v>586667</v>
      </c>
      <c r="R7" s="103">
        <v>0</v>
      </c>
      <c r="S7" s="103">
        <v>0</v>
      </c>
      <c r="T7" s="103">
        <v>7771444</v>
      </c>
      <c r="U7" s="103">
        <v>40239286</v>
      </c>
      <c r="V7" s="104">
        <f>I7+J7+K7+L7-M7+N7+O7+P7+Q7+R7+S7+T7+U7</f>
        <v>660619817</v>
      </c>
      <c r="W7" s="103">
        <v>0</v>
      </c>
      <c r="X7" s="104">
        <f>V7+W7</f>
        <v>660619817</v>
      </c>
    </row>
    <row r="8" spans="2:24" x14ac:dyDescent="0.25">
      <c r="B8" s="284" t="s">
        <v>373</v>
      </c>
      <c r="C8" s="284"/>
      <c r="D8" s="284"/>
      <c r="E8" s="284"/>
      <c r="F8" s="284"/>
      <c r="G8" s="284"/>
      <c r="H8" s="102">
        <v>2</v>
      </c>
      <c r="I8" s="103">
        <v>0</v>
      </c>
      <c r="J8" s="103">
        <v>0</v>
      </c>
      <c r="K8" s="103">
        <v>0</v>
      </c>
      <c r="L8" s="103">
        <v>0</v>
      </c>
      <c r="M8" s="103">
        <v>0</v>
      </c>
      <c r="N8" s="103">
        <v>0</v>
      </c>
      <c r="O8" s="103">
        <v>0</v>
      </c>
      <c r="P8" s="103">
        <v>0</v>
      </c>
      <c r="Q8" s="103">
        <v>0</v>
      </c>
      <c r="R8" s="103">
        <v>0</v>
      </c>
      <c r="S8" s="103">
        <v>0</v>
      </c>
      <c r="T8" s="103">
        <v>-25139</v>
      </c>
      <c r="U8" s="103">
        <v>0</v>
      </c>
      <c r="V8" s="104">
        <f t="shared" ref="V8:V9" si="0">I8+J8+K8+L8-M8+N8+O8+P8+Q8+R8+S8+T8+U8</f>
        <v>-25139</v>
      </c>
      <c r="W8" s="103">
        <v>0</v>
      </c>
      <c r="X8" s="104">
        <f t="shared" ref="X8:X9" si="1">V8+W8</f>
        <v>-25139</v>
      </c>
    </row>
    <row r="9" spans="2:24" x14ac:dyDescent="0.25">
      <c r="B9" s="284" t="s">
        <v>374</v>
      </c>
      <c r="C9" s="284"/>
      <c r="D9" s="284"/>
      <c r="E9" s="284"/>
      <c r="F9" s="284"/>
      <c r="G9" s="284"/>
      <c r="H9" s="102">
        <v>3</v>
      </c>
      <c r="I9" s="103">
        <v>0</v>
      </c>
      <c r="J9" s="103">
        <v>0</v>
      </c>
      <c r="K9" s="103">
        <v>0</v>
      </c>
      <c r="L9" s="103">
        <v>0</v>
      </c>
      <c r="M9" s="103">
        <v>0</v>
      </c>
      <c r="N9" s="103">
        <v>0</v>
      </c>
      <c r="O9" s="103">
        <v>0</v>
      </c>
      <c r="P9" s="103">
        <v>0</v>
      </c>
      <c r="Q9" s="103">
        <v>0</v>
      </c>
      <c r="R9" s="103">
        <v>0</v>
      </c>
      <c r="S9" s="103">
        <v>0</v>
      </c>
      <c r="T9" s="103">
        <v>0</v>
      </c>
      <c r="U9" s="103">
        <v>0</v>
      </c>
      <c r="V9" s="104">
        <f t="shared" si="0"/>
        <v>0</v>
      </c>
      <c r="W9" s="103">
        <v>0</v>
      </c>
      <c r="X9" s="104">
        <f t="shared" si="1"/>
        <v>0</v>
      </c>
    </row>
    <row r="10" spans="2:24" ht="24" customHeight="1" x14ac:dyDescent="0.25">
      <c r="B10" s="294" t="s">
        <v>375</v>
      </c>
      <c r="C10" s="294"/>
      <c r="D10" s="294"/>
      <c r="E10" s="294"/>
      <c r="F10" s="294"/>
      <c r="G10" s="294"/>
      <c r="H10" s="105">
        <v>4</v>
      </c>
      <c r="I10" s="104">
        <f>I7+I8+I9</f>
        <v>599448400</v>
      </c>
      <c r="J10" s="104">
        <f t="shared" ref="J10:X10" si="2">J7+J8+J9</f>
        <v>-15509912</v>
      </c>
      <c r="K10" s="104">
        <f t="shared" si="2"/>
        <v>27472420</v>
      </c>
      <c r="L10" s="104">
        <f>L7+L8+L9</f>
        <v>39347583</v>
      </c>
      <c r="M10" s="104">
        <f t="shared" si="2"/>
        <v>39347583</v>
      </c>
      <c r="N10" s="104">
        <f t="shared" si="2"/>
        <v>0</v>
      </c>
      <c r="O10" s="104">
        <f t="shared" si="2"/>
        <v>0</v>
      </c>
      <c r="P10" s="104">
        <f t="shared" si="2"/>
        <v>611512</v>
      </c>
      <c r="Q10" s="104">
        <f t="shared" si="2"/>
        <v>586667</v>
      </c>
      <c r="R10" s="104">
        <f t="shared" si="2"/>
        <v>0</v>
      </c>
      <c r="S10" s="104">
        <f t="shared" si="2"/>
        <v>0</v>
      </c>
      <c r="T10" s="104">
        <f t="shared" si="2"/>
        <v>7746305</v>
      </c>
      <c r="U10" s="104">
        <f t="shared" si="2"/>
        <v>40239286</v>
      </c>
      <c r="V10" s="104">
        <f t="shared" si="2"/>
        <v>660594678</v>
      </c>
      <c r="W10" s="104">
        <f t="shared" si="2"/>
        <v>0</v>
      </c>
      <c r="X10" s="104">
        <f t="shared" si="2"/>
        <v>660594678</v>
      </c>
    </row>
    <row r="11" spans="2:24" x14ac:dyDescent="0.25">
      <c r="B11" s="284" t="s">
        <v>376</v>
      </c>
      <c r="C11" s="284"/>
      <c r="D11" s="284"/>
      <c r="E11" s="284"/>
      <c r="F11" s="284"/>
      <c r="G11" s="284"/>
      <c r="H11" s="102">
        <v>5</v>
      </c>
      <c r="I11" s="106">
        <v>0</v>
      </c>
      <c r="J11" s="106">
        <v>0</v>
      </c>
      <c r="K11" s="106">
        <v>0</v>
      </c>
      <c r="L11" s="106">
        <v>0</v>
      </c>
      <c r="M11" s="106">
        <v>0</v>
      </c>
      <c r="N11" s="106">
        <v>0</v>
      </c>
      <c r="O11" s="106">
        <v>0</v>
      </c>
      <c r="P11" s="106">
        <v>0</v>
      </c>
      <c r="Q11" s="106">
        <v>0</v>
      </c>
      <c r="R11" s="106">
        <v>0</v>
      </c>
      <c r="S11" s="106">
        <v>0</v>
      </c>
      <c r="T11" s="106">
        <v>0</v>
      </c>
      <c r="U11" s="103">
        <v>7532059</v>
      </c>
      <c r="V11" s="104">
        <f>I11+J11+K11+L11-M11+N11+O11+P11+Q11+R11+S11+T11+U11</f>
        <v>7532059</v>
      </c>
      <c r="W11" s="103">
        <v>0</v>
      </c>
      <c r="X11" s="104">
        <f t="shared" ref="X11:X28" si="3">V11+W11</f>
        <v>7532059</v>
      </c>
    </row>
    <row r="12" spans="2:24" x14ac:dyDescent="0.25">
      <c r="B12" s="284" t="s">
        <v>377</v>
      </c>
      <c r="C12" s="284"/>
      <c r="D12" s="284"/>
      <c r="E12" s="284"/>
      <c r="F12" s="284"/>
      <c r="G12" s="284"/>
      <c r="H12" s="102">
        <v>6</v>
      </c>
      <c r="I12" s="106">
        <v>0</v>
      </c>
      <c r="J12" s="106">
        <v>0</v>
      </c>
      <c r="K12" s="106">
        <v>0</v>
      </c>
      <c r="L12" s="106">
        <v>0</v>
      </c>
      <c r="M12" s="106">
        <v>0</v>
      </c>
      <c r="N12" s="106">
        <v>0</v>
      </c>
      <c r="O12" s="103">
        <v>0</v>
      </c>
      <c r="P12" s="106">
        <v>0</v>
      </c>
      <c r="Q12" s="106">
        <v>0</v>
      </c>
      <c r="R12" s="106">
        <v>0</v>
      </c>
      <c r="S12" s="106">
        <v>0</v>
      </c>
      <c r="T12" s="106">
        <v>0</v>
      </c>
      <c r="U12" s="106">
        <v>0</v>
      </c>
      <c r="V12" s="104">
        <f t="shared" ref="V12:V28" si="4">I12+J12+K12+L12-M12+N12+O12+P12+Q12+R12+S12+T12+U12</f>
        <v>0</v>
      </c>
      <c r="W12" s="103">
        <v>0</v>
      </c>
      <c r="X12" s="104">
        <f t="shared" si="3"/>
        <v>0</v>
      </c>
    </row>
    <row r="13" spans="2:24" ht="26.25" customHeight="1" x14ac:dyDescent="0.25">
      <c r="B13" s="284" t="s">
        <v>378</v>
      </c>
      <c r="C13" s="284"/>
      <c r="D13" s="284"/>
      <c r="E13" s="284"/>
      <c r="F13" s="284"/>
      <c r="G13" s="284"/>
      <c r="H13" s="102">
        <v>7</v>
      </c>
      <c r="I13" s="106">
        <v>0</v>
      </c>
      <c r="J13" s="106">
        <v>0</v>
      </c>
      <c r="K13" s="106">
        <v>0</v>
      </c>
      <c r="L13" s="106">
        <v>0</v>
      </c>
      <c r="M13" s="106">
        <v>0</v>
      </c>
      <c r="N13" s="106">
        <v>0</v>
      </c>
      <c r="O13" s="106">
        <v>0</v>
      </c>
      <c r="P13" s="103">
        <v>13803141</v>
      </c>
      <c r="Q13" s="106">
        <v>0</v>
      </c>
      <c r="R13" s="106">
        <v>0</v>
      </c>
      <c r="S13" s="106">
        <v>0</v>
      </c>
      <c r="T13" s="103">
        <v>0</v>
      </c>
      <c r="U13" s="103">
        <v>0</v>
      </c>
      <c r="V13" s="104">
        <f t="shared" si="4"/>
        <v>13803141</v>
      </c>
      <c r="W13" s="103">
        <v>0</v>
      </c>
      <c r="X13" s="104">
        <f t="shared" si="3"/>
        <v>13803141</v>
      </c>
    </row>
    <row r="14" spans="2:24" ht="29.25" customHeight="1" x14ac:dyDescent="0.25">
      <c r="B14" s="284" t="s">
        <v>379</v>
      </c>
      <c r="C14" s="284"/>
      <c r="D14" s="284"/>
      <c r="E14" s="284"/>
      <c r="F14" s="284"/>
      <c r="G14" s="284"/>
      <c r="H14" s="102">
        <v>8</v>
      </c>
      <c r="I14" s="106">
        <v>0</v>
      </c>
      <c r="J14" s="106">
        <v>0</v>
      </c>
      <c r="K14" s="106">
        <v>0</v>
      </c>
      <c r="L14" s="106">
        <v>0</v>
      </c>
      <c r="M14" s="106">
        <v>0</v>
      </c>
      <c r="N14" s="106">
        <v>0</v>
      </c>
      <c r="O14" s="106">
        <v>0</v>
      </c>
      <c r="P14" s="106">
        <v>0</v>
      </c>
      <c r="Q14" s="103">
        <v>-642915</v>
      </c>
      <c r="R14" s="106">
        <v>0</v>
      </c>
      <c r="S14" s="106">
        <v>0</v>
      </c>
      <c r="T14" s="103">
        <v>0</v>
      </c>
      <c r="U14" s="103">
        <v>0</v>
      </c>
      <c r="V14" s="104">
        <f t="shared" si="4"/>
        <v>-642915</v>
      </c>
      <c r="W14" s="103">
        <v>0</v>
      </c>
      <c r="X14" s="104">
        <f t="shared" si="3"/>
        <v>-642915</v>
      </c>
    </row>
    <row r="15" spans="2:24" x14ac:dyDescent="0.25">
      <c r="B15" s="284" t="s">
        <v>380</v>
      </c>
      <c r="C15" s="284"/>
      <c r="D15" s="284"/>
      <c r="E15" s="284"/>
      <c r="F15" s="284"/>
      <c r="G15" s="284"/>
      <c r="H15" s="102">
        <v>9</v>
      </c>
      <c r="I15" s="106">
        <v>0</v>
      </c>
      <c r="J15" s="106">
        <v>0</v>
      </c>
      <c r="K15" s="106">
        <v>0</v>
      </c>
      <c r="L15" s="106">
        <v>0</v>
      </c>
      <c r="M15" s="106">
        <v>0</v>
      </c>
      <c r="N15" s="106">
        <v>0</v>
      </c>
      <c r="O15" s="106">
        <v>0</v>
      </c>
      <c r="P15" s="106">
        <v>0</v>
      </c>
      <c r="Q15" s="106">
        <v>0</v>
      </c>
      <c r="R15" s="103">
        <v>0</v>
      </c>
      <c r="S15" s="106">
        <v>0</v>
      </c>
      <c r="T15" s="103">
        <v>0</v>
      </c>
      <c r="U15" s="103">
        <v>0</v>
      </c>
      <c r="V15" s="104">
        <f t="shared" si="4"/>
        <v>0</v>
      </c>
      <c r="W15" s="103">
        <v>0</v>
      </c>
      <c r="X15" s="104">
        <f t="shared" si="3"/>
        <v>0</v>
      </c>
    </row>
    <row r="16" spans="2:24" ht="28.5" customHeight="1" x14ac:dyDescent="0.25">
      <c r="B16" s="284" t="s">
        <v>381</v>
      </c>
      <c r="C16" s="284"/>
      <c r="D16" s="284"/>
      <c r="E16" s="284"/>
      <c r="F16" s="284"/>
      <c r="G16" s="284"/>
      <c r="H16" s="102">
        <v>10</v>
      </c>
      <c r="I16" s="106">
        <v>0</v>
      </c>
      <c r="J16" s="106">
        <v>0</v>
      </c>
      <c r="K16" s="106">
        <v>0</v>
      </c>
      <c r="L16" s="106">
        <v>0</v>
      </c>
      <c r="M16" s="106">
        <v>0</v>
      </c>
      <c r="N16" s="106">
        <v>0</v>
      </c>
      <c r="O16" s="106">
        <v>0</v>
      </c>
      <c r="P16" s="106">
        <v>0</v>
      </c>
      <c r="Q16" s="106">
        <v>0</v>
      </c>
      <c r="R16" s="106">
        <v>0</v>
      </c>
      <c r="S16" s="103">
        <v>0</v>
      </c>
      <c r="T16" s="103">
        <v>0</v>
      </c>
      <c r="U16" s="103">
        <v>0</v>
      </c>
      <c r="V16" s="104">
        <f t="shared" si="4"/>
        <v>0</v>
      </c>
      <c r="W16" s="103">
        <v>0</v>
      </c>
      <c r="X16" s="104">
        <f t="shared" si="3"/>
        <v>0</v>
      </c>
    </row>
    <row r="17" spans="2:24" ht="23.25" customHeight="1" x14ac:dyDescent="0.25">
      <c r="B17" s="284" t="s">
        <v>382</v>
      </c>
      <c r="C17" s="284"/>
      <c r="D17" s="284"/>
      <c r="E17" s="284"/>
      <c r="F17" s="284"/>
      <c r="G17" s="284"/>
      <c r="H17" s="102">
        <v>11</v>
      </c>
      <c r="I17" s="106">
        <v>0</v>
      </c>
      <c r="J17" s="106">
        <v>0</v>
      </c>
      <c r="K17" s="106">
        <v>0</v>
      </c>
      <c r="L17" s="106">
        <v>0</v>
      </c>
      <c r="M17" s="106">
        <v>0</v>
      </c>
      <c r="N17" s="106">
        <v>0</v>
      </c>
      <c r="O17" s="103">
        <v>0</v>
      </c>
      <c r="P17" s="103">
        <v>0</v>
      </c>
      <c r="Q17" s="103">
        <v>0</v>
      </c>
      <c r="R17" s="103">
        <v>0</v>
      </c>
      <c r="S17" s="103">
        <v>0</v>
      </c>
      <c r="T17" s="103">
        <v>0</v>
      </c>
      <c r="U17" s="103">
        <v>0</v>
      </c>
      <c r="V17" s="104">
        <f t="shared" si="4"/>
        <v>0</v>
      </c>
      <c r="W17" s="103">
        <v>0</v>
      </c>
      <c r="X17" s="104">
        <f t="shared" si="3"/>
        <v>0</v>
      </c>
    </row>
    <row r="18" spans="2:24" x14ac:dyDescent="0.25">
      <c r="B18" s="284" t="s">
        <v>383</v>
      </c>
      <c r="C18" s="284"/>
      <c r="D18" s="284"/>
      <c r="E18" s="284"/>
      <c r="F18" s="284"/>
      <c r="G18" s="284"/>
      <c r="H18" s="102">
        <v>12</v>
      </c>
      <c r="I18" s="106">
        <v>0</v>
      </c>
      <c r="J18" s="106">
        <v>0</v>
      </c>
      <c r="K18" s="106">
        <v>0</v>
      </c>
      <c r="L18" s="106">
        <v>0</v>
      </c>
      <c r="M18" s="106">
        <v>0</v>
      </c>
      <c r="N18" s="106">
        <v>0</v>
      </c>
      <c r="O18" s="103">
        <v>0</v>
      </c>
      <c r="P18" s="103">
        <v>0</v>
      </c>
      <c r="Q18" s="103">
        <v>0</v>
      </c>
      <c r="R18" s="103">
        <v>0</v>
      </c>
      <c r="S18" s="103">
        <v>0</v>
      </c>
      <c r="T18" s="103">
        <v>0</v>
      </c>
      <c r="U18" s="103">
        <v>0</v>
      </c>
      <c r="V18" s="104">
        <f t="shared" si="4"/>
        <v>0</v>
      </c>
      <c r="W18" s="103">
        <v>0</v>
      </c>
      <c r="X18" s="104">
        <f t="shared" si="3"/>
        <v>0</v>
      </c>
    </row>
    <row r="19" spans="2:24" x14ac:dyDescent="0.25">
      <c r="B19" s="284" t="s">
        <v>384</v>
      </c>
      <c r="C19" s="284"/>
      <c r="D19" s="284"/>
      <c r="E19" s="284"/>
      <c r="F19" s="284"/>
      <c r="G19" s="284"/>
      <c r="H19" s="102">
        <v>13</v>
      </c>
      <c r="I19" s="103">
        <v>0</v>
      </c>
      <c r="J19" s="103">
        <v>0</v>
      </c>
      <c r="K19" s="103">
        <v>0</v>
      </c>
      <c r="L19" s="103">
        <v>0</v>
      </c>
      <c r="M19" s="103">
        <v>0</v>
      </c>
      <c r="N19" s="103">
        <v>0</v>
      </c>
      <c r="O19" s="103">
        <v>0</v>
      </c>
      <c r="P19" s="103">
        <v>0</v>
      </c>
      <c r="Q19" s="103">
        <v>0</v>
      </c>
      <c r="R19" s="103">
        <v>0</v>
      </c>
      <c r="S19" s="103">
        <v>0</v>
      </c>
      <c r="T19" s="103">
        <v>0</v>
      </c>
      <c r="U19" s="103">
        <v>0</v>
      </c>
      <c r="V19" s="104">
        <f t="shared" si="4"/>
        <v>0</v>
      </c>
      <c r="W19" s="103">
        <v>0</v>
      </c>
      <c r="X19" s="104">
        <f t="shared" si="3"/>
        <v>0</v>
      </c>
    </row>
    <row r="20" spans="2:24" x14ac:dyDescent="0.25">
      <c r="B20" s="284" t="s">
        <v>385</v>
      </c>
      <c r="C20" s="284"/>
      <c r="D20" s="284"/>
      <c r="E20" s="284"/>
      <c r="F20" s="284"/>
      <c r="G20" s="284"/>
      <c r="H20" s="102">
        <v>14</v>
      </c>
      <c r="I20" s="106">
        <v>0</v>
      </c>
      <c r="J20" s="106">
        <v>0</v>
      </c>
      <c r="K20" s="106">
        <v>0</v>
      </c>
      <c r="L20" s="106">
        <v>0</v>
      </c>
      <c r="M20" s="106">
        <v>0</v>
      </c>
      <c r="N20" s="106">
        <v>0</v>
      </c>
      <c r="O20" s="103">
        <v>0</v>
      </c>
      <c r="P20" s="103">
        <v>0</v>
      </c>
      <c r="Q20" s="103">
        <v>0</v>
      </c>
      <c r="R20" s="103">
        <v>0</v>
      </c>
      <c r="S20" s="103">
        <v>0</v>
      </c>
      <c r="T20" s="103">
        <v>0</v>
      </c>
      <c r="U20" s="103">
        <v>0</v>
      </c>
      <c r="V20" s="104">
        <f t="shared" si="4"/>
        <v>0</v>
      </c>
      <c r="W20" s="103">
        <v>0</v>
      </c>
      <c r="X20" s="104">
        <f t="shared" si="3"/>
        <v>0</v>
      </c>
    </row>
    <row r="21" spans="2:24" ht="30.75" customHeight="1" x14ac:dyDescent="0.25">
      <c r="B21" s="284" t="s">
        <v>386</v>
      </c>
      <c r="C21" s="284"/>
      <c r="D21" s="284"/>
      <c r="E21" s="284"/>
      <c r="F21" s="284"/>
      <c r="G21" s="284"/>
      <c r="H21" s="102">
        <v>15</v>
      </c>
      <c r="I21" s="103">
        <v>0</v>
      </c>
      <c r="J21" s="103">
        <v>-136205</v>
      </c>
      <c r="K21" s="103">
        <v>0</v>
      </c>
      <c r="L21" s="103">
        <v>0</v>
      </c>
      <c r="M21" s="103">
        <v>0</v>
      </c>
      <c r="N21" s="103">
        <v>0</v>
      </c>
      <c r="O21" s="103">
        <v>0</v>
      </c>
      <c r="P21" s="103">
        <v>0</v>
      </c>
      <c r="Q21" s="103">
        <v>0</v>
      </c>
      <c r="R21" s="103">
        <v>0</v>
      </c>
      <c r="S21" s="103">
        <v>0</v>
      </c>
      <c r="T21" s="103">
        <v>0</v>
      </c>
      <c r="U21" s="103">
        <v>0</v>
      </c>
      <c r="V21" s="104">
        <f t="shared" si="4"/>
        <v>-136205</v>
      </c>
      <c r="W21" s="103">
        <v>0</v>
      </c>
      <c r="X21" s="104">
        <f t="shared" si="3"/>
        <v>-136205</v>
      </c>
    </row>
    <row r="22" spans="2:24" ht="28.5" customHeight="1" x14ac:dyDescent="0.25">
      <c r="B22" s="284" t="s">
        <v>387</v>
      </c>
      <c r="C22" s="284"/>
      <c r="D22" s="284"/>
      <c r="E22" s="284"/>
      <c r="F22" s="284"/>
      <c r="G22" s="284"/>
      <c r="H22" s="102">
        <v>16</v>
      </c>
      <c r="I22" s="103">
        <v>0</v>
      </c>
      <c r="J22" s="103">
        <v>0</v>
      </c>
      <c r="K22" s="103">
        <v>0</v>
      </c>
      <c r="L22" s="103">
        <v>0</v>
      </c>
      <c r="M22" s="103">
        <v>0</v>
      </c>
      <c r="N22" s="103">
        <v>0</v>
      </c>
      <c r="O22" s="103">
        <v>0</v>
      </c>
      <c r="P22" s="103">
        <v>0</v>
      </c>
      <c r="Q22" s="103">
        <v>0</v>
      </c>
      <c r="R22" s="103">
        <v>0</v>
      </c>
      <c r="S22" s="103">
        <v>0</v>
      </c>
      <c r="T22" s="103">
        <v>0</v>
      </c>
      <c r="U22" s="103">
        <v>0</v>
      </c>
      <c r="V22" s="104">
        <f t="shared" si="4"/>
        <v>0</v>
      </c>
      <c r="W22" s="103">
        <v>0</v>
      </c>
      <c r="X22" s="104">
        <f t="shared" si="3"/>
        <v>0</v>
      </c>
    </row>
    <row r="23" spans="2:24" ht="26.25" customHeight="1" x14ac:dyDescent="0.25">
      <c r="B23" s="284" t="s">
        <v>388</v>
      </c>
      <c r="C23" s="284"/>
      <c r="D23" s="284"/>
      <c r="E23" s="284"/>
      <c r="F23" s="284"/>
      <c r="G23" s="284"/>
      <c r="H23" s="102">
        <v>17</v>
      </c>
      <c r="I23" s="103">
        <v>0</v>
      </c>
      <c r="J23" s="103">
        <v>0</v>
      </c>
      <c r="K23" s="103">
        <v>0</v>
      </c>
      <c r="L23" s="103">
        <v>0</v>
      </c>
      <c r="M23" s="103">
        <v>0</v>
      </c>
      <c r="N23" s="103">
        <v>0</v>
      </c>
      <c r="O23" s="103">
        <v>0</v>
      </c>
      <c r="P23" s="103">
        <v>0</v>
      </c>
      <c r="Q23" s="103">
        <v>0</v>
      </c>
      <c r="R23" s="103">
        <v>0</v>
      </c>
      <c r="S23" s="103">
        <v>0</v>
      </c>
      <c r="T23" s="103">
        <v>0</v>
      </c>
      <c r="U23" s="103">
        <v>0</v>
      </c>
      <c r="V23" s="104">
        <f t="shared" si="4"/>
        <v>0</v>
      </c>
      <c r="W23" s="103">
        <v>0</v>
      </c>
      <c r="X23" s="104">
        <f t="shared" si="3"/>
        <v>0</v>
      </c>
    </row>
    <row r="24" spans="2:24" x14ac:dyDescent="0.25">
      <c r="B24" s="284" t="s">
        <v>389</v>
      </c>
      <c r="C24" s="284"/>
      <c r="D24" s="284"/>
      <c r="E24" s="284"/>
      <c r="F24" s="284"/>
      <c r="G24" s="284"/>
      <c r="H24" s="102">
        <v>18</v>
      </c>
      <c r="I24" s="103">
        <v>0</v>
      </c>
      <c r="J24" s="103">
        <v>-735518</v>
      </c>
      <c r="K24" s="103">
        <v>0</v>
      </c>
      <c r="L24" s="103">
        <v>-1494230</v>
      </c>
      <c r="M24" s="103">
        <v>-1494230</v>
      </c>
      <c r="N24" s="103">
        <v>0</v>
      </c>
      <c r="O24" s="103">
        <v>0</v>
      </c>
      <c r="P24" s="103">
        <v>0</v>
      </c>
      <c r="Q24" s="103">
        <v>0</v>
      </c>
      <c r="R24" s="103">
        <v>0</v>
      </c>
      <c r="S24" s="103">
        <v>0</v>
      </c>
      <c r="T24" s="103">
        <v>1494230</v>
      </c>
      <c r="U24" s="103">
        <v>0</v>
      </c>
      <c r="V24" s="104">
        <f t="shared" si="4"/>
        <v>758712</v>
      </c>
      <c r="W24" s="103">
        <v>0</v>
      </c>
      <c r="X24" s="104">
        <f t="shared" si="3"/>
        <v>758712</v>
      </c>
    </row>
    <row r="25" spans="2:24" x14ac:dyDescent="0.25">
      <c r="B25" s="284" t="s">
        <v>390</v>
      </c>
      <c r="C25" s="284"/>
      <c r="D25" s="284"/>
      <c r="E25" s="284"/>
      <c r="F25" s="284"/>
      <c r="G25" s="284"/>
      <c r="H25" s="102">
        <v>19</v>
      </c>
      <c r="I25" s="103">
        <v>0</v>
      </c>
      <c r="J25" s="103">
        <v>0</v>
      </c>
      <c r="K25" s="103">
        <v>0</v>
      </c>
      <c r="L25" s="103">
        <v>0</v>
      </c>
      <c r="M25" s="103">
        <v>0</v>
      </c>
      <c r="N25" s="103">
        <v>0</v>
      </c>
      <c r="O25" s="103">
        <v>0</v>
      </c>
      <c r="P25" s="103">
        <v>0</v>
      </c>
      <c r="Q25" s="103">
        <v>0</v>
      </c>
      <c r="R25" s="103">
        <v>0</v>
      </c>
      <c r="S25" s="103">
        <v>0</v>
      </c>
      <c r="T25" s="103">
        <v>-14208420</v>
      </c>
      <c r="U25" s="103">
        <v>0</v>
      </c>
      <c r="V25" s="104">
        <f t="shared" si="4"/>
        <v>-14208420</v>
      </c>
      <c r="W25" s="103">
        <v>0</v>
      </c>
      <c r="X25" s="104">
        <f t="shared" si="3"/>
        <v>-14208420</v>
      </c>
    </row>
    <row r="26" spans="2:24" x14ac:dyDescent="0.25">
      <c r="B26" s="284" t="s">
        <v>391</v>
      </c>
      <c r="C26" s="284"/>
      <c r="D26" s="284"/>
      <c r="E26" s="284"/>
      <c r="F26" s="284"/>
      <c r="G26" s="284"/>
      <c r="H26" s="102">
        <v>20</v>
      </c>
      <c r="I26" s="103">
        <v>0</v>
      </c>
      <c r="J26" s="103">
        <v>0</v>
      </c>
      <c r="K26" s="103">
        <v>0</v>
      </c>
      <c r="L26" s="103">
        <v>0</v>
      </c>
      <c r="M26" s="103">
        <v>0</v>
      </c>
      <c r="N26" s="103">
        <v>0</v>
      </c>
      <c r="O26" s="103">
        <v>0</v>
      </c>
      <c r="P26" s="103">
        <v>0</v>
      </c>
      <c r="Q26" s="103">
        <v>0</v>
      </c>
      <c r="R26" s="103">
        <v>0</v>
      </c>
      <c r="S26" s="103">
        <v>0</v>
      </c>
      <c r="T26" s="103">
        <v>0</v>
      </c>
      <c r="U26" s="103">
        <v>0</v>
      </c>
      <c r="V26" s="104">
        <f t="shared" si="4"/>
        <v>0</v>
      </c>
      <c r="W26" s="103">
        <v>0</v>
      </c>
      <c r="X26" s="104">
        <f t="shared" si="3"/>
        <v>0</v>
      </c>
    </row>
    <row r="27" spans="2:24" x14ac:dyDescent="0.25">
      <c r="B27" s="284" t="s">
        <v>392</v>
      </c>
      <c r="C27" s="284"/>
      <c r="D27" s="284"/>
      <c r="E27" s="284"/>
      <c r="F27" s="284"/>
      <c r="G27" s="284"/>
      <c r="H27" s="102">
        <v>21</v>
      </c>
      <c r="I27" s="103">
        <v>0</v>
      </c>
      <c r="J27" s="103">
        <v>0</v>
      </c>
      <c r="K27" s="103">
        <v>2011964</v>
      </c>
      <c r="L27" s="103">
        <v>0</v>
      </c>
      <c r="M27" s="103">
        <v>0</v>
      </c>
      <c r="N27" s="103">
        <v>0</v>
      </c>
      <c r="O27" s="103">
        <v>0</v>
      </c>
      <c r="P27" s="103">
        <v>0</v>
      </c>
      <c r="Q27" s="103">
        <v>0</v>
      </c>
      <c r="R27" s="103">
        <v>0</v>
      </c>
      <c r="S27" s="103">
        <v>0</v>
      </c>
      <c r="T27" s="103">
        <v>38227322</v>
      </c>
      <c r="U27" s="103">
        <v>-40239286</v>
      </c>
      <c r="V27" s="104">
        <f t="shared" si="4"/>
        <v>0</v>
      </c>
      <c r="W27" s="103">
        <v>0</v>
      </c>
      <c r="X27" s="104">
        <f t="shared" si="3"/>
        <v>0</v>
      </c>
    </row>
    <row r="28" spans="2:24" x14ac:dyDescent="0.25">
      <c r="B28" s="284" t="s">
        <v>393</v>
      </c>
      <c r="C28" s="284"/>
      <c r="D28" s="284"/>
      <c r="E28" s="284"/>
      <c r="F28" s="284"/>
      <c r="G28" s="284"/>
      <c r="H28" s="102">
        <v>22</v>
      </c>
      <c r="I28" s="103">
        <v>0</v>
      </c>
      <c r="J28" s="103">
        <v>0</v>
      </c>
      <c r="K28" s="103">
        <v>0</v>
      </c>
      <c r="L28" s="103">
        <v>0</v>
      </c>
      <c r="M28" s="103">
        <v>0</v>
      </c>
      <c r="N28" s="103">
        <v>0</v>
      </c>
      <c r="O28" s="103">
        <v>0</v>
      </c>
      <c r="P28" s="103">
        <v>0</v>
      </c>
      <c r="Q28" s="103">
        <v>0</v>
      </c>
      <c r="R28" s="103">
        <v>0</v>
      </c>
      <c r="S28" s="103">
        <v>0</v>
      </c>
      <c r="T28" s="103">
        <v>0</v>
      </c>
      <c r="U28" s="103">
        <v>0</v>
      </c>
      <c r="V28" s="104">
        <f t="shared" si="4"/>
        <v>0</v>
      </c>
      <c r="W28" s="103">
        <v>0</v>
      </c>
      <c r="X28" s="104">
        <f t="shared" si="3"/>
        <v>0</v>
      </c>
    </row>
    <row r="29" spans="2:24" ht="21.75" customHeight="1" x14ac:dyDescent="0.25">
      <c r="B29" s="295" t="s">
        <v>394</v>
      </c>
      <c r="C29" s="295"/>
      <c r="D29" s="295"/>
      <c r="E29" s="295"/>
      <c r="F29" s="295"/>
      <c r="G29" s="295"/>
      <c r="H29" s="107">
        <v>23</v>
      </c>
      <c r="I29" s="108">
        <f>SUM(I10:I28)</f>
        <v>599448400</v>
      </c>
      <c r="J29" s="108">
        <f t="shared" ref="J29:X29" si="5">SUM(J10:J28)</f>
        <v>-16381635</v>
      </c>
      <c r="K29" s="108">
        <f t="shared" si="5"/>
        <v>29484384</v>
      </c>
      <c r="L29" s="108">
        <f t="shared" si="5"/>
        <v>37853353</v>
      </c>
      <c r="M29" s="108">
        <f t="shared" si="5"/>
        <v>37853353</v>
      </c>
      <c r="N29" s="108">
        <f t="shared" si="5"/>
        <v>0</v>
      </c>
      <c r="O29" s="108">
        <f t="shared" si="5"/>
        <v>0</v>
      </c>
      <c r="P29" s="108">
        <f t="shared" si="5"/>
        <v>14414653</v>
      </c>
      <c r="Q29" s="108">
        <f t="shared" si="5"/>
        <v>-56248</v>
      </c>
      <c r="R29" s="108">
        <f t="shared" si="5"/>
        <v>0</v>
      </c>
      <c r="S29" s="108">
        <f t="shared" si="5"/>
        <v>0</v>
      </c>
      <c r="T29" s="108">
        <f t="shared" si="5"/>
        <v>33259437</v>
      </c>
      <c r="U29" s="108">
        <f t="shared" si="5"/>
        <v>7532059</v>
      </c>
      <c r="V29" s="108">
        <f t="shared" si="5"/>
        <v>667701050</v>
      </c>
      <c r="W29" s="108">
        <f t="shared" si="5"/>
        <v>0</v>
      </c>
      <c r="X29" s="108">
        <f t="shared" si="5"/>
        <v>667701050</v>
      </c>
    </row>
    <row r="30" spans="2:24" x14ac:dyDescent="0.25">
      <c r="B30" s="296" t="s">
        <v>395</v>
      </c>
      <c r="C30" s="297"/>
      <c r="D30" s="297"/>
      <c r="E30" s="297"/>
      <c r="F30" s="297"/>
      <c r="G30" s="297"/>
      <c r="H30" s="297"/>
      <c r="I30" s="297"/>
      <c r="J30" s="297"/>
      <c r="K30" s="297"/>
      <c r="L30" s="297"/>
      <c r="M30" s="297"/>
      <c r="N30" s="297"/>
      <c r="O30" s="297"/>
      <c r="P30" s="297"/>
      <c r="Q30" s="297"/>
      <c r="R30" s="297"/>
      <c r="S30" s="297"/>
      <c r="T30" s="297"/>
      <c r="U30" s="297"/>
      <c r="V30" s="297"/>
      <c r="W30" s="297"/>
      <c r="X30" s="297"/>
    </row>
    <row r="31" spans="2:24" ht="36.75" customHeight="1" x14ac:dyDescent="0.25">
      <c r="B31" s="298" t="s">
        <v>396</v>
      </c>
      <c r="C31" s="298"/>
      <c r="D31" s="298"/>
      <c r="E31" s="298"/>
      <c r="F31" s="298"/>
      <c r="G31" s="298"/>
      <c r="H31" s="105">
        <v>24</v>
      </c>
      <c r="I31" s="104">
        <f>SUM(I12:I20)</f>
        <v>0</v>
      </c>
      <c r="J31" s="104">
        <f t="shared" ref="J31:X31" si="6">SUM(J12:J20)</f>
        <v>0</v>
      </c>
      <c r="K31" s="104">
        <f t="shared" si="6"/>
        <v>0</v>
      </c>
      <c r="L31" s="104">
        <f t="shared" si="6"/>
        <v>0</v>
      </c>
      <c r="M31" s="104">
        <f t="shared" si="6"/>
        <v>0</v>
      </c>
      <c r="N31" s="104">
        <f t="shared" si="6"/>
        <v>0</v>
      </c>
      <c r="O31" s="104">
        <f t="shared" si="6"/>
        <v>0</v>
      </c>
      <c r="P31" s="104">
        <f t="shared" si="6"/>
        <v>13803141</v>
      </c>
      <c r="Q31" s="104">
        <f t="shared" si="6"/>
        <v>-642915</v>
      </c>
      <c r="R31" s="104">
        <f t="shared" si="6"/>
        <v>0</v>
      </c>
      <c r="S31" s="104">
        <f t="shared" si="6"/>
        <v>0</v>
      </c>
      <c r="T31" s="104">
        <f t="shared" si="6"/>
        <v>0</v>
      </c>
      <c r="U31" s="104">
        <f t="shared" si="6"/>
        <v>0</v>
      </c>
      <c r="V31" s="104">
        <f t="shared" si="6"/>
        <v>13160226</v>
      </c>
      <c r="W31" s="104">
        <f t="shared" si="6"/>
        <v>0</v>
      </c>
      <c r="X31" s="104">
        <f t="shared" si="6"/>
        <v>13160226</v>
      </c>
    </row>
    <row r="32" spans="2:24" ht="31.5" customHeight="1" x14ac:dyDescent="0.25">
      <c r="B32" s="298" t="s">
        <v>397</v>
      </c>
      <c r="C32" s="298"/>
      <c r="D32" s="298"/>
      <c r="E32" s="298"/>
      <c r="F32" s="298"/>
      <c r="G32" s="298"/>
      <c r="H32" s="105">
        <v>25</v>
      </c>
      <c r="I32" s="104">
        <f>I11+I31</f>
        <v>0</v>
      </c>
      <c r="J32" s="104">
        <f t="shared" ref="J32:X32" si="7">J11+J31</f>
        <v>0</v>
      </c>
      <c r="K32" s="104">
        <f t="shared" si="7"/>
        <v>0</v>
      </c>
      <c r="L32" s="104">
        <f t="shared" si="7"/>
        <v>0</v>
      </c>
      <c r="M32" s="104">
        <f t="shared" si="7"/>
        <v>0</v>
      </c>
      <c r="N32" s="104">
        <f t="shared" si="7"/>
        <v>0</v>
      </c>
      <c r="O32" s="104">
        <f t="shared" si="7"/>
        <v>0</v>
      </c>
      <c r="P32" s="104">
        <f t="shared" si="7"/>
        <v>13803141</v>
      </c>
      <c r="Q32" s="104">
        <f t="shared" si="7"/>
        <v>-642915</v>
      </c>
      <c r="R32" s="104">
        <f t="shared" si="7"/>
        <v>0</v>
      </c>
      <c r="S32" s="104">
        <f t="shared" si="7"/>
        <v>0</v>
      </c>
      <c r="T32" s="104">
        <f t="shared" si="7"/>
        <v>0</v>
      </c>
      <c r="U32" s="104">
        <f t="shared" si="7"/>
        <v>7532059</v>
      </c>
      <c r="V32" s="104">
        <f t="shared" si="7"/>
        <v>20692285</v>
      </c>
      <c r="W32" s="104">
        <f t="shared" si="7"/>
        <v>0</v>
      </c>
      <c r="X32" s="104">
        <f t="shared" si="7"/>
        <v>20692285</v>
      </c>
    </row>
    <row r="33" spans="2:24" ht="30.75" customHeight="1" x14ac:dyDescent="0.25">
      <c r="B33" s="299" t="s">
        <v>398</v>
      </c>
      <c r="C33" s="299"/>
      <c r="D33" s="299"/>
      <c r="E33" s="299"/>
      <c r="F33" s="299"/>
      <c r="G33" s="299"/>
      <c r="H33" s="107">
        <v>26</v>
      </c>
      <c r="I33" s="108">
        <f>SUM(I21:I28)</f>
        <v>0</v>
      </c>
      <c r="J33" s="108">
        <f t="shared" ref="J33:X33" si="8">SUM(J21:J28)</f>
        <v>-871723</v>
      </c>
      <c r="K33" s="108">
        <f t="shared" si="8"/>
        <v>2011964</v>
      </c>
      <c r="L33" s="108">
        <f t="shared" si="8"/>
        <v>-1494230</v>
      </c>
      <c r="M33" s="108">
        <f t="shared" si="8"/>
        <v>-1494230</v>
      </c>
      <c r="N33" s="108">
        <f t="shared" si="8"/>
        <v>0</v>
      </c>
      <c r="O33" s="108">
        <f t="shared" si="8"/>
        <v>0</v>
      </c>
      <c r="P33" s="108">
        <f t="shared" si="8"/>
        <v>0</v>
      </c>
      <c r="Q33" s="108">
        <f t="shared" si="8"/>
        <v>0</v>
      </c>
      <c r="R33" s="108">
        <f t="shared" si="8"/>
        <v>0</v>
      </c>
      <c r="S33" s="108">
        <f t="shared" si="8"/>
        <v>0</v>
      </c>
      <c r="T33" s="108">
        <f t="shared" si="8"/>
        <v>25513132</v>
      </c>
      <c r="U33" s="108">
        <f t="shared" si="8"/>
        <v>-40239286</v>
      </c>
      <c r="V33" s="108">
        <f t="shared" si="8"/>
        <v>-13585913</v>
      </c>
      <c r="W33" s="108">
        <f t="shared" si="8"/>
        <v>0</v>
      </c>
      <c r="X33" s="108">
        <f t="shared" si="8"/>
        <v>-13585913</v>
      </c>
    </row>
    <row r="34" spans="2:24" x14ac:dyDescent="0.25">
      <c r="B34" s="296" t="s">
        <v>177</v>
      </c>
      <c r="C34" s="300"/>
      <c r="D34" s="300"/>
      <c r="E34" s="300"/>
      <c r="F34" s="300"/>
      <c r="G34" s="300"/>
      <c r="H34" s="300"/>
      <c r="I34" s="300"/>
      <c r="J34" s="300"/>
      <c r="K34" s="300"/>
      <c r="L34" s="300"/>
      <c r="M34" s="300"/>
      <c r="N34" s="300"/>
      <c r="O34" s="300"/>
      <c r="P34" s="300"/>
      <c r="Q34" s="300"/>
      <c r="R34" s="300"/>
      <c r="S34" s="300"/>
      <c r="T34" s="300"/>
      <c r="U34" s="300"/>
      <c r="V34" s="300"/>
      <c r="W34" s="300"/>
      <c r="X34" s="300"/>
    </row>
    <row r="35" spans="2:24" x14ac:dyDescent="0.25">
      <c r="B35" s="292" t="s">
        <v>399</v>
      </c>
      <c r="C35" s="292"/>
      <c r="D35" s="292"/>
      <c r="E35" s="292"/>
      <c r="F35" s="292"/>
      <c r="G35" s="292"/>
      <c r="H35" s="102">
        <v>27</v>
      </c>
      <c r="I35" s="103">
        <v>599448400</v>
      </c>
      <c r="J35" s="103">
        <v>-16381635</v>
      </c>
      <c r="K35" s="103">
        <v>29484384</v>
      </c>
      <c r="L35" s="103">
        <v>37853354</v>
      </c>
      <c r="M35" s="103">
        <v>37853354</v>
      </c>
      <c r="N35" s="103">
        <v>0</v>
      </c>
      <c r="O35" s="103">
        <v>0</v>
      </c>
      <c r="P35" s="103">
        <v>14414653</v>
      </c>
      <c r="Q35" s="103">
        <v>-56248</v>
      </c>
      <c r="R35" s="103">
        <v>0</v>
      </c>
      <c r="S35" s="103">
        <v>0</v>
      </c>
      <c r="T35" s="103">
        <v>33259437</v>
      </c>
      <c r="U35" s="103">
        <v>7532059</v>
      </c>
      <c r="V35" s="109">
        <f t="shared" ref="V35:V37" si="9">I35+J35+K35+L35-M35+N35+O35+P35+Q35+R35+S35+T35+U35</f>
        <v>667701050</v>
      </c>
      <c r="W35" s="103">
        <v>0</v>
      </c>
      <c r="X35" s="109">
        <f t="shared" ref="X35:X37" si="10">V35+W35</f>
        <v>667701050</v>
      </c>
    </row>
    <row r="36" spans="2:24" x14ac:dyDescent="0.25">
      <c r="B36" s="284" t="s">
        <v>373</v>
      </c>
      <c r="C36" s="284"/>
      <c r="D36" s="284"/>
      <c r="E36" s="284"/>
      <c r="F36" s="284"/>
      <c r="G36" s="284"/>
      <c r="H36" s="102">
        <v>28</v>
      </c>
      <c r="I36" s="103">
        <v>0</v>
      </c>
      <c r="J36" s="103">
        <v>0</v>
      </c>
      <c r="K36" s="103">
        <v>0</v>
      </c>
      <c r="L36" s="103">
        <v>0</v>
      </c>
      <c r="M36" s="103">
        <v>0</v>
      </c>
      <c r="N36" s="103">
        <v>0</v>
      </c>
      <c r="O36" s="103">
        <v>0</v>
      </c>
      <c r="P36" s="103">
        <v>0</v>
      </c>
      <c r="Q36" s="103">
        <v>0</v>
      </c>
      <c r="R36" s="103">
        <v>0</v>
      </c>
      <c r="S36" s="103">
        <v>0</v>
      </c>
      <c r="T36" s="103">
        <v>0</v>
      </c>
      <c r="U36" s="103">
        <v>0</v>
      </c>
      <c r="V36" s="109">
        <f t="shared" si="9"/>
        <v>0</v>
      </c>
      <c r="W36" s="103">
        <v>0</v>
      </c>
      <c r="X36" s="109">
        <f t="shared" si="10"/>
        <v>0</v>
      </c>
    </row>
    <row r="37" spans="2:24" x14ac:dyDescent="0.25">
      <c r="B37" s="284" t="s">
        <v>374</v>
      </c>
      <c r="C37" s="284"/>
      <c r="D37" s="284"/>
      <c r="E37" s="284"/>
      <c r="F37" s="284"/>
      <c r="G37" s="284"/>
      <c r="H37" s="102">
        <v>29</v>
      </c>
      <c r="I37" s="103">
        <v>0</v>
      </c>
      <c r="J37" s="103">
        <v>0</v>
      </c>
      <c r="K37" s="103">
        <v>0</v>
      </c>
      <c r="L37" s="103">
        <v>0</v>
      </c>
      <c r="M37" s="103">
        <v>0</v>
      </c>
      <c r="N37" s="103">
        <v>0</v>
      </c>
      <c r="O37" s="103">
        <v>0</v>
      </c>
      <c r="P37" s="103">
        <v>0</v>
      </c>
      <c r="Q37" s="103">
        <v>0</v>
      </c>
      <c r="R37" s="103">
        <v>0</v>
      </c>
      <c r="S37" s="103">
        <v>0</v>
      </c>
      <c r="T37" s="103">
        <v>0</v>
      </c>
      <c r="U37" s="103">
        <v>0</v>
      </c>
      <c r="V37" s="109">
        <f t="shared" si="9"/>
        <v>0</v>
      </c>
      <c r="W37" s="103">
        <v>0</v>
      </c>
      <c r="X37" s="109">
        <f t="shared" si="10"/>
        <v>0</v>
      </c>
    </row>
    <row r="38" spans="2:24" ht="25.5" customHeight="1" x14ac:dyDescent="0.25">
      <c r="B38" s="292" t="s">
        <v>400</v>
      </c>
      <c r="C38" s="292"/>
      <c r="D38" s="292"/>
      <c r="E38" s="292"/>
      <c r="F38" s="292"/>
      <c r="G38" s="292"/>
      <c r="H38" s="102">
        <v>30</v>
      </c>
      <c r="I38" s="109">
        <f>I35+I36+I37</f>
        <v>599448400</v>
      </c>
      <c r="J38" s="109">
        <f t="shared" ref="J38:X38" si="11">J35+J36+J37</f>
        <v>-16381635</v>
      </c>
      <c r="K38" s="109">
        <f t="shared" si="11"/>
        <v>29484384</v>
      </c>
      <c r="L38" s="109">
        <f t="shared" si="11"/>
        <v>37853354</v>
      </c>
      <c r="M38" s="109">
        <f t="shared" si="11"/>
        <v>37853354</v>
      </c>
      <c r="N38" s="109">
        <f t="shared" si="11"/>
        <v>0</v>
      </c>
      <c r="O38" s="109">
        <f t="shared" si="11"/>
        <v>0</v>
      </c>
      <c r="P38" s="109">
        <f t="shared" si="11"/>
        <v>14414653</v>
      </c>
      <c r="Q38" s="109">
        <f t="shared" si="11"/>
        <v>-56248</v>
      </c>
      <c r="R38" s="109">
        <f t="shared" si="11"/>
        <v>0</v>
      </c>
      <c r="S38" s="109">
        <f t="shared" si="11"/>
        <v>0</v>
      </c>
      <c r="T38" s="109">
        <f t="shared" si="11"/>
        <v>33259437</v>
      </c>
      <c r="U38" s="109">
        <f t="shared" si="11"/>
        <v>7532059</v>
      </c>
      <c r="V38" s="109">
        <f t="shared" si="11"/>
        <v>667701050</v>
      </c>
      <c r="W38" s="109">
        <f t="shared" si="11"/>
        <v>0</v>
      </c>
      <c r="X38" s="109">
        <f t="shared" si="11"/>
        <v>667701050</v>
      </c>
    </row>
    <row r="39" spans="2:24" x14ac:dyDescent="0.25">
      <c r="B39" s="284" t="s">
        <v>376</v>
      </c>
      <c r="C39" s="284"/>
      <c r="D39" s="284"/>
      <c r="E39" s="284"/>
      <c r="F39" s="284"/>
      <c r="G39" s="284"/>
      <c r="H39" s="102">
        <v>31</v>
      </c>
      <c r="I39" s="106">
        <v>0</v>
      </c>
      <c r="J39" s="106">
        <v>0</v>
      </c>
      <c r="K39" s="106">
        <v>0</v>
      </c>
      <c r="L39" s="106">
        <v>0</v>
      </c>
      <c r="M39" s="106">
        <v>0</v>
      </c>
      <c r="N39" s="106">
        <v>0</v>
      </c>
      <c r="O39" s="106">
        <v>0</v>
      </c>
      <c r="P39" s="106">
        <v>0</v>
      </c>
      <c r="Q39" s="106">
        <v>0</v>
      </c>
      <c r="R39" s="106">
        <v>0</v>
      </c>
      <c r="S39" s="106">
        <v>0</v>
      </c>
      <c r="T39" s="106">
        <v>0</v>
      </c>
      <c r="U39" s="103">
        <v>9659844</v>
      </c>
      <c r="V39" s="109">
        <f t="shared" ref="V39:V56" si="12">I39+J39+K39+L39-M39+N39+O39+P39+Q39+R39+S39+T39+U39</f>
        <v>9659844</v>
      </c>
      <c r="W39" s="103">
        <v>0</v>
      </c>
      <c r="X39" s="109">
        <f t="shared" ref="X39:X56" si="13">V39+W39</f>
        <v>9659844</v>
      </c>
    </row>
    <row r="40" spans="2:24" x14ac:dyDescent="0.25">
      <c r="B40" s="284" t="s">
        <v>377</v>
      </c>
      <c r="C40" s="284"/>
      <c r="D40" s="284"/>
      <c r="E40" s="284"/>
      <c r="F40" s="284"/>
      <c r="G40" s="284"/>
      <c r="H40" s="102">
        <v>32</v>
      </c>
      <c r="I40" s="106">
        <v>0</v>
      </c>
      <c r="J40" s="106">
        <v>0</v>
      </c>
      <c r="K40" s="106">
        <v>0</v>
      </c>
      <c r="L40" s="106">
        <v>0</v>
      </c>
      <c r="M40" s="106">
        <v>0</v>
      </c>
      <c r="N40" s="106">
        <v>0</v>
      </c>
      <c r="O40" s="103">
        <v>0</v>
      </c>
      <c r="P40" s="106">
        <v>0</v>
      </c>
      <c r="Q40" s="106">
        <v>0</v>
      </c>
      <c r="R40" s="106">
        <v>0</v>
      </c>
      <c r="S40" s="106">
        <v>0</v>
      </c>
      <c r="T40" s="106">
        <v>0</v>
      </c>
      <c r="U40" s="106">
        <v>0</v>
      </c>
      <c r="V40" s="109">
        <f t="shared" si="12"/>
        <v>0</v>
      </c>
      <c r="W40" s="103">
        <v>0</v>
      </c>
      <c r="X40" s="109">
        <f t="shared" si="13"/>
        <v>0</v>
      </c>
    </row>
    <row r="41" spans="2:24" ht="27" customHeight="1" x14ac:dyDescent="0.25">
      <c r="B41" s="284" t="s">
        <v>401</v>
      </c>
      <c r="C41" s="284"/>
      <c r="D41" s="284"/>
      <c r="E41" s="284"/>
      <c r="F41" s="284"/>
      <c r="G41" s="284"/>
      <c r="H41" s="102">
        <v>33</v>
      </c>
      <c r="I41" s="106">
        <v>0</v>
      </c>
      <c r="J41" s="106">
        <v>0</v>
      </c>
      <c r="K41" s="106">
        <v>0</v>
      </c>
      <c r="L41" s="106">
        <v>0</v>
      </c>
      <c r="M41" s="106">
        <v>0</v>
      </c>
      <c r="N41" s="106">
        <v>0</v>
      </c>
      <c r="O41" s="106">
        <v>0</v>
      </c>
      <c r="P41" s="103">
        <v>0</v>
      </c>
      <c r="Q41" s="106">
        <v>0</v>
      </c>
      <c r="R41" s="106">
        <v>0</v>
      </c>
      <c r="S41" s="106">
        <v>0</v>
      </c>
      <c r="T41" s="103">
        <v>0</v>
      </c>
      <c r="U41" s="103">
        <v>0</v>
      </c>
      <c r="V41" s="109">
        <f t="shared" si="12"/>
        <v>0</v>
      </c>
      <c r="W41" s="103">
        <v>0</v>
      </c>
      <c r="X41" s="109">
        <f t="shared" si="13"/>
        <v>0</v>
      </c>
    </row>
    <row r="42" spans="2:24" ht="20.25" customHeight="1" x14ac:dyDescent="0.25">
      <c r="B42" s="284" t="s">
        <v>379</v>
      </c>
      <c r="C42" s="284"/>
      <c r="D42" s="284"/>
      <c r="E42" s="284"/>
      <c r="F42" s="284"/>
      <c r="G42" s="284"/>
      <c r="H42" s="102">
        <v>34</v>
      </c>
      <c r="I42" s="106">
        <v>0</v>
      </c>
      <c r="J42" s="106">
        <v>0</v>
      </c>
      <c r="K42" s="106">
        <v>0</v>
      </c>
      <c r="L42" s="106">
        <v>0</v>
      </c>
      <c r="M42" s="106">
        <v>0</v>
      </c>
      <c r="N42" s="106">
        <v>0</v>
      </c>
      <c r="O42" s="106">
        <v>0</v>
      </c>
      <c r="P42" s="106">
        <v>0</v>
      </c>
      <c r="Q42" s="103">
        <v>0</v>
      </c>
      <c r="R42" s="106">
        <v>0</v>
      </c>
      <c r="S42" s="106">
        <v>0</v>
      </c>
      <c r="T42" s="103">
        <v>0</v>
      </c>
      <c r="U42" s="103">
        <v>0</v>
      </c>
      <c r="V42" s="109">
        <f t="shared" si="12"/>
        <v>0</v>
      </c>
      <c r="W42" s="103">
        <v>0</v>
      </c>
      <c r="X42" s="109">
        <f t="shared" si="13"/>
        <v>0</v>
      </c>
    </row>
    <row r="43" spans="2:24" ht="21" customHeight="1" x14ac:dyDescent="0.25">
      <c r="B43" s="284" t="s">
        <v>380</v>
      </c>
      <c r="C43" s="284"/>
      <c r="D43" s="284"/>
      <c r="E43" s="284"/>
      <c r="F43" s="284"/>
      <c r="G43" s="284"/>
      <c r="H43" s="102">
        <v>35</v>
      </c>
      <c r="I43" s="106">
        <v>0</v>
      </c>
      <c r="J43" s="106">
        <v>0</v>
      </c>
      <c r="K43" s="106">
        <v>0</v>
      </c>
      <c r="L43" s="106">
        <v>0</v>
      </c>
      <c r="M43" s="106">
        <v>0</v>
      </c>
      <c r="N43" s="106">
        <v>0</v>
      </c>
      <c r="O43" s="106">
        <v>0</v>
      </c>
      <c r="P43" s="106">
        <v>0</v>
      </c>
      <c r="Q43" s="106">
        <v>0</v>
      </c>
      <c r="R43" s="103">
        <v>0</v>
      </c>
      <c r="S43" s="106">
        <v>0</v>
      </c>
      <c r="T43" s="103">
        <v>0</v>
      </c>
      <c r="U43" s="103">
        <v>0</v>
      </c>
      <c r="V43" s="109">
        <f t="shared" si="12"/>
        <v>0</v>
      </c>
      <c r="W43" s="103">
        <v>0</v>
      </c>
      <c r="X43" s="109">
        <f t="shared" si="13"/>
        <v>0</v>
      </c>
    </row>
    <row r="44" spans="2:24" ht="29.25" customHeight="1" x14ac:dyDescent="0.25">
      <c r="B44" s="284" t="s">
        <v>381</v>
      </c>
      <c r="C44" s="284"/>
      <c r="D44" s="284"/>
      <c r="E44" s="284"/>
      <c r="F44" s="284"/>
      <c r="G44" s="284"/>
      <c r="H44" s="102">
        <v>36</v>
      </c>
      <c r="I44" s="106">
        <v>0</v>
      </c>
      <c r="J44" s="106">
        <v>0</v>
      </c>
      <c r="K44" s="106">
        <v>0</v>
      </c>
      <c r="L44" s="106">
        <v>0</v>
      </c>
      <c r="M44" s="106">
        <v>0</v>
      </c>
      <c r="N44" s="106">
        <v>0</v>
      </c>
      <c r="O44" s="106">
        <v>0</v>
      </c>
      <c r="P44" s="106">
        <v>0</v>
      </c>
      <c r="Q44" s="106">
        <v>0</v>
      </c>
      <c r="R44" s="106">
        <v>0</v>
      </c>
      <c r="S44" s="103">
        <v>0</v>
      </c>
      <c r="T44" s="103">
        <v>0</v>
      </c>
      <c r="U44" s="103">
        <v>0</v>
      </c>
      <c r="V44" s="109">
        <f t="shared" si="12"/>
        <v>0</v>
      </c>
      <c r="W44" s="103">
        <v>0</v>
      </c>
      <c r="X44" s="109">
        <f t="shared" si="13"/>
        <v>0</v>
      </c>
    </row>
    <row r="45" spans="2:24" ht="21" customHeight="1" x14ac:dyDescent="0.25">
      <c r="B45" s="284" t="s">
        <v>402</v>
      </c>
      <c r="C45" s="284"/>
      <c r="D45" s="284"/>
      <c r="E45" s="284"/>
      <c r="F45" s="284"/>
      <c r="G45" s="284"/>
      <c r="H45" s="102">
        <v>37</v>
      </c>
      <c r="I45" s="106">
        <v>0</v>
      </c>
      <c r="J45" s="106">
        <v>0</v>
      </c>
      <c r="K45" s="106">
        <v>0</v>
      </c>
      <c r="L45" s="106">
        <v>0</v>
      </c>
      <c r="M45" s="106">
        <v>0</v>
      </c>
      <c r="N45" s="106">
        <v>0</v>
      </c>
      <c r="O45" s="103">
        <v>0</v>
      </c>
      <c r="P45" s="103">
        <v>0</v>
      </c>
      <c r="Q45" s="103">
        <v>0</v>
      </c>
      <c r="R45" s="103">
        <v>0</v>
      </c>
      <c r="S45" s="103">
        <v>0</v>
      </c>
      <c r="T45" s="103">
        <v>0</v>
      </c>
      <c r="U45" s="103">
        <v>0</v>
      </c>
      <c r="V45" s="109">
        <f t="shared" si="12"/>
        <v>0</v>
      </c>
      <c r="W45" s="103">
        <v>0</v>
      </c>
      <c r="X45" s="109">
        <f t="shared" si="13"/>
        <v>0</v>
      </c>
    </row>
    <row r="46" spans="2:24" x14ac:dyDescent="0.25">
      <c r="B46" s="284" t="s">
        <v>383</v>
      </c>
      <c r="C46" s="284"/>
      <c r="D46" s="284"/>
      <c r="E46" s="284"/>
      <c r="F46" s="284"/>
      <c r="G46" s="284"/>
      <c r="H46" s="102">
        <v>38</v>
      </c>
      <c r="I46" s="106">
        <v>0</v>
      </c>
      <c r="J46" s="106">
        <v>0</v>
      </c>
      <c r="K46" s="106">
        <v>0</v>
      </c>
      <c r="L46" s="106">
        <v>0</v>
      </c>
      <c r="M46" s="106">
        <v>0</v>
      </c>
      <c r="N46" s="106">
        <v>0</v>
      </c>
      <c r="O46" s="103">
        <v>0</v>
      </c>
      <c r="P46" s="103">
        <v>0</v>
      </c>
      <c r="Q46" s="103">
        <v>0</v>
      </c>
      <c r="R46" s="103">
        <v>0</v>
      </c>
      <c r="S46" s="103">
        <v>0</v>
      </c>
      <c r="T46" s="103">
        <v>0</v>
      </c>
      <c r="U46" s="103">
        <v>0</v>
      </c>
      <c r="V46" s="109">
        <f t="shared" si="12"/>
        <v>0</v>
      </c>
      <c r="W46" s="103">
        <v>0</v>
      </c>
      <c r="X46" s="109">
        <f t="shared" si="13"/>
        <v>0</v>
      </c>
    </row>
    <row r="47" spans="2:24" x14ac:dyDescent="0.25">
      <c r="B47" s="284" t="s">
        <v>384</v>
      </c>
      <c r="C47" s="284"/>
      <c r="D47" s="284"/>
      <c r="E47" s="284"/>
      <c r="F47" s="284"/>
      <c r="G47" s="284"/>
      <c r="H47" s="102">
        <v>39</v>
      </c>
      <c r="I47" s="103">
        <v>0</v>
      </c>
      <c r="J47" s="103">
        <v>0</v>
      </c>
      <c r="K47" s="103">
        <v>0</v>
      </c>
      <c r="L47" s="103">
        <v>0</v>
      </c>
      <c r="M47" s="103">
        <v>0</v>
      </c>
      <c r="N47" s="103">
        <v>0</v>
      </c>
      <c r="O47" s="103">
        <v>0</v>
      </c>
      <c r="P47" s="103">
        <v>0</v>
      </c>
      <c r="Q47" s="103">
        <v>0</v>
      </c>
      <c r="R47" s="103">
        <v>0</v>
      </c>
      <c r="S47" s="103">
        <v>0</v>
      </c>
      <c r="T47" s="103">
        <v>0</v>
      </c>
      <c r="U47" s="103">
        <v>0</v>
      </c>
      <c r="V47" s="109">
        <f t="shared" si="12"/>
        <v>0</v>
      </c>
      <c r="W47" s="103">
        <v>0</v>
      </c>
      <c r="X47" s="109">
        <f t="shared" si="13"/>
        <v>0</v>
      </c>
    </row>
    <row r="48" spans="2:24" x14ac:dyDescent="0.25">
      <c r="B48" s="284" t="s">
        <v>385</v>
      </c>
      <c r="C48" s="284"/>
      <c r="D48" s="284"/>
      <c r="E48" s="284"/>
      <c r="F48" s="284"/>
      <c r="G48" s="284"/>
      <c r="H48" s="102">
        <v>40</v>
      </c>
      <c r="I48" s="106">
        <v>0</v>
      </c>
      <c r="J48" s="106">
        <v>0</v>
      </c>
      <c r="K48" s="106">
        <v>0</v>
      </c>
      <c r="L48" s="106">
        <v>0</v>
      </c>
      <c r="M48" s="106">
        <v>0</v>
      </c>
      <c r="N48" s="106">
        <v>0</v>
      </c>
      <c r="O48" s="103">
        <v>0</v>
      </c>
      <c r="P48" s="103">
        <v>0</v>
      </c>
      <c r="Q48" s="103">
        <v>0</v>
      </c>
      <c r="R48" s="103">
        <v>0</v>
      </c>
      <c r="S48" s="103">
        <v>0</v>
      </c>
      <c r="T48" s="103">
        <v>0</v>
      </c>
      <c r="U48" s="103">
        <v>0</v>
      </c>
      <c r="V48" s="109">
        <f t="shared" si="12"/>
        <v>0</v>
      </c>
      <c r="W48" s="103">
        <v>0</v>
      </c>
      <c r="X48" s="109">
        <f t="shared" si="13"/>
        <v>0</v>
      </c>
    </row>
    <row r="49" spans="2:24" ht="24" customHeight="1" x14ac:dyDescent="0.25">
      <c r="B49" s="284" t="s">
        <v>403</v>
      </c>
      <c r="C49" s="284"/>
      <c r="D49" s="284"/>
      <c r="E49" s="284"/>
      <c r="F49" s="284"/>
      <c r="G49" s="284"/>
      <c r="H49" s="102">
        <v>41</v>
      </c>
      <c r="I49" s="103">
        <v>0</v>
      </c>
      <c r="J49" s="103">
        <v>0</v>
      </c>
      <c r="K49" s="103">
        <v>0</v>
      </c>
      <c r="L49" s="103">
        <v>0</v>
      </c>
      <c r="M49" s="103">
        <v>0</v>
      </c>
      <c r="N49" s="103">
        <v>0</v>
      </c>
      <c r="O49" s="103">
        <v>0</v>
      </c>
      <c r="P49" s="103">
        <v>0</v>
      </c>
      <c r="Q49" s="103">
        <v>0</v>
      </c>
      <c r="R49" s="103">
        <v>0</v>
      </c>
      <c r="S49" s="103">
        <v>0</v>
      </c>
      <c r="T49" s="103">
        <v>0</v>
      </c>
      <c r="U49" s="103">
        <v>0</v>
      </c>
      <c r="V49" s="109">
        <f>I49+J49+K49+L49-M49+N49+O49+P49+Q49+R49+S49+T49+U49</f>
        <v>0</v>
      </c>
      <c r="W49" s="103">
        <v>0</v>
      </c>
      <c r="X49" s="109">
        <f t="shared" si="13"/>
        <v>0</v>
      </c>
    </row>
    <row r="50" spans="2:24" ht="26.25" customHeight="1" x14ac:dyDescent="0.25">
      <c r="B50" s="284" t="s">
        <v>387</v>
      </c>
      <c r="C50" s="284"/>
      <c r="D50" s="284"/>
      <c r="E50" s="284"/>
      <c r="F50" s="284"/>
      <c r="G50" s="284"/>
      <c r="H50" s="102">
        <v>42</v>
      </c>
      <c r="I50" s="103">
        <v>0</v>
      </c>
      <c r="J50" s="103">
        <v>0</v>
      </c>
      <c r="K50" s="103">
        <v>0</v>
      </c>
      <c r="L50" s="103">
        <v>0</v>
      </c>
      <c r="M50" s="103">
        <v>0</v>
      </c>
      <c r="N50" s="103">
        <v>0</v>
      </c>
      <c r="O50" s="103">
        <v>0</v>
      </c>
      <c r="P50" s="103">
        <v>0</v>
      </c>
      <c r="Q50" s="103">
        <v>0</v>
      </c>
      <c r="R50" s="103">
        <v>0</v>
      </c>
      <c r="S50" s="103">
        <v>0</v>
      </c>
      <c r="T50" s="103">
        <v>0</v>
      </c>
      <c r="U50" s="103">
        <v>0</v>
      </c>
      <c r="V50" s="109">
        <f t="shared" si="12"/>
        <v>0</v>
      </c>
      <c r="W50" s="103">
        <v>0</v>
      </c>
      <c r="X50" s="109">
        <f t="shared" si="13"/>
        <v>0</v>
      </c>
    </row>
    <row r="51" spans="2:24" ht="22.5" customHeight="1" x14ac:dyDescent="0.25">
      <c r="B51" s="284" t="s">
        <v>404</v>
      </c>
      <c r="C51" s="284"/>
      <c r="D51" s="284"/>
      <c r="E51" s="284"/>
      <c r="F51" s="284"/>
      <c r="G51" s="284"/>
      <c r="H51" s="102">
        <v>43</v>
      </c>
      <c r="I51" s="103">
        <v>0</v>
      </c>
      <c r="J51" s="103">
        <v>0</v>
      </c>
      <c r="K51" s="103">
        <v>0</v>
      </c>
      <c r="L51" s="103">
        <v>0</v>
      </c>
      <c r="M51" s="103">
        <v>0</v>
      </c>
      <c r="N51" s="103">
        <v>0</v>
      </c>
      <c r="O51" s="103">
        <v>0</v>
      </c>
      <c r="P51" s="103">
        <v>0</v>
      </c>
      <c r="Q51" s="103">
        <v>0</v>
      </c>
      <c r="R51" s="103">
        <v>0</v>
      </c>
      <c r="S51" s="103">
        <v>0</v>
      </c>
      <c r="T51" s="103">
        <v>0</v>
      </c>
      <c r="U51" s="103">
        <v>0</v>
      </c>
      <c r="V51" s="109">
        <f t="shared" si="12"/>
        <v>0</v>
      </c>
      <c r="W51" s="103">
        <v>0</v>
      </c>
      <c r="X51" s="109">
        <f t="shared" si="13"/>
        <v>0</v>
      </c>
    </row>
    <row r="52" spans="2:24" x14ac:dyDescent="0.25">
      <c r="B52" s="284" t="s">
        <v>389</v>
      </c>
      <c r="C52" s="284"/>
      <c r="D52" s="284"/>
      <c r="E52" s="284"/>
      <c r="F52" s="284"/>
      <c r="G52" s="284"/>
      <c r="H52" s="102">
        <v>44</v>
      </c>
      <c r="I52" s="103">
        <v>0</v>
      </c>
      <c r="J52" s="103">
        <v>945320</v>
      </c>
      <c r="K52" s="103">
        <v>0</v>
      </c>
      <c r="L52" s="103">
        <v>2386740</v>
      </c>
      <c r="M52" s="103">
        <v>2386740</v>
      </c>
      <c r="N52" s="103">
        <v>0</v>
      </c>
      <c r="O52" s="103">
        <v>0</v>
      </c>
      <c r="P52" s="103">
        <v>0</v>
      </c>
      <c r="Q52" s="103">
        <v>0</v>
      </c>
      <c r="R52" s="103">
        <v>0</v>
      </c>
      <c r="S52" s="103">
        <v>0</v>
      </c>
      <c r="T52" s="103">
        <v>-2386740</v>
      </c>
      <c r="U52" s="103">
        <v>0</v>
      </c>
      <c r="V52" s="109">
        <f t="shared" si="12"/>
        <v>-1441420</v>
      </c>
      <c r="W52" s="103">
        <v>0</v>
      </c>
      <c r="X52" s="109">
        <f t="shared" si="13"/>
        <v>-1441420</v>
      </c>
    </row>
    <row r="53" spans="2:24" x14ac:dyDescent="0.25">
      <c r="B53" s="284" t="s">
        <v>390</v>
      </c>
      <c r="C53" s="284"/>
      <c r="D53" s="284"/>
      <c r="E53" s="284"/>
      <c r="F53" s="284"/>
      <c r="G53" s="284"/>
      <c r="H53" s="102">
        <v>45</v>
      </c>
      <c r="I53" s="103">
        <v>0</v>
      </c>
      <c r="J53" s="103">
        <v>0</v>
      </c>
      <c r="K53" s="103">
        <v>0</v>
      </c>
      <c r="L53" s="103">
        <v>0</v>
      </c>
      <c r="M53" s="103">
        <v>0</v>
      </c>
      <c r="N53" s="103">
        <v>0</v>
      </c>
      <c r="O53" s="103">
        <v>0</v>
      </c>
      <c r="P53" s="103">
        <v>0</v>
      </c>
      <c r="Q53" s="103">
        <v>0</v>
      </c>
      <c r="R53" s="103">
        <v>0</v>
      </c>
      <c r="S53" s="103">
        <v>0</v>
      </c>
      <c r="T53" s="103">
        <v>0</v>
      </c>
      <c r="U53" s="103">
        <v>0</v>
      </c>
      <c r="V53" s="109">
        <f t="shared" si="12"/>
        <v>0</v>
      </c>
      <c r="W53" s="103">
        <v>0</v>
      </c>
      <c r="X53" s="109">
        <f t="shared" si="13"/>
        <v>0</v>
      </c>
    </row>
    <row r="54" spans="2:24" x14ac:dyDescent="0.25">
      <c r="B54" s="284" t="s">
        <v>391</v>
      </c>
      <c r="C54" s="284"/>
      <c r="D54" s="284"/>
      <c r="E54" s="284"/>
      <c r="F54" s="284"/>
      <c r="G54" s="284"/>
      <c r="H54" s="102">
        <v>46</v>
      </c>
      <c r="I54" s="103">
        <v>0</v>
      </c>
      <c r="J54" s="103">
        <v>0</v>
      </c>
      <c r="K54" s="103">
        <v>0</v>
      </c>
      <c r="L54" s="103">
        <v>0</v>
      </c>
      <c r="M54" s="103">
        <v>0</v>
      </c>
      <c r="N54" s="103">
        <v>0</v>
      </c>
      <c r="O54" s="103">
        <v>0</v>
      </c>
      <c r="P54" s="103">
        <v>0</v>
      </c>
      <c r="Q54" s="103">
        <v>0</v>
      </c>
      <c r="R54" s="103">
        <v>0</v>
      </c>
      <c r="S54" s="103">
        <v>0</v>
      </c>
      <c r="T54" s="103">
        <v>0</v>
      </c>
      <c r="U54" s="103">
        <v>0</v>
      </c>
      <c r="V54" s="109">
        <f t="shared" si="12"/>
        <v>0</v>
      </c>
      <c r="W54" s="103">
        <v>0</v>
      </c>
      <c r="X54" s="109">
        <f t="shared" si="13"/>
        <v>0</v>
      </c>
    </row>
    <row r="55" spans="2:24" x14ac:dyDescent="0.25">
      <c r="B55" s="284" t="s">
        <v>392</v>
      </c>
      <c r="C55" s="284"/>
      <c r="D55" s="284"/>
      <c r="E55" s="284"/>
      <c r="F55" s="284"/>
      <c r="G55" s="284"/>
      <c r="H55" s="102">
        <v>47</v>
      </c>
      <c r="I55" s="103">
        <v>0</v>
      </c>
      <c r="J55" s="103">
        <v>0</v>
      </c>
      <c r="K55" s="103">
        <v>0</v>
      </c>
      <c r="L55" s="103">
        <v>0</v>
      </c>
      <c r="M55" s="103">
        <v>0</v>
      </c>
      <c r="N55" s="103">
        <v>0</v>
      </c>
      <c r="O55" s="103">
        <v>0</v>
      </c>
      <c r="P55" s="103">
        <v>0</v>
      </c>
      <c r="Q55" s="103">
        <v>0</v>
      </c>
      <c r="R55" s="103">
        <v>0</v>
      </c>
      <c r="S55" s="103">
        <v>0</v>
      </c>
      <c r="T55" s="103">
        <v>7532059</v>
      </c>
      <c r="U55" s="103">
        <v>-7532059</v>
      </c>
      <c r="V55" s="109">
        <f t="shared" si="12"/>
        <v>0</v>
      </c>
      <c r="W55" s="103">
        <v>0</v>
      </c>
      <c r="X55" s="109">
        <f t="shared" si="13"/>
        <v>0</v>
      </c>
    </row>
    <row r="56" spans="2:24" x14ac:dyDescent="0.25">
      <c r="B56" s="284" t="s">
        <v>393</v>
      </c>
      <c r="C56" s="284"/>
      <c r="D56" s="284"/>
      <c r="E56" s="284"/>
      <c r="F56" s="284"/>
      <c r="G56" s="284"/>
      <c r="H56" s="102">
        <v>48</v>
      </c>
      <c r="I56" s="103">
        <v>0</v>
      </c>
      <c r="J56" s="103">
        <v>0</v>
      </c>
      <c r="K56" s="103">
        <v>0</v>
      </c>
      <c r="L56" s="103">
        <v>0</v>
      </c>
      <c r="M56" s="103">
        <v>0</v>
      </c>
      <c r="N56" s="103">
        <v>0</v>
      </c>
      <c r="O56" s="103">
        <v>0</v>
      </c>
      <c r="P56" s="103">
        <v>0</v>
      </c>
      <c r="Q56" s="103">
        <v>0</v>
      </c>
      <c r="R56" s="103">
        <v>0</v>
      </c>
      <c r="S56" s="103">
        <v>0</v>
      </c>
      <c r="T56" s="103">
        <v>0</v>
      </c>
      <c r="U56" s="103">
        <v>0</v>
      </c>
      <c r="V56" s="109">
        <f t="shared" si="12"/>
        <v>0</v>
      </c>
      <c r="W56" s="103">
        <v>0</v>
      </c>
      <c r="X56" s="109">
        <f t="shared" si="13"/>
        <v>0</v>
      </c>
    </row>
    <row r="57" spans="2:24" ht="25.5" customHeight="1" x14ac:dyDescent="0.25">
      <c r="B57" s="303" t="s">
        <v>405</v>
      </c>
      <c r="C57" s="303"/>
      <c r="D57" s="303"/>
      <c r="E57" s="303"/>
      <c r="F57" s="303"/>
      <c r="G57" s="303"/>
      <c r="H57" s="110">
        <v>49</v>
      </c>
      <c r="I57" s="111">
        <f>SUM(I38:I56)</f>
        <v>599448400</v>
      </c>
      <c r="J57" s="111">
        <f t="shared" ref="J57:X57" si="14">SUM(J38:J56)</f>
        <v>-15436315</v>
      </c>
      <c r="K57" s="111">
        <f t="shared" si="14"/>
        <v>29484384</v>
      </c>
      <c r="L57" s="111">
        <f t="shared" si="14"/>
        <v>40240094</v>
      </c>
      <c r="M57" s="111">
        <f t="shared" si="14"/>
        <v>40240094</v>
      </c>
      <c r="N57" s="111">
        <f t="shared" si="14"/>
        <v>0</v>
      </c>
      <c r="O57" s="111">
        <f t="shared" si="14"/>
        <v>0</v>
      </c>
      <c r="P57" s="111">
        <f t="shared" si="14"/>
        <v>14414653</v>
      </c>
      <c r="Q57" s="111">
        <f t="shared" si="14"/>
        <v>-56248</v>
      </c>
      <c r="R57" s="111">
        <f t="shared" si="14"/>
        <v>0</v>
      </c>
      <c r="S57" s="111">
        <f t="shared" si="14"/>
        <v>0</v>
      </c>
      <c r="T57" s="111">
        <f t="shared" si="14"/>
        <v>38404756</v>
      </c>
      <c r="U57" s="111">
        <f t="shared" si="14"/>
        <v>9659844</v>
      </c>
      <c r="V57" s="111">
        <f t="shared" si="14"/>
        <v>675919474</v>
      </c>
      <c r="W57" s="111">
        <f t="shared" si="14"/>
        <v>0</v>
      </c>
      <c r="X57" s="111">
        <f t="shared" si="14"/>
        <v>675919474</v>
      </c>
    </row>
    <row r="58" spans="2:24" x14ac:dyDescent="0.25">
      <c r="B58" s="296" t="s">
        <v>395</v>
      </c>
      <c r="C58" s="297"/>
      <c r="D58" s="297"/>
      <c r="E58" s="297"/>
      <c r="F58" s="297"/>
      <c r="G58" s="297"/>
      <c r="H58" s="297"/>
      <c r="I58" s="297"/>
      <c r="J58" s="297"/>
      <c r="K58" s="297"/>
      <c r="L58" s="297"/>
      <c r="M58" s="297"/>
      <c r="N58" s="297"/>
      <c r="O58" s="297"/>
      <c r="P58" s="297"/>
      <c r="Q58" s="297"/>
      <c r="R58" s="297"/>
      <c r="S58" s="297"/>
      <c r="T58" s="297"/>
      <c r="U58" s="297"/>
      <c r="V58" s="297"/>
      <c r="W58" s="297"/>
      <c r="X58" s="297"/>
    </row>
    <row r="59" spans="2:24" ht="31.5" customHeight="1" x14ac:dyDescent="0.25">
      <c r="B59" s="301" t="s">
        <v>406</v>
      </c>
      <c r="C59" s="301"/>
      <c r="D59" s="301"/>
      <c r="E59" s="301"/>
      <c r="F59" s="301"/>
      <c r="G59" s="301"/>
      <c r="H59" s="102">
        <v>50</v>
      </c>
      <c r="I59" s="109">
        <f>SUM(I40:I48)</f>
        <v>0</v>
      </c>
      <c r="J59" s="109">
        <f t="shared" ref="J59:X59" si="15">SUM(J40:J48)</f>
        <v>0</v>
      </c>
      <c r="K59" s="109">
        <f t="shared" si="15"/>
        <v>0</v>
      </c>
      <c r="L59" s="109">
        <f t="shared" si="15"/>
        <v>0</v>
      </c>
      <c r="M59" s="109">
        <f t="shared" si="15"/>
        <v>0</v>
      </c>
      <c r="N59" s="109">
        <f t="shared" si="15"/>
        <v>0</v>
      </c>
      <c r="O59" s="109">
        <f t="shared" si="15"/>
        <v>0</v>
      </c>
      <c r="P59" s="109">
        <f t="shared" si="15"/>
        <v>0</v>
      </c>
      <c r="Q59" s="109">
        <f t="shared" si="15"/>
        <v>0</v>
      </c>
      <c r="R59" s="109">
        <f t="shared" si="15"/>
        <v>0</v>
      </c>
      <c r="S59" s="109">
        <f t="shared" si="15"/>
        <v>0</v>
      </c>
      <c r="T59" s="109">
        <f t="shared" si="15"/>
        <v>0</v>
      </c>
      <c r="U59" s="109">
        <f t="shared" si="15"/>
        <v>0</v>
      </c>
      <c r="V59" s="109">
        <f t="shared" si="15"/>
        <v>0</v>
      </c>
      <c r="W59" s="109">
        <f t="shared" si="15"/>
        <v>0</v>
      </c>
      <c r="X59" s="109">
        <f t="shared" si="15"/>
        <v>0</v>
      </c>
    </row>
    <row r="60" spans="2:24" ht="27.75" customHeight="1" x14ac:dyDescent="0.25">
      <c r="B60" s="301" t="s">
        <v>407</v>
      </c>
      <c r="C60" s="301"/>
      <c r="D60" s="301"/>
      <c r="E60" s="301"/>
      <c r="F60" s="301"/>
      <c r="G60" s="301"/>
      <c r="H60" s="102">
        <v>51</v>
      </c>
      <c r="I60" s="109">
        <f>I39+I59</f>
        <v>0</v>
      </c>
      <c r="J60" s="109">
        <f t="shared" ref="J60:X60" si="16">J39+J59</f>
        <v>0</v>
      </c>
      <c r="K60" s="109">
        <f t="shared" si="16"/>
        <v>0</v>
      </c>
      <c r="L60" s="109">
        <f t="shared" si="16"/>
        <v>0</v>
      </c>
      <c r="M60" s="109">
        <f t="shared" si="16"/>
        <v>0</v>
      </c>
      <c r="N60" s="109">
        <f t="shared" si="16"/>
        <v>0</v>
      </c>
      <c r="O60" s="109">
        <f t="shared" si="16"/>
        <v>0</v>
      </c>
      <c r="P60" s="109">
        <f t="shared" si="16"/>
        <v>0</v>
      </c>
      <c r="Q60" s="109">
        <f t="shared" si="16"/>
        <v>0</v>
      </c>
      <c r="R60" s="109">
        <f t="shared" si="16"/>
        <v>0</v>
      </c>
      <c r="S60" s="109">
        <f t="shared" si="16"/>
        <v>0</v>
      </c>
      <c r="T60" s="109">
        <f t="shared" si="16"/>
        <v>0</v>
      </c>
      <c r="U60" s="109">
        <f t="shared" si="16"/>
        <v>9659844</v>
      </c>
      <c r="V60" s="109">
        <f t="shared" si="16"/>
        <v>9659844</v>
      </c>
      <c r="W60" s="109">
        <f t="shared" si="16"/>
        <v>0</v>
      </c>
      <c r="X60" s="109">
        <f t="shared" si="16"/>
        <v>9659844</v>
      </c>
    </row>
    <row r="61" spans="2:24" ht="29.25" customHeight="1" x14ac:dyDescent="0.25">
      <c r="B61" s="302" t="s">
        <v>408</v>
      </c>
      <c r="C61" s="302"/>
      <c r="D61" s="302"/>
      <c r="E61" s="302"/>
      <c r="F61" s="302"/>
      <c r="G61" s="302"/>
      <c r="H61" s="110">
        <v>52</v>
      </c>
      <c r="I61" s="111">
        <f>SUM(I49:I56)</f>
        <v>0</v>
      </c>
      <c r="J61" s="111">
        <f t="shared" ref="J61:X61" si="17">SUM(J49:J56)</f>
        <v>945320</v>
      </c>
      <c r="K61" s="111">
        <f t="shared" si="17"/>
        <v>0</v>
      </c>
      <c r="L61" s="111">
        <f t="shared" si="17"/>
        <v>2386740</v>
      </c>
      <c r="M61" s="111">
        <f t="shared" si="17"/>
        <v>2386740</v>
      </c>
      <c r="N61" s="111">
        <f t="shared" si="17"/>
        <v>0</v>
      </c>
      <c r="O61" s="111">
        <f t="shared" si="17"/>
        <v>0</v>
      </c>
      <c r="P61" s="111">
        <f t="shared" si="17"/>
        <v>0</v>
      </c>
      <c r="Q61" s="111">
        <f t="shared" si="17"/>
        <v>0</v>
      </c>
      <c r="R61" s="111">
        <f t="shared" si="17"/>
        <v>0</v>
      </c>
      <c r="S61" s="111">
        <f t="shared" si="17"/>
        <v>0</v>
      </c>
      <c r="T61" s="111">
        <f t="shared" si="17"/>
        <v>5145319</v>
      </c>
      <c r="U61" s="111">
        <f t="shared" si="17"/>
        <v>-7532059</v>
      </c>
      <c r="V61" s="111">
        <f t="shared" si="17"/>
        <v>-1441420</v>
      </c>
      <c r="W61" s="111">
        <f t="shared" si="17"/>
        <v>0</v>
      </c>
      <c r="X61" s="111">
        <f t="shared" si="17"/>
        <v>-1441420</v>
      </c>
    </row>
  </sheetData>
  <protectedRanges>
    <protectedRange sqref="F2" name="Range1_1"/>
    <protectedRange sqref="H2" name="Range1"/>
  </protectedRanges>
  <mergeCells count="64">
    <mergeCell ref="B58:X58"/>
    <mergeCell ref="B59:G59"/>
    <mergeCell ref="B60:G60"/>
    <mergeCell ref="B61:G61"/>
    <mergeCell ref="B52:G52"/>
    <mergeCell ref="B53:G53"/>
    <mergeCell ref="B54:G54"/>
    <mergeCell ref="B55:G55"/>
    <mergeCell ref="B56:G56"/>
    <mergeCell ref="B57:G57"/>
    <mergeCell ref="B51:G51"/>
    <mergeCell ref="B40:G40"/>
    <mergeCell ref="B41:G41"/>
    <mergeCell ref="B42:G42"/>
    <mergeCell ref="B43:G43"/>
    <mergeCell ref="B44:G44"/>
    <mergeCell ref="B45:G45"/>
    <mergeCell ref="B46:G46"/>
    <mergeCell ref="B47:G47"/>
    <mergeCell ref="B48:G48"/>
    <mergeCell ref="B49:G49"/>
    <mergeCell ref="B50:G50"/>
    <mergeCell ref="B39:G39"/>
    <mergeCell ref="B28:G28"/>
    <mergeCell ref="B29:G29"/>
    <mergeCell ref="B30:X30"/>
    <mergeCell ref="B31:G31"/>
    <mergeCell ref="B32:G32"/>
    <mergeCell ref="B33:G33"/>
    <mergeCell ref="B34:X34"/>
    <mergeCell ref="B35:G35"/>
    <mergeCell ref="B36:G36"/>
    <mergeCell ref="B37:G37"/>
    <mergeCell ref="B38:G38"/>
    <mergeCell ref="B27:G27"/>
    <mergeCell ref="B16:G16"/>
    <mergeCell ref="B17:G17"/>
    <mergeCell ref="B18:G18"/>
    <mergeCell ref="B19:G19"/>
    <mergeCell ref="B20:G20"/>
    <mergeCell ref="B21:G21"/>
    <mergeCell ref="B22:G22"/>
    <mergeCell ref="B23:G23"/>
    <mergeCell ref="B24:G24"/>
    <mergeCell ref="B25:G25"/>
    <mergeCell ref="B26:G26"/>
    <mergeCell ref="B15:G15"/>
    <mergeCell ref="X3:X4"/>
    <mergeCell ref="B5:G5"/>
    <mergeCell ref="B6:X6"/>
    <mergeCell ref="B7:G7"/>
    <mergeCell ref="B8:G8"/>
    <mergeCell ref="B9:G9"/>
    <mergeCell ref="W3:W4"/>
    <mergeCell ref="B10:G10"/>
    <mergeCell ref="B11:G11"/>
    <mergeCell ref="B12:G12"/>
    <mergeCell ref="B13:G13"/>
    <mergeCell ref="B14:G14"/>
    <mergeCell ref="B1:K1"/>
    <mergeCell ref="D2:E2"/>
    <mergeCell ref="B3:G4"/>
    <mergeCell ref="H3:H4"/>
    <mergeCell ref="I3:V3"/>
  </mergeCells>
  <dataValidations count="5">
    <dataValidation type="whole" operator="notEqual" allowBlank="1" showInputMessage="1" showErrorMessage="1" errorTitle="Nedopušten upis" error="Dopušten je upis samo cjelobrojnih zaokruženih vrijednosti (pozitivnih ili negativnih) te nule." sqref="I31:X33 I35:X57 I59:X61 I7:X29">
      <formula1>9999999999</formula1>
    </dataValidation>
    <dataValidation type="whole" operator="notEqual" allowBlank="1" showInputMessage="1" showErrorMessage="1" errorTitle="Pogrešan unos" error="Mogu se unijeti samo cjelobrojne vrijednosti." sqref="J65536:K65537 JF65536:JG65537 TB65536:TC65537 ACX65536:ACY65537 AMT65536:AMU65537 AWP65536:AWQ65537 BGL65536:BGM65537 BQH65536:BQI65537 CAD65536:CAE65537 CJZ65536:CKA65537 CTV65536:CTW65537 DDR65536:DDS65537 DNN65536:DNO65537 DXJ65536:DXK65537 EHF65536:EHG65537 ERB65536:ERC65537 FAX65536:FAY65537 FKT65536:FKU65537 FUP65536:FUQ65537 GEL65536:GEM65537 GOH65536:GOI65537 GYD65536:GYE65537 HHZ65536:HIA65537 HRV65536:HRW65537 IBR65536:IBS65537 ILN65536:ILO65537 IVJ65536:IVK65537 JFF65536:JFG65537 JPB65536:JPC65537 JYX65536:JYY65537 KIT65536:KIU65537 KSP65536:KSQ65537 LCL65536:LCM65537 LMH65536:LMI65537 LWD65536:LWE65537 MFZ65536:MGA65537 MPV65536:MPW65537 MZR65536:MZS65537 NJN65536:NJO65537 NTJ65536:NTK65537 ODF65536:ODG65537 ONB65536:ONC65537 OWX65536:OWY65537 PGT65536:PGU65537 PQP65536:PQQ65537 QAL65536:QAM65537 QKH65536:QKI65537 QUD65536:QUE65537 RDZ65536:REA65537 RNV65536:RNW65537 RXR65536:RXS65537 SHN65536:SHO65537 SRJ65536:SRK65537 TBF65536:TBG65537 TLB65536:TLC65537 TUX65536:TUY65537 UET65536:UEU65537 UOP65536:UOQ65537 UYL65536:UYM65537 VIH65536:VII65537 VSD65536:VSE65537 WBZ65536:WCA65537 WLV65536:WLW65537 WVR65536:WVS65537 J131072:K131073 JF131072:JG131073 TB131072:TC131073 ACX131072:ACY131073 AMT131072:AMU131073 AWP131072:AWQ131073 BGL131072:BGM131073 BQH131072:BQI131073 CAD131072:CAE131073 CJZ131072:CKA131073 CTV131072:CTW131073 DDR131072:DDS131073 DNN131072:DNO131073 DXJ131072:DXK131073 EHF131072:EHG131073 ERB131072:ERC131073 FAX131072:FAY131073 FKT131072:FKU131073 FUP131072:FUQ131073 GEL131072:GEM131073 GOH131072:GOI131073 GYD131072:GYE131073 HHZ131072:HIA131073 HRV131072:HRW131073 IBR131072:IBS131073 ILN131072:ILO131073 IVJ131072:IVK131073 JFF131072:JFG131073 JPB131072:JPC131073 JYX131072:JYY131073 KIT131072:KIU131073 KSP131072:KSQ131073 LCL131072:LCM131073 LMH131072:LMI131073 LWD131072:LWE131073 MFZ131072:MGA131073 MPV131072:MPW131073 MZR131072:MZS131073 NJN131072:NJO131073 NTJ131072:NTK131073 ODF131072:ODG131073 ONB131072:ONC131073 OWX131072:OWY131073 PGT131072:PGU131073 PQP131072:PQQ131073 QAL131072:QAM131073 QKH131072:QKI131073 QUD131072:QUE131073 RDZ131072:REA131073 RNV131072:RNW131073 RXR131072:RXS131073 SHN131072:SHO131073 SRJ131072:SRK131073 TBF131072:TBG131073 TLB131072:TLC131073 TUX131072:TUY131073 UET131072:UEU131073 UOP131072:UOQ131073 UYL131072:UYM131073 VIH131072:VII131073 VSD131072:VSE131073 WBZ131072:WCA131073 WLV131072:WLW131073 WVR131072:WVS131073 J196608:K196609 JF196608:JG196609 TB196608:TC196609 ACX196608:ACY196609 AMT196608:AMU196609 AWP196608:AWQ196609 BGL196608:BGM196609 BQH196608:BQI196609 CAD196608:CAE196609 CJZ196608:CKA196609 CTV196608:CTW196609 DDR196608:DDS196609 DNN196608:DNO196609 DXJ196608:DXK196609 EHF196608:EHG196609 ERB196608:ERC196609 FAX196608:FAY196609 FKT196608:FKU196609 FUP196608:FUQ196609 GEL196608:GEM196609 GOH196608:GOI196609 GYD196608:GYE196609 HHZ196608:HIA196609 HRV196608:HRW196609 IBR196608:IBS196609 ILN196608:ILO196609 IVJ196608:IVK196609 JFF196608:JFG196609 JPB196608:JPC196609 JYX196608:JYY196609 KIT196608:KIU196609 KSP196608:KSQ196609 LCL196608:LCM196609 LMH196608:LMI196609 LWD196608:LWE196609 MFZ196608:MGA196609 MPV196608:MPW196609 MZR196608:MZS196609 NJN196608:NJO196609 NTJ196608:NTK196609 ODF196608:ODG196609 ONB196608:ONC196609 OWX196608:OWY196609 PGT196608:PGU196609 PQP196608:PQQ196609 QAL196608:QAM196609 QKH196608:QKI196609 QUD196608:QUE196609 RDZ196608:REA196609 RNV196608:RNW196609 RXR196608:RXS196609 SHN196608:SHO196609 SRJ196608:SRK196609 TBF196608:TBG196609 TLB196608:TLC196609 TUX196608:TUY196609 UET196608:UEU196609 UOP196608:UOQ196609 UYL196608:UYM196609 VIH196608:VII196609 VSD196608:VSE196609 WBZ196608:WCA196609 WLV196608:WLW196609 WVR196608:WVS196609 J262144:K262145 JF262144:JG262145 TB262144:TC262145 ACX262144:ACY262145 AMT262144:AMU262145 AWP262144:AWQ262145 BGL262144:BGM262145 BQH262144:BQI262145 CAD262144:CAE262145 CJZ262144:CKA262145 CTV262144:CTW262145 DDR262144:DDS262145 DNN262144:DNO262145 DXJ262144:DXK262145 EHF262144:EHG262145 ERB262144:ERC262145 FAX262144:FAY262145 FKT262144:FKU262145 FUP262144:FUQ262145 GEL262144:GEM262145 GOH262144:GOI262145 GYD262144:GYE262145 HHZ262144:HIA262145 HRV262144:HRW262145 IBR262144:IBS262145 ILN262144:ILO262145 IVJ262144:IVK262145 JFF262144:JFG262145 JPB262144:JPC262145 JYX262144:JYY262145 KIT262144:KIU262145 KSP262144:KSQ262145 LCL262144:LCM262145 LMH262144:LMI262145 LWD262144:LWE262145 MFZ262144:MGA262145 MPV262144:MPW262145 MZR262144:MZS262145 NJN262144:NJO262145 NTJ262144:NTK262145 ODF262144:ODG262145 ONB262144:ONC262145 OWX262144:OWY262145 PGT262144:PGU262145 PQP262144:PQQ262145 QAL262144:QAM262145 QKH262144:QKI262145 QUD262144:QUE262145 RDZ262144:REA262145 RNV262144:RNW262145 RXR262144:RXS262145 SHN262144:SHO262145 SRJ262144:SRK262145 TBF262144:TBG262145 TLB262144:TLC262145 TUX262144:TUY262145 UET262144:UEU262145 UOP262144:UOQ262145 UYL262144:UYM262145 VIH262144:VII262145 VSD262144:VSE262145 WBZ262144:WCA262145 WLV262144:WLW262145 WVR262144:WVS262145 J327680:K327681 JF327680:JG327681 TB327680:TC327681 ACX327680:ACY327681 AMT327680:AMU327681 AWP327680:AWQ327681 BGL327680:BGM327681 BQH327680:BQI327681 CAD327680:CAE327681 CJZ327680:CKA327681 CTV327680:CTW327681 DDR327680:DDS327681 DNN327680:DNO327681 DXJ327680:DXK327681 EHF327680:EHG327681 ERB327680:ERC327681 FAX327680:FAY327681 FKT327680:FKU327681 FUP327680:FUQ327681 GEL327680:GEM327681 GOH327680:GOI327681 GYD327680:GYE327681 HHZ327680:HIA327681 HRV327680:HRW327681 IBR327680:IBS327681 ILN327680:ILO327681 IVJ327680:IVK327681 JFF327680:JFG327681 JPB327680:JPC327681 JYX327680:JYY327681 KIT327680:KIU327681 KSP327680:KSQ327681 LCL327680:LCM327681 LMH327680:LMI327681 LWD327680:LWE327681 MFZ327680:MGA327681 MPV327680:MPW327681 MZR327680:MZS327681 NJN327680:NJO327681 NTJ327680:NTK327681 ODF327680:ODG327681 ONB327680:ONC327681 OWX327680:OWY327681 PGT327680:PGU327681 PQP327680:PQQ327681 QAL327680:QAM327681 QKH327680:QKI327681 QUD327680:QUE327681 RDZ327680:REA327681 RNV327680:RNW327681 RXR327680:RXS327681 SHN327680:SHO327681 SRJ327680:SRK327681 TBF327680:TBG327681 TLB327680:TLC327681 TUX327680:TUY327681 UET327680:UEU327681 UOP327680:UOQ327681 UYL327680:UYM327681 VIH327680:VII327681 VSD327680:VSE327681 WBZ327680:WCA327681 WLV327680:WLW327681 WVR327680:WVS327681 J393216:K393217 JF393216:JG393217 TB393216:TC393217 ACX393216:ACY393217 AMT393216:AMU393217 AWP393216:AWQ393217 BGL393216:BGM393217 BQH393216:BQI393217 CAD393216:CAE393217 CJZ393216:CKA393217 CTV393216:CTW393217 DDR393216:DDS393217 DNN393216:DNO393217 DXJ393216:DXK393217 EHF393216:EHG393217 ERB393216:ERC393217 FAX393216:FAY393217 FKT393216:FKU393217 FUP393216:FUQ393217 GEL393216:GEM393217 GOH393216:GOI393217 GYD393216:GYE393217 HHZ393216:HIA393217 HRV393216:HRW393217 IBR393216:IBS393217 ILN393216:ILO393217 IVJ393216:IVK393217 JFF393216:JFG393217 JPB393216:JPC393217 JYX393216:JYY393217 KIT393216:KIU393217 KSP393216:KSQ393217 LCL393216:LCM393217 LMH393216:LMI393217 LWD393216:LWE393217 MFZ393216:MGA393217 MPV393216:MPW393217 MZR393216:MZS393217 NJN393216:NJO393217 NTJ393216:NTK393217 ODF393216:ODG393217 ONB393216:ONC393217 OWX393216:OWY393217 PGT393216:PGU393217 PQP393216:PQQ393217 QAL393216:QAM393217 QKH393216:QKI393217 QUD393216:QUE393217 RDZ393216:REA393217 RNV393216:RNW393217 RXR393216:RXS393217 SHN393216:SHO393217 SRJ393216:SRK393217 TBF393216:TBG393217 TLB393216:TLC393217 TUX393216:TUY393217 UET393216:UEU393217 UOP393216:UOQ393217 UYL393216:UYM393217 VIH393216:VII393217 VSD393216:VSE393217 WBZ393216:WCA393217 WLV393216:WLW393217 WVR393216:WVS393217 J458752:K458753 JF458752:JG458753 TB458752:TC458753 ACX458752:ACY458753 AMT458752:AMU458753 AWP458752:AWQ458753 BGL458752:BGM458753 BQH458752:BQI458753 CAD458752:CAE458753 CJZ458752:CKA458753 CTV458752:CTW458753 DDR458752:DDS458753 DNN458752:DNO458753 DXJ458752:DXK458753 EHF458752:EHG458753 ERB458752:ERC458753 FAX458752:FAY458753 FKT458752:FKU458753 FUP458752:FUQ458753 GEL458752:GEM458753 GOH458752:GOI458753 GYD458752:GYE458753 HHZ458752:HIA458753 HRV458752:HRW458753 IBR458752:IBS458753 ILN458752:ILO458753 IVJ458752:IVK458753 JFF458752:JFG458753 JPB458752:JPC458753 JYX458752:JYY458753 KIT458752:KIU458753 KSP458752:KSQ458753 LCL458752:LCM458753 LMH458752:LMI458753 LWD458752:LWE458753 MFZ458752:MGA458753 MPV458752:MPW458753 MZR458752:MZS458753 NJN458752:NJO458753 NTJ458752:NTK458753 ODF458752:ODG458753 ONB458752:ONC458753 OWX458752:OWY458753 PGT458752:PGU458753 PQP458752:PQQ458753 QAL458752:QAM458753 QKH458752:QKI458753 QUD458752:QUE458753 RDZ458752:REA458753 RNV458752:RNW458753 RXR458752:RXS458753 SHN458752:SHO458753 SRJ458752:SRK458753 TBF458752:TBG458753 TLB458752:TLC458753 TUX458752:TUY458753 UET458752:UEU458753 UOP458752:UOQ458753 UYL458752:UYM458753 VIH458752:VII458753 VSD458752:VSE458753 WBZ458752:WCA458753 WLV458752:WLW458753 WVR458752:WVS458753 J524288:K524289 JF524288:JG524289 TB524288:TC524289 ACX524288:ACY524289 AMT524288:AMU524289 AWP524288:AWQ524289 BGL524288:BGM524289 BQH524288:BQI524289 CAD524288:CAE524289 CJZ524288:CKA524289 CTV524288:CTW524289 DDR524288:DDS524289 DNN524288:DNO524289 DXJ524288:DXK524289 EHF524288:EHG524289 ERB524288:ERC524289 FAX524288:FAY524289 FKT524288:FKU524289 FUP524288:FUQ524289 GEL524288:GEM524289 GOH524288:GOI524289 GYD524288:GYE524289 HHZ524288:HIA524289 HRV524288:HRW524289 IBR524288:IBS524289 ILN524288:ILO524289 IVJ524288:IVK524289 JFF524288:JFG524289 JPB524288:JPC524289 JYX524288:JYY524289 KIT524288:KIU524289 KSP524288:KSQ524289 LCL524288:LCM524289 LMH524288:LMI524289 LWD524288:LWE524289 MFZ524288:MGA524289 MPV524288:MPW524289 MZR524288:MZS524289 NJN524288:NJO524289 NTJ524288:NTK524289 ODF524288:ODG524289 ONB524288:ONC524289 OWX524288:OWY524289 PGT524288:PGU524289 PQP524288:PQQ524289 QAL524288:QAM524289 QKH524288:QKI524289 QUD524288:QUE524289 RDZ524288:REA524289 RNV524288:RNW524289 RXR524288:RXS524289 SHN524288:SHO524289 SRJ524288:SRK524289 TBF524288:TBG524289 TLB524288:TLC524289 TUX524288:TUY524289 UET524288:UEU524289 UOP524288:UOQ524289 UYL524288:UYM524289 VIH524288:VII524289 VSD524288:VSE524289 WBZ524288:WCA524289 WLV524288:WLW524289 WVR524288:WVS524289 J589824:K589825 JF589824:JG589825 TB589824:TC589825 ACX589824:ACY589825 AMT589824:AMU589825 AWP589824:AWQ589825 BGL589824:BGM589825 BQH589824:BQI589825 CAD589824:CAE589825 CJZ589824:CKA589825 CTV589824:CTW589825 DDR589824:DDS589825 DNN589824:DNO589825 DXJ589824:DXK589825 EHF589824:EHG589825 ERB589824:ERC589825 FAX589824:FAY589825 FKT589824:FKU589825 FUP589824:FUQ589825 GEL589824:GEM589825 GOH589824:GOI589825 GYD589824:GYE589825 HHZ589824:HIA589825 HRV589824:HRW589825 IBR589824:IBS589825 ILN589824:ILO589825 IVJ589824:IVK589825 JFF589824:JFG589825 JPB589824:JPC589825 JYX589824:JYY589825 KIT589824:KIU589825 KSP589824:KSQ589825 LCL589824:LCM589825 LMH589824:LMI589825 LWD589824:LWE589825 MFZ589824:MGA589825 MPV589824:MPW589825 MZR589824:MZS589825 NJN589824:NJO589825 NTJ589824:NTK589825 ODF589824:ODG589825 ONB589824:ONC589825 OWX589824:OWY589825 PGT589824:PGU589825 PQP589824:PQQ589825 QAL589824:QAM589825 QKH589824:QKI589825 QUD589824:QUE589825 RDZ589824:REA589825 RNV589824:RNW589825 RXR589824:RXS589825 SHN589824:SHO589825 SRJ589824:SRK589825 TBF589824:TBG589825 TLB589824:TLC589825 TUX589824:TUY589825 UET589824:UEU589825 UOP589824:UOQ589825 UYL589824:UYM589825 VIH589824:VII589825 VSD589824:VSE589825 WBZ589824:WCA589825 WLV589824:WLW589825 WVR589824:WVS589825 J655360:K655361 JF655360:JG655361 TB655360:TC655361 ACX655360:ACY655361 AMT655360:AMU655361 AWP655360:AWQ655361 BGL655360:BGM655361 BQH655360:BQI655361 CAD655360:CAE655361 CJZ655360:CKA655361 CTV655360:CTW655361 DDR655360:DDS655361 DNN655360:DNO655361 DXJ655360:DXK655361 EHF655360:EHG655361 ERB655360:ERC655361 FAX655360:FAY655361 FKT655360:FKU655361 FUP655360:FUQ655361 GEL655360:GEM655361 GOH655360:GOI655361 GYD655360:GYE655361 HHZ655360:HIA655361 HRV655360:HRW655361 IBR655360:IBS655361 ILN655360:ILO655361 IVJ655360:IVK655361 JFF655360:JFG655361 JPB655360:JPC655361 JYX655360:JYY655361 KIT655360:KIU655361 KSP655360:KSQ655361 LCL655360:LCM655361 LMH655360:LMI655361 LWD655360:LWE655361 MFZ655360:MGA655361 MPV655360:MPW655361 MZR655360:MZS655361 NJN655360:NJO655361 NTJ655360:NTK655361 ODF655360:ODG655361 ONB655360:ONC655361 OWX655360:OWY655361 PGT655360:PGU655361 PQP655360:PQQ655361 QAL655360:QAM655361 QKH655360:QKI655361 QUD655360:QUE655361 RDZ655360:REA655361 RNV655360:RNW655361 RXR655360:RXS655361 SHN655360:SHO655361 SRJ655360:SRK655361 TBF655360:TBG655361 TLB655360:TLC655361 TUX655360:TUY655361 UET655360:UEU655361 UOP655360:UOQ655361 UYL655360:UYM655361 VIH655360:VII655361 VSD655360:VSE655361 WBZ655360:WCA655361 WLV655360:WLW655361 WVR655360:WVS655361 J720896:K720897 JF720896:JG720897 TB720896:TC720897 ACX720896:ACY720897 AMT720896:AMU720897 AWP720896:AWQ720897 BGL720896:BGM720897 BQH720896:BQI720897 CAD720896:CAE720897 CJZ720896:CKA720897 CTV720896:CTW720897 DDR720896:DDS720897 DNN720896:DNO720897 DXJ720896:DXK720897 EHF720896:EHG720897 ERB720896:ERC720897 FAX720896:FAY720897 FKT720896:FKU720897 FUP720896:FUQ720897 GEL720896:GEM720897 GOH720896:GOI720897 GYD720896:GYE720897 HHZ720896:HIA720897 HRV720896:HRW720897 IBR720896:IBS720897 ILN720896:ILO720897 IVJ720896:IVK720897 JFF720896:JFG720897 JPB720896:JPC720897 JYX720896:JYY720897 KIT720896:KIU720897 KSP720896:KSQ720897 LCL720896:LCM720897 LMH720896:LMI720897 LWD720896:LWE720897 MFZ720896:MGA720897 MPV720896:MPW720897 MZR720896:MZS720897 NJN720896:NJO720897 NTJ720896:NTK720897 ODF720896:ODG720897 ONB720896:ONC720897 OWX720896:OWY720897 PGT720896:PGU720897 PQP720896:PQQ720897 QAL720896:QAM720897 QKH720896:QKI720897 QUD720896:QUE720897 RDZ720896:REA720897 RNV720896:RNW720897 RXR720896:RXS720897 SHN720896:SHO720897 SRJ720896:SRK720897 TBF720896:TBG720897 TLB720896:TLC720897 TUX720896:TUY720897 UET720896:UEU720897 UOP720896:UOQ720897 UYL720896:UYM720897 VIH720896:VII720897 VSD720896:VSE720897 WBZ720896:WCA720897 WLV720896:WLW720897 WVR720896:WVS720897 J786432:K786433 JF786432:JG786433 TB786432:TC786433 ACX786432:ACY786433 AMT786432:AMU786433 AWP786432:AWQ786433 BGL786432:BGM786433 BQH786432:BQI786433 CAD786432:CAE786433 CJZ786432:CKA786433 CTV786432:CTW786433 DDR786432:DDS786433 DNN786432:DNO786433 DXJ786432:DXK786433 EHF786432:EHG786433 ERB786432:ERC786433 FAX786432:FAY786433 FKT786432:FKU786433 FUP786432:FUQ786433 GEL786432:GEM786433 GOH786432:GOI786433 GYD786432:GYE786433 HHZ786432:HIA786433 HRV786432:HRW786433 IBR786432:IBS786433 ILN786432:ILO786433 IVJ786432:IVK786433 JFF786432:JFG786433 JPB786432:JPC786433 JYX786432:JYY786433 KIT786432:KIU786433 KSP786432:KSQ786433 LCL786432:LCM786433 LMH786432:LMI786433 LWD786432:LWE786433 MFZ786432:MGA786433 MPV786432:MPW786433 MZR786432:MZS786433 NJN786432:NJO786433 NTJ786432:NTK786433 ODF786432:ODG786433 ONB786432:ONC786433 OWX786432:OWY786433 PGT786432:PGU786433 PQP786432:PQQ786433 QAL786432:QAM786433 QKH786432:QKI786433 QUD786432:QUE786433 RDZ786432:REA786433 RNV786432:RNW786433 RXR786432:RXS786433 SHN786432:SHO786433 SRJ786432:SRK786433 TBF786432:TBG786433 TLB786432:TLC786433 TUX786432:TUY786433 UET786432:UEU786433 UOP786432:UOQ786433 UYL786432:UYM786433 VIH786432:VII786433 VSD786432:VSE786433 WBZ786432:WCA786433 WLV786432:WLW786433 WVR786432:WVS786433 J851968:K851969 JF851968:JG851969 TB851968:TC851969 ACX851968:ACY851969 AMT851968:AMU851969 AWP851968:AWQ851969 BGL851968:BGM851969 BQH851968:BQI851969 CAD851968:CAE851969 CJZ851968:CKA851969 CTV851968:CTW851969 DDR851968:DDS851969 DNN851968:DNO851969 DXJ851968:DXK851969 EHF851968:EHG851969 ERB851968:ERC851969 FAX851968:FAY851969 FKT851968:FKU851969 FUP851968:FUQ851969 GEL851968:GEM851969 GOH851968:GOI851969 GYD851968:GYE851969 HHZ851968:HIA851969 HRV851968:HRW851969 IBR851968:IBS851969 ILN851968:ILO851969 IVJ851968:IVK851969 JFF851968:JFG851969 JPB851968:JPC851969 JYX851968:JYY851969 KIT851968:KIU851969 KSP851968:KSQ851969 LCL851968:LCM851969 LMH851968:LMI851969 LWD851968:LWE851969 MFZ851968:MGA851969 MPV851968:MPW851969 MZR851968:MZS851969 NJN851968:NJO851969 NTJ851968:NTK851969 ODF851968:ODG851969 ONB851968:ONC851969 OWX851968:OWY851969 PGT851968:PGU851969 PQP851968:PQQ851969 QAL851968:QAM851969 QKH851968:QKI851969 QUD851968:QUE851969 RDZ851968:REA851969 RNV851968:RNW851969 RXR851968:RXS851969 SHN851968:SHO851969 SRJ851968:SRK851969 TBF851968:TBG851969 TLB851968:TLC851969 TUX851968:TUY851969 UET851968:UEU851969 UOP851968:UOQ851969 UYL851968:UYM851969 VIH851968:VII851969 VSD851968:VSE851969 WBZ851968:WCA851969 WLV851968:WLW851969 WVR851968:WVS851969 J917504:K917505 JF917504:JG917505 TB917504:TC917505 ACX917504:ACY917505 AMT917504:AMU917505 AWP917504:AWQ917505 BGL917504:BGM917505 BQH917504:BQI917505 CAD917504:CAE917505 CJZ917504:CKA917505 CTV917504:CTW917505 DDR917504:DDS917505 DNN917504:DNO917505 DXJ917504:DXK917505 EHF917504:EHG917505 ERB917504:ERC917505 FAX917504:FAY917505 FKT917504:FKU917505 FUP917504:FUQ917505 GEL917504:GEM917505 GOH917504:GOI917505 GYD917504:GYE917505 HHZ917504:HIA917505 HRV917504:HRW917505 IBR917504:IBS917505 ILN917504:ILO917505 IVJ917504:IVK917505 JFF917504:JFG917505 JPB917504:JPC917505 JYX917504:JYY917505 KIT917504:KIU917505 KSP917504:KSQ917505 LCL917504:LCM917505 LMH917504:LMI917505 LWD917504:LWE917505 MFZ917504:MGA917505 MPV917504:MPW917505 MZR917504:MZS917505 NJN917504:NJO917505 NTJ917504:NTK917505 ODF917504:ODG917505 ONB917504:ONC917505 OWX917504:OWY917505 PGT917504:PGU917505 PQP917504:PQQ917505 QAL917504:QAM917505 QKH917504:QKI917505 QUD917504:QUE917505 RDZ917504:REA917505 RNV917504:RNW917505 RXR917504:RXS917505 SHN917504:SHO917505 SRJ917504:SRK917505 TBF917504:TBG917505 TLB917504:TLC917505 TUX917504:TUY917505 UET917504:UEU917505 UOP917504:UOQ917505 UYL917504:UYM917505 VIH917504:VII917505 VSD917504:VSE917505 WBZ917504:WCA917505 WLV917504:WLW917505 WVR917504:WVS917505 J983040:K983041 JF983040:JG983041 TB983040:TC983041 ACX983040:ACY983041 AMT983040:AMU983041 AWP983040:AWQ983041 BGL983040:BGM983041 BQH983040:BQI983041 CAD983040:CAE983041 CJZ983040:CKA983041 CTV983040:CTW983041 DDR983040:DDS983041 DNN983040:DNO983041 DXJ983040:DXK983041 EHF983040:EHG983041 ERB983040:ERC983041 FAX983040:FAY983041 FKT983040:FKU983041 FUP983040:FUQ983041 GEL983040:GEM983041 GOH983040:GOI983041 GYD983040:GYE983041 HHZ983040:HIA983041 HRV983040:HRW983041 IBR983040:IBS983041 ILN983040:ILO983041 IVJ983040:IVK983041 JFF983040:JFG983041 JPB983040:JPC983041 JYX983040:JYY983041 KIT983040:KIU983041 KSP983040:KSQ983041 LCL983040:LCM983041 LMH983040:LMI983041 LWD983040:LWE983041 MFZ983040:MGA983041 MPV983040:MPW983041 MZR983040:MZS983041 NJN983040:NJO983041 NTJ983040:NTK983041 ODF983040:ODG983041 ONB983040:ONC983041 OWX983040:OWY983041 PGT983040:PGU983041 PQP983040:PQQ983041 QAL983040:QAM983041 QKH983040:QKI983041 QUD983040:QUE983041 RDZ983040:REA983041 RNV983040:RNW983041 RXR983040:RXS983041 SHN983040:SHO983041 SRJ983040:SRK983041 TBF983040:TBG983041 TLB983040:TLC983041 TUX983040:TUY983041 UET983040:UEU983041 UOP983040:UOQ983041 UYL983040:UYM983041 VIH983040:VII983041 VSD983040:VSE983041 WBZ983040:WCA983041 WLV983040:WLW983041 WVR983040:WVS983041">
      <formula1>9999999999</formula1>
    </dataValidation>
    <dataValidation type="whole" operator="notEqual" allowBlank="1" showInputMessage="1" showErrorMessage="1" errorTitle="Pogrešan unos" error="Mogu se unijeti samo cjelobrojne vrijednosti." sqref="J65518:K65526 JF65518:JG65526 TB65518:TC65526 ACX65518:ACY65526 AMT65518:AMU65526 AWP65518:AWQ65526 BGL65518:BGM65526 BQH65518:BQI65526 CAD65518:CAE65526 CJZ65518:CKA65526 CTV65518:CTW65526 DDR65518:DDS65526 DNN65518:DNO65526 DXJ65518:DXK65526 EHF65518:EHG65526 ERB65518:ERC65526 FAX65518:FAY65526 FKT65518:FKU65526 FUP65518:FUQ65526 GEL65518:GEM65526 GOH65518:GOI65526 GYD65518:GYE65526 HHZ65518:HIA65526 HRV65518:HRW65526 IBR65518:IBS65526 ILN65518:ILO65526 IVJ65518:IVK65526 JFF65518:JFG65526 JPB65518:JPC65526 JYX65518:JYY65526 KIT65518:KIU65526 KSP65518:KSQ65526 LCL65518:LCM65526 LMH65518:LMI65526 LWD65518:LWE65526 MFZ65518:MGA65526 MPV65518:MPW65526 MZR65518:MZS65526 NJN65518:NJO65526 NTJ65518:NTK65526 ODF65518:ODG65526 ONB65518:ONC65526 OWX65518:OWY65526 PGT65518:PGU65526 PQP65518:PQQ65526 QAL65518:QAM65526 QKH65518:QKI65526 QUD65518:QUE65526 RDZ65518:REA65526 RNV65518:RNW65526 RXR65518:RXS65526 SHN65518:SHO65526 SRJ65518:SRK65526 TBF65518:TBG65526 TLB65518:TLC65526 TUX65518:TUY65526 UET65518:UEU65526 UOP65518:UOQ65526 UYL65518:UYM65526 VIH65518:VII65526 VSD65518:VSE65526 WBZ65518:WCA65526 WLV65518:WLW65526 WVR65518:WVS65526 J131054:K131062 JF131054:JG131062 TB131054:TC131062 ACX131054:ACY131062 AMT131054:AMU131062 AWP131054:AWQ131062 BGL131054:BGM131062 BQH131054:BQI131062 CAD131054:CAE131062 CJZ131054:CKA131062 CTV131054:CTW131062 DDR131054:DDS131062 DNN131054:DNO131062 DXJ131054:DXK131062 EHF131054:EHG131062 ERB131054:ERC131062 FAX131054:FAY131062 FKT131054:FKU131062 FUP131054:FUQ131062 GEL131054:GEM131062 GOH131054:GOI131062 GYD131054:GYE131062 HHZ131054:HIA131062 HRV131054:HRW131062 IBR131054:IBS131062 ILN131054:ILO131062 IVJ131054:IVK131062 JFF131054:JFG131062 JPB131054:JPC131062 JYX131054:JYY131062 KIT131054:KIU131062 KSP131054:KSQ131062 LCL131054:LCM131062 LMH131054:LMI131062 LWD131054:LWE131062 MFZ131054:MGA131062 MPV131054:MPW131062 MZR131054:MZS131062 NJN131054:NJO131062 NTJ131054:NTK131062 ODF131054:ODG131062 ONB131054:ONC131062 OWX131054:OWY131062 PGT131054:PGU131062 PQP131054:PQQ131062 QAL131054:QAM131062 QKH131054:QKI131062 QUD131054:QUE131062 RDZ131054:REA131062 RNV131054:RNW131062 RXR131054:RXS131062 SHN131054:SHO131062 SRJ131054:SRK131062 TBF131054:TBG131062 TLB131054:TLC131062 TUX131054:TUY131062 UET131054:UEU131062 UOP131054:UOQ131062 UYL131054:UYM131062 VIH131054:VII131062 VSD131054:VSE131062 WBZ131054:WCA131062 WLV131054:WLW131062 WVR131054:WVS131062 J196590:K196598 JF196590:JG196598 TB196590:TC196598 ACX196590:ACY196598 AMT196590:AMU196598 AWP196590:AWQ196598 BGL196590:BGM196598 BQH196590:BQI196598 CAD196590:CAE196598 CJZ196590:CKA196598 CTV196590:CTW196598 DDR196590:DDS196598 DNN196590:DNO196598 DXJ196590:DXK196598 EHF196590:EHG196598 ERB196590:ERC196598 FAX196590:FAY196598 FKT196590:FKU196598 FUP196590:FUQ196598 GEL196590:GEM196598 GOH196590:GOI196598 GYD196590:GYE196598 HHZ196590:HIA196598 HRV196590:HRW196598 IBR196590:IBS196598 ILN196590:ILO196598 IVJ196590:IVK196598 JFF196590:JFG196598 JPB196590:JPC196598 JYX196590:JYY196598 KIT196590:KIU196598 KSP196590:KSQ196598 LCL196590:LCM196598 LMH196590:LMI196598 LWD196590:LWE196598 MFZ196590:MGA196598 MPV196590:MPW196598 MZR196590:MZS196598 NJN196590:NJO196598 NTJ196590:NTK196598 ODF196590:ODG196598 ONB196590:ONC196598 OWX196590:OWY196598 PGT196590:PGU196598 PQP196590:PQQ196598 QAL196590:QAM196598 QKH196590:QKI196598 QUD196590:QUE196598 RDZ196590:REA196598 RNV196590:RNW196598 RXR196590:RXS196598 SHN196590:SHO196598 SRJ196590:SRK196598 TBF196590:TBG196598 TLB196590:TLC196598 TUX196590:TUY196598 UET196590:UEU196598 UOP196590:UOQ196598 UYL196590:UYM196598 VIH196590:VII196598 VSD196590:VSE196598 WBZ196590:WCA196598 WLV196590:WLW196598 WVR196590:WVS196598 J262126:K262134 JF262126:JG262134 TB262126:TC262134 ACX262126:ACY262134 AMT262126:AMU262134 AWP262126:AWQ262134 BGL262126:BGM262134 BQH262126:BQI262134 CAD262126:CAE262134 CJZ262126:CKA262134 CTV262126:CTW262134 DDR262126:DDS262134 DNN262126:DNO262134 DXJ262126:DXK262134 EHF262126:EHG262134 ERB262126:ERC262134 FAX262126:FAY262134 FKT262126:FKU262134 FUP262126:FUQ262134 GEL262126:GEM262134 GOH262126:GOI262134 GYD262126:GYE262134 HHZ262126:HIA262134 HRV262126:HRW262134 IBR262126:IBS262134 ILN262126:ILO262134 IVJ262126:IVK262134 JFF262126:JFG262134 JPB262126:JPC262134 JYX262126:JYY262134 KIT262126:KIU262134 KSP262126:KSQ262134 LCL262126:LCM262134 LMH262126:LMI262134 LWD262126:LWE262134 MFZ262126:MGA262134 MPV262126:MPW262134 MZR262126:MZS262134 NJN262126:NJO262134 NTJ262126:NTK262134 ODF262126:ODG262134 ONB262126:ONC262134 OWX262126:OWY262134 PGT262126:PGU262134 PQP262126:PQQ262134 QAL262126:QAM262134 QKH262126:QKI262134 QUD262126:QUE262134 RDZ262126:REA262134 RNV262126:RNW262134 RXR262126:RXS262134 SHN262126:SHO262134 SRJ262126:SRK262134 TBF262126:TBG262134 TLB262126:TLC262134 TUX262126:TUY262134 UET262126:UEU262134 UOP262126:UOQ262134 UYL262126:UYM262134 VIH262126:VII262134 VSD262126:VSE262134 WBZ262126:WCA262134 WLV262126:WLW262134 WVR262126:WVS262134 J327662:K327670 JF327662:JG327670 TB327662:TC327670 ACX327662:ACY327670 AMT327662:AMU327670 AWP327662:AWQ327670 BGL327662:BGM327670 BQH327662:BQI327670 CAD327662:CAE327670 CJZ327662:CKA327670 CTV327662:CTW327670 DDR327662:DDS327670 DNN327662:DNO327670 DXJ327662:DXK327670 EHF327662:EHG327670 ERB327662:ERC327670 FAX327662:FAY327670 FKT327662:FKU327670 FUP327662:FUQ327670 GEL327662:GEM327670 GOH327662:GOI327670 GYD327662:GYE327670 HHZ327662:HIA327670 HRV327662:HRW327670 IBR327662:IBS327670 ILN327662:ILO327670 IVJ327662:IVK327670 JFF327662:JFG327670 JPB327662:JPC327670 JYX327662:JYY327670 KIT327662:KIU327670 KSP327662:KSQ327670 LCL327662:LCM327670 LMH327662:LMI327670 LWD327662:LWE327670 MFZ327662:MGA327670 MPV327662:MPW327670 MZR327662:MZS327670 NJN327662:NJO327670 NTJ327662:NTK327670 ODF327662:ODG327670 ONB327662:ONC327670 OWX327662:OWY327670 PGT327662:PGU327670 PQP327662:PQQ327670 QAL327662:QAM327670 QKH327662:QKI327670 QUD327662:QUE327670 RDZ327662:REA327670 RNV327662:RNW327670 RXR327662:RXS327670 SHN327662:SHO327670 SRJ327662:SRK327670 TBF327662:TBG327670 TLB327662:TLC327670 TUX327662:TUY327670 UET327662:UEU327670 UOP327662:UOQ327670 UYL327662:UYM327670 VIH327662:VII327670 VSD327662:VSE327670 WBZ327662:WCA327670 WLV327662:WLW327670 WVR327662:WVS327670 J393198:K393206 JF393198:JG393206 TB393198:TC393206 ACX393198:ACY393206 AMT393198:AMU393206 AWP393198:AWQ393206 BGL393198:BGM393206 BQH393198:BQI393206 CAD393198:CAE393206 CJZ393198:CKA393206 CTV393198:CTW393206 DDR393198:DDS393206 DNN393198:DNO393206 DXJ393198:DXK393206 EHF393198:EHG393206 ERB393198:ERC393206 FAX393198:FAY393206 FKT393198:FKU393206 FUP393198:FUQ393206 GEL393198:GEM393206 GOH393198:GOI393206 GYD393198:GYE393206 HHZ393198:HIA393206 HRV393198:HRW393206 IBR393198:IBS393206 ILN393198:ILO393206 IVJ393198:IVK393206 JFF393198:JFG393206 JPB393198:JPC393206 JYX393198:JYY393206 KIT393198:KIU393206 KSP393198:KSQ393206 LCL393198:LCM393206 LMH393198:LMI393206 LWD393198:LWE393206 MFZ393198:MGA393206 MPV393198:MPW393206 MZR393198:MZS393206 NJN393198:NJO393206 NTJ393198:NTK393206 ODF393198:ODG393206 ONB393198:ONC393206 OWX393198:OWY393206 PGT393198:PGU393206 PQP393198:PQQ393206 QAL393198:QAM393206 QKH393198:QKI393206 QUD393198:QUE393206 RDZ393198:REA393206 RNV393198:RNW393206 RXR393198:RXS393206 SHN393198:SHO393206 SRJ393198:SRK393206 TBF393198:TBG393206 TLB393198:TLC393206 TUX393198:TUY393206 UET393198:UEU393206 UOP393198:UOQ393206 UYL393198:UYM393206 VIH393198:VII393206 VSD393198:VSE393206 WBZ393198:WCA393206 WLV393198:WLW393206 WVR393198:WVS393206 J458734:K458742 JF458734:JG458742 TB458734:TC458742 ACX458734:ACY458742 AMT458734:AMU458742 AWP458734:AWQ458742 BGL458734:BGM458742 BQH458734:BQI458742 CAD458734:CAE458742 CJZ458734:CKA458742 CTV458734:CTW458742 DDR458734:DDS458742 DNN458734:DNO458742 DXJ458734:DXK458742 EHF458734:EHG458742 ERB458734:ERC458742 FAX458734:FAY458742 FKT458734:FKU458742 FUP458734:FUQ458742 GEL458734:GEM458742 GOH458734:GOI458742 GYD458734:GYE458742 HHZ458734:HIA458742 HRV458734:HRW458742 IBR458734:IBS458742 ILN458734:ILO458742 IVJ458734:IVK458742 JFF458734:JFG458742 JPB458734:JPC458742 JYX458734:JYY458742 KIT458734:KIU458742 KSP458734:KSQ458742 LCL458734:LCM458742 LMH458734:LMI458742 LWD458734:LWE458742 MFZ458734:MGA458742 MPV458734:MPW458742 MZR458734:MZS458742 NJN458734:NJO458742 NTJ458734:NTK458742 ODF458734:ODG458742 ONB458734:ONC458742 OWX458734:OWY458742 PGT458734:PGU458742 PQP458734:PQQ458742 QAL458734:QAM458742 QKH458734:QKI458742 QUD458734:QUE458742 RDZ458734:REA458742 RNV458734:RNW458742 RXR458734:RXS458742 SHN458734:SHO458742 SRJ458734:SRK458742 TBF458734:TBG458742 TLB458734:TLC458742 TUX458734:TUY458742 UET458734:UEU458742 UOP458734:UOQ458742 UYL458734:UYM458742 VIH458734:VII458742 VSD458734:VSE458742 WBZ458734:WCA458742 WLV458734:WLW458742 WVR458734:WVS458742 J524270:K524278 JF524270:JG524278 TB524270:TC524278 ACX524270:ACY524278 AMT524270:AMU524278 AWP524270:AWQ524278 BGL524270:BGM524278 BQH524270:BQI524278 CAD524270:CAE524278 CJZ524270:CKA524278 CTV524270:CTW524278 DDR524270:DDS524278 DNN524270:DNO524278 DXJ524270:DXK524278 EHF524270:EHG524278 ERB524270:ERC524278 FAX524270:FAY524278 FKT524270:FKU524278 FUP524270:FUQ524278 GEL524270:GEM524278 GOH524270:GOI524278 GYD524270:GYE524278 HHZ524270:HIA524278 HRV524270:HRW524278 IBR524270:IBS524278 ILN524270:ILO524278 IVJ524270:IVK524278 JFF524270:JFG524278 JPB524270:JPC524278 JYX524270:JYY524278 KIT524270:KIU524278 KSP524270:KSQ524278 LCL524270:LCM524278 LMH524270:LMI524278 LWD524270:LWE524278 MFZ524270:MGA524278 MPV524270:MPW524278 MZR524270:MZS524278 NJN524270:NJO524278 NTJ524270:NTK524278 ODF524270:ODG524278 ONB524270:ONC524278 OWX524270:OWY524278 PGT524270:PGU524278 PQP524270:PQQ524278 QAL524270:QAM524278 QKH524270:QKI524278 QUD524270:QUE524278 RDZ524270:REA524278 RNV524270:RNW524278 RXR524270:RXS524278 SHN524270:SHO524278 SRJ524270:SRK524278 TBF524270:TBG524278 TLB524270:TLC524278 TUX524270:TUY524278 UET524270:UEU524278 UOP524270:UOQ524278 UYL524270:UYM524278 VIH524270:VII524278 VSD524270:VSE524278 WBZ524270:WCA524278 WLV524270:WLW524278 WVR524270:WVS524278 J589806:K589814 JF589806:JG589814 TB589806:TC589814 ACX589806:ACY589814 AMT589806:AMU589814 AWP589806:AWQ589814 BGL589806:BGM589814 BQH589806:BQI589814 CAD589806:CAE589814 CJZ589806:CKA589814 CTV589806:CTW589814 DDR589806:DDS589814 DNN589806:DNO589814 DXJ589806:DXK589814 EHF589806:EHG589814 ERB589806:ERC589814 FAX589806:FAY589814 FKT589806:FKU589814 FUP589806:FUQ589814 GEL589806:GEM589814 GOH589806:GOI589814 GYD589806:GYE589814 HHZ589806:HIA589814 HRV589806:HRW589814 IBR589806:IBS589814 ILN589806:ILO589814 IVJ589806:IVK589814 JFF589806:JFG589814 JPB589806:JPC589814 JYX589806:JYY589814 KIT589806:KIU589814 KSP589806:KSQ589814 LCL589806:LCM589814 LMH589806:LMI589814 LWD589806:LWE589814 MFZ589806:MGA589814 MPV589806:MPW589814 MZR589806:MZS589814 NJN589806:NJO589814 NTJ589806:NTK589814 ODF589806:ODG589814 ONB589806:ONC589814 OWX589806:OWY589814 PGT589806:PGU589814 PQP589806:PQQ589814 QAL589806:QAM589814 QKH589806:QKI589814 QUD589806:QUE589814 RDZ589806:REA589814 RNV589806:RNW589814 RXR589806:RXS589814 SHN589806:SHO589814 SRJ589806:SRK589814 TBF589806:TBG589814 TLB589806:TLC589814 TUX589806:TUY589814 UET589806:UEU589814 UOP589806:UOQ589814 UYL589806:UYM589814 VIH589806:VII589814 VSD589806:VSE589814 WBZ589806:WCA589814 WLV589806:WLW589814 WVR589806:WVS589814 J655342:K655350 JF655342:JG655350 TB655342:TC655350 ACX655342:ACY655350 AMT655342:AMU655350 AWP655342:AWQ655350 BGL655342:BGM655350 BQH655342:BQI655350 CAD655342:CAE655350 CJZ655342:CKA655350 CTV655342:CTW655350 DDR655342:DDS655350 DNN655342:DNO655350 DXJ655342:DXK655350 EHF655342:EHG655350 ERB655342:ERC655350 FAX655342:FAY655350 FKT655342:FKU655350 FUP655342:FUQ655350 GEL655342:GEM655350 GOH655342:GOI655350 GYD655342:GYE655350 HHZ655342:HIA655350 HRV655342:HRW655350 IBR655342:IBS655350 ILN655342:ILO655350 IVJ655342:IVK655350 JFF655342:JFG655350 JPB655342:JPC655350 JYX655342:JYY655350 KIT655342:KIU655350 KSP655342:KSQ655350 LCL655342:LCM655350 LMH655342:LMI655350 LWD655342:LWE655350 MFZ655342:MGA655350 MPV655342:MPW655350 MZR655342:MZS655350 NJN655342:NJO655350 NTJ655342:NTK655350 ODF655342:ODG655350 ONB655342:ONC655350 OWX655342:OWY655350 PGT655342:PGU655350 PQP655342:PQQ655350 QAL655342:QAM655350 QKH655342:QKI655350 QUD655342:QUE655350 RDZ655342:REA655350 RNV655342:RNW655350 RXR655342:RXS655350 SHN655342:SHO655350 SRJ655342:SRK655350 TBF655342:TBG655350 TLB655342:TLC655350 TUX655342:TUY655350 UET655342:UEU655350 UOP655342:UOQ655350 UYL655342:UYM655350 VIH655342:VII655350 VSD655342:VSE655350 WBZ655342:WCA655350 WLV655342:WLW655350 WVR655342:WVS655350 J720878:K720886 JF720878:JG720886 TB720878:TC720886 ACX720878:ACY720886 AMT720878:AMU720886 AWP720878:AWQ720886 BGL720878:BGM720886 BQH720878:BQI720886 CAD720878:CAE720886 CJZ720878:CKA720886 CTV720878:CTW720886 DDR720878:DDS720886 DNN720878:DNO720886 DXJ720878:DXK720886 EHF720878:EHG720886 ERB720878:ERC720886 FAX720878:FAY720886 FKT720878:FKU720886 FUP720878:FUQ720886 GEL720878:GEM720886 GOH720878:GOI720886 GYD720878:GYE720886 HHZ720878:HIA720886 HRV720878:HRW720886 IBR720878:IBS720886 ILN720878:ILO720886 IVJ720878:IVK720886 JFF720878:JFG720886 JPB720878:JPC720886 JYX720878:JYY720886 KIT720878:KIU720886 KSP720878:KSQ720886 LCL720878:LCM720886 LMH720878:LMI720886 LWD720878:LWE720886 MFZ720878:MGA720886 MPV720878:MPW720886 MZR720878:MZS720886 NJN720878:NJO720886 NTJ720878:NTK720886 ODF720878:ODG720886 ONB720878:ONC720886 OWX720878:OWY720886 PGT720878:PGU720886 PQP720878:PQQ720886 QAL720878:QAM720886 QKH720878:QKI720886 QUD720878:QUE720886 RDZ720878:REA720886 RNV720878:RNW720886 RXR720878:RXS720886 SHN720878:SHO720886 SRJ720878:SRK720886 TBF720878:TBG720886 TLB720878:TLC720886 TUX720878:TUY720886 UET720878:UEU720886 UOP720878:UOQ720886 UYL720878:UYM720886 VIH720878:VII720886 VSD720878:VSE720886 WBZ720878:WCA720886 WLV720878:WLW720886 WVR720878:WVS720886 J786414:K786422 JF786414:JG786422 TB786414:TC786422 ACX786414:ACY786422 AMT786414:AMU786422 AWP786414:AWQ786422 BGL786414:BGM786422 BQH786414:BQI786422 CAD786414:CAE786422 CJZ786414:CKA786422 CTV786414:CTW786422 DDR786414:DDS786422 DNN786414:DNO786422 DXJ786414:DXK786422 EHF786414:EHG786422 ERB786414:ERC786422 FAX786414:FAY786422 FKT786414:FKU786422 FUP786414:FUQ786422 GEL786414:GEM786422 GOH786414:GOI786422 GYD786414:GYE786422 HHZ786414:HIA786422 HRV786414:HRW786422 IBR786414:IBS786422 ILN786414:ILO786422 IVJ786414:IVK786422 JFF786414:JFG786422 JPB786414:JPC786422 JYX786414:JYY786422 KIT786414:KIU786422 KSP786414:KSQ786422 LCL786414:LCM786422 LMH786414:LMI786422 LWD786414:LWE786422 MFZ786414:MGA786422 MPV786414:MPW786422 MZR786414:MZS786422 NJN786414:NJO786422 NTJ786414:NTK786422 ODF786414:ODG786422 ONB786414:ONC786422 OWX786414:OWY786422 PGT786414:PGU786422 PQP786414:PQQ786422 QAL786414:QAM786422 QKH786414:QKI786422 QUD786414:QUE786422 RDZ786414:REA786422 RNV786414:RNW786422 RXR786414:RXS786422 SHN786414:SHO786422 SRJ786414:SRK786422 TBF786414:TBG786422 TLB786414:TLC786422 TUX786414:TUY786422 UET786414:UEU786422 UOP786414:UOQ786422 UYL786414:UYM786422 VIH786414:VII786422 VSD786414:VSE786422 WBZ786414:WCA786422 WLV786414:WLW786422 WVR786414:WVS786422 J851950:K851958 JF851950:JG851958 TB851950:TC851958 ACX851950:ACY851958 AMT851950:AMU851958 AWP851950:AWQ851958 BGL851950:BGM851958 BQH851950:BQI851958 CAD851950:CAE851958 CJZ851950:CKA851958 CTV851950:CTW851958 DDR851950:DDS851958 DNN851950:DNO851958 DXJ851950:DXK851958 EHF851950:EHG851958 ERB851950:ERC851958 FAX851950:FAY851958 FKT851950:FKU851958 FUP851950:FUQ851958 GEL851950:GEM851958 GOH851950:GOI851958 GYD851950:GYE851958 HHZ851950:HIA851958 HRV851950:HRW851958 IBR851950:IBS851958 ILN851950:ILO851958 IVJ851950:IVK851958 JFF851950:JFG851958 JPB851950:JPC851958 JYX851950:JYY851958 KIT851950:KIU851958 KSP851950:KSQ851958 LCL851950:LCM851958 LMH851950:LMI851958 LWD851950:LWE851958 MFZ851950:MGA851958 MPV851950:MPW851958 MZR851950:MZS851958 NJN851950:NJO851958 NTJ851950:NTK851958 ODF851950:ODG851958 ONB851950:ONC851958 OWX851950:OWY851958 PGT851950:PGU851958 PQP851950:PQQ851958 QAL851950:QAM851958 QKH851950:QKI851958 QUD851950:QUE851958 RDZ851950:REA851958 RNV851950:RNW851958 RXR851950:RXS851958 SHN851950:SHO851958 SRJ851950:SRK851958 TBF851950:TBG851958 TLB851950:TLC851958 TUX851950:TUY851958 UET851950:UEU851958 UOP851950:UOQ851958 UYL851950:UYM851958 VIH851950:VII851958 VSD851950:VSE851958 WBZ851950:WCA851958 WLV851950:WLW851958 WVR851950:WVS851958 J917486:K917494 JF917486:JG917494 TB917486:TC917494 ACX917486:ACY917494 AMT917486:AMU917494 AWP917486:AWQ917494 BGL917486:BGM917494 BQH917486:BQI917494 CAD917486:CAE917494 CJZ917486:CKA917494 CTV917486:CTW917494 DDR917486:DDS917494 DNN917486:DNO917494 DXJ917486:DXK917494 EHF917486:EHG917494 ERB917486:ERC917494 FAX917486:FAY917494 FKT917486:FKU917494 FUP917486:FUQ917494 GEL917486:GEM917494 GOH917486:GOI917494 GYD917486:GYE917494 HHZ917486:HIA917494 HRV917486:HRW917494 IBR917486:IBS917494 ILN917486:ILO917494 IVJ917486:IVK917494 JFF917486:JFG917494 JPB917486:JPC917494 JYX917486:JYY917494 KIT917486:KIU917494 KSP917486:KSQ917494 LCL917486:LCM917494 LMH917486:LMI917494 LWD917486:LWE917494 MFZ917486:MGA917494 MPV917486:MPW917494 MZR917486:MZS917494 NJN917486:NJO917494 NTJ917486:NTK917494 ODF917486:ODG917494 ONB917486:ONC917494 OWX917486:OWY917494 PGT917486:PGU917494 PQP917486:PQQ917494 QAL917486:QAM917494 QKH917486:QKI917494 QUD917486:QUE917494 RDZ917486:REA917494 RNV917486:RNW917494 RXR917486:RXS917494 SHN917486:SHO917494 SRJ917486:SRK917494 TBF917486:TBG917494 TLB917486:TLC917494 TUX917486:TUY917494 UET917486:UEU917494 UOP917486:UOQ917494 UYL917486:UYM917494 VIH917486:VII917494 VSD917486:VSE917494 WBZ917486:WCA917494 WLV917486:WLW917494 WVR917486:WVS917494 J983022:K983030 JF983022:JG983030 TB983022:TC983030 ACX983022:ACY983030 AMT983022:AMU983030 AWP983022:AWQ983030 BGL983022:BGM983030 BQH983022:BQI983030 CAD983022:CAE983030 CJZ983022:CKA983030 CTV983022:CTW983030 DDR983022:DDS983030 DNN983022:DNO983030 DXJ983022:DXK983030 EHF983022:EHG983030 ERB983022:ERC983030 FAX983022:FAY983030 FKT983022:FKU983030 FUP983022:FUQ983030 GEL983022:GEM983030 GOH983022:GOI983030 GYD983022:GYE983030 HHZ983022:HIA983030 HRV983022:HRW983030 IBR983022:IBS983030 ILN983022:ILO983030 IVJ983022:IVK983030 JFF983022:JFG983030 JPB983022:JPC983030 JYX983022:JYY983030 KIT983022:KIU983030 KSP983022:KSQ983030 LCL983022:LCM983030 LMH983022:LMI983030 LWD983022:LWE983030 MFZ983022:MGA983030 MPV983022:MPW983030 MZR983022:MZS983030 NJN983022:NJO983030 NTJ983022:NTK983030 ODF983022:ODG983030 ONB983022:ONC983030 OWX983022:OWY983030 PGT983022:PGU983030 PQP983022:PQQ983030 QAL983022:QAM983030 QKH983022:QKI983030 QUD983022:QUE983030 RDZ983022:REA983030 RNV983022:RNW983030 RXR983022:RXS983030 SHN983022:SHO983030 SRJ983022:SRK983030 TBF983022:TBG983030 TLB983022:TLC983030 TUX983022:TUY983030 UET983022:UEU983030 UOP983022:UOQ983030 UYL983022:UYM983030 VIH983022:VII983030 VSD983022:VSE983030 WBZ983022:WCA983030 WLV983022:WLW983030 WVR983022:WVS983030 J65528:K65533 JF65528:JG65533 TB65528:TC65533 ACX65528:ACY65533 AMT65528:AMU65533 AWP65528:AWQ65533 BGL65528:BGM65533 BQH65528:BQI65533 CAD65528:CAE65533 CJZ65528:CKA65533 CTV65528:CTW65533 DDR65528:DDS65533 DNN65528:DNO65533 DXJ65528:DXK65533 EHF65528:EHG65533 ERB65528:ERC65533 FAX65528:FAY65533 FKT65528:FKU65533 FUP65528:FUQ65533 GEL65528:GEM65533 GOH65528:GOI65533 GYD65528:GYE65533 HHZ65528:HIA65533 HRV65528:HRW65533 IBR65528:IBS65533 ILN65528:ILO65533 IVJ65528:IVK65533 JFF65528:JFG65533 JPB65528:JPC65533 JYX65528:JYY65533 KIT65528:KIU65533 KSP65528:KSQ65533 LCL65528:LCM65533 LMH65528:LMI65533 LWD65528:LWE65533 MFZ65528:MGA65533 MPV65528:MPW65533 MZR65528:MZS65533 NJN65528:NJO65533 NTJ65528:NTK65533 ODF65528:ODG65533 ONB65528:ONC65533 OWX65528:OWY65533 PGT65528:PGU65533 PQP65528:PQQ65533 QAL65528:QAM65533 QKH65528:QKI65533 QUD65528:QUE65533 RDZ65528:REA65533 RNV65528:RNW65533 RXR65528:RXS65533 SHN65528:SHO65533 SRJ65528:SRK65533 TBF65528:TBG65533 TLB65528:TLC65533 TUX65528:TUY65533 UET65528:UEU65533 UOP65528:UOQ65533 UYL65528:UYM65533 VIH65528:VII65533 VSD65528:VSE65533 WBZ65528:WCA65533 WLV65528:WLW65533 WVR65528:WVS65533 J131064:K131069 JF131064:JG131069 TB131064:TC131069 ACX131064:ACY131069 AMT131064:AMU131069 AWP131064:AWQ131069 BGL131064:BGM131069 BQH131064:BQI131069 CAD131064:CAE131069 CJZ131064:CKA131069 CTV131064:CTW131069 DDR131064:DDS131069 DNN131064:DNO131069 DXJ131064:DXK131069 EHF131064:EHG131069 ERB131064:ERC131069 FAX131064:FAY131069 FKT131064:FKU131069 FUP131064:FUQ131069 GEL131064:GEM131069 GOH131064:GOI131069 GYD131064:GYE131069 HHZ131064:HIA131069 HRV131064:HRW131069 IBR131064:IBS131069 ILN131064:ILO131069 IVJ131064:IVK131069 JFF131064:JFG131069 JPB131064:JPC131069 JYX131064:JYY131069 KIT131064:KIU131069 KSP131064:KSQ131069 LCL131064:LCM131069 LMH131064:LMI131069 LWD131064:LWE131069 MFZ131064:MGA131069 MPV131064:MPW131069 MZR131064:MZS131069 NJN131064:NJO131069 NTJ131064:NTK131069 ODF131064:ODG131069 ONB131064:ONC131069 OWX131064:OWY131069 PGT131064:PGU131069 PQP131064:PQQ131069 QAL131064:QAM131069 QKH131064:QKI131069 QUD131064:QUE131069 RDZ131064:REA131069 RNV131064:RNW131069 RXR131064:RXS131069 SHN131064:SHO131069 SRJ131064:SRK131069 TBF131064:TBG131069 TLB131064:TLC131069 TUX131064:TUY131069 UET131064:UEU131069 UOP131064:UOQ131069 UYL131064:UYM131069 VIH131064:VII131069 VSD131064:VSE131069 WBZ131064:WCA131069 WLV131064:WLW131069 WVR131064:WVS131069 J196600:K196605 JF196600:JG196605 TB196600:TC196605 ACX196600:ACY196605 AMT196600:AMU196605 AWP196600:AWQ196605 BGL196600:BGM196605 BQH196600:BQI196605 CAD196600:CAE196605 CJZ196600:CKA196605 CTV196600:CTW196605 DDR196600:DDS196605 DNN196600:DNO196605 DXJ196600:DXK196605 EHF196600:EHG196605 ERB196600:ERC196605 FAX196600:FAY196605 FKT196600:FKU196605 FUP196600:FUQ196605 GEL196600:GEM196605 GOH196600:GOI196605 GYD196600:GYE196605 HHZ196600:HIA196605 HRV196600:HRW196605 IBR196600:IBS196605 ILN196600:ILO196605 IVJ196600:IVK196605 JFF196600:JFG196605 JPB196600:JPC196605 JYX196600:JYY196605 KIT196600:KIU196605 KSP196600:KSQ196605 LCL196600:LCM196605 LMH196600:LMI196605 LWD196600:LWE196605 MFZ196600:MGA196605 MPV196600:MPW196605 MZR196600:MZS196605 NJN196600:NJO196605 NTJ196600:NTK196605 ODF196600:ODG196605 ONB196600:ONC196605 OWX196600:OWY196605 PGT196600:PGU196605 PQP196600:PQQ196605 QAL196600:QAM196605 QKH196600:QKI196605 QUD196600:QUE196605 RDZ196600:REA196605 RNV196600:RNW196605 RXR196600:RXS196605 SHN196600:SHO196605 SRJ196600:SRK196605 TBF196600:TBG196605 TLB196600:TLC196605 TUX196600:TUY196605 UET196600:UEU196605 UOP196600:UOQ196605 UYL196600:UYM196605 VIH196600:VII196605 VSD196600:VSE196605 WBZ196600:WCA196605 WLV196600:WLW196605 WVR196600:WVS196605 J262136:K262141 JF262136:JG262141 TB262136:TC262141 ACX262136:ACY262141 AMT262136:AMU262141 AWP262136:AWQ262141 BGL262136:BGM262141 BQH262136:BQI262141 CAD262136:CAE262141 CJZ262136:CKA262141 CTV262136:CTW262141 DDR262136:DDS262141 DNN262136:DNO262141 DXJ262136:DXK262141 EHF262136:EHG262141 ERB262136:ERC262141 FAX262136:FAY262141 FKT262136:FKU262141 FUP262136:FUQ262141 GEL262136:GEM262141 GOH262136:GOI262141 GYD262136:GYE262141 HHZ262136:HIA262141 HRV262136:HRW262141 IBR262136:IBS262141 ILN262136:ILO262141 IVJ262136:IVK262141 JFF262136:JFG262141 JPB262136:JPC262141 JYX262136:JYY262141 KIT262136:KIU262141 KSP262136:KSQ262141 LCL262136:LCM262141 LMH262136:LMI262141 LWD262136:LWE262141 MFZ262136:MGA262141 MPV262136:MPW262141 MZR262136:MZS262141 NJN262136:NJO262141 NTJ262136:NTK262141 ODF262136:ODG262141 ONB262136:ONC262141 OWX262136:OWY262141 PGT262136:PGU262141 PQP262136:PQQ262141 QAL262136:QAM262141 QKH262136:QKI262141 QUD262136:QUE262141 RDZ262136:REA262141 RNV262136:RNW262141 RXR262136:RXS262141 SHN262136:SHO262141 SRJ262136:SRK262141 TBF262136:TBG262141 TLB262136:TLC262141 TUX262136:TUY262141 UET262136:UEU262141 UOP262136:UOQ262141 UYL262136:UYM262141 VIH262136:VII262141 VSD262136:VSE262141 WBZ262136:WCA262141 WLV262136:WLW262141 WVR262136:WVS262141 J327672:K327677 JF327672:JG327677 TB327672:TC327677 ACX327672:ACY327677 AMT327672:AMU327677 AWP327672:AWQ327677 BGL327672:BGM327677 BQH327672:BQI327677 CAD327672:CAE327677 CJZ327672:CKA327677 CTV327672:CTW327677 DDR327672:DDS327677 DNN327672:DNO327677 DXJ327672:DXK327677 EHF327672:EHG327677 ERB327672:ERC327677 FAX327672:FAY327677 FKT327672:FKU327677 FUP327672:FUQ327677 GEL327672:GEM327677 GOH327672:GOI327677 GYD327672:GYE327677 HHZ327672:HIA327677 HRV327672:HRW327677 IBR327672:IBS327677 ILN327672:ILO327677 IVJ327672:IVK327677 JFF327672:JFG327677 JPB327672:JPC327677 JYX327672:JYY327677 KIT327672:KIU327677 KSP327672:KSQ327677 LCL327672:LCM327677 LMH327672:LMI327677 LWD327672:LWE327677 MFZ327672:MGA327677 MPV327672:MPW327677 MZR327672:MZS327677 NJN327672:NJO327677 NTJ327672:NTK327677 ODF327672:ODG327677 ONB327672:ONC327677 OWX327672:OWY327677 PGT327672:PGU327677 PQP327672:PQQ327677 QAL327672:QAM327677 QKH327672:QKI327677 QUD327672:QUE327677 RDZ327672:REA327677 RNV327672:RNW327677 RXR327672:RXS327677 SHN327672:SHO327677 SRJ327672:SRK327677 TBF327672:TBG327677 TLB327672:TLC327677 TUX327672:TUY327677 UET327672:UEU327677 UOP327672:UOQ327677 UYL327672:UYM327677 VIH327672:VII327677 VSD327672:VSE327677 WBZ327672:WCA327677 WLV327672:WLW327677 WVR327672:WVS327677 J393208:K393213 JF393208:JG393213 TB393208:TC393213 ACX393208:ACY393213 AMT393208:AMU393213 AWP393208:AWQ393213 BGL393208:BGM393213 BQH393208:BQI393213 CAD393208:CAE393213 CJZ393208:CKA393213 CTV393208:CTW393213 DDR393208:DDS393213 DNN393208:DNO393213 DXJ393208:DXK393213 EHF393208:EHG393213 ERB393208:ERC393213 FAX393208:FAY393213 FKT393208:FKU393213 FUP393208:FUQ393213 GEL393208:GEM393213 GOH393208:GOI393213 GYD393208:GYE393213 HHZ393208:HIA393213 HRV393208:HRW393213 IBR393208:IBS393213 ILN393208:ILO393213 IVJ393208:IVK393213 JFF393208:JFG393213 JPB393208:JPC393213 JYX393208:JYY393213 KIT393208:KIU393213 KSP393208:KSQ393213 LCL393208:LCM393213 LMH393208:LMI393213 LWD393208:LWE393213 MFZ393208:MGA393213 MPV393208:MPW393213 MZR393208:MZS393213 NJN393208:NJO393213 NTJ393208:NTK393213 ODF393208:ODG393213 ONB393208:ONC393213 OWX393208:OWY393213 PGT393208:PGU393213 PQP393208:PQQ393213 QAL393208:QAM393213 QKH393208:QKI393213 QUD393208:QUE393213 RDZ393208:REA393213 RNV393208:RNW393213 RXR393208:RXS393213 SHN393208:SHO393213 SRJ393208:SRK393213 TBF393208:TBG393213 TLB393208:TLC393213 TUX393208:TUY393213 UET393208:UEU393213 UOP393208:UOQ393213 UYL393208:UYM393213 VIH393208:VII393213 VSD393208:VSE393213 WBZ393208:WCA393213 WLV393208:WLW393213 WVR393208:WVS393213 J458744:K458749 JF458744:JG458749 TB458744:TC458749 ACX458744:ACY458749 AMT458744:AMU458749 AWP458744:AWQ458749 BGL458744:BGM458749 BQH458744:BQI458749 CAD458744:CAE458749 CJZ458744:CKA458749 CTV458744:CTW458749 DDR458744:DDS458749 DNN458744:DNO458749 DXJ458744:DXK458749 EHF458744:EHG458749 ERB458744:ERC458749 FAX458744:FAY458749 FKT458744:FKU458749 FUP458744:FUQ458749 GEL458744:GEM458749 GOH458744:GOI458749 GYD458744:GYE458749 HHZ458744:HIA458749 HRV458744:HRW458749 IBR458744:IBS458749 ILN458744:ILO458749 IVJ458744:IVK458749 JFF458744:JFG458749 JPB458744:JPC458749 JYX458744:JYY458749 KIT458744:KIU458749 KSP458744:KSQ458749 LCL458744:LCM458749 LMH458744:LMI458749 LWD458744:LWE458749 MFZ458744:MGA458749 MPV458744:MPW458749 MZR458744:MZS458749 NJN458744:NJO458749 NTJ458744:NTK458749 ODF458744:ODG458749 ONB458744:ONC458749 OWX458744:OWY458749 PGT458744:PGU458749 PQP458744:PQQ458749 QAL458744:QAM458749 QKH458744:QKI458749 QUD458744:QUE458749 RDZ458744:REA458749 RNV458744:RNW458749 RXR458744:RXS458749 SHN458744:SHO458749 SRJ458744:SRK458749 TBF458744:TBG458749 TLB458744:TLC458749 TUX458744:TUY458749 UET458744:UEU458749 UOP458744:UOQ458749 UYL458744:UYM458749 VIH458744:VII458749 VSD458744:VSE458749 WBZ458744:WCA458749 WLV458744:WLW458749 WVR458744:WVS458749 J524280:K524285 JF524280:JG524285 TB524280:TC524285 ACX524280:ACY524285 AMT524280:AMU524285 AWP524280:AWQ524285 BGL524280:BGM524285 BQH524280:BQI524285 CAD524280:CAE524285 CJZ524280:CKA524285 CTV524280:CTW524285 DDR524280:DDS524285 DNN524280:DNO524285 DXJ524280:DXK524285 EHF524280:EHG524285 ERB524280:ERC524285 FAX524280:FAY524285 FKT524280:FKU524285 FUP524280:FUQ524285 GEL524280:GEM524285 GOH524280:GOI524285 GYD524280:GYE524285 HHZ524280:HIA524285 HRV524280:HRW524285 IBR524280:IBS524285 ILN524280:ILO524285 IVJ524280:IVK524285 JFF524280:JFG524285 JPB524280:JPC524285 JYX524280:JYY524285 KIT524280:KIU524285 KSP524280:KSQ524285 LCL524280:LCM524285 LMH524280:LMI524285 LWD524280:LWE524285 MFZ524280:MGA524285 MPV524280:MPW524285 MZR524280:MZS524285 NJN524280:NJO524285 NTJ524280:NTK524285 ODF524280:ODG524285 ONB524280:ONC524285 OWX524280:OWY524285 PGT524280:PGU524285 PQP524280:PQQ524285 QAL524280:QAM524285 QKH524280:QKI524285 QUD524280:QUE524285 RDZ524280:REA524285 RNV524280:RNW524285 RXR524280:RXS524285 SHN524280:SHO524285 SRJ524280:SRK524285 TBF524280:TBG524285 TLB524280:TLC524285 TUX524280:TUY524285 UET524280:UEU524285 UOP524280:UOQ524285 UYL524280:UYM524285 VIH524280:VII524285 VSD524280:VSE524285 WBZ524280:WCA524285 WLV524280:WLW524285 WVR524280:WVS524285 J589816:K589821 JF589816:JG589821 TB589816:TC589821 ACX589816:ACY589821 AMT589816:AMU589821 AWP589816:AWQ589821 BGL589816:BGM589821 BQH589816:BQI589821 CAD589816:CAE589821 CJZ589816:CKA589821 CTV589816:CTW589821 DDR589816:DDS589821 DNN589816:DNO589821 DXJ589816:DXK589821 EHF589816:EHG589821 ERB589816:ERC589821 FAX589816:FAY589821 FKT589816:FKU589821 FUP589816:FUQ589821 GEL589816:GEM589821 GOH589816:GOI589821 GYD589816:GYE589821 HHZ589816:HIA589821 HRV589816:HRW589821 IBR589816:IBS589821 ILN589816:ILO589821 IVJ589816:IVK589821 JFF589816:JFG589821 JPB589816:JPC589821 JYX589816:JYY589821 KIT589816:KIU589821 KSP589816:KSQ589821 LCL589816:LCM589821 LMH589816:LMI589821 LWD589816:LWE589821 MFZ589816:MGA589821 MPV589816:MPW589821 MZR589816:MZS589821 NJN589816:NJO589821 NTJ589816:NTK589821 ODF589816:ODG589821 ONB589816:ONC589821 OWX589816:OWY589821 PGT589816:PGU589821 PQP589816:PQQ589821 QAL589816:QAM589821 QKH589816:QKI589821 QUD589816:QUE589821 RDZ589816:REA589821 RNV589816:RNW589821 RXR589816:RXS589821 SHN589816:SHO589821 SRJ589816:SRK589821 TBF589816:TBG589821 TLB589816:TLC589821 TUX589816:TUY589821 UET589816:UEU589821 UOP589816:UOQ589821 UYL589816:UYM589821 VIH589816:VII589821 VSD589816:VSE589821 WBZ589816:WCA589821 WLV589816:WLW589821 WVR589816:WVS589821 J655352:K655357 JF655352:JG655357 TB655352:TC655357 ACX655352:ACY655357 AMT655352:AMU655357 AWP655352:AWQ655357 BGL655352:BGM655357 BQH655352:BQI655357 CAD655352:CAE655357 CJZ655352:CKA655357 CTV655352:CTW655357 DDR655352:DDS655357 DNN655352:DNO655357 DXJ655352:DXK655357 EHF655352:EHG655357 ERB655352:ERC655357 FAX655352:FAY655357 FKT655352:FKU655357 FUP655352:FUQ655357 GEL655352:GEM655357 GOH655352:GOI655357 GYD655352:GYE655357 HHZ655352:HIA655357 HRV655352:HRW655357 IBR655352:IBS655357 ILN655352:ILO655357 IVJ655352:IVK655357 JFF655352:JFG655357 JPB655352:JPC655357 JYX655352:JYY655357 KIT655352:KIU655357 KSP655352:KSQ655357 LCL655352:LCM655357 LMH655352:LMI655357 LWD655352:LWE655357 MFZ655352:MGA655357 MPV655352:MPW655357 MZR655352:MZS655357 NJN655352:NJO655357 NTJ655352:NTK655357 ODF655352:ODG655357 ONB655352:ONC655357 OWX655352:OWY655357 PGT655352:PGU655357 PQP655352:PQQ655357 QAL655352:QAM655357 QKH655352:QKI655357 QUD655352:QUE655357 RDZ655352:REA655357 RNV655352:RNW655357 RXR655352:RXS655357 SHN655352:SHO655357 SRJ655352:SRK655357 TBF655352:TBG655357 TLB655352:TLC655357 TUX655352:TUY655357 UET655352:UEU655357 UOP655352:UOQ655357 UYL655352:UYM655357 VIH655352:VII655357 VSD655352:VSE655357 WBZ655352:WCA655357 WLV655352:WLW655357 WVR655352:WVS655357 J720888:K720893 JF720888:JG720893 TB720888:TC720893 ACX720888:ACY720893 AMT720888:AMU720893 AWP720888:AWQ720893 BGL720888:BGM720893 BQH720888:BQI720893 CAD720888:CAE720893 CJZ720888:CKA720893 CTV720888:CTW720893 DDR720888:DDS720893 DNN720888:DNO720893 DXJ720888:DXK720893 EHF720888:EHG720893 ERB720888:ERC720893 FAX720888:FAY720893 FKT720888:FKU720893 FUP720888:FUQ720893 GEL720888:GEM720893 GOH720888:GOI720893 GYD720888:GYE720893 HHZ720888:HIA720893 HRV720888:HRW720893 IBR720888:IBS720893 ILN720888:ILO720893 IVJ720888:IVK720893 JFF720888:JFG720893 JPB720888:JPC720893 JYX720888:JYY720893 KIT720888:KIU720893 KSP720888:KSQ720893 LCL720888:LCM720893 LMH720888:LMI720893 LWD720888:LWE720893 MFZ720888:MGA720893 MPV720888:MPW720893 MZR720888:MZS720893 NJN720888:NJO720893 NTJ720888:NTK720893 ODF720888:ODG720893 ONB720888:ONC720893 OWX720888:OWY720893 PGT720888:PGU720893 PQP720888:PQQ720893 QAL720888:QAM720893 QKH720888:QKI720893 QUD720888:QUE720893 RDZ720888:REA720893 RNV720888:RNW720893 RXR720888:RXS720893 SHN720888:SHO720893 SRJ720888:SRK720893 TBF720888:TBG720893 TLB720888:TLC720893 TUX720888:TUY720893 UET720888:UEU720893 UOP720888:UOQ720893 UYL720888:UYM720893 VIH720888:VII720893 VSD720888:VSE720893 WBZ720888:WCA720893 WLV720888:WLW720893 WVR720888:WVS720893 J786424:K786429 JF786424:JG786429 TB786424:TC786429 ACX786424:ACY786429 AMT786424:AMU786429 AWP786424:AWQ786429 BGL786424:BGM786429 BQH786424:BQI786429 CAD786424:CAE786429 CJZ786424:CKA786429 CTV786424:CTW786429 DDR786424:DDS786429 DNN786424:DNO786429 DXJ786424:DXK786429 EHF786424:EHG786429 ERB786424:ERC786429 FAX786424:FAY786429 FKT786424:FKU786429 FUP786424:FUQ786429 GEL786424:GEM786429 GOH786424:GOI786429 GYD786424:GYE786429 HHZ786424:HIA786429 HRV786424:HRW786429 IBR786424:IBS786429 ILN786424:ILO786429 IVJ786424:IVK786429 JFF786424:JFG786429 JPB786424:JPC786429 JYX786424:JYY786429 KIT786424:KIU786429 KSP786424:KSQ786429 LCL786424:LCM786429 LMH786424:LMI786429 LWD786424:LWE786429 MFZ786424:MGA786429 MPV786424:MPW786429 MZR786424:MZS786429 NJN786424:NJO786429 NTJ786424:NTK786429 ODF786424:ODG786429 ONB786424:ONC786429 OWX786424:OWY786429 PGT786424:PGU786429 PQP786424:PQQ786429 QAL786424:QAM786429 QKH786424:QKI786429 QUD786424:QUE786429 RDZ786424:REA786429 RNV786424:RNW786429 RXR786424:RXS786429 SHN786424:SHO786429 SRJ786424:SRK786429 TBF786424:TBG786429 TLB786424:TLC786429 TUX786424:TUY786429 UET786424:UEU786429 UOP786424:UOQ786429 UYL786424:UYM786429 VIH786424:VII786429 VSD786424:VSE786429 WBZ786424:WCA786429 WLV786424:WLW786429 WVR786424:WVS786429 J851960:K851965 JF851960:JG851965 TB851960:TC851965 ACX851960:ACY851965 AMT851960:AMU851965 AWP851960:AWQ851965 BGL851960:BGM851965 BQH851960:BQI851965 CAD851960:CAE851965 CJZ851960:CKA851965 CTV851960:CTW851965 DDR851960:DDS851965 DNN851960:DNO851965 DXJ851960:DXK851965 EHF851960:EHG851965 ERB851960:ERC851965 FAX851960:FAY851965 FKT851960:FKU851965 FUP851960:FUQ851965 GEL851960:GEM851965 GOH851960:GOI851965 GYD851960:GYE851965 HHZ851960:HIA851965 HRV851960:HRW851965 IBR851960:IBS851965 ILN851960:ILO851965 IVJ851960:IVK851965 JFF851960:JFG851965 JPB851960:JPC851965 JYX851960:JYY851965 KIT851960:KIU851965 KSP851960:KSQ851965 LCL851960:LCM851965 LMH851960:LMI851965 LWD851960:LWE851965 MFZ851960:MGA851965 MPV851960:MPW851965 MZR851960:MZS851965 NJN851960:NJO851965 NTJ851960:NTK851965 ODF851960:ODG851965 ONB851960:ONC851965 OWX851960:OWY851965 PGT851960:PGU851965 PQP851960:PQQ851965 QAL851960:QAM851965 QKH851960:QKI851965 QUD851960:QUE851965 RDZ851960:REA851965 RNV851960:RNW851965 RXR851960:RXS851965 SHN851960:SHO851965 SRJ851960:SRK851965 TBF851960:TBG851965 TLB851960:TLC851965 TUX851960:TUY851965 UET851960:UEU851965 UOP851960:UOQ851965 UYL851960:UYM851965 VIH851960:VII851965 VSD851960:VSE851965 WBZ851960:WCA851965 WLV851960:WLW851965 WVR851960:WVS851965 J917496:K917501 JF917496:JG917501 TB917496:TC917501 ACX917496:ACY917501 AMT917496:AMU917501 AWP917496:AWQ917501 BGL917496:BGM917501 BQH917496:BQI917501 CAD917496:CAE917501 CJZ917496:CKA917501 CTV917496:CTW917501 DDR917496:DDS917501 DNN917496:DNO917501 DXJ917496:DXK917501 EHF917496:EHG917501 ERB917496:ERC917501 FAX917496:FAY917501 FKT917496:FKU917501 FUP917496:FUQ917501 GEL917496:GEM917501 GOH917496:GOI917501 GYD917496:GYE917501 HHZ917496:HIA917501 HRV917496:HRW917501 IBR917496:IBS917501 ILN917496:ILO917501 IVJ917496:IVK917501 JFF917496:JFG917501 JPB917496:JPC917501 JYX917496:JYY917501 KIT917496:KIU917501 KSP917496:KSQ917501 LCL917496:LCM917501 LMH917496:LMI917501 LWD917496:LWE917501 MFZ917496:MGA917501 MPV917496:MPW917501 MZR917496:MZS917501 NJN917496:NJO917501 NTJ917496:NTK917501 ODF917496:ODG917501 ONB917496:ONC917501 OWX917496:OWY917501 PGT917496:PGU917501 PQP917496:PQQ917501 QAL917496:QAM917501 QKH917496:QKI917501 QUD917496:QUE917501 RDZ917496:REA917501 RNV917496:RNW917501 RXR917496:RXS917501 SHN917496:SHO917501 SRJ917496:SRK917501 TBF917496:TBG917501 TLB917496:TLC917501 TUX917496:TUY917501 UET917496:UEU917501 UOP917496:UOQ917501 UYL917496:UYM917501 VIH917496:VII917501 VSD917496:VSE917501 WBZ917496:WCA917501 WLV917496:WLW917501 WVR917496:WVS917501 J983032:K983037 JF983032:JG983037 TB983032:TC983037 ACX983032:ACY983037 AMT983032:AMU983037 AWP983032:AWQ983037 BGL983032:BGM983037 BQH983032:BQI983037 CAD983032:CAE983037 CJZ983032:CKA983037 CTV983032:CTW983037 DDR983032:DDS983037 DNN983032:DNO983037 DXJ983032:DXK983037 EHF983032:EHG983037 ERB983032:ERC983037 FAX983032:FAY983037 FKT983032:FKU983037 FUP983032:FUQ983037 GEL983032:GEM983037 GOH983032:GOI983037 GYD983032:GYE983037 HHZ983032:HIA983037 HRV983032:HRW983037 IBR983032:IBS983037 ILN983032:ILO983037 IVJ983032:IVK983037 JFF983032:JFG983037 JPB983032:JPC983037 JYX983032:JYY983037 KIT983032:KIU983037 KSP983032:KSQ983037 LCL983032:LCM983037 LMH983032:LMI983037 LWD983032:LWE983037 MFZ983032:MGA983037 MPV983032:MPW983037 MZR983032:MZS983037 NJN983032:NJO983037 NTJ983032:NTK983037 ODF983032:ODG983037 ONB983032:ONC983037 OWX983032:OWY983037 PGT983032:PGU983037 PQP983032:PQQ983037 QAL983032:QAM983037 QKH983032:QKI983037 QUD983032:QUE983037 RDZ983032:REA983037 RNV983032:RNW983037 RXR983032:RXS983037 SHN983032:SHO983037 SRJ983032:SRK983037 TBF983032:TBG983037 TLB983032:TLC983037 TUX983032:TUY983037 UET983032:UEU983037 UOP983032:UOQ983037 UYL983032:UYM983037 VIH983032:VII983037 VSD983032:VSE983037 WBZ983032:WCA983037 WLV983032:WLW983037 WVR983032:WVS983037">
      <formula1>999999999999</formula1>
    </dataValidation>
    <dataValidation type="whole" operator="greaterThanOrEqual" allowBlank="1" showInputMessage="1" showErrorMessage="1" errorTitle="Pogrešan unos" error="Mogu se unijeti samo cjelobrojne pozitivne vrijednosti." sqref="J65527:K65527 JF65527:JG65527 TB65527:TC65527 ACX65527:ACY65527 AMT65527:AMU65527 AWP65527:AWQ65527 BGL65527:BGM65527 BQH65527:BQI65527 CAD65527:CAE65527 CJZ65527:CKA65527 CTV65527:CTW65527 DDR65527:DDS65527 DNN65527:DNO65527 DXJ65527:DXK65527 EHF65527:EHG65527 ERB65527:ERC65527 FAX65527:FAY65527 FKT65527:FKU65527 FUP65527:FUQ65527 GEL65527:GEM65527 GOH65527:GOI65527 GYD65527:GYE65527 HHZ65527:HIA65527 HRV65527:HRW65527 IBR65527:IBS65527 ILN65527:ILO65527 IVJ65527:IVK65527 JFF65527:JFG65527 JPB65527:JPC65527 JYX65527:JYY65527 KIT65527:KIU65527 KSP65527:KSQ65527 LCL65527:LCM65527 LMH65527:LMI65527 LWD65527:LWE65527 MFZ65527:MGA65527 MPV65527:MPW65527 MZR65527:MZS65527 NJN65527:NJO65527 NTJ65527:NTK65527 ODF65527:ODG65527 ONB65527:ONC65527 OWX65527:OWY65527 PGT65527:PGU65527 PQP65527:PQQ65527 QAL65527:QAM65527 QKH65527:QKI65527 QUD65527:QUE65527 RDZ65527:REA65527 RNV65527:RNW65527 RXR65527:RXS65527 SHN65527:SHO65527 SRJ65527:SRK65527 TBF65527:TBG65527 TLB65527:TLC65527 TUX65527:TUY65527 UET65527:UEU65527 UOP65527:UOQ65527 UYL65527:UYM65527 VIH65527:VII65527 VSD65527:VSE65527 WBZ65527:WCA65527 WLV65527:WLW65527 WVR65527:WVS65527 J131063:K131063 JF131063:JG131063 TB131063:TC131063 ACX131063:ACY131063 AMT131063:AMU131063 AWP131063:AWQ131063 BGL131063:BGM131063 BQH131063:BQI131063 CAD131063:CAE131063 CJZ131063:CKA131063 CTV131063:CTW131063 DDR131063:DDS131063 DNN131063:DNO131063 DXJ131063:DXK131063 EHF131063:EHG131063 ERB131063:ERC131063 FAX131063:FAY131063 FKT131063:FKU131063 FUP131063:FUQ131063 GEL131063:GEM131063 GOH131063:GOI131063 GYD131063:GYE131063 HHZ131063:HIA131063 HRV131063:HRW131063 IBR131063:IBS131063 ILN131063:ILO131063 IVJ131063:IVK131063 JFF131063:JFG131063 JPB131063:JPC131063 JYX131063:JYY131063 KIT131063:KIU131063 KSP131063:KSQ131063 LCL131063:LCM131063 LMH131063:LMI131063 LWD131063:LWE131063 MFZ131063:MGA131063 MPV131063:MPW131063 MZR131063:MZS131063 NJN131063:NJO131063 NTJ131063:NTK131063 ODF131063:ODG131063 ONB131063:ONC131063 OWX131063:OWY131063 PGT131063:PGU131063 PQP131063:PQQ131063 QAL131063:QAM131063 QKH131063:QKI131063 QUD131063:QUE131063 RDZ131063:REA131063 RNV131063:RNW131063 RXR131063:RXS131063 SHN131063:SHO131063 SRJ131063:SRK131063 TBF131063:TBG131063 TLB131063:TLC131063 TUX131063:TUY131063 UET131063:UEU131063 UOP131063:UOQ131063 UYL131063:UYM131063 VIH131063:VII131063 VSD131063:VSE131063 WBZ131063:WCA131063 WLV131063:WLW131063 WVR131063:WVS131063 J196599:K196599 JF196599:JG196599 TB196599:TC196599 ACX196599:ACY196599 AMT196599:AMU196599 AWP196599:AWQ196599 BGL196599:BGM196599 BQH196599:BQI196599 CAD196599:CAE196599 CJZ196599:CKA196599 CTV196599:CTW196599 DDR196599:DDS196599 DNN196599:DNO196599 DXJ196599:DXK196599 EHF196599:EHG196599 ERB196599:ERC196599 FAX196599:FAY196599 FKT196599:FKU196599 FUP196599:FUQ196599 GEL196599:GEM196599 GOH196599:GOI196599 GYD196599:GYE196599 HHZ196599:HIA196599 HRV196599:HRW196599 IBR196599:IBS196599 ILN196599:ILO196599 IVJ196599:IVK196599 JFF196599:JFG196599 JPB196599:JPC196599 JYX196599:JYY196599 KIT196599:KIU196599 KSP196599:KSQ196599 LCL196599:LCM196599 LMH196599:LMI196599 LWD196599:LWE196599 MFZ196599:MGA196599 MPV196599:MPW196599 MZR196599:MZS196599 NJN196599:NJO196599 NTJ196599:NTK196599 ODF196599:ODG196599 ONB196599:ONC196599 OWX196599:OWY196599 PGT196599:PGU196599 PQP196599:PQQ196599 QAL196599:QAM196599 QKH196599:QKI196599 QUD196599:QUE196599 RDZ196599:REA196599 RNV196599:RNW196599 RXR196599:RXS196599 SHN196599:SHO196599 SRJ196599:SRK196599 TBF196599:TBG196599 TLB196599:TLC196599 TUX196599:TUY196599 UET196599:UEU196599 UOP196599:UOQ196599 UYL196599:UYM196599 VIH196599:VII196599 VSD196599:VSE196599 WBZ196599:WCA196599 WLV196599:WLW196599 WVR196599:WVS196599 J262135:K262135 JF262135:JG262135 TB262135:TC262135 ACX262135:ACY262135 AMT262135:AMU262135 AWP262135:AWQ262135 BGL262135:BGM262135 BQH262135:BQI262135 CAD262135:CAE262135 CJZ262135:CKA262135 CTV262135:CTW262135 DDR262135:DDS262135 DNN262135:DNO262135 DXJ262135:DXK262135 EHF262135:EHG262135 ERB262135:ERC262135 FAX262135:FAY262135 FKT262135:FKU262135 FUP262135:FUQ262135 GEL262135:GEM262135 GOH262135:GOI262135 GYD262135:GYE262135 HHZ262135:HIA262135 HRV262135:HRW262135 IBR262135:IBS262135 ILN262135:ILO262135 IVJ262135:IVK262135 JFF262135:JFG262135 JPB262135:JPC262135 JYX262135:JYY262135 KIT262135:KIU262135 KSP262135:KSQ262135 LCL262135:LCM262135 LMH262135:LMI262135 LWD262135:LWE262135 MFZ262135:MGA262135 MPV262135:MPW262135 MZR262135:MZS262135 NJN262135:NJO262135 NTJ262135:NTK262135 ODF262135:ODG262135 ONB262135:ONC262135 OWX262135:OWY262135 PGT262135:PGU262135 PQP262135:PQQ262135 QAL262135:QAM262135 QKH262135:QKI262135 QUD262135:QUE262135 RDZ262135:REA262135 RNV262135:RNW262135 RXR262135:RXS262135 SHN262135:SHO262135 SRJ262135:SRK262135 TBF262135:TBG262135 TLB262135:TLC262135 TUX262135:TUY262135 UET262135:UEU262135 UOP262135:UOQ262135 UYL262135:UYM262135 VIH262135:VII262135 VSD262135:VSE262135 WBZ262135:WCA262135 WLV262135:WLW262135 WVR262135:WVS262135 J327671:K327671 JF327671:JG327671 TB327671:TC327671 ACX327671:ACY327671 AMT327671:AMU327671 AWP327671:AWQ327671 BGL327671:BGM327671 BQH327671:BQI327671 CAD327671:CAE327671 CJZ327671:CKA327671 CTV327671:CTW327671 DDR327671:DDS327671 DNN327671:DNO327671 DXJ327671:DXK327671 EHF327671:EHG327671 ERB327671:ERC327671 FAX327671:FAY327671 FKT327671:FKU327671 FUP327671:FUQ327671 GEL327671:GEM327671 GOH327671:GOI327671 GYD327671:GYE327671 HHZ327671:HIA327671 HRV327671:HRW327671 IBR327671:IBS327671 ILN327671:ILO327671 IVJ327671:IVK327671 JFF327671:JFG327671 JPB327671:JPC327671 JYX327671:JYY327671 KIT327671:KIU327671 KSP327671:KSQ327671 LCL327671:LCM327671 LMH327671:LMI327671 LWD327671:LWE327671 MFZ327671:MGA327671 MPV327671:MPW327671 MZR327671:MZS327671 NJN327671:NJO327671 NTJ327671:NTK327671 ODF327671:ODG327671 ONB327671:ONC327671 OWX327671:OWY327671 PGT327671:PGU327671 PQP327671:PQQ327671 QAL327671:QAM327671 QKH327671:QKI327671 QUD327671:QUE327671 RDZ327671:REA327671 RNV327671:RNW327671 RXR327671:RXS327671 SHN327671:SHO327671 SRJ327671:SRK327671 TBF327671:TBG327671 TLB327671:TLC327671 TUX327671:TUY327671 UET327671:UEU327671 UOP327671:UOQ327671 UYL327671:UYM327671 VIH327671:VII327671 VSD327671:VSE327671 WBZ327671:WCA327671 WLV327671:WLW327671 WVR327671:WVS327671 J393207:K393207 JF393207:JG393207 TB393207:TC393207 ACX393207:ACY393207 AMT393207:AMU393207 AWP393207:AWQ393207 BGL393207:BGM393207 BQH393207:BQI393207 CAD393207:CAE393207 CJZ393207:CKA393207 CTV393207:CTW393207 DDR393207:DDS393207 DNN393207:DNO393207 DXJ393207:DXK393207 EHF393207:EHG393207 ERB393207:ERC393207 FAX393207:FAY393207 FKT393207:FKU393207 FUP393207:FUQ393207 GEL393207:GEM393207 GOH393207:GOI393207 GYD393207:GYE393207 HHZ393207:HIA393207 HRV393207:HRW393207 IBR393207:IBS393207 ILN393207:ILO393207 IVJ393207:IVK393207 JFF393207:JFG393207 JPB393207:JPC393207 JYX393207:JYY393207 KIT393207:KIU393207 KSP393207:KSQ393207 LCL393207:LCM393207 LMH393207:LMI393207 LWD393207:LWE393207 MFZ393207:MGA393207 MPV393207:MPW393207 MZR393207:MZS393207 NJN393207:NJO393207 NTJ393207:NTK393207 ODF393207:ODG393207 ONB393207:ONC393207 OWX393207:OWY393207 PGT393207:PGU393207 PQP393207:PQQ393207 QAL393207:QAM393207 QKH393207:QKI393207 QUD393207:QUE393207 RDZ393207:REA393207 RNV393207:RNW393207 RXR393207:RXS393207 SHN393207:SHO393207 SRJ393207:SRK393207 TBF393207:TBG393207 TLB393207:TLC393207 TUX393207:TUY393207 UET393207:UEU393207 UOP393207:UOQ393207 UYL393207:UYM393207 VIH393207:VII393207 VSD393207:VSE393207 WBZ393207:WCA393207 WLV393207:WLW393207 WVR393207:WVS393207 J458743:K458743 JF458743:JG458743 TB458743:TC458743 ACX458743:ACY458743 AMT458743:AMU458743 AWP458743:AWQ458743 BGL458743:BGM458743 BQH458743:BQI458743 CAD458743:CAE458743 CJZ458743:CKA458743 CTV458743:CTW458743 DDR458743:DDS458743 DNN458743:DNO458743 DXJ458743:DXK458743 EHF458743:EHG458743 ERB458743:ERC458743 FAX458743:FAY458743 FKT458743:FKU458743 FUP458743:FUQ458743 GEL458743:GEM458743 GOH458743:GOI458743 GYD458743:GYE458743 HHZ458743:HIA458743 HRV458743:HRW458743 IBR458743:IBS458743 ILN458743:ILO458743 IVJ458743:IVK458743 JFF458743:JFG458743 JPB458743:JPC458743 JYX458743:JYY458743 KIT458743:KIU458743 KSP458743:KSQ458743 LCL458743:LCM458743 LMH458743:LMI458743 LWD458743:LWE458743 MFZ458743:MGA458743 MPV458743:MPW458743 MZR458743:MZS458743 NJN458743:NJO458743 NTJ458743:NTK458743 ODF458743:ODG458743 ONB458743:ONC458743 OWX458743:OWY458743 PGT458743:PGU458743 PQP458743:PQQ458743 QAL458743:QAM458743 QKH458743:QKI458743 QUD458743:QUE458743 RDZ458743:REA458743 RNV458743:RNW458743 RXR458743:RXS458743 SHN458743:SHO458743 SRJ458743:SRK458743 TBF458743:TBG458743 TLB458743:TLC458743 TUX458743:TUY458743 UET458743:UEU458743 UOP458743:UOQ458743 UYL458743:UYM458743 VIH458743:VII458743 VSD458743:VSE458743 WBZ458743:WCA458743 WLV458743:WLW458743 WVR458743:WVS458743 J524279:K524279 JF524279:JG524279 TB524279:TC524279 ACX524279:ACY524279 AMT524279:AMU524279 AWP524279:AWQ524279 BGL524279:BGM524279 BQH524279:BQI524279 CAD524279:CAE524279 CJZ524279:CKA524279 CTV524279:CTW524279 DDR524279:DDS524279 DNN524279:DNO524279 DXJ524279:DXK524279 EHF524279:EHG524279 ERB524279:ERC524279 FAX524279:FAY524279 FKT524279:FKU524279 FUP524279:FUQ524279 GEL524279:GEM524279 GOH524279:GOI524279 GYD524279:GYE524279 HHZ524279:HIA524279 HRV524279:HRW524279 IBR524279:IBS524279 ILN524279:ILO524279 IVJ524279:IVK524279 JFF524279:JFG524279 JPB524279:JPC524279 JYX524279:JYY524279 KIT524279:KIU524279 KSP524279:KSQ524279 LCL524279:LCM524279 LMH524279:LMI524279 LWD524279:LWE524279 MFZ524279:MGA524279 MPV524279:MPW524279 MZR524279:MZS524279 NJN524279:NJO524279 NTJ524279:NTK524279 ODF524279:ODG524279 ONB524279:ONC524279 OWX524279:OWY524279 PGT524279:PGU524279 PQP524279:PQQ524279 QAL524279:QAM524279 QKH524279:QKI524279 QUD524279:QUE524279 RDZ524279:REA524279 RNV524279:RNW524279 RXR524279:RXS524279 SHN524279:SHO524279 SRJ524279:SRK524279 TBF524279:TBG524279 TLB524279:TLC524279 TUX524279:TUY524279 UET524279:UEU524279 UOP524279:UOQ524279 UYL524279:UYM524279 VIH524279:VII524279 VSD524279:VSE524279 WBZ524279:WCA524279 WLV524279:WLW524279 WVR524279:WVS524279 J589815:K589815 JF589815:JG589815 TB589815:TC589815 ACX589815:ACY589815 AMT589815:AMU589815 AWP589815:AWQ589815 BGL589815:BGM589815 BQH589815:BQI589815 CAD589815:CAE589815 CJZ589815:CKA589815 CTV589815:CTW589815 DDR589815:DDS589815 DNN589815:DNO589815 DXJ589815:DXK589815 EHF589815:EHG589815 ERB589815:ERC589815 FAX589815:FAY589815 FKT589815:FKU589815 FUP589815:FUQ589815 GEL589815:GEM589815 GOH589815:GOI589815 GYD589815:GYE589815 HHZ589815:HIA589815 HRV589815:HRW589815 IBR589815:IBS589815 ILN589815:ILO589815 IVJ589815:IVK589815 JFF589815:JFG589815 JPB589815:JPC589815 JYX589815:JYY589815 KIT589815:KIU589815 KSP589815:KSQ589815 LCL589815:LCM589815 LMH589815:LMI589815 LWD589815:LWE589815 MFZ589815:MGA589815 MPV589815:MPW589815 MZR589815:MZS589815 NJN589815:NJO589815 NTJ589815:NTK589815 ODF589815:ODG589815 ONB589815:ONC589815 OWX589815:OWY589815 PGT589815:PGU589815 PQP589815:PQQ589815 QAL589815:QAM589815 QKH589815:QKI589815 QUD589815:QUE589815 RDZ589815:REA589815 RNV589815:RNW589815 RXR589815:RXS589815 SHN589815:SHO589815 SRJ589815:SRK589815 TBF589815:TBG589815 TLB589815:TLC589815 TUX589815:TUY589815 UET589815:UEU589815 UOP589815:UOQ589815 UYL589815:UYM589815 VIH589815:VII589815 VSD589815:VSE589815 WBZ589815:WCA589815 WLV589815:WLW589815 WVR589815:WVS589815 J655351:K655351 JF655351:JG655351 TB655351:TC655351 ACX655351:ACY655351 AMT655351:AMU655351 AWP655351:AWQ655351 BGL655351:BGM655351 BQH655351:BQI655351 CAD655351:CAE655351 CJZ655351:CKA655351 CTV655351:CTW655351 DDR655351:DDS655351 DNN655351:DNO655351 DXJ655351:DXK655351 EHF655351:EHG655351 ERB655351:ERC655351 FAX655351:FAY655351 FKT655351:FKU655351 FUP655351:FUQ655351 GEL655351:GEM655351 GOH655351:GOI655351 GYD655351:GYE655351 HHZ655351:HIA655351 HRV655351:HRW655351 IBR655351:IBS655351 ILN655351:ILO655351 IVJ655351:IVK655351 JFF655351:JFG655351 JPB655351:JPC655351 JYX655351:JYY655351 KIT655351:KIU655351 KSP655351:KSQ655351 LCL655351:LCM655351 LMH655351:LMI655351 LWD655351:LWE655351 MFZ655351:MGA655351 MPV655351:MPW655351 MZR655351:MZS655351 NJN655351:NJO655351 NTJ655351:NTK655351 ODF655351:ODG655351 ONB655351:ONC655351 OWX655351:OWY655351 PGT655351:PGU655351 PQP655351:PQQ655351 QAL655351:QAM655351 QKH655351:QKI655351 QUD655351:QUE655351 RDZ655351:REA655351 RNV655351:RNW655351 RXR655351:RXS655351 SHN655351:SHO655351 SRJ655351:SRK655351 TBF655351:TBG655351 TLB655351:TLC655351 TUX655351:TUY655351 UET655351:UEU655351 UOP655351:UOQ655351 UYL655351:UYM655351 VIH655351:VII655351 VSD655351:VSE655351 WBZ655351:WCA655351 WLV655351:WLW655351 WVR655351:WVS655351 J720887:K720887 JF720887:JG720887 TB720887:TC720887 ACX720887:ACY720887 AMT720887:AMU720887 AWP720887:AWQ720887 BGL720887:BGM720887 BQH720887:BQI720887 CAD720887:CAE720887 CJZ720887:CKA720887 CTV720887:CTW720887 DDR720887:DDS720887 DNN720887:DNO720887 DXJ720887:DXK720887 EHF720887:EHG720887 ERB720887:ERC720887 FAX720887:FAY720887 FKT720887:FKU720887 FUP720887:FUQ720887 GEL720887:GEM720887 GOH720887:GOI720887 GYD720887:GYE720887 HHZ720887:HIA720887 HRV720887:HRW720887 IBR720887:IBS720887 ILN720887:ILO720887 IVJ720887:IVK720887 JFF720887:JFG720887 JPB720887:JPC720887 JYX720887:JYY720887 KIT720887:KIU720887 KSP720887:KSQ720887 LCL720887:LCM720887 LMH720887:LMI720887 LWD720887:LWE720887 MFZ720887:MGA720887 MPV720887:MPW720887 MZR720887:MZS720887 NJN720887:NJO720887 NTJ720887:NTK720887 ODF720887:ODG720887 ONB720887:ONC720887 OWX720887:OWY720887 PGT720887:PGU720887 PQP720887:PQQ720887 QAL720887:QAM720887 QKH720887:QKI720887 QUD720887:QUE720887 RDZ720887:REA720887 RNV720887:RNW720887 RXR720887:RXS720887 SHN720887:SHO720887 SRJ720887:SRK720887 TBF720887:TBG720887 TLB720887:TLC720887 TUX720887:TUY720887 UET720887:UEU720887 UOP720887:UOQ720887 UYL720887:UYM720887 VIH720887:VII720887 VSD720887:VSE720887 WBZ720887:WCA720887 WLV720887:WLW720887 WVR720887:WVS720887 J786423:K786423 JF786423:JG786423 TB786423:TC786423 ACX786423:ACY786423 AMT786423:AMU786423 AWP786423:AWQ786423 BGL786423:BGM786423 BQH786423:BQI786423 CAD786423:CAE786423 CJZ786423:CKA786423 CTV786423:CTW786423 DDR786423:DDS786423 DNN786423:DNO786423 DXJ786423:DXK786423 EHF786423:EHG786423 ERB786423:ERC786423 FAX786423:FAY786423 FKT786423:FKU786423 FUP786423:FUQ786423 GEL786423:GEM786423 GOH786423:GOI786423 GYD786423:GYE786423 HHZ786423:HIA786423 HRV786423:HRW786423 IBR786423:IBS786423 ILN786423:ILO786423 IVJ786423:IVK786423 JFF786423:JFG786423 JPB786423:JPC786423 JYX786423:JYY786423 KIT786423:KIU786423 KSP786423:KSQ786423 LCL786423:LCM786423 LMH786423:LMI786423 LWD786423:LWE786423 MFZ786423:MGA786423 MPV786423:MPW786423 MZR786423:MZS786423 NJN786423:NJO786423 NTJ786423:NTK786423 ODF786423:ODG786423 ONB786423:ONC786423 OWX786423:OWY786423 PGT786423:PGU786423 PQP786423:PQQ786423 QAL786423:QAM786423 QKH786423:QKI786423 QUD786423:QUE786423 RDZ786423:REA786423 RNV786423:RNW786423 RXR786423:RXS786423 SHN786423:SHO786423 SRJ786423:SRK786423 TBF786423:TBG786423 TLB786423:TLC786423 TUX786423:TUY786423 UET786423:UEU786423 UOP786423:UOQ786423 UYL786423:UYM786423 VIH786423:VII786423 VSD786423:VSE786423 WBZ786423:WCA786423 WLV786423:WLW786423 WVR786423:WVS786423 J851959:K851959 JF851959:JG851959 TB851959:TC851959 ACX851959:ACY851959 AMT851959:AMU851959 AWP851959:AWQ851959 BGL851959:BGM851959 BQH851959:BQI851959 CAD851959:CAE851959 CJZ851959:CKA851959 CTV851959:CTW851959 DDR851959:DDS851959 DNN851959:DNO851959 DXJ851959:DXK851959 EHF851959:EHG851959 ERB851959:ERC851959 FAX851959:FAY851959 FKT851959:FKU851959 FUP851959:FUQ851959 GEL851959:GEM851959 GOH851959:GOI851959 GYD851959:GYE851959 HHZ851959:HIA851959 HRV851959:HRW851959 IBR851959:IBS851959 ILN851959:ILO851959 IVJ851959:IVK851959 JFF851959:JFG851959 JPB851959:JPC851959 JYX851959:JYY851959 KIT851959:KIU851959 KSP851959:KSQ851959 LCL851959:LCM851959 LMH851959:LMI851959 LWD851959:LWE851959 MFZ851959:MGA851959 MPV851959:MPW851959 MZR851959:MZS851959 NJN851959:NJO851959 NTJ851959:NTK851959 ODF851959:ODG851959 ONB851959:ONC851959 OWX851959:OWY851959 PGT851959:PGU851959 PQP851959:PQQ851959 QAL851959:QAM851959 QKH851959:QKI851959 QUD851959:QUE851959 RDZ851959:REA851959 RNV851959:RNW851959 RXR851959:RXS851959 SHN851959:SHO851959 SRJ851959:SRK851959 TBF851959:TBG851959 TLB851959:TLC851959 TUX851959:TUY851959 UET851959:UEU851959 UOP851959:UOQ851959 UYL851959:UYM851959 VIH851959:VII851959 VSD851959:VSE851959 WBZ851959:WCA851959 WLV851959:WLW851959 WVR851959:WVS851959 J917495:K917495 JF917495:JG917495 TB917495:TC917495 ACX917495:ACY917495 AMT917495:AMU917495 AWP917495:AWQ917495 BGL917495:BGM917495 BQH917495:BQI917495 CAD917495:CAE917495 CJZ917495:CKA917495 CTV917495:CTW917495 DDR917495:DDS917495 DNN917495:DNO917495 DXJ917495:DXK917495 EHF917495:EHG917495 ERB917495:ERC917495 FAX917495:FAY917495 FKT917495:FKU917495 FUP917495:FUQ917495 GEL917495:GEM917495 GOH917495:GOI917495 GYD917495:GYE917495 HHZ917495:HIA917495 HRV917495:HRW917495 IBR917495:IBS917495 ILN917495:ILO917495 IVJ917495:IVK917495 JFF917495:JFG917495 JPB917495:JPC917495 JYX917495:JYY917495 KIT917495:KIU917495 KSP917495:KSQ917495 LCL917495:LCM917495 LMH917495:LMI917495 LWD917495:LWE917495 MFZ917495:MGA917495 MPV917495:MPW917495 MZR917495:MZS917495 NJN917495:NJO917495 NTJ917495:NTK917495 ODF917495:ODG917495 ONB917495:ONC917495 OWX917495:OWY917495 PGT917495:PGU917495 PQP917495:PQQ917495 QAL917495:QAM917495 QKH917495:QKI917495 QUD917495:QUE917495 RDZ917495:REA917495 RNV917495:RNW917495 RXR917495:RXS917495 SHN917495:SHO917495 SRJ917495:SRK917495 TBF917495:TBG917495 TLB917495:TLC917495 TUX917495:TUY917495 UET917495:UEU917495 UOP917495:UOQ917495 UYL917495:UYM917495 VIH917495:VII917495 VSD917495:VSE917495 WBZ917495:WCA917495 WLV917495:WLW917495 WVR917495:WVS917495 J983031:K983031 JF983031:JG983031 TB983031:TC983031 ACX983031:ACY983031 AMT983031:AMU983031 AWP983031:AWQ983031 BGL983031:BGM983031 BQH983031:BQI983031 CAD983031:CAE983031 CJZ983031:CKA983031 CTV983031:CTW983031 DDR983031:DDS983031 DNN983031:DNO983031 DXJ983031:DXK983031 EHF983031:EHG983031 ERB983031:ERC983031 FAX983031:FAY983031 FKT983031:FKU983031 FUP983031:FUQ983031 GEL983031:GEM983031 GOH983031:GOI983031 GYD983031:GYE983031 HHZ983031:HIA983031 HRV983031:HRW983031 IBR983031:IBS983031 ILN983031:ILO983031 IVJ983031:IVK983031 JFF983031:JFG983031 JPB983031:JPC983031 JYX983031:JYY983031 KIT983031:KIU983031 KSP983031:KSQ983031 LCL983031:LCM983031 LMH983031:LMI983031 LWD983031:LWE983031 MFZ983031:MGA983031 MPV983031:MPW983031 MZR983031:MZS983031 NJN983031:NJO983031 NTJ983031:NTK983031 ODF983031:ODG983031 ONB983031:ONC983031 OWX983031:OWY983031 PGT983031:PGU983031 PQP983031:PQQ983031 QAL983031:QAM983031 QKH983031:QKI983031 QUD983031:QUE983031 RDZ983031:REA983031 RNV983031:RNW983031 RXR983031:RXS983031 SHN983031:SHO983031 SRJ983031:SRK983031 TBF983031:TBG983031 TLB983031:TLC983031 TUX983031:TUY983031 UET983031:UEU983031 UOP983031:UOQ983031 UYL983031:UYM983031 VIH983031:VII983031 VSD983031:VSE983031 WBZ983031:WCA983031 WLV983031:WLW983031 WVR983031:WVS983031 J65534:K65535 JF65534:JG65535 TB65534:TC65535 ACX65534:ACY65535 AMT65534:AMU65535 AWP65534:AWQ65535 BGL65534:BGM65535 BQH65534:BQI65535 CAD65534:CAE65535 CJZ65534:CKA65535 CTV65534:CTW65535 DDR65534:DDS65535 DNN65534:DNO65535 DXJ65534:DXK65535 EHF65534:EHG65535 ERB65534:ERC65535 FAX65534:FAY65535 FKT65534:FKU65535 FUP65534:FUQ65535 GEL65534:GEM65535 GOH65534:GOI65535 GYD65534:GYE65535 HHZ65534:HIA65535 HRV65534:HRW65535 IBR65534:IBS65535 ILN65534:ILO65535 IVJ65534:IVK65535 JFF65534:JFG65535 JPB65534:JPC65535 JYX65534:JYY65535 KIT65534:KIU65535 KSP65534:KSQ65535 LCL65534:LCM65535 LMH65534:LMI65535 LWD65534:LWE65535 MFZ65534:MGA65535 MPV65534:MPW65535 MZR65534:MZS65535 NJN65534:NJO65535 NTJ65534:NTK65535 ODF65534:ODG65535 ONB65534:ONC65535 OWX65534:OWY65535 PGT65534:PGU65535 PQP65534:PQQ65535 QAL65534:QAM65535 QKH65534:QKI65535 QUD65534:QUE65535 RDZ65534:REA65535 RNV65534:RNW65535 RXR65534:RXS65535 SHN65534:SHO65535 SRJ65534:SRK65535 TBF65534:TBG65535 TLB65534:TLC65535 TUX65534:TUY65535 UET65534:UEU65535 UOP65534:UOQ65535 UYL65534:UYM65535 VIH65534:VII65535 VSD65534:VSE65535 WBZ65534:WCA65535 WLV65534:WLW65535 WVR65534:WVS65535 J131070:K131071 JF131070:JG131071 TB131070:TC131071 ACX131070:ACY131071 AMT131070:AMU131071 AWP131070:AWQ131071 BGL131070:BGM131071 BQH131070:BQI131071 CAD131070:CAE131071 CJZ131070:CKA131071 CTV131070:CTW131071 DDR131070:DDS131071 DNN131070:DNO131071 DXJ131070:DXK131071 EHF131070:EHG131071 ERB131070:ERC131071 FAX131070:FAY131071 FKT131070:FKU131071 FUP131070:FUQ131071 GEL131070:GEM131071 GOH131070:GOI131071 GYD131070:GYE131071 HHZ131070:HIA131071 HRV131070:HRW131071 IBR131070:IBS131071 ILN131070:ILO131071 IVJ131070:IVK131071 JFF131070:JFG131071 JPB131070:JPC131071 JYX131070:JYY131071 KIT131070:KIU131071 KSP131070:KSQ131071 LCL131070:LCM131071 LMH131070:LMI131071 LWD131070:LWE131071 MFZ131070:MGA131071 MPV131070:MPW131071 MZR131070:MZS131071 NJN131070:NJO131071 NTJ131070:NTK131071 ODF131070:ODG131071 ONB131070:ONC131071 OWX131070:OWY131071 PGT131070:PGU131071 PQP131070:PQQ131071 QAL131070:QAM131071 QKH131070:QKI131071 QUD131070:QUE131071 RDZ131070:REA131071 RNV131070:RNW131071 RXR131070:RXS131071 SHN131070:SHO131071 SRJ131070:SRK131071 TBF131070:TBG131071 TLB131070:TLC131071 TUX131070:TUY131071 UET131070:UEU131071 UOP131070:UOQ131071 UYL131070:UYM131071 VIH131070:VII131071 VSD131070:VSE131071 WBZ131070:WCA131071 WLV131070:WLW131071 WVR131070:WVS131071 J196606:K196607 JF196606:JG196607 TB196606:TC196607 ACX196606:ACY196607 AMT196606:AMU196607 AWP196606:AWQ196607 BGL196606:BGM196607 BQH196606:BQI196607 CAD196606:CAE196607 CJZ196606:CKA196607 CTV196606:CTW196607 DDR196606:DDS196607 DNN196606:DNO196607 DXJ196606:DXK196607 EHF196606:EHG196607 ERB196606:ERC196607 FAX196606:FAY196607 FKT196606:FKU196607 FUP196606:FUQ196607 GEL196606:GEM196607 GOH196606:GOI196607 GYD196606:GYE196607 HHZ196606:HIA196607 HRV196606:HRW196607 IBR196606:IBS196607 ILN196606:ILO196607 IVJ196606:IVK196607 JFF196606:JFG196607 JPB196606:JPC196607 JYX196606:JYY196607 KIT196606:KIU196607 KSP196606:KSQ196607 LCL196606:LCM196607 LMH196606:LMI196607 LWD196606:LWE196607 MFZ196606:MGA196607 MPV196606:MPW196607 MZR196606:MZS196607 NJN196606:NJO196607 NTJ196606:NTK196607 ODF196606:ODG196607 ONB196606:ONC196607 OWX196606:OWY196607 PGT196606:PGU196607 PQP196606:PQQ196607 QAL196606:QAM196607 QKH196606:QKI196607 QUD196606:QUE196607 RDZ196606:REA196607 RNV196606:RNW196607 RXR196606:RXS196607 SHN196606:SHO196607 SRJ196606:SRK196607 TBF196606:TBG196607 TLB196606:TLC196607 TUX196606:TUY196607 UET196606:UEU196607 UOP196606:UOQ196607 UYL196606:UYM196607 VIH196606:VII196607 VSD196606:VSE196607 WBZ196606:WCA196607 WLV196606:WLW196607 WVR196606:WVS196607 J262142:K262143 JF262142:JG262143 TB262142:TC262143 ACX262142:ACY262143 AMT262142:AMU262143 AWP262142:AWQ262143 BGL262142:BGM262143 BQH262142:BQI262143 CAD262142:CAE262143 CJZ262142:CKA262143 CTV262142:CTW262143 DDR262142:DDS262143 DNN262142:DNO262143 DXJ262142:DXK262143 EHF262142:EHG262143 ERB262142:ERC262143 FAX262142:FAY262143 FKT262142:FKU262143 FUP262142:FUQ262143 GEL262142:GEM262143 GOH262142:GOI262143 GYD262142:GYE262143 HHZ262142:HIA262143 HRV262142:HRW262143 IBR262142:IBS262143 ILN262142:ILO262143 IVJ262142:IVK262143 JFF262142:JFG262143 JPB262142:JPC262143 JYX262142:JYY262143 KIT262142:KIU262143 KSP262142:KSQ262143 LCL262142:LCM262143 LMH262142:LMI262143 LWD262142:LWE262143 MFZ262142:MGA262143 MPV262142:MPW262143 MZR262142:MZS262143 NJN262142:NJO262143 NTJ262142:NTK262143 ODF262142:ODG262143 ONB262142:ONC262143 OWX262142:OWY262143 PGT262142:PGU262143 PQP262142:PQQ262143 QAL262142:QAM262143 QKH262142:QKI262143 QUD262142:QUE262143 RDZ262142:REA262143 RNV262142:RNW262143 RXR262142:RXS262143 SHN262142:SHO262143 SRJ262142:SRK262143 TBF262142:TBG262143 TLB262142:TLC262143 TUX262142:TUY262143 UET262142:UEU262143 UOP262142:UOQ262143 UYL262142:UYM262143 VIH262142:VII262143 VSD262142:VSE262143 WBZ262142:WCA262143 WLV262142:WLW262143 WVR262142:WVS262143 J327678:K327679 JF327678:JG327679 TB327678:TC327679 ACX327678:ACY327679 AMT327678:AMU327679 AWP327678:AWQ327679 BGL327678:BGM327679 BQH327678:BQI327679 CAD327678:CAE327679 CJZ327678:CKA327679 CTV327678:CTW327679 DDR327678:DDS327679 DNN327678:DNO327679 DXJ327678:DXK327679 EHF327678:EHG327679 ERB327678:ERC327679 FAX327678:FAY327679 FKT327678:FKU327679 FUP327678:FUQ327679 GEL327678:GEM327679 GOH327678:GOI327679 GYD327678:GYE327679 HHZ327678:HIA327679 HRV327678:HRW327679 IBR327678:IBS327679 ILN327678:ILO327679 IVJ327678:IVK327679 JFF327678:JFG327679 JPB327678:JPC327679 JYX327678:JYY327679 KIT327678:KIU327679 KSP327678:KSQ327679 LCL327678:LCM327679 LMH327678:LMI327679 LWD327678:LWE327679 MFZ327678:MGA327679 MPV327678:MPW327679 MZR327678:MZS327679 NJN327678:NJO327679 NTJ327678:NTK327679 ODF327678:ODG327679 ONB327678:ONC327679 OWX327678:OWY327679 PGT327678:PGU327679 PQP327678:PQQ327679 QAL327678:QAM327679 QKH327678:QKI327679 QUD327678:QUE327679 RDZ327678:REA327679 RNV327678:RNW327679 RXR327678:RXS327679 SHN327678:SHO327679 SRJ327678:SRK327679 TBF327678:TBG327679 TLB327678:TLC327679 TUX327678:TUY327679 UET327678:UEU327679 UOP327678:UOQ327679 UYL327678:UYM327679 VIH327678:VII327679 VSD327678:VSE327679 WBZ327678:WCA327679 WLV327678:WLW327679 WVR327678:WVS327679 J393214:K393215 JF393214:JG393215 TB393214:TC393215 ACX393214:ACY393215 AMT393214:AMU393215 AWP393214:AWQ393215 BGL393214:BGM393215 BQH393214:BQI393215 CAD393214:CAE393215 CJZ393214:CKA393215 CTV393214:CTW393215 DDR393214:DDS393215 DNN393214:DNO393215 DXJ393214:DXK393215 EHF393214:EHG393215 ERB393214:ERC393215 FAX393214:FAY393215 FKT393214:FKU393215 FUP393214:FUQ393215 GEL393214:GEM393215 GOH393214:GOI393215 GYD393214:GYE393215 HHZ393214:HIA393215 HRV393214:HRW393215 IBR393214:IBS393215 ILN393214:ILO393215 IVJ393214:IVK393215 JFF393214:JFG393215 JPB393214:JPC393215 JYX393214:JYY393215 KIT393214:KIU393215 KSP393214:KSQ393215 LCL393214:LCM393215 LMH393214:LMI393215 LWD393214:LWE393215 MFZ393214:MGA393215 MPV393214:MPW393215 MZR393214:MZS393215 NJN393214:NJO393215 NTJ393214:NTK393215 ODF393214:ODG393215 ONB393214:ONC393215 OWX393214:OWY393215 PGT393214:PGU393215 PQP393214:PQQ393215 QAL393214:QAM393215 QKH393214:QKI393215 QUD393214:QUE393215 RDZ393214:REA393215 RNV393214:RNW393215 RXR393214:RXS393215 SHN393214:SHO393215 SRJ393214:SRK393215 TBF393214:TBG393215 TLB393214:TLC393215 TUX393214:TUY393215 UET393214:UEU393215 UOP393214:UOQ393215 UYL393214:UYM393215 VIH393214:VII393215 VSD393214:VSE393215 WBZ393214:WCA393215 WLV393214:WLW393215 WVR393214:WVS393215 J458750:K458751 JF458750:JG458751 TB458750:TC458751 ACX458750:ACY458751 AMT458750:AMU458751 AWP458750:AWQ458751 BGL458750:BGM458751 BQH458750:BQI458751 CAD458750:CAE458751 CJZ458750:CKA458751 CTV458750:CTW458751 DDR458750:DDS458751 DNN458750:DNO458751 DXJ458750:DXK458751 EHF458750:EHG458751 ERB458750:ERC458751 FAX458750:FAY458751 FKT458750:FKU458751 FUP458750:FUQ458751 GEL458750:GEM458751 GOH458750:GOI458751 GYD458750:GYE458751 HHZ458750:HIA458751 HRV458750:HRW458751 IBR458750:IBS458751 ILN458750:ILO458751 IVJ458750:IVK458751 JFF458750:JFG458751 JPB458750:JPC458751 JYX458750:JYY458751 KIT458750:KIU458751 KSP458750:KSQ458751 LCL458750:LCM458751 LMH458750:LMI458751 LWD458750:LWE458751 MFZ458750:MGA458751 MPV458750:MPW458751 MZR458750:MZS458751 NJN458750:NJO458751 NTJ458750:NTK458751 ODF458750:ODG458751 ONB458750:ONC458751 OWX458750:OWY458751 PGT458750:PGU458751 PQP458750:PQQ458751 QAL458750:QAM458751 QKH458750:QKI458751 QUD458750:QUE458751 RDZ458750:REA458751 RNV458750:RNW458751 RXR458750:RXS458751 SHN458750:SHO458751 SRJ458750:SRK458751 TBF458750:TBG458751 TLB458750:TLC458751 TUX458750:TUY458751 UET458750:UEU458751 UOP458750:UOQ458751 UYL458750:UYM458751 VIH458750:VII458751 VSD458750:VSE458751 WBZ458750:WCA458751 WLV458750:WLW458751 WVR458750:WVS458751 J524286:K524287 JF524286:JG524287 TB524286:TC524287 ACX524286:ACY524287 AMT524286:AMU524287 AWP524286:AWQ524287 BGL524286:BGM524287 BQH524286:BQI524287 CAD524286:CAE524287 CJZ524286:CKA524287 CTV524286:CTW524287 DDR524286:DDS524287 DNN524286:DNO524287 DXJ524286:DXK524287 EHF524286:EHG524287 ERB524286:ERC524287 FAX524286:FAY524287 FKT524286:FKU524287 FUP524286:FUQ524287 GEL524286:GEM524287 GOH524286:GOI524287 GYD524286:GYE524287 HHZ524286:HIA524287 HRV524286:HRW524287 IBR524286:IBS524287 ILN524286:ILO524287 IVJ524286:IVK524287 JFF524286:JFG524287 JPB524286:JPC524287 JYX524286:JYY524287 KIT524286:KIU524287 KSP524286:KSQ524287 LCL524286:LCM524287 LMH524286:LMI524287 LWD524286:LWE524287 MFZ524286:MGA524287 MPV524286:MPW524287 MZR524286:MZS524287 NJN524286:NJO524287 NTJ524286:NTK524287 ODF524286:ODG524287 ONB524286:ONC524287 OWX524286:OWY524287 PGT524286:PGU524287 PQP524286:PQQ524287 QAL524286:QAM524287 QKH524286:QKI524287 QUD524286:QUE524287 RDZ524286:REA524287 RNV524286:RNW524287 RXR524286:RXS524287 SHN524286:SHO524287 SRJ524286:SRK524287 TBF524286:TBG524287 TLB524286:TLC524287 TUX524286:TUY524287 UET524286:UEU524287 UOP524286:UOQ524287 UYL524286:UYM524287 VIH524286:VII524287 VSD524286:VSE524287 WBZ524286:WCA524287 WLV524286:WLW524287 WVR524286:WVS524287 J589822:K589823 JF589822:JG589823 TB589822:TC589823 ACX589822:ACY589823 AMT589822:AMU589823 AWP589822:AWQ589823 BGL589822:BGM589823 BQH589822:BQI589823 CAD589822:CAE589823 CJZ589822:CKA589823 CTV589822:CTW589823 DDR589822:DDS589823 DNN589822:DNO589823 DXJ589822:DXK589823 EHF589822:EHG589823 ERB589822:ERC589823 FAX589822:FAY589823 FKT589822:FKU589823 FUP589822:FUQ589823 GEL589822:GEM589823 GOH589822:GOI589823 GYD589822:GYE589823 HHZ589822:HIA589823 HRV589822:HRW589823 IBR589822:IBS589823 ILN589822:ILO589823 IVJ589822:IVK589823 JFF589822:JFG589823 JPB589822:JPC589823 JYX589822:JYY589823 KIT589822:KIU589823 KSP589822:KSQ589823 LCL589822:LCM589823 LMH589822:LMI589823 LWD589822:LWE589823 MFZ589822:MGA589823 MPV589822:MPW589823 MZR589822:MZS589823 NJN589822:NJO589823 NTJ589822:NTK589823 ODF589822:ODG589823 ONB589822:ONC589823 OWX589822:OWY589823 PGT589822:PGU589823 PQP589822:PQQ589823 QAL589822:QAM589823 QKH589822:QKI589823 QUD589822:QUE589823 RDZ589822:REA589823 RNV589822:RNW589823 RXR589822:RXS589823 SHN589822:SHO589823 SRJ589822:SRK589823 TBF589822:TBG589823 TLB589822:TLC589823 TUX589822:TUY589823 UET589822:UEU589823 UOP589822:UOQ589823 UYL589822:UYM589823 VIH589822:VII589823 VSD589822:VSE589823 WBZ589822:WCA589823 WLV589822:WLW589823 WVR589822:WVS589823 J655358:K655359 JF655358:JG655359 TB655358:TC655359 ACX655358:ACY655359 AMT655358:AMU655359 AWP655358:AWQ655359 BGL655358:BGM655359 BQH655358:BQI655359 CAD655358:CAE655359 CJZ655358:CKA655359 CTV655358:CTW655359 DDR655358:DDS655359 DNN655358:DNO655359 DXJ655358:DXK655359 EHF655358:EHG655359 ERB655358:ERC655359 FAX655358:FAY655359 FKT655358:FKU655359 FUP655358:FUQ655359 GEL655358:GEM655359 GOH655358:GOI655359 GYD655358:GYE655359 HHZ655358:HIA655359 HRV655358:HRW655359 IBR655358:IBS655359 ILN655358:ILO655359 IVJ655358:IVK655359 JFF655358:JFG655359 JPB655358:JPC655359 JYX655358:JYY655359 KIT655358:KIU655359 KSP655358:KSQ655359 LCL655358:LCM655359 LMH655358:LMI655359 LWD655358:LWE655359 MFZ655358:MGA655359 MPV655358:MPW655359 MZR655358:MZS655359 NJN655358:NJO655359 NTJ655358:NTK655359 ODF655358:ODG655359 ONB655358:ONC655359 OWX655358:OWY655359 PGT655358:PGU655359 PQP655358:PQQ655359 QAL655358:QAM655359 QKH655358:QKI655359 QUD655358:QUE655359 RDZ655358:REA655359 RNV655358:RNW655359 RXR655358:RXS655359 SHN655358:SHO655359 SRJ655358:SRK655359 TBF655358:TBG655359 TLB655358:TLC655359 TUX655358:TUY655359 UET655358:UEU655359 UOP655358:UOQ655359 UYL655358:UYM655359 VIH655358:VII655359 VSD655358:VSE655359 WBZ655358:WCA655359 WLV655358:WLW655359 WVR655358:WVS655359 J720894:K720895 JF720894:JG720895 TB720894:TC720895 ACX720894:ACY720895 AMT720894:AMU720895 AWP720894:AWQ720895 BGL720894:BGM720895 BQH720894:BQI720895 CAD720894:CAE720895 CJZ720894:CKA720895 CTV720894:CTW720895 DDR720894:DDS720895 DNN720894:DNO720895 DXJ720894:DXK720895 EHF720894:EHG720895 ERB720894:ERC720895 FAX720894:FAY720895 FKT720894:FKU720895 FUP720894:FUQ720895 GEL720894:GEM720895 GOH720894:GOI720895 GYD720894:GYE720895 HHZ720894:HIA720895 HRV720894:HRW720895 IBR720894:IBS720895 ILN720894:ILO720895 IVJ720894:IVK720895 JFF720894:JFG720895 JPB720894:JPC720895 JYX720894:JYY720895 KIT720894:KIU720895 KSP720894:KSQ720895 LCL720894:LCM720895 LMH720894:LMI720895 LWD720894:LWE720895 MFZ720894:MGA720895 MPV720894:MPW720895 MZR720894:MZS720895 NJN720894:NJO720895 NTJ720894:NTK720895 ODF720894:ODG720895 ONB720894:ONC720895 OWX720894:OWY720895 PGT720894:PGU720895 PQP720894:PQQ720895 QAL720894:QAM720895 QKH720894:QKI720895 QUD720894:QUE720895 RDZ720894:REA720895 RNV720894:RNW720895 RXR720894:RXS720895 SHN720894:SHO720895 SRJ720894:SRK720895 TBF720894:TBG720895 TLB720894:TLC720895 TUX720894:TUY720895 UET720894:UEU720895 UOP720894:UOQ720895 UYL720894:UYM720895 VIH720894:VII720895 VSD720894:VSE720895 WBZ720894:WCA720895 WLV720894:WLW720895 WVR720894:WVS720895 J786430:K786431 JF786430:JG786431 TB786430:TC786431 ACX786430:ACY786431 AMT786430:AMU786431 AWP786430:AWQ786431 BGL786430:BGM786431 BQH786430:BQI786431 CAD786430:CAE786431 CJZ786430:CKA786431 CTV786430:CTW786431 DDR786430:DDS786431 DNN786430:DNO786431 DXJ786430:DXK786431 EHF786430:EHG786431 ERB786430:ERC786431 FAX786430:FAY786431 FKT786430:FKU786431 FUP786430:FUQ786431 GEL786430:GEM786431 GOH786430:GOI786431 GYD786430:GYE786431 HHZ786430:HIA786431 HRV786430:HRW786431 IBR786430:IBS786431 ILN786430:ILO786431 IVJ786430:IVK786431 JFF786430:JFG786431 JPB786430:JPC786431 JYX786430:JYY786431 KIT786430:KIU786431 KSP786430:KSQ786431 LCL786430:LCM786431 LMH786430:LMI786431 LWD786430:LWE786431 MFZ786430:MGA786431 MPV786430:MPW786431 MZR786430:MZS786431 NJN786430:NJO786431 NTJ786430:NTK786431 ODF786430:ODG786431 ONB786430:ONC786431 OWX786430:OWY786431 PGT786430:PGU786431 PQP786430:PQQ786431 QAL786430:QAM786431 QKH786430:QKI786431 QUD786430:QUE786431 RDZ786430:REA786431 RNV786430:RNW786431 RXR786430:RXS786431 SHN786430:SHO786431 SRJ786430:SRK786431 TBF786430:TBG786431 TLB786430:TLC786431 TUX786430:TUY786431 UET786430:UEU786431 UOP786430:UOQ786431 UYL786430:UYM786431 VIH786430:VII786431 VSD786430:VSE786431 WBZ786430:WCA786431 WLV786430:WLW786431 WVR786430:WVS786431 J851966:K851967 JF851966:JG851967 TB851966:TC851967 ACX851966:ACY851967 AMT851966:AMU851967 AWP851966:AWQ851967 BGL851966:BGM851967 BQH851966:BQI851967 CAD851966:CAE851967 CJZ851966:CKA851967 CTV851966:CTW851967 DDR851966:DDS851967 DNN851966:DNO851967 DXJ851966:DXK851967 EHF851966:EHG851967 ERB851966:ERC851967 FAX851966:FAY851967 FKT851966:FKU851967 FUP851966:FUQ851967 GEL851966:GEM851967 GOH851966:GOI851967 GYD851966:GYE851967 HHZ851966:HIA851967 HRV851966:HRW851967 IBR851966:IBS851967 ILN851966:ILO851967 IVJ851966:IVK851967 JFF851966:JFG851967 JPB851966:JPC851967 JYX851966:JYY851967 KIT851966:KIU851967 KSP851966:KSQ851967 LCL851966:LCM851967 LMH851966:LMI851967 LWD851966:LWE851967 MFZ851966:MGA851967 MPV851966:MPW851967 MZR851966:MZS851967 NJN851966:NJO851967 NTJ851966:NTK851967 ODF851966:ODG851967 ONB851966:ONC851967 OWX851966:OWY851967 PGT851966:PGU851967 PQP851966:PQQ851967 QAL851966:QAM851967 QKH851966:QKI851967 QUD851966:QUE851967 RDZ851966:REA851967 RNV851966:RNW851967 RXR851966:RXS851967 SHN851966:SHO851967 SRJ851966:SRK851967 TBF851966:TBG851967 TLB851966:TLC851967 TUX851966:TUY851967 UET851966:UEU851967 UOP851966:UOQ851967 UYL851966:UYM851967 VIH851966:VII851967 VSD851966:VSE851967 WBZ851966:WCA851967 WLV851966:WLW851967 WVR851966:WVS851967 J917502:K917503 JF917502:JG917503 TB917502:TC917503 ACX917502:ACY917503 AMT917502:AMU917503 AWP917502:AWQ917503 BGL917502:BGM917503 BQH917502:BQI917503 CAD917502:CAE917503 CJZ917502:CKA917503 CTV917502:CTW917503 DDR917502:DDS917503 DNN917502:DNO917503 DXJ917502:DXK917503 EHF917502:EHG917503 ERB917502:ERC917503 FAX917502:FAY917503 FKT917502:FKU917503 FUP917502:FUQ917503 GEL917502:GEM917503 GOH917502:GOI917503 GYD917502:GYE917503 HHZ917502:HIA917503 HRV917502:HRW917503 IBR917502:IBS917503 ILN917502:ILO917503 IVJ917502:IVK917503 JFF917502:JFG917503 JPB917502:JPC917503 JYX917502:JYY917503 KIT917502:KIU917503 KSP917502:KSQ917503 LCL917502:LCM917503 LMH917502:LMI917503 LWD917502:LWE917503 MFZ917502:MGA917503 MPV917502:MPW917503 MZR917502:MZS917503 NJN917502:NJO917503 NTJ917502:NTK917503 ODF917502:ODG917503 ONB917502:ONC917503 OWX917502:OWY917503 PGT917502:PGU917503 PQP917502:PQQ917503 QAL917502:QAM917503 QKH917502:QKI917503 QUD917502:QUE917503 RDZ917502:REA917503 RNV917502:RNW917503 RXR917502:RXS917503 SHN917502:SHO917503 SRJ917502:SRK917503 TBF917502:TBG917503 TLB917502:TLC917503 TUX917502:TUY917503 UET917502:UEU917503 UOP917502:UOQ917503 UYL917502:UYM917503 VIH917502:VII917503 VSD917502:VSE917503 WBZ917502:WCA917503 WLV917502:WLW917503 WVR917502:WVS917503 J983038:K983039 JF983038:JG983039 TB983038:TC983039 ACX983038:ACY983039 AMT983038:AMU983039 AWP983038:AWQ983039 BGL983038:BGM983039 BQH983038:BQI983039 CAD983038:CAE983039 CJZ983038:CKA983039 CTV983038:CTW983039 DDR983038:DDS983039 DNN983038:DNO983039 DXJ983038:DXK983039 EHF983038:EHG983039 ERB983038:ERC983039 FAX983038:FAY983039 FKT983038:FKU983039 FUP983038:FUQ983039 GEL983038:GEM983039 GOH983038:GOI983039 GYD983038:GYE983039 HHZ983038:HIA983039 HRV983038:HRW983039 IBR983038:IBS983039 ILN983038:ILO983039 IVJ983038:IVK983039 JFF983038:JFG983039 JPB983038:JPC983039 JYX983038:JYY983039 KIT983038:KIU983039 KSP983038:KSQ983039 LCL983038:LCM983039 LMH983038:LMI983039 LWD983038:LWE983039 MFZ983038:MGA983039 MPV983038:MPW983039 MZR983038:MZS983039 NJN983038:NJO983039 NTJ983038:NTK983039 ODF983038:ODG983039 ONB983038:ONC983039 OWX983038:OWY983039 PGT983038:PGU983039 PQP983038:PQQ983039 QAL983038:QAM983039 QKH983038:QKI983039 QUD983038:QUE983039 RDZ983038:REA983039 RNV983038:RNW983039 RXR983038:RXS983039 SHN983038:SHO983039 SRJ983038:SRK983039 TBF983038:TBG983039 TLB983038:TLC983039 TUX983038:TUY983039 UET983038:UEU983039 UOP983038:UOQ983039 UYL983038:UYM983039 VIH983038:VII983039 VSD983038:VSE983039 WBZ983038:WCA983039 WLV983038:WLW983039 WVR983038:WVS983039 Q6:W6">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515 JA65515 SW65515 ACS65515 AMO65515 AWK65515 BGG65515 BQC65515 BZY65515 CJU65515 CTQ65515 DDM65515 DNI65515 DXE65515 EHA65515 EQW65515 FAS65515 FKO65515 FUK65515 GEG65515 GOC65515 GXY65515 HHU65515 HRQ65515 IBM65515 ILI65515 IVE65515 JFA65515 JOW65515 JYS65515 KIO65515 KSK65515 LCG65515 LMC65515 LVY65515 MFU65515 MPQ65515 MZM65515 NJI65515 NTE65515 ODA65515 OMW65515 OWS65515 PGO65515 PQK65515 QAG65515 QKC65515 QTY65515 RDU65515 RNQ65515 RXM65515 SHI65515 SRE65515 TBA65515 TKW65515 TUS65515 UEO65515 UOK65515 UYG65515 VIC65515 VRY65515 WBU65515 WLQ65515 WVM65515 F131051 JA131051 SW131051 ACS131051 AMO131051 AWK131051 BGG131051 BQC131051 BZY131051 CJU131051 CTQ131051 DDM131051 DNI131051 DXE131051 EHA131051 EQW131051 FAS131051 FKO131051 FUK131051 GEG131051 GOC131051 GXY131051 HHU131051 HRQ131051 IBM131051 ILI131051 IVE131051 JFA131051 JOW131051 JYS131051 KIO131051 KSK131051 LCG131051 LMC131051 LVY131051 MFU131051 MPQ131051 MZM131051 NJI131051 NTE131051 ODA131051 OMW131051 OWS131051 PGO131051 PQK131051 QAG131051 QKC131051 QTY131051 RDU131051 RNQ131051 RXM131051 SHI131051 SRE131051 TBA131051 TKW131051 TUS131051 UEO131051 UOK131051 UYG131051 VIC131051 VRY131051 WBU131051 WLQ131051 WVM131051 F196587 JA196587 SW196587 ACS196587 AMO196587 AWK196587 BGG196587 BQC196587 BZY196587 CJU196587 CTQ196587 DDM196587 DNI196587 DXE196587 EHA196587 EQW196587 FAS196587 FKO196587 FUK196587 GEG196587 GOC196587 GXY196587 HHU196587 HRQ196587 IBM196587 ILI196587 IVE196587 JFA196587 JOW196587 JYS196587 KIO196587 KSK196587 LCG196587 LMC196587 LVY196587 MFU196587 MPQ196587 MZM196587 NJI196587 NTE196587 ODA196587 OMW196587 OWS196587 PGO196587 PQK196587 QAG196587 QKC196587 QTY196587 RDU196587 RNQ196587 RXM196587 SHI196587 SRE196587 TBA196587 TKW196587 TUS196587 UEO196587 UOK196587 UYG196587 VIC196587 VRY196587 WBU196587 WLQ196587 WVM196587 F262123 JA262123 SW262123 ACS262123 AMO262123 AWK262123 BGG262123 BQC262123 BZY262123 CJU262123 CTQ262123 DDM262123 DNI262123 DXE262123 EHA262123 EQW262123 FAS262123 FKO262123 FUK262123 GEG262123 GOC262123 GXY262123 HHU262123 HRQ262123 IBM262123 ILI262123 IVE262123 JFA262123 JOW262123 JYS262123 KIO262123 KSK262123 LCG262123 LMC262123 LVY262123 MFU262123 MPQ262123 MZM262123 NJI262123 NTE262123 ODA262123 OMW262123 OWS262123 PGO262123 PQK262123 QAG262123 QKC262123 QTY262123 RDU262123 RNQ262123 RXM262123 SHI262123 SRE262123 TBA262123 TKW262123 TUS262123 UEO262123 UOK262123 UYG262123 VIC262123 VRY262123 WBU262123 WLQ262123 WVM262123 F327659 JA327659 SW327659 ACS327659 AMO327659 AWK327659 BGG327659 BQC327659 BZY327659 CJU327659 CTQ327659 DDM327659 DNI327659 DXE327659 EHA327659 EQW327659 FAS327659 FKO327659 FUK327659 GEG327659 GOC327659 GXY327659 HHU327659 HRQ327659 IBM327659 ILI327659 IVE327659 JFA327659 JOW327659 JYS327659 KIO327659 KSK327659 LCG327659 LMC327659 LVY327659 MFU327659 MPQ327659 MZM327659 NJI327659 NTE327659 ODA327659 OMW327659 OWS327659 PGO327659 PQK327659 QAG327659 QKC327659 QTY327659 RDU327659 RNQ327659 RXM327659 SHI327659 SRE327659 TBA327659 TKW327659 TUS327659 UEO327659 UOK327659 UYG327659 VIC327659 VRY327659 WBU327659 WLQ327659 WVM327659 F393195 JA393195 SW393195 ACS393195 AMO393195 AWK393195 BGG393195 BQC393195 BZY393195 CJU393195 CTQ393195 DDM393195 DNI393195 DXE393195 EHA393195 EQW393195 FAS393195 FKO393195 FUK393195 GEG393195 GOC393195 GXY393195 HHU393195 HRQ393195 IBM393195 ILI393195 IVE393195 JFA393195 JOW393195 JYS393195 KIO393195 KSK393195 LCG393195 LMC393195 LVY393195 MFU393195 MPQ393195 MZM393195 NJI393195 NTE393195 ODA393195 OMW393195 OWS393195 PGO393195 PQK393195 QAG393195 QKC393195 QTY393195 RDU393195 RNQ393195 RXM393195 SHI393195 SRE393195 TBA393195 TKW393195 TUS393195 UEO393195 UOK393195 UYG393195 VIC393195 VRY393195 WBU393195 WLQ393195 WVM393195 F458731 JA458731 SW458731 ACS458731 AMO458731 AWK458731 BGG458731 BQC458731 BZY458731 CJU458731 CTQ458731 DDM458731 DNI458731 DXE458731 EHA458731 EQW458731 FAS458731 FKO458731 FUK458731 GEG458731 GOC458731 GXY458731 HHU458731 HRQ458731 IBM458731 ILI458731 IVE458731 JFA458731 JOW458731 JYS458731 KIO458731 KSK458731 LCG458731 LMC458731 LVY458731 MFU458731 MPQ458731 MZM458731 NJI458731 NTE458731 ODA458731 OMW458731 OWS458731 PGO458731 PQK458731 QAG458731 QKC458731 QTY458731 RDU458731 RNQ458731 RXM458731 SHI458731 SRE458731 TBA458731 TKW458731 TUS458731 UEO458731 UOK458731 UYG458731 VIC458731 VRY458731 WBU458731 WLQ458731 WVM458731 F524267 JA524267 SW524267 ACS524267 AMO524267 AWK524267 BGG524267 BQC524267 BZY524267 CJU524267 CTQ524267 DDM524267 DNI524267 DXE524267 EHA524267 EQW524267 FAS524267 FKO524267 FUK524267 GEG524267 GOC524267 GXY524267 HHU524267 HRQ524267 IBM524267 ILI524267 IVE524267 JFA524267 JOW524267 JYS524267 KIO524267 KSK524267 LCG524267 LMC524267 LVY524267 MFU524267 MPQ524267 MZM524267 NJI524267 NTE524267 ODA524267 OMW524267 OWS524267 PGO524267 PQK524267 QAG524267 QKC524267 QTY524267 RDU524267 RNQ524267 RXM524267 SHI524267 SRE524267 TBA524267 TKW524267 TUS524267 UEO524267 UOK524267 UYG524267 VIC524267 VRY524267 WBU524267 WLQ524267 WVM524267 F589803 JA589803 SW589803 ACS589803 AMO589803 AWK589803 BGG589803 BQC589803 BZY589803 CJU589803 CTQ589803 DDM589803 DNI589803 DXE589803 EHA589803 EQW589803 FAS589803 FKO589803 FUK589803 GEG589803 GOC589803 GXY589803 HHU589803 HRQ589803 IBM589803 ILI589803 IVE589803 JFA589803 JOW589803 JYS589803 KIO589803 KSK589803 LCG589803 LMC589803 LVY589803 MFU589803 MPQ589803 MZM589803 NJI589803 NTE589803 ODA589803 OMW589803 OWS589803 PGO589803 PQK589803 QAG589803 QKC589803 QTY589803 RDU589803 RNQ589803 RXM589803 SHI589803 SRE589803 TBA589803 TKW589803 TUS589803 UEO589803 UOK589803 UYG589803 VIC589803 VRY589803 WBU589803 WLQ589803 WVM589803 F655339 JA655339 SW655339 ACS655339 AMO655339 AWK655339 BGG655339 BQC655339 BZY655339 CJU655339 CTQ655339 DDM655339 DNI655339 DXE655339 EHA655339 EQW655339 FAS655339 FKO655339 FUK655339 GEG655339 GOC655339 GXY655339 HHU655339 HRQ655339 IBM655339 ILI655339 IVE655339 JFA655339 JOW655339 JYS655339 KIO655339 KSK655339 LCG655339 LMC655339 LVY655339 MFU655339 MPQ655339 MZM655339 NJI655339 NTE655339 ODA655339 OMW655339 OWS655339 PGO655339 PQK655339 QAG655339 QKC655339 QTY655339 RDU655339 RNQ655339 RXM655339 SHI655339 SRE655339 TBA655339 TKW655339 TUS655339 UEO655339 UOK655339 UYG655339 VIC655339 VRY655339 WBU655339 WLQ655339 WVM655339 F720875 JA720875 SW720875 ACS720875 AMO720875 AWK720875 BGG720875 BQC720875 BZY720875 CJU720875 CTQ720875 DDM720875 DNI720875 DXE720875 EHA720875 EQW720875 FAS720875 FKO720875 FUK720875 GEG720875 GOC720875 GXY720875 HHU720875 HRQ720875 IBM720875 ILI720875 IVE720875 JFA720875 JOW720875 JYS720875 KIO720875 KSK720875 LCG720875 LMC720875 LVY720875 MFU720875 MPQ720875 MZM720875 NJI720875 NTE720875 ODA720875 OMW720875 OWS720875 PGO720875 PQK720875 QAG720875 QKC720875 QTY720875 RDU720875 RNQ720875 RXM720875 SHI720875 SRE720875 TBA720875 TKW720875 TUS720875 UEO720875 UOK720875 UYG720875 VIC720875 VRY720875 WBU720875 WLQ720875 WVM720875 F786411 JA786411 SW786411 ACS786411 AMO786411 AWK786411 BGG786411 BQC786411 BZY786411 CJU786411 CTQ786411 DDM786411 DNI786411 DXE786411 EHA786411 EQW786411 FAS786411 FKO786411 FUK786411 GEG786411 GOC786411 GXY786411 HHU786411 HRQ786411 IBM786411 ILI786411 IVE786411 JFA786411 JOW786411 JYS786411 KIO786411 KSK786411 LCG786411 LMC786411 LVY786411 MFU786411 MPQ786411 MZM786411 NJI786411 NTE786411 ODA786411 OMW786411 OWS786411 PGO786411 PQK786411 QAG786411 QKC786411 QTY786411 RDU786411 RNQ786411 RXM786411 SHI786411 SRE786411 TBA786411 TKW786411 TUS786411 UEO786411 UOK786411 UYG786411 VIC786411 VRY786411 WBU786411 WLQ786411 WVM786411 F851947 JA851947 SW851947 ACS851947 AMO851947 AWK851947 BGG851947 BQC851947 BZY851947 CJU851947 CTQ851947 DDM851947 DNI851947 DXE851947 EHA851947 EQW851947 FAS851947 FKO851947 FUK851947 GEG851947 GOC851947 GXY851947 HHU851947 HRQ851947 IBM851947 ILI851947 IVE851947 JFA851947 JOW851947 JYS851947 KIO851947 KSK851947 LCG851947 LMC851947 LVY851947 MFU851947 MPQ851947 MZM851947 NJI851947 NTE851947 ODA851947 OMW851947 OWS851947 PGO851947 PQK851947 QAG851947 QKC851947 QTY851947 RDU851947 RNQ851947 RXM851947 SHI851947 SRE851947 TBA851947 TKW851947 TUS851947 UEO851947 UOK851947 UYG851947 VIC851947 VRY851947 WBU851947 WLQ851947 WVM851947 F917483 JA917483 SW917483 ACS917483 AMO917483 AWK917483 BGG917483 BQC917483 BZY917483 CJU917483 CTQ917483 DDM917483 DNI917483 DXE917483 EHA917483 EQW917483 FAS917483 FKO917483 FUK917483 GEG917483 GOC917483 GXY917483 HHU917483 HRQ917483 IBM917483 ILI917483 IVE917483 JFA917483 JOW917483 JYS917483 KIO917483 KSK917483 LCG917483 LMC917483 LVY917483 MFU917483 MPQ917483 MZM917483 NJI917483 NTE917483 ODA917483 OMW917483 OWS917483 PGO917483 PQK917483 QAG917483 QKC917483 QTY917483 RDU917483 RNQ917483 RXM917483 SHI917483 SRE917483 TBA917483 TKW917483 TUS917483 UEO917483 UOK917483 UYG917483 VIC917483 VRY917483 WBU917483 WLQ917483 WVM917483 F983019 JA983019 SW983019 ACS983019 AMO983019 AWK983019 BGG983019 BQC983019 BZY983019 CJU983019 CTQ983019 DDM983019 DNI983019 DXE983019 EHA983019 EQW983019 FAS983019 FKO983019 FUK983019 GEG983019 GOC983019 GXY983019 HHU983019 HRQ983019 IBM983019 ILI983019 IVE983019 JFA983019 JOW983019 JYS983019 KIO983019 KSK983019 LCG983019 LMC983019 LVY983019 MFU983019 MPQ983019 MZM983019 NJI983019 NTE983019 ODA983019 OMW983019 OWS983019 PGO983019 PQK983019 QAG983019 QKC983019 QTY983019 RDU983019 RNQ983019 RXM983019 SHI983019 SRE983019 TBA983019 TKW983019 TUS983019 UEO983019 UOK983019 UYG983019 VIC983019 VRY983019 WBU983019 WLQ983019 WVM983019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515 JC65515 SY65515 ACU65515 AMQ65515 AWM65515 BGI65515 BQE65515 CAA65515 CJW65515 CTS65515 DDO65515 DNK65515 DXG65515 EHC65515 EQY65515 FAU65515 FKQ65515 FUM65515 GEI65515 GOE65515 GYA65515 HHW65515 HRS65515 IBO65515 ILK65515 IVG65515 JFC65515 JOY65515 JYU65515 KIQ65515 KSM65515 LCI65515 LME65515 LWA65515 MFW65515 MPS65515 MZO65515 NJK65515 NTG65515 ODC65515 OMY65515 OWU65515 PGQ65515 PQM65515 QAI65515 QKE65515 QUA65515 RDW65515 RNS65515 RXO65515 SHK65515 SRG65515 TBC65515 TKY65515 TUU65515 UEQ65515 UOM65515 UYI65515 VIE65515 VSA65515 WBW65515 WLS65515 WVO65515 H131051 JC131051 SY131051 ACU131051 AMQ131051 AWM131051 BGI131051 BQE131051 CAA131051 CJW131051 CTS131051 DDO131051 DNK131051 DXG131051 EHC131051 EQY131051 FAU131051 FKQ131051 FUM131051 GEI131051 GOE131051 GYA131051 HHW131051 HRS131051 IBO131051 ILK131051 IVG131051 JFC131051 JOY131051 JYU131051 KIQ131051 KSM131051 LCI131051 LME131051 LWA131051 MFW131051 MPS131051 MZO131051 NJK131051 NTG131051 ODC131051 OMY131051 OWU131051 PGQ131051 PQM131051 QAI131051 QKE131051 QUA131051 RDW131051 RNS131051 RXO131051 SHK131051 SRG131051 TBC131051 TKY131051 TUU131051 UEQ131051 UOM131051 UYI131051 VIE131051 VSA131051 WBW131051 WLS131051 WVO131051 H196587 JC196587 SY196587 ACU196587 AMQ196587 AWM196587 BGI196587 BQE196587 CAA196587 CJW196587 CTS196587 DDO196587 DNK196587 DXG196587 EHC196587 EQY196587 FAU196587 FKQ196587 FUM196587 GEI196587 GOE196587 GYA196587 HHW196587 HRS196587 IBO196587 ILK196587 IVG196587 JFC196587 JOY196587 JYU196587 KIQ196587 KSM196587 LCI196587 LME196587 LWA196587 MFW196587 MPS196587 MZO196587 NJK196587 NTG196587 ODC196587 OMY196587 OWU196587 PGQ196587 PQM196587 QAI196587 QKE196587 QUA196587 RDW196587 RNS196587 RXO196587 SHK196587 SRG196587 TBC196587 TKY196587 TUU196587 UEQ196587 UOM196587 UYI196587 VIE196587 VSA196587 WBW196587 WLS196587 WVO196587 H262123 JC262123 SY262123 ACU262123 AMQ262123 AWM262123 BGI262123 BQE262123 CAA262123 CJW262123 CTS262123 DDO262123 DNK262123 DXG262123 EHC262123 EQY262123 FAU262123 FKQ262123 FUM262123 GEI262123 GOE262123 GYA262123 HHW262123 HRS262123 IBO262123 ILK262123 IVG262123 JFC262123 JOY262123 JYU262123 KIQ262123 KSM262123 LCI262123 LME262123 LWA262123 MFW262123 MPS262123 MZO262123 NJK262123 NTG262123 ODC262123 OMY262123 OWU262123 PGQ262123 PQM262123 QAI262123 QKE262123 QUA262123 RDW262123 RNS262123 RXO262123 SHK262123 SRG262123 TBC262123 TKY262123 TUU262123 UEQ262123 UOM262123 UYI262123 VIE262123 VSA262123 WBW262123 WLS262123 WVO262123 H327659 JC327659 SY327659 ACU327659 AMQ327659 AWM327659 BGI327659 BQE327659 CAA327659 CJW327659 CTS327659 DDO327659 DNK327659 DXG327659 EHC327659 EQY327659 FAU327659 FKQ327659 FUM327659 GEI327659 GOE327659 GYA327659 HHW327659 HRS327659 IBO327659 ILK327659 IVG327659 JFC327659 JOY327659 JYU327659 KIQ327659 KSM327659 LCI327659 LME327659 LWA327659 MFW327659 MPS327659 MZO327659 NJK327659 NTG327659 ODC327659 OMY327659 OWU327659 PGQ327659 PQM327659 QAI327659 QKE327659 QUA327659 RDW327659 RNS327659 RXO327659 SHK327659 SRG327659 TBC327659 TKY327659 TUU327659 UEQ327659 UOM327659 UYI327659 VIE327659 VSA327659 WBW327659 WLS327659 WVO327659 H393195 JC393195 SY393195 ACU393195 AMQ393195 AWM393195 BGI393195 BQE393195 CAA393195 CJW393195 CTS393195 DDO393195 DNK393195 DXG393195 EHC393195 EQY393195 FAU393195 FKQ393195 FUM393195 GEI393195 GOE393195 GYA393195 HHW393195 HRS393195 IBO393195 ILK393195 IVG393195 JFC393195 JOY393195 JYU393195 KIQ393195 KSM393195 LCI393195 LME393195 LWA393195 MFW393195 MPS393195 MZO393195 NJK393195 NTG393195 ODC393195 OMY393195 OWU393195 PGQ393195 PQM393195 QAI393195 QKE393195 QUA393195 RDW393195 RNS393195 RXO393195 SHK393195 SRG393195 TBC393195 TKY393195 TUU393195 UEQ393195 UOM393195 UYI393195 VIE393195 VSA393195 WBW393195 WLS393195 WVO393195 H458731 JC458731 SY458731 ACU458731 AMQ458731 AWM458731 BGI458731 BQE458731 CAA458731 CJW458731 CTS458731 DDO458731 DNK458731 DXG458731 EHC458731 EQY458731 FAU458731 FKQ458731 FUM458731 GEI458731 GOE458731 GYA458731 HHW458731 HRS458731 IBO458731 ILK458731 IVG458731 JFC458731 JOY458731 JYU458731 KIQ458731 KSM458731 LCI458731 LME458731 LWA458731 MFW458731 MPS458731 MZO458731 NJK458731 NTG458731 ODC458731 OMY458731 OWU458731 PGQ458731 PQM458731 QAI458731 QKE458731 QUA458731 RDW458731 RNS458731 RXO458731 SHK458731 SRG458731 TBC458731 TKY458731 TUU458731 UEQ458731 UOM458731 UYI458731 VIE458731 VSA458731 WBW458731 WLS458731 WVO458731 H524267 JC524267 SY524267 ACU524267 AMQ524267 AWM524267 BGI524267 BQE524267 CAA524267 CJW524267 CTS524267 DDO524267 DNK524267 DXG524267 EHC524267 EQY524267 FAU524267 FKQ524267 FUM524267 GEI524267 GOE524267 GYA524267 HHW524267 HRS524267 IBO524267 ILK524267 IVG524267 JFC524267 JOY524267 JYU524267 KIQ524267 KSM524267 LCI524267 LME524267 LWA524267 MFW524267 MPS524267 MZO524267 NJK524267 NTG524267 ODC524267 OMY524267 OWU524267 PGQ524267 PQM524267 QAI524267 QKE524267 QUA524267 RDW524267 RNS524267 RXO524267 SHK524267 SRG524267 TBC524267 TKY524267 TUU524267 UEQ524267 UOM524267 UYI524267 VIE524267 VSA524267 WBW524267 WLS524267 WVO524267 H589803 JC589803 SY589803 ACU589803 AMQ589803 AWM589803 BGI589803 BQE589803 CAA589803 CJW589803 CTS589803 DDO589803 DNK589803 DXG589803 EHC589803 EQY589803 FAU589803 FKQ589803 FUM589803 GEI589803 GOE589803 GYA589803 HHW589803 HRS589803 IBO589803 ILK589803 IVG589803 JFC589803 JOY589803 JYU589803 KIQ589803 KSM589803 LCI589803 LME589803 LWA589803 MFW589803 MPS589803 MZO589803 NJK589803 NTG589803 ODC589803 OMY589803 OWU589803 PGQ589803 PQM589803 QAI589803 QKE589803 QUA589803 RDW589803 RNS589803 RXO589803 SHK589803 SRG589803 TBC589803 TKY589803 TUU589803 UEQ589803 UOM589803 UYI589803 VIE589803 VSA589803 WBW589803 WLS589803 WVO589803 H655339 JC655339 SY655339 ACU655339 AMQ655339 AWM655339 BGI655339 BQE655339 CAA655339 CJW655339 CTS655339 DDO655339 DNK655339 DXG655339 EHC655339 EQY655339 FAU655339 FKQ655339 FUM655339 GEI655339 GOE655339 GYA655339 HHW655339 HRS655339 IBO655339 ILK655339 IVG655339 JFC655339 JOY655339 JYU655339 KIQ655339 KSM655339 LCI655339 LME655339 LWA655339 MFW655339 MPS655339 MZO655339 NJK655339 NTG655339 ODC655339 OMY655339 OWU655339 PGQ655339 PQM655339 QAI655339 QKE655339 QUA655339 RDW655339 RNS655339 RXO655339 SHK655339 SRG655339 TBC655339 TKY655339 TUU655339 UEQ655339 UOM655339 UYI655339 VIE655339 VSA655339 WBW655339 WLS655339 WVO655339 H720875 JC720875 SY720875 ACU720875 AMQ720875 AWM720875 BGI720875 BQE720875 CAA720875 CJW720875 CTS720875 DDO720875 DNK720875 DXG720875 EHC720875 EQY720875 FAU720875 FKQ720875 FUM720875 GEI720875 GOE720875 GYA720875 HHW720875 HRS720875 IBO720875 ILK720875 IVG720875 JFC720875 JOY720875 JYU720875 KIQ720875 KSM720875 LCI720875 LME720875 LWA720875 MFW720875 MPS720875 MZO720875 NJK720875 NTG720875 ODC720875 OMY720875 OWU720875 PGQ720875 PQM720875 QAI720875 QKE720875 QUA720875 RDW720875 RNS720875 RXO720875 SHK720875 SRG720875 TBC720875 TKY720875 TUU720875 UEQ720875 UOM720875 UYI720875 VIE720875 VSA720875 WBW720875 WLS720875 WVO720875 H786411 JC786411 SY786411 ACU786411 AMQ786411 AWM786411 BGI786411 BQE786411 CAA786411 CJW786411 CTS786411 DDO786411 DNK786411 DXG786411 EHC786411 EQY786411 FAU786411 FKQ786411 FUM786411 GEI786411 GOE786411 GYA786411 HHW786411 HRS786411 IBO786411 ILK786411 IVG786411 JFC786411 JOY786411 JYU786411 KIQ786411 KSM786411 LCI786411 LME786411 LWA786411 MFW786411 MPS786411 MZO786411 NJK786411 NTG786411 ODC786411 OMY786411 OWU786411 PGQ786411 PQM786411 QAI786411 QKE786411 QUA786411 RDW786411 RNS786411 RXO786411 SHK786411 SRG786411 TBC786411 TKY786411 TUU786411 UEQ786411 UOM786411 UYI786411 VIE786411 VSA786411 WBW786411 WLS786411 WVO786411 H851947 JC851947 SY851947 ACU851947 AMQ851947 AWM851947 BGI851947 BQE851947 CAA851947 CJW851947 CTS851947 DDO851947 DNK851947 DXG851947 EHC851947 EQY851947 FAU851947 FKQ851947 FUM851947 GEI851947 GOE851947 GYA851947 HHW851947 HRS851947 IBO851947 ILK851947 IVG851947 JFC851947 JOY851947 JYU851947 KIQ851947 KSM851947 LCI851947 LME851947 LWA851947 MFW851947 MPS851947 MZO851947 NJK851947 NTG851947 ODC851947 OMY851947 OWU851947 PGQ851947 PQM851947 QAI851947 QKE851947 QUA851947 RDW851947 RNS851947 RXO851947 SHK851947 SRG851947 TBC851947 TKY851947 TUU851947 UEQ851947 UOM851947 UYI851947 VIE851947 VSA851947 WBW851947 WLS851947 WVO851947 H917483 JC917483 SY917483 ACU917483 AMQ917483 AWM917483 BGI917483 BQE917483 CAA917483 CJW917483 CTS917483 DDO917483 DNK917483 DXG917483 EHC917483 EQY917483 FAU917483 FKQ917483 FUM917483 GEI917483 GOE917483 GYA917483 HHW917483 HRS917483 IBO917483 ILK917483 IVG917483 JFC917483 JOY917483 JYU917483 KIQ917483 KSM917483 LCI917483 LME917483 LWA917483 MFW917483 MPS917483 MZO917483 NJK917483 NTG917483 ODC917483 OMY917483 OWU917483 PGQ917483 PQM917483 QAI917483 QKE917483 QUA917483 RDW917483 RNS917483 RXO917483 SHK917483 SRG917483 TBC917483 TKY917483 TUU917483 UEQ917483 UOM917483 UYI917483 VIE917483 VSA917483 WBW917483 WLS917483 WVO917483 H983019 JC983019 SY983019 ACU983019 AMQ983019 AWM983019 BGI983019 BQE983019 CAA983019 CJW983019 CTS983019 DDO983019 DNK983019 DXG983019 EHC983019 EQY983019 FAU983019 FKQ983019 FUM983019 GEI983019 GOE983019 GYA983019 HHW983019 HRS983019 IBO983019 ILK983019 IVG983019 JFC983019 JOY983019 JYU983019 KIQ983019 KSM983019 LCI983019 LME983019 LWA983019 MFW983019 MPS983019 MZO983019 NJK983019 NTG983019 ODC983019 OMY983019 OWU983019 PGQ983019 PQM983019 QAI983019 QKE983019 QUA983019 RDW983019 RNS983019 RXO983019 SHK983019 SRG983019 TBC983019 TKY983019 TUU983019 UEQ983019 UOM983019 UYI983019 VIE983019 VSA983019 WBW983019 WLS983019 WVO983019">
      <formula1>39448</formula1>
    </dataValidation>
  </dataValidations>
  <pageMargins left="0.7" right="0.7" top="0.75" bottom="0.75" header="0.3" footer="0.3"/>
  <pageSetup paperSize="9"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Layout" zoomScaleNormal="100" workbookViewId="0">
      <selection activeCell="K6" sqref="K6"/>
    </sheetView>
  </sheetViews>
  <sheetFormatPr defaultRowHeight="14.4" x14ac:dyDescent="0.3"/>
  <sheetData>
    <row r="1" spans="1:9" ht="12.75" customHeight="1" x14ac:dyDescent="0.3">
      <c r="A1" s="304" t="s">
        <v>412</v>
      </c>
      <c r="B1" s="305"/>
      <c r="C1" s="305"/>
      <c r="D1" s="305"/>
      <c r="E1" s="305"/>
      <c r="F1" s="305"/>
      <c r="G1" s="305"/>
      <c r="H1" s="305"/>
      <c r="I1" s="305"/>
    </row>
    <row r="2" spans="1:9" x14ac:dyDescent="0.3">
      <c r="A2" s="305"/>
      <c r="B2" s="305"/>
      <c r="C2" s="305"/>
      <c r="D2" s="305"/>
      <c r="E2" s="305"/>
      <c r="F2" s="305"/>
      <c r="G2" s="305"/>
      <c r="H2" s="305"/>
      <c r="I2" s="305"/>
    </row>
    <row r="3" spans="1:9" x14ac:dyDescent="0.3">
      <c r="A3" s="305"/>
      <c r="B3" s="305"/>
      <c r="C3" s="305"/>
      <c r="D3" s="305"/>
      <c r="E3" s="305"/>
      <c r="F3" s="305"/>
      <c r="G3" s="305"/>
      <c r="H3" s="305"/>
      <c r="I3" s="305"/>
    </row>
    <row r="4" spans="1:9" x14ac:dyDescent="0.3">
      <c r="A4" s="305"/>
      <c r="B4" s="305"/>
      <c r="C4" s="305"/>
      <c r="D4" s="305"/>
      <c r="E4" s="305"/>
      <c r="F4" s="305"/>
      <c r="G4" s="305"/>
      <c r="H4" s="305"/>
      <c r="I4" s="305"/>
    </row>
    <row r="5" spans="1:9" x14ac:dyDescent="0.3">
      <c r="A5" s="305"/>
      <c r="B5" s="305"/>
      <c r="C5" s="305"/>
      <c r="D5" s="305"/>
      <c r="E5" s="305"/>
      <c r="F5" s="305"/>
      <c r="G5" s="305"/>
      <c r="H5" s="305"/>
      <c r="I5" s="305"/>
    </row>
    <row r="6" spans="1:9" x14ac:dyDescent="0.3">
      <c r="A6" s="305"/>
      <c r="B6" s="305"/>
      <c r="C6" s="305"/>
      <c r="D6" s="305"/>
      <c r="E6" s="305"/>
      <c r="F6" s="305"/>
      <c r="G6" s="305"/>
      <c r="H6" s="305"/>
      <c r="I6" s="305"/>
    </row>
    <row r="7" spans="1:9" x14ac:dyDescent="0.3">
      <c r="A7" s="305"/>
      <c r="B7" s="305"/>
      <c r="C7" s="305"/>
      <c r="D7" s="305"/>
      <c r="E7" s="305"/>
      <c r="F7" s="305"/>
      <c r="G7" s="305"/>
      <c r="H7" s="305"/>
      <c r="I7" s="305"/>
    </row>
    <row r="8" spans="1:9" x14ac:dyDescent="0.3">
      <c r="A8" s="305"/>
      <c r="B8" s="305"/>
      <c r="C8" s="305"/>
      <c r="D8" s="305"/>
      <c r="E8" s="305"/>
      <c r="F8" s="305"/>
      <c r="G8" s="305"/>
      <c r="H8" s="305"/>
      <c r="I8" s="305"/>
    </row>
    <row r="9" spans="1:9" x14ac:dyDescent="0.3">
      <c r="A9" s="305"/>
      <c r="B9" s="305"/>
      <c r="C9" s="305"/>
      <c r="D9" s="305"/>
      <c r="E9" s="305"/>
      <c r="F9" s="305"/>
      <c r="G9" s="305"/>
      <c r="H9" s="305"/>
      <c r="I9" s="305"/>
    </row>
    <row r="10" spans="1:9" x14ac:dyDescent="0.3">
      <c r="A10" s="305"/>
      <c r="B10" s="305"/>
      <c r="C10" s="305"/>
      <c r="D10" s="305"/>
      <c r="E10" s="305"/>
      <c r="F10" s="305"/>
      <c r="G10" s="305"/>
      <c r="H10" s="305"/>
      <c r="I10" s="305"/>
    </row>
    <row r="11" spans="1:9" x14ac:dyDescent="0.3">
      <c r="A11" s="305"/>
      <c r="B11" s="305"/>
      <c r="C11" s="305"/>
      <c r="D11" s="305"/>
      <c r="E11" s="305"/>
      <c r="F11" s="305"/>
      <c r="G11" s="305"/>
      <c r="H11" s="305"/>
      <c r="I11" s="305"/>
    </row>
    <row r="12" spans="1:9" x14ac:dyDescent="0.3">
      <c r="A12" s="305"/>
      <c r="B12" s="305"/>
      <c r="C12" s="305"/>
      <c r="D12" s="305"/>
      <c r="E12" s="305"/>
      <c r="F12" s="305"/>
      <c r="G12" s="305"/>
      <c r="H12" s="305"/>
      <c r="I12" s="305"/>
    </row>
    <row r="13" spans="1:9" x14ac:dyDescent="0.3">
      <c r="A13" s="305"/>
      <c r="B13" s="305"/>
      <c r="C13" s="305"/>
      <c r="D13" s="305"/>
      <c r="E13" s="305"/>
      <c r="F13" s="305"/>
      <c r="G13" s="305"/>
      <c r="H13" s="305"/>
      <c r="I13" s="305"/>
    </row>
    <row r="14" spans="1:9" x14ac:dyDescent="0.3">
      <c r="A14" s="305"/>
      <c r="B14" s="305"/>
      <c r="C14" s="305"/>
      <c r="D14" s="305"/>
      <c r="E14" s="305"/>
      <c r="F14" s="305"/>
      <c r="G14" s="305"/>
      <c r="H14" s="305"/>
      <c r="I14" s="305"/>
    </row>
    <row r="15" spans="1:9" x14ac:dyDescent="0.3">
      <c r="A15" s="305"/>
      <c r="B15" s="305"/>
      <c r="C15" s="305"/>
      <c r="D15" s="305"/>
      <c r="E15" s="305"/>
      <c r="F15" s="305"/>
      <c r="G15" s="305"/>
      <c r="H15" s="305"/>
      <c r="I15" s="305"/>
    </row>
    <row r="16" spans="1:9" x14ac:dyDescent="0.3">
      <c r="A16" s="305"/>
      <c r="B16" s="305"/>
      <c r="C16" s="305"/>
      <c r="D16" s="305"/>
      <c r="E16" s="305"/>
      <c r="F16" s="305"/>
      <c r="G16" s="305"/>
      <c r="H16" s="305"/>
      <c r="I16" s="305"/>
    </row>
    <row r="17" spans="1:9" x14ac:dyDescent="0.3">
      <c r="A17" s="305"/>
      <c r="B17" s="305"/>
      <c r="C17" s="305"/>
      <c r="D17" s="305"/>
      <c r="E17" s="305"/>
      <c r="F17" s="305"/>
      <c r="G17" s="305"/>
      <c r="H17" s="305"/>
      <c r="I17" s="305"/>
    </row>
    <row r="18" spans="1:9" x14ac:dyDescent="0.3">
      <c r="A18" s="305"/>
      <c r="B18" s="305"/>
      <c r="C18" s="305"/>
      <c r="D18" s="305"/>
      <c r="E18" s="305"/>
      <c r="F18" s="305"/>
      <c r="G18" s="305"/>
      <c r="H18" s="305"/>
      <c r="I18" s="305"/>
    </row>
    <row r="19" spans="1:9" x14ac:dyDescent="0.3">
      <c r="A19" s="305"/>
      <c r="B19" s="305"/>
      <c r="C19" s="305"/>
      <c r="D19" s="305"/>
      <c r="E19" s="305"/>
      <c r="F19" s="305"/>
      <c r="G19" s="305"/>
      <c r="H19" s="305"/>
      <c r="I19" s="305"/>
    </row>
    <row r="20" spans="1:9" x14ac:dyDescent="0.3">
      <c r="A20" s="305"/>
      <c r="B20" s="305"/>
      <c r="C20" s="305"/>
      <c r="D20" s="305"/>
      <c r="E20" s="305"/>
      <c r="F20" s="305"/>
      <c r="G20" s="305"/>
      <c r="H20" s="305"/>
      <c r="I20" s="305"/>
    </row>
    <row r="21" spans="1:9" x14ac:dyDescent="0.3">
      <c r="A21" s="305"/>
      <c r="B21" s="305"/>
      <c r="C21" s="305"/>
      <c r="D21" s="305"/>
      <c r="E21" s="305"/>
      <c r="F21" s="305"/>
      <c r="G21" s="305"/>
      <c r="H21" s="305"/>
      <c r="I21" s="305"/>
    </row>
    <row r="22" spans="1:9" x14ac:dyDescent="0.3">
      <c r="A22" s="305"/>
      <c r="B22" s="305"/>
      <c r="C22" s="305"/>
      <c r="D22" s="305"/>
      <c r="E22" s="305"/>
      <c r="F22" s="305"/>
      <c r="G22" s="305"/>
      <c r="H22" s="305"/>
      <c r="I22" s="305"/>
    </row>
    <row r="23" spans="1:9" x14ac:dyDescent="0.3">
      <c r="A23" s="305"/>
      <c r="B23" s="305"/>
      <c r="C23" s="305"/>
      <c r="D23" s="305"/>
      <c r="E23" s="305"/>
      <c r="F23" s="305"/>
      <c r="G23" s="305"/>
      <c r="H23" s="305"/>
      <c r="I23" s="305"/>
    </row>
    <row r="24" spans="1:9" x14ac:dyDescent="0.3">
      <c r="A24" s="305"/>
      <c r="B24" s="305"/>
      <c r="C24" s="305"/>
      <c r="D24" s="305"/>
      <c r="E24" s="305"/>
      <c r="F24" s="305"/>
      <c r="G24" s="305"/>
      <c r="H24" s="305"/>
      <c r="I24" s="305"/>
    </row>
    <row r="25" spans="1:9" x14ac:dyDescent="0.3">
      <c r="A25" s="305"/>
      <c r="B25" s="305"/>
      <c r="C25" s="305"/>
      <c r="D25" s="305"/>
      <c r="E25" s="305"/>
      <c r="F25" s="305"/>
      <c r="G25" s="305"/>
      <c r="H25" s="305"/>
      <c r="I25" s="305"/>
    </row>
    <row r="26" spans="1:9" x14ac:dyDescent="0.3">
      <c r="A26" s="305"/>
      <c r="B26" s="305"/>
      <c r="C26" s="305"/>
      <c r="D26" s="305"/>
      <c r="E26" s="305"/>
      <c r="F26" s="305"/>
      <c r="G26" s="305"/>
      <c r="H26" s="305"/>
      <c r="I26" s="305"/>
    </row>
    <row r="27" spans="1:9" x14ac:dyDescent="0.3">
      <c r="A27" s="305"/>
      <c r="B27" s="305"/>
      <c r="C27" s="305"/>
      <c r="D27" s="305"/>
      <c r="E27" s="305"/>
      <c r="F27" s="305"/>
      <c r="G27" s="305"/>
      <c r="H27" s="305"/>
      <c r="I27" s="305"/>
    </row>
    <row r="28" spans="1:9" x14ac:dyDescent="0.3">
      <c r="A28" s="305"/>
      <c r="B28" s="305"/>
      <c r="C28" s="305"/>
      <c r="D28" s="305"/>
      <c r="E28" s="305"/>
      <c r="F28" s="305"/>
      <c r="G28" s="305"/>
      <c r="H28" s="305"/>
      <c r="I28" s="305"/>
    </row>
    <row r="29" spans="1:9" x14ac:dyDescent="0.3">
      <c r="A29" s="305"/>
      <c r="B29" s="305"/>
      <c r="C29" s="305"/>
      <c r="D29" s="305"/>
      <c r="E29" s="305"/>
      <c r="F29" s="305"/>
      <c r="G29" s="305"/>
      <c r="H29" s="305"/>
      <c r="I29" s="305"/>
    </row>
    <row r="30" spans="1:9" x14ac:dyDescent="0.3">
      <c r="A30" s="305"/>
      <c r="B30" s="305"/>
      <c r="C30" s="305"/>
      <c r="D30" s="305"/>
      <c r="E30" s="305"/>
      <c r="F30" s="305"/>
      <c r="G30" s="305"/>
      <c r="H30" s="305"/>
      <c r="I30" s="305"/>
    </row>
    <row r="31" spans="1:9" x14ac:dyDescent="0.3">
      <c r="A31" s="305"/>
      <c r="B31" s="305"/>
      <c r="C31" s="305"/>
      <c r="D31" s="305"/>
      <c r="E31" s="305"/>
      <c r="F31" s="305"/>
      <c r="G31" s="305"/>
      <c r="H31" s="305"/>
      <c r="I31" s="305"/>
    </row>
    <row r="32" spans="1:9" x14ac:dyDescent="0.3">
      <c r="A32" s="305"/>
      <c r="B32" s="305"/>
      <c r="C32" s="305"/>
      <c r="D32" s="305"/>
      <c r="E32" s="305"/>
      <c r="F32" s="305"/>
      <c r="G32" s="305"/>
      <c r="H32" s="305"/>
      <c r="I32" s="305"/>
    </row>
    <row r="33" spans="1:9" x14ac:dyDescent="0.3">
      <c r="A33" s="305"/>
      <c r="B33" s="305"/>
      <c r="C33" s="305"/>
      <c r="D33" s="305"/>
      <c r="E33" s="305"/>
      <c r="F33" s="305"/>
      <c r="G33" s="305"/>
      <c r="H33" s="305"/>
      <c r="I33" s="305"/>
    </row>
    <row r="34" spans="1:9" x14ac:dyDescent="0.3">
      <c r="A34" s="305"/>
      <c r="B34" s="305"/>
      <c r="C34" s="305"/>
      <c r="D34" s="305"/>
      <c r="E34" s="305"/>
      <c r="F34" s="305"/>
      <c r="G34" s="305"/>
      <c r="H34" s="305"/>
      <c r="I34" s="305"/>
    </row>
    <row r="35" spans="1:9" x14ac:dyDescent="0.3">
      <c r="A35" s="305"/>
      <c r="B35" s="305"/>
      <c r="C35" s="305"/>
      <c r="D35" s="305"/>
      <c r="E35" s="305"/>
      <c r="F35" s="305"/>
      <c r="G35" s="305"/>
      <c r="H35" s="305"/>
      <c r="I35" s="305"/>
    </row>
    <row r="36" spans="1:9" x14ac:dyDescent="0.3">
      <c r="A36" s="305"/>
      <c r="B36" s="305"/>
      <c r="C36" s="305"/>
      <c r="D36" s="305"/>
      <c r="E36" s="305"/>
      <c r="F36" s="305"/>
      <c r="G36" s="305"/>
      <c r="H36" s="305"/>
      <c r="I36" s="305"/>
    </row>
    <row r="37" spans="1:9" x14ac:dyDescent="0.3">
      <c r="A37" s="305"/>
      <c r="B37" s="305"/>
      <c r="C37" s="305"/>
      <c r="D37" s="305"/>
      <c r="E37" s="305"/>
      <c r="F37" s="305"/>
      <c r="G37" s="305"/>
      <c r="H37" s="305"/>
      <c r="I37" s="305"/>
    </row>
    <row r="38" spans="1:9" x14ac:dyDescent="0.3">
      <c r="A38" s="305"/>
      <c r="B38" s="305"/>
      <c r="C38" s="305"/>
      <c r="D38" s="305"/>
      <c r="E38" s="305"/>
      <c r="F38" s="305"/>
      <c r="G38" s="305"/>
      <c r="H38" s="305"/>
      <c r="I38" s="305"/>
    </row>
    <row r="39" spans="1:9" x14ac:dyDescent="0.3">
      <c r="A39" s="305"/>
      <c r="B39" s="305"/>
      <c r="C39" s="305"/>
      <c r="D39" s="305"/>
      <c r="E39" s="305"/>
      <c r="F39" s="305"/>
      <c r="G39" s="305"/>
      <c r="H39" s="305"/>
      <c r="I39" s="305"/>
    </row>
    <row r="40" spans="1:9" ht="32.4" customHeight="1" x14ac:dyDescent="0.3">
      <c r="A40" s="305"/>
      <c r="B40" s="305"/>
      <c r="C40" s="305"/>
      <c r="D40" s="305"/>
      <c r="E40" s="305"/>
      <c r="F40" s="305"/>
      <c r="G40" s="305"/>
      <c r="H40" s="305"/>
      <c r="I40" s="305"/>
    </row>
  </sheetData>
  <mergeCells count="1">
    <mergeCell ref="A1:I4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Opći podaci</vt:lpstr>
      <vt:lpstr>Bilanca</vt:lpstr>
      <vt:lpstr>RDG</vt:lpstr>
      <vt:lpstr>NT_I</vt:lpstr>
      <vt:lpstr>PK</vt:lpstr>
      <vt:lpstr>Bilješke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Glorija Propadalo</dc:creator>
  <cp:lastModifiedBy>Glorija Propadalo</cp:lastModifiedBy>
  <cp:lastPrinted>2020-04-28T07:36:50Z</cp:lastPrinted>
  <dcterms:created xsi:type="dcterms:W3CDTF">2020-04-28T07:18:17Z</dcterms:created>
  <dcterms:modified xsi:type="dcterms:W3CDTF">2020-04-29T06:55:29Z</dcterms:modified>
</cp:coreProperties>
</file>