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3040" windowHeight="8904"/>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podaci'!$A$1:$K$69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 i="5" l="1"/>
  <c r="U61" i="5"/>
  <c r="T61" i="5"/>
  <c r="S61" i="5"/>
  <c r="R61" i="5"/>
  <c r="Q61" i="5"/>
  <c r="P61" i="5"/>
  <c r="O61" i="5"/>
  <c r="N61" i="5"/>
  <c r="M61" i="5"/>
  <c r="L61" i="5"/>
  <c r="K61" i="5"/>
  <c r="J61" i="5"/>
  <c r="I61" i="5"/>
  <c r="W59" i="5"/>
  <c r="W60" i="5" s="1"/>
  <c r="U59" i="5"/>
  <c r="U60" i="5" s="1"/>
  <c r="T59" i="5"/>
  <c r="T60" i="5" s="1"/>
  <c r="S59" i="5"/>
  <c r="S60" i="5" s="1"/>
  <c r="R59" i="5"/>
  <c r="R60" i="5" s="1"/>
  <c r="Q59" i="5"/>
  <c r="Q60" i="5" s="1"/>
  <c r="P59" i="5"/>
  <c r="P60" i="5" s="1"/>
  <c r="O59" i="5"/>
  <c r="O60" i="5" s="1"/>
  <c r="N59" i="5"/>
  <c r="N60" i="5" s="1"/>
  <c r="M59" i="5"/>
  <c r="M60" i="5" s="1"/>
  <c r="L59" i="5"/>
  <c r="L60" i="5" s="1"/>
  <c r="K59" i="5"/>
  <c r="K60" i="5" s="1"/>
  <c r="J59" i="5"/>
  <c r="J60" i="5" s="1"/>
  <c r="I59" i="5"/>
  <c r="I60" i="5" s="1"/>
  <c r="V56" i="5"/>
  <c r="X56" i="5" s="1"/>
  <c r="V55" i="5"/>
  <c r="X55" i="5" s="1"/>
  <c r="V54" i="5"/>
  <c r="X54" i="5" s="1"/>
  <c r="V53" i="5"/>
  <c r="X53" i="5" s="1"/>
  <c r="V52" i="5"/>
  <c r="X52" i="5" s="1"/>
  <c r="V51" i="5"/>
  <c r="X51" i="5" s="1"/>
  <c r="V50" i="5"/>
  <c r="X50" i="5" s="1"/>
  <c r="V49" i="5"/>
  <c r="V61" i="5" s="1"/>
  <c r="V48" i="5"/>
  <c r="X48" i="5" s="1"/>
  <c r="V47" i="5"/>
  <c r="X47" i="5" s="1"/>
  <c r="V46" i="5"/>
  <c r="X46" i="5" s="1"/>
  <c r="V45" i="5"/>
  <c r="X45" i="5" s="1"/>
  <c r="V44" i="5"/>
  <c r="X44" i="5" s="1"/>
  <c r="V43" i="5"/>
  <c r="X43" i="5" s="1"/>
  <c r="V42" i="5"/>
  <c r="X42" i="5" s="1"/>
  <c r="V41" i="5"/>
  <c r="X41" i="5" s="1"/>
  <c r="V40" i="5"/>
  <c r="X40" i="5" s="1"/>
  <c r="V39" i="5"/>
  <c r="W38" i="5"/>
  <c r="W57" i="5" s="1"/>
  <c r="U38" i="5"/>
  <c r="U57" i="5" s="1"/>
  <c r="T38" i="5"/>
  <c r="T57" i="5" s="1"/>
  <c r="S38" i="5"/>
  <c r="S57" i="5" s="1"/>
  <c r="R38" i="5"/>
  <c r="R57" i="5" s="1"/>
  <c r="Q38" i="5"/>
  <c r="Q57" i="5" s="1"/>
  <c r="P38" i="5"/>
  <c r="P57" i="5" s="1"/>
  <c r="O38" i="5"/>
  <c r="O57" i="5" s="1"/>
  <c r="N38" i="5"/>
  <c r="N57" i="5" s="1"/>
  <c r="M38" i="5"/>
  <c r="M57" i="5" s="1"/>
  <c r="L38" i="5"/>
  <c r="L57" i="5" s="1"/>
  <c r="K38" i="5"/>
  <c r="K57" i="5" s="1"/>
  <c r="J38" i="5"/>
  <c r="J57" i="5" s="1"/>
  <c r="I38" i="5"/>
  <c r="I57" i="5" s="1"/>
  <c r="V37" i="5"/>
  <c r="X37" i="5" s="1"/>
  <c r="V36" i="5"/>
  <c r="X36" i="5" s="1"/>
  <c r="V35" i="5"/>
  <c r="X35" i="5" s="1"/>
  <c r="X38" i="5" s="1"/>
  <c r="W33" i="5"/>
  <c r="U33" i="5"/>
  <c r="T33" i="5"/>
  <c r="S33" i="5"/>
  <c r="R33" i="5"/>
  <c r="Q33" i="5"/>
  <c r="P33" i="5"/>
  <c r="O33" i="5"/>
  <c r="N33" i="5"/>
  <c r="M33" i="5"/>
  <c r="L33" i="5"/>
  <c r="K33" i="5"/>
  <c r="J33" i="5"/>
  <c r="I33" i="5"/>
  <c r="W31" i="5"/>
  <c r="W32" i="5" s="1"/>
  <c r="U31" i="5"/>
  <c r="U32" i="5" s="1"/>
  <c r="T31" i="5"/>
  <c r="T32" i="5" s="1"/>
  <c r="S31" i="5"/>
  <c r="S32" i="5" s="1"/>
  <c r="R31" i="5"/>
  <c r="R32" i="5" s="1"/>
  <c r="Q31" i="5"/>
  <c r="Q32" i="5" s="1"/>
  <c r="P31" i="5"/>
  <c r="P32" i="5" s="1"/>
  <c r="O31" i="5"/>
  <c r="O32" i="5" s="1"/>
  <c r="N31" i="5"/>
  <c r="N32" i="5" s="1"/>
  <c r="M31" i="5"/>
  <c r="M32" i="5" s="1"/>
  <c r="L31" i="5"/>
  <c r="L32" i="5" s="1"/>
  <c r="K31" i="5"/>
  <c r="K32" i="5" s="1"/>
  <c r="J31" i="5"/>
  <c r="J32" i="5" s="1"/>
  <c r="I31" i="5"/>
  <c r="I32" i="5" s="1"/>
  <c r="V28" i="5"/>
  <c r="X28" i="5" s="1"/>
  <c r="V27" i="5"/>
  <c r="X27" i="5" s="1"/>
  <c r="V26" i="5"/>
  <c r="X26" i="5" s="1"/>
  <c r="V25" i="5"/>
  <c r="X25" i="5" s="1"/>
  <c r="V24" i="5"/>
  <c r="X24" i="5" s="1"/>
  <c r="V23" i="5"/>
  <c r="X23" i="5" s="1"/>
  <c r="V22" i="5"/>
  <c r="X22" i="5" s="1"/>
  <c r="V21" i="5"/>
  <c r="V33" i="5" s="1"/>
  <c r="V20" i="5"/>
  <c r="X20" i="5" s="1"/>
  <c r="V19" i="5"/>
  <c r="X19" i="5" s="1"/>
  <c r="V18" i="5"/>
  <c r="X18" i="5" s="1"/>
  <c r="V17" i="5"/>
  <c r="X17" i="5" s="1"/>
  <c r="V16" i="5"/>
  <c r="X16" i="5" s="1"/>
  <c r="V15" i="5"/>
  <c r="X15" i="5" s="1"/>
  <c r="V14" i="5"/>
  <c r="X14" i="5" s="1"/>
  <c r="V13" i="5"/>
  <c r="X13" i="5" s="1"/>
  <c r="V12" i="5"/>
  <c r="V31" i="5" s="1"/>
  <c r="V11" i="5"/>
  <c r="W10" i="5"/>
  <c r="W29" i="5" s="1"/>
  <c r="U10" i="5"/>
  <c r="U29" i="5" s="1"/>
  <c r="T10" i="5"/>
  <c r="T29" i="5" s="1"/>
  <c r="S10" i="5"/>
  <c r="S29" i="5" s="1"/>
  <c r="R10" i="5"/>
  <c r="R29" i="5" s="1"/>
  <c r="Q10" i="5"/>
  <c r="Q29" i="5" s="1"/>
  <c r="P10" i="5"/>
  <c r="P29" i="5" s="1"/>
  <c r="O10" i="5"/>
  <c r="O29" i="5" s="1"/>
  <c r="N10" i="5"/>
  <c r="N29" i="5" s="1"/>
  <c r="M10" i="5"/>
  <c r="M29" i="5" s="1"/>
  <c r="L10" i="5"/>
  <c r="L29" i="5" s="1"/>
  <c r="K10" i="5"/>
  <c r="K29" i="5" s="1"/>
  <c r="J10" i="5"/>
  <c r="J29" i="5" s="1"/>
  <c r="I10" i="5"/>
  <c r="I29" i="5" s="1"/>
  <c r="V9" i="5"/>
  <c r="X9" i="5" s="1"/>
  <c r="V8" i="5"/>
  <c r="X8" i="5" s="1"/>
  <c r="V7" i="5"/>
  <c r="V10" i="5" s="1"/>
  <c r="V29" i="5" s="1"/>
  <c r="I54" i="4"/>
  <c r="H54" i="4"/>
  <c r="I48" i="4"/>
  <c r="I55" i="4" s="1"/>
  <c r="H48" i="4"/>
  <c r="H55" i="4" s="1"/>
  <c r="I41" i="4"/>
  <c r="H41" i="4"/>
  <c r="I35" i="4"/>
  <c r="I42" i="4" s="1"/>
  <c r="H35" i="4"/>
  <c r="H42" i="4" s="1"/>
  <c r="I19" i="4"/>
  <c r="H19" i="4"/>
  <c r="H18" i="4"/>
  <c r="H24" i="4" s="1"/>
  <c r="H27" i="4" s="1"/>
  <c r="H57" i="4" s="1"/>
  <c r="H59" i="4" s="1"/>
  <c r="I9" i="4"/>
  <c r="I18" i="4" s="1"/>
  <c r="I24" i="4" s="1"/>
  <c r="I27" i="4" s="1"/>
  <c r="I57" i="4" s="1"/>
  <c r="I59" i="4" s="1"/>
  <c r="H9" i="4"/>
  <c r="K103" i="3"/>
  <c r="J103" i="3"/>
  <c r="I103" i="3"/>
  <c r="H103" i="3"/>
  <c r="K90" i="3"/>
  <c r="K100" i="3" s="1"/>
  <c r="K101" i="3" s="1"/>
  <c r="J90" i="3"/>
  <c r="J100" i="3" s="1"/>
  <c r="J101" i="3" s="1"/>
  <c r="I90" i="3"/>
  <c r="I100" i="3" s="1"/>
  <c r="I101" i="3" s="1"/>
  <c r="H90" i="3"/>
  <c r="H100" i="3" s="1"/>
  <c r="H101" i="3" s="1"/>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H14" i="3" s="1"/>
  <c r="H61" i="3" s="1"/>
  <c r="K14" i="3"/>
  <c r="K61" i="3" s="1"/>
  <c r="J14" i="3"/>
  <c r="J61" i="3" s="1"/>
  <c r="I14" i="3"/>
  <c r="I61" i="3" s="1"/>
  <c r="K8" i="3"/>
  <c r="K60" i="3" s="1"/>
  <c r="J8" i="3"/>
  <c r="J60" i="3" s="1"/>
  <c r="I8" i="3"/>
  <c r="I60" i="3" s="1"/>
  <c r="H8" i="3"/>
  <c r="H60" i="3" s="1"/>
  <c r="I115" i="2"/>
  <c r="H115" i="2"/>
  <c r="I103" i="2"/>
  <c r="H103" i="2"/>
  <c r="I96" i="2"/>
  <c r="H96" i="2"/>
  <c r="I92" i="2"/>
  <c r="H92" i="2"/>
  <c r="I89" i="2"/>
  <c r="H89" i="2"/>
  <c r="I85" i="2"/>
  <c r="H85" i="2"/>
  <c r="I78" i="2"/>
  <c r="H78" i="2"/>
  <c r="H75" i="2" s="1"/>
  <c r="H131" i="2" s="1"/>
  <c r="I75" i="2"/>
  <c r="I131" i="2" s="1"/>
  <c r="I60" i="2"/>
  <c r="H60" i="2"/>
  <c r="I53" i="2"/>
  <c r="H53" i="2"/>
  <c r="I45" i="2"/>
  <c r="I44" i="2" s="1"/>
  <c r="H45" i="2"/>
  <c r="H44" i="2"/>
  <c r="I38" i="2"/>
  <c r="H38" i="2"/>
  <c r="I27" i="2"/>
  <c r="H27" i="2"/>
  <c r="I17" i="2"/>
  <c r="H17" i="2"/>
  <c r="I10" i="2"/>
  <c r="H10" i="2"/>
  <c r="H9" i="2" s="1"/>
  <c r="H72" i="2" s="1"/>
  <c r="I9" i="2"/>
  <c r="I72" i="2" s="1"/>
  <c r="V32" i="5" l="1"/>
  <c r="X59" i="5"/>
  <c r="X7" i="5"/>
  <c r="X10" i="5" s="1"/>
  <c r="X12" i="5"/>
  <c r="X31" i="5" s="1"/>
  <c r="V38" i="5"/>
  <c r="V57" i="5" s="1"/>
  <c r="X39" i="5"/>
  <c r="X60" i="5" s="1"/>
  <c r="X49" i="5"/>
  <c r="X61" i="5" s="1"/>
  <c r="V59" i="5"/>
  <c r="V60" i="5" s="1"/>
  <c r="X11" i="5"/>
  <c r="X21" i="5"/>
  <c r="X33" i="5" s="1"/>
  <c r="H64" i="3"/>
  <c r="H62" i="3"/>
  <c r="H63" i="3"/>
  <c r="K64" i="3"/>
  <c r="K63" i="3"/>
  <c r="K62" i="3"/>
  <c r="I64" i="3"/>
  <c r="I63" i="3"/>
  <c r="I62" i="3"/>
  <c r="J64" i="3"/>
  <c r="J63" i="3"/>
  <c r="J62" i="3"/>
  <c r="X57" i="5" l="1"/>
  <c r="X29" i="5"/>
  <c r="X32" i="5"/>
  <c r="K68" i="3"/>
  <c r="K67" i="3"/>
  <c r="K66" i="3"/>
  <c r="H67" i="3"/>
  <c r="H68" i="3"/>
  <c r="H66" i="3"/>
  <c r="J68" i="3"/>
  <c r="J67" i="3"/>
  <c r="J66" i="3"/>
  <c r="I68" i="3"/>
  <c r="I67" i="3"/>
  <c r="I66" i="3"/>
</calcChain>
</file>

<file path=xl/sharedStrings.xml><?xml version="1.0" encoding="utf-8"?>
<sst xmlns="http://schemas.openxmlformats.org/spreadsheetml/2006/main" count="478" uniqueCount="427">
  <si>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</si>
  <si>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</si>
  <si>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</si>
  <si>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</si>
  <si>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</si>
  <si>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</si>
  <si>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</si>
  <si>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</si>
  <si>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</si>
  <si>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</si>
  <si>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</si>
  <si>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</si>
  <si>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</si>
  <si>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</si>
  <si>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</si>
  <si>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</si>
  <si>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</si>
  <si>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</si>
  <si>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</si>
  <si>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</si>
  <si>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</si>
  <si>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</si>
  <si>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</si>
  <si>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</si>
  <si>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</si>
  <si>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</si>
  <si>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</si>
  <si>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</si>
  <si>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</si>
  <si>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</si>
  <si>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</si>
  <si>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</si>
  <si>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</si>
  <si>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</si>
  <si>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</si>
  <si>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</si>
  <si>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</si>
  <si>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</si>
  <si>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</si>
  <si>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</si>
  <si>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Kraš-trgovina, d.o.o. Zagreb</t>
  </si>
  <si>
    <t>Zagreb, Ravnice 48</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</si>
  <si>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</si>
  <si>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</si>
  <si>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</si>
  <si>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</si>
  <si>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</si>
  <si>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</si>
  <si>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</si>
  <si>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</si>
  <si>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</si>
  <si>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</si>
  <si>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</si>
  <si>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Palmira Toljatija 5,Beograd, Srbija</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</si>
  <si>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</si>
  <si>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</si>
  <si>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</si>
  <si>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</si>
  <si>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</si>
  <si>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</si>
  <si>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</si>
  <si>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</si>
  <si>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</si>
  <si>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</si>
  <si>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</si>
  <si>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</si>
  <si>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(tvrtka revizorskog društva)</t>
  </si>
  <si>
    <t>Ovlašteni revizor:</t>
  </si>
  <si>
    <t>(ime i prezime)</t>
  </si>
  <si>
    <t>BILANCA</t>
  </si>
  <si>
    <t xml:space="preserve">stanje na dan 31.03.2020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</si>
  <si>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</si>
  <si>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</si>
  <si>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</si>
  <si>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</si>
  <si>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</si>
  <si>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</si>
  <si>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</si>
  <si>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</si>
  <si>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</si>
  <si>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</si>
  <si>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</si>
  <si>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</si>
  <si>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</si>
  <si>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</si>
  <si>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</si>
  <si>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</si>
  <si>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</si>
  <si>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</si>
  <si>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</si>
  <si>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</si>
  <si>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</si>
  <si>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</si>
  <si>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</si>
  <si>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</si>
  <si>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</si>
  <si>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</si>
  <si>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</si>
  <si>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</si>
  <si>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</si>
  <si>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</si>
  <si>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</si>
  <si>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</si>
  <si>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</si>
  <si>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</si>
  <si>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</si>
  <si>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</si>
  <si>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</si>
  <si>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</si>
  <si>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</si>
  <si>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</si>
  <si>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</si>
  <si>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</si>
  <si>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</si>
  <si>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</si>
  <si>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</si>
  <si>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</si>
  <si>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</si>
  <si>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</si>
  <si>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</si>
  <si>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</si>
  <si>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</si>
  <si>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</si>
  <si>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</si>
  <si>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</si>
  <si>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</si>
  <si>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</si>
  <si>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</si>
  <si>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</si>
  <si>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</si>
  <si>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</si>
  <si>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</si>
  <si>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</si>
  <si>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</si>
  <si>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</si>
  <si>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</si>
  <si>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</si>
  <si>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</si>
  <si>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</si>
  <si>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</si>
  <si>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</si>
  <si>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</si>
  <si>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</si>
  <si>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</si>
  <si>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</si>
  <si>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</si>
  <si>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</si>
  <si>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</si>
  <si>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</si>
  <si>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</si>
  <si>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</si>
  <si>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</si>
  <si>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</si>
  <si>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</si>
  <si>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</si>
  <si>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</si>
  <si>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</si>
  <si>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</si>
  <si>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</si>
  <si>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</si>
  <si>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</si>
  <si>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</si>
  <si>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</si>
  <si>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</si>
  <si>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</si>
  <si>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</si>
  <si>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</si>
  <si>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</si>
  <si>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</si>
  <si>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</si>
  <si>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</si>
  <si>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</si>
  <si>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</si>
  <si>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</si>
  <si>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</si>
  <si>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</si>
  <si>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</si>
  <si>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</si>
  <si>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</si>
  <si>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</si>
  <si>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</si>
  <si>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</si>
  <si>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</si>
  <si>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</si>
  <si>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067+088+095+107+122)</t>
    </r>
  </si>
  <si>
    <t>G)  IZVANBILANČNI ZAPISI</t>
  </si>
  <si>
    <t>RAČUN DOBITI I GUBITKA</t>
  </si>
  <si>
    <t>u razdoblju 01.01.2020 do 31.03.2020</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</si>
  <si>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</si>
  <si>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</si>
  <si>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</si>
  <si>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</si>
  <si>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</si>
  <si>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</si>
  <si>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</si>
  <si>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</si>
  <si>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</si>
  <si>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</si>
  <si>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</si>
  <si>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</si>
  <si>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</si>
  <si>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</si>
  <si>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</si>
  <si>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</si>
  <si>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</si>
  <si>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</si>
  <si>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</si>
  <si>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</si>
  <si>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</si>
  <si>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</si>
  <si>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</si>
  <si>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</si>
  <si>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</si>
  <si>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</si>
  <si>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</si>
  <si>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</si>
  <si>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</si>
  <si>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</si>
  <si>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</si>
  <si>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</si>
  <si>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</si>
  <si>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</si>
  <si>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</si>
  <si>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</si>
  <si>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</si>
  <si>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</si>
  <si>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</si>
  <si>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</si>
  <si>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</si>
  <si>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</si>
  <si>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</si>
  <si>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</si>
  <si>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</si>
  <si>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</si>
  <si>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</si>
  <si>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</si>
  <si>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</si>
  <si>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</si>
  <si>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</si>
  <si>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</si>
  <si>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</si>
  <si>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</si>
  <si>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</si>
  <si>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</si>
  <si>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</si>
  <si>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</si>
  <si>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</si>
  <si>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</si>
  <si>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</si>
  <si>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</si>
  <si>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</si>
  <si>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</si>
  <si>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</si>
  <si>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</si>
  <si>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</si>
  <si>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</si>
  <si>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</si>
  <si>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</si>
  <si>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</si>
  <si>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</si>
  <si>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</si>
  <si>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</si>
  <si>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</si>
  <si>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</si>
  <si>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</si>
  <si>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</si>
  <si>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</si>
  <si>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</si>
  <si>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</si>
  <si>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</si>
  <si>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</si>
  <si>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</si>
  <si>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</si>
  <si>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</si>
  <si>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</si>
  <si>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</si>
  <si>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</si>
  <si>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</si>
  <si>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</si>
  <si>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</si>
  <si>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</si>
  <si>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</si>
  <si>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</si>
  <si>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</si>
  <si>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</si>
  <si>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</si>
  <si>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</si>
  <si>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</si>
  <si>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</si>
  <si>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</si>
  <si>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</si>
  <si>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</si>
  <si>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</si>
  <si>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01.01.2020. do 31.03.2020.</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</si>
  <si>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</si>
  <si>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</si>
  <si>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</si>
  <si>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</si>
  <si>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</si>
  <si>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</si>
  <si>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</si>
  <si>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</si>
  <si>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</si>
  <si>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</si>
  <si>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</si>
  <si>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</si>
  <si>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</si>
  <si>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</si>
  <si>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</si>
  <si>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</si>
  <si>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</si>
  <si>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</si>
  <si>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</si>
  <si>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</si>
  <si>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</si>
  <si>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</si>
  <si>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</si>
  <si>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</si>
  <si>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</si>
  <si>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</si>
  <si>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</si>
  <si>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</si>
  <si>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</si>
  <si>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</si>
  <si>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</si>
  <si>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</si>
  <si>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</si>
  <si>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</si>
  <si>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</si>
  <si>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</si>
  <si>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</si>
  <si>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</si>
  <si>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</si>
  <si>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</si>
  <si>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</si>
  <si>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</si>
  <si>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</si>
  <si>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</si>
  <si>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</si>
  <si>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</si>
  <si>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</si>
  <si>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</si>
  <si>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</si>
  <si>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</si>
  <si>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</si>
  <si>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</si>
  <si>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</si>
  <si>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</si>
  <si>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</si>
  <si>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</si>
  <si>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</si>
  <si>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</si>
  <si>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</si>
  <si>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</si>
  <si>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</si>
  <si>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</si>
  <si>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</si>
  <si>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</si>
  <si>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</si>
  <si>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</si>
  <si>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</si>
  <si>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</si>
  <si>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</si>
  <si>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</si>
  <si>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</si>
  <si>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</si>
  <si>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</si>
  <si>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</si>
  <si>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</si>
  <si>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</si>
  <si>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</si>
  <si>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</si>
  <si>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</si>
  <si>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</si>
  <si>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</si>
  <si>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</si>
  <si>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</si>
  <si>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</si>
  <si>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</si>
  <si>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</si>
  <si>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</si>
  <si>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</si>
  <si>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</si>
  <si>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</si>
  <si>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</si>
  <si>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</si>
  <si>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</si>
  <si>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</si>
  <si>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</si>
  <si>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</si>
  <si>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</si>
  <si>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</si>
  <si>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</si>
  <si>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</si>
  <si>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</si>
  <si>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</si>
  <si>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</si>
  <si>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</si>
  <si>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</si>
  <si>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</si>
  <si>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</si>
  <si>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</si>
  <si>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</si>
  <si>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</si>
  <si>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</si>
  <si>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</si>
  <si>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</si>
  <si>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</si>
  <si>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</si>
  <si>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</si>
  <si>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</si>
  <si>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</si>
  <si>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</si>
  <si>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</si>
  <si>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</si>
  <si>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</si>
  <si>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</si>
  <si>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</si>
  <si>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</si>
  <si>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</si>
  <si>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</si>
  <si>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</si>
  <si>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</si>
  <si>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 xml:space="preserve">BILJEŠKE UZ FINANCIJSKE IZVJEŠTAJE - TFI
(sastavljaju se za tromjesečna izvještajna razdoblja)
Naziv izdavatelja:   KRAŠ d.d.______________________________________________
OIB:   94989605030___________________________________
Izvještajno razdoblje: 01.01.2020. - 31.03.2020._____
Bilješke uz financijske izvještaje 
Značajniji poslovni događaji u promatranom tromjesečju objašnjeni su u Izvještaju Uprave Društva.
Godišnji financijski izvještaji dostupni su na internetskim stranicama Kraša d.d., te 
stranicama nadležnih institucija.
</t>
  </si>
  <si>
    <t>Prezime i ime:</t>
  </si>
  <si>
    <t>Damir Bulić, Dinko Klepo, Alen Varenina</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</si>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</sst>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315">
    <xf numFmtId="0" fontId="0" fillId="0" borderId="0" xfId="0"/>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5" xfId="1" applyFont="1" applyFill="1" applyBorder="1"/>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0" xfId="1" applyFont="1" applyFill="1" applyBorder="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4" xfId="1" applyFont="1" applyFill="1" applyBorder="1" applyAlignment="1">
      <alignment vertical="top"/>
    </xf>
    <xf numFmtId="0" fontId="7" fillId="3" borderId="4" xfId="1" applyFont="1" applyFill="1" applyBorder="1" applyAlignment="1" applyProtection="1">
      <alignment horizontal="right" vertical="center"/>
      <protection locked="0"/>
    </xf>
    <xf numFmtId="0" fontId="7" fillId="3" borderId="0" xfId="1" applyFont="1" applyFill="1" applyBorder="1" applyAlignment="1" applyProtection="1">
      <alignment horizontal="right" vertical="center"/>
      <protection locked="0"/>
    </xf>
    <xf numFmtId="0" fontId="7" fillId="3" borderId="5" xfId="1" applyFont="1" applyFill="1" applyBorder="1" applyAlignment="1" applyProtection="1">
      <alignment horizontal="center" vertical="center"/>
      <protection locked="0"/>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3" fontId="15" fillId="0" borderId="0" xfId="2" applyNumberFormat="1" applyProtection="1">
      <protection locked="0"/>
    </xf>
    <xf numFmtId="0" fontId="15" fillId="0" borderId="0" xfId="2" applyProtection="1"/>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164" fontId="7" fillId="12" borderId="14" xfId="0" applyNumberFormat="1" applyFont="1" applyFill="1" applyBorder="1" applyAlignment="1" applyProtection="1">
      <alignment horizontal="center" vertical="center"/>
    </xf>
    <xf numFmtId="3" fontId="23" fillId="12" borderId="14" xfId="0" applyNumberFormat="1" applyFont="1" applyFill="1" applyBorder="1" applyAlignment="1" applyProtection="1">
      <alignment horizontal="right" vertical="center" shrinkToFit="1"/>
    </xf>
    <xf numFmtId="3" fontId="23" fillId="12" borderId="14" xfId="0" applyNumberFormat="1" applyFont="1" applyFill="1" applyBorder="1" applyAlignment="1" applyProtection="1">
      <alignment horizontal="right" vertical="center" shrinkToFit="1"/>
      <protection locked="0"/>
    </xf>
    <xf numFmtId="3" fontId="23" fillId="0" borderId="14" xfId="0" applyNumberFormat="1" applyFont="1" applyFill="1" applyBorder="1" applyAlignment="1" applyProtection="1">
      <alignment horizontal="right" vertical="center" shrinkToFit="1"/>
      <protection locked="0"/>
    </xf>
    <xf numFmtId="3" fontId="23" fillId="12" borderId="14" xfId="0" applyNumberFormat="1" applyFont="1" applyFill="1" applyBorder="1" applyAlignment="1" applyProtection="1">
      <alignment vertical="center"/>
    </xf>
    <xf numFmtId="3" fontId="8" fillId="0" borderId="14" xfId="0" applyNumberFormat="1" applyFont="1" applyFill="1" applyBorder="1" applyAlignment="1" applyProtection="1">
      <alignment vertical="center"/>
      <protection locked="0"/>
    </xf>
    <xf numFmtId="3" fontId="15" fillId="0" borderId="0" xfId="2" applyNumberFormat="1" applyProtection="1"/>
    <xf numFmtId="0" fontId="15" fillId="0" borderId="0" xfId="2" applyAlignment="1" applyProtection="1">
      <alignment wrapText="1"/>
    </xf>
    <xf numFmtId="0" fontId="7" fillId="8" borderId="18" xfId="2" applyFont="1" applyFill="1" applyBorder="1" applyAlignment="1" applyProtection="1">
      <alignment horizontal="center" vertical="center" wrapText="1"/>
    </xf>
    <xf numFmtId="3" fontId="17" fillId="8" borderId="18" xfId="2" applyNumberFormat="1" applyFont="1" applyFill="1" applyBorder="1" applyAlignment="1" applyProtection="1">
      <alignment horizontal="center" vertical="center" wrapText="1"/>
    </xf>
    <xf numFmtId="0" fontId="17" fillId="8" borderId="22" xfId="2" applyFont="1" applyFill="1" applyBorder="1" applyAlignment="1" applyProtection="1">
      <alignment horizontal="center" vertical="center" wrapText="1"/>
    </xf>
    <xf numFmtId="3" fontId="17" fillId="8" borderId="22" xfId="2" applyNumberFormat="1" applyFont="1" applyFill="1" applyBorder="1" applyAlignment="1" applyProtection="1">
      <alignment horizontal="center" vertical="center" wrapText="1"/>
    </xf>
    <xf numFmtId="164" fontId="7" fillId="0" borderId="26" xfId="0" applyNumberFormat="1" applyFont="1" applyFill="1" applyBorder="1" applyAlignment="1" applyProtection="1">
      <alignment horizontal="center" vertical="center" wrapText="1"/>
    </xf>
    <xf numFmtId="3" fontId="8" fillId="0" borderId="26" xfId="0" applyNumberFormat="1" applyFont="1" applyFill="1" applyBorder="1" applyAlignment="1" applyProtection="1">
      <alignment horizontal="right" vertical="center" wrapText="1"/>
      <protection locked="0"/>
    </xf>
    <xf numFmtId="164" fontId="7" fillId="12" borderId="30" xfId="0" applyNumberFormat="1" applyFont="1" applyFill="1" applyBorder="1" applyAlignment="1" applyProtection="1">
      <alignment horizontal="center" vertical="center" wrapText="1"/>
    </xf>
    <xf numFmtId="3" fontId="23" fillId="12" borderId="30" xfId="0" applyNumberFormat="1" applyFont="1" applyFill="1" applyBorder="1" applyAlignment="1" applyProtection="1">
      <alignment horizontal="right" vertical="center" wrapText="1"/>
    </xf>
    <xf numFmtId="164" fontId="7" fillId="0" borderId="30" xfId="0" applyNumberFormat="1" applyFont="1" applyFill="1" applyBorder="1" applyAlignment="1" applyProtection="1">
      <alignment horizontal="center" vertical="center" wrapText="1"/>
    </xf>
    <xf numFmtId="3" fontId="8" fillId="0" borderId="30" xfId="0" applyNumberFormat="1" applyFont="1" applyFill="1" applyBorder="1" applyAlignment="1" applyProtection="1">
      <alignment horizontal="right" vertical="center" wrapText="1"/>
      <protection locked="0"/>
    </xf>
    <xf numFmtId="164" fontId="7" fillId="12" borderId="34" xfId="0" applyNumberFormat="1" applyFont="1" applyFill="1" applyBorder="1" applyAlignment="1" applyProtection="1">
      <alignment horizontal="center" vertical="center" wrapText="1"/>
    </xf>
    <xf numFmtId="3" fontId="23" fillId="12" borderId="34" xfId="0" applyNumberFormat="1" applyFont="1" applyFill="1" applyBorder="1" applyAlignment="1" applyProtection="1">
      <alignment horizontal="right" vertical="center" wrapText="1"/>
    </xf>
    <xf numFmtId="3" fontId="8" fillId="0" borderId="26" xfId="0" applyNumberFormat="1" applyFont="1" applyFill="1" applyBorder="1" applyAlignment="1" applyProtection="1">
      <alignment vertical="center" wrapText="1"/>
      <protection locked="0"/>
    </xf>
    <xf numFmtId="3" fontId="8" fillId="0" borderId="30" xfId="0" applyNumberFormat="1" applyFont="1" applyFill="1" applyBorder="1" applyAlignment="1" applyProtection="1">
      <alignment vertical="center" wrapText="1"/>
      <protection locked="0"/>
    </xf>
    <xf numFmtId="3" fontId="23" fillId="12" borderId="30" xfId="0" applyNumberFormat="1" applyFont="1" applyFill="1" applyBorder="1" applyAlignment="1" applyProtection="1">
      <alignment vertical="center" wrapText="1"/>
    </xf>
    <xf numFmtId="3" fontId="23" fillId="12" borderId="34" xfId="0" applyNumberFormat="1" applyFont="1" applyFill="1" applyBorder="1" applyAlignment="1" applyProtection="1">
      <alignment vertical="center" wrapText="1"/>
    </xf>
    <xf numFmtId="3" fontId="15" fillId="0" borderId="0" xfId="2" applyNumberFormat="1" applyAlignment="1" applyProtection="1">
      <alignment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3" fontId="26" fillId="8" borderId="39"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xf>
    <xf numFmtId="3" fontId="26" fillId="8" borderId="42" xfId="0" applyNumberFormat="1" applyFont="1" applyFill="1" applyBorder="1" applyAlignment="1" applyProtection="1">
      <alignment horizontal="center" vertical="center" wrapText="1"/>
    </xf>
    <xf numFmtId="3" fontId="26" fillId="8" borderId="42" xfId="0" applyNumberFormat="1" applyFont="1" applyFill="1" applyBorder="1" applyAlignment="1" applyProtection="1">
      <alignment horizontal="center" vertical="center"/>
    </xf>
    <xf numFmtId="3" fontId="26" fillId="8" borderId="43" xfId="0" applyNumberFormat="1" applyFont="1" applyFill="1" applyBorder="1" applyAlignment="1" applyProtection="1">
      <alignment horizontal="center" vertical="center"/>
    </xf>
    <xf numFmtId="165" fontId="17" fillId="0" borderId="45" xfId="0" applyNumberFormat="1" applyFont="1" applyFill="1" applyBorder="1" applyAlignment="1" applyProtection="1">
      <alignment horizontal="center" vertical="center"/>
    </xf>
    <xf numFmtId="3" fontId="27" fillId="0" borderId="45" xfId="0" applyNumberFormat="1" applyFont="1" applyFill="1" applyBorder="1" applyAlignment="1" applyProtection="1">
      <alignment vertical="center" shrinkToFit="1"/>
      <protection locked="0"/>
    </xf>
    <xf numFmtId="3" fontId="31" fillId="10" borderId="45" xfId="0" applyNumberFormat="1" applyFont="1" applyFill="1" applyBorder="1" applyAlignment="1" applyProtection="1">
      <alignment vertical="center" shrinkToFit="1"/>
    </xf>
    <xf numFmtId="165" fontId="17" fillId="10" borderId="45" xfId="0" applyNumberFormat="1" applyFont="1" applyFill="1" applyBorder="1" applyAlignment="1" applyProtection="1">
      <alignment horizontal="center" vertical="center"/>
    </xf>
    <xf numFmtId="3" fontId="27" fillId="15" borderId="45" xfId="0" applyNumberFormat="1" applyFont="1" applyFill="1" applyBorder="1" applyAlignment="1" applyProtection="1">
      <alignment vertical="center" shrinkToFit="1"/>
    </xf>
    <xf numFmtId="165" fontId="17" fillId="10" borderId="46" xfId="0" applyNumberFormat="1" applyFont="1" applyFill="1" applyBorder="1" applyAlignment="1" applyProtection="1">
      <alignment horizontal="center" vertical="center"/>
    </xf>
    <xf numFmtId="3" fontId="31" fillId="10" borderId="46" xfId="0" applyNumberFormat="1" applyFont="1" applyFill="1" applyBorder="1" applyAlignment="1" applyProtection="1">
      <alignment vertical="center" shrinkToFit="1"/>
    </xf>
    <xf numFmtId="3" fontId="31" fillId="0" borderId="45" xfId="0" applyNumberFormat="1" applyFont="1" applyFill="1" applyBorder="1" applyAlignment="1" applyProtection="1">
      <alignment vertical="center" shrinkToFit="1"/>
    </xf>
    <xf numFmtId="165" fontId="17" fillId="0" borderId="46" xfId="0" applyNumberFormat="1" applyFont="1" applyFill="1" applyBorder="1" applyAlignment="1" applyProtection="1">
      <alignment horizontal="center" vertical="center"/>
    </xf>
    <xf numFmtId="3" fontId="31" fillId="0" borderId="46" xfId="0" applyNumberFormat="1" applyFont="1" applyFill="1" applyBorder="1" applyAlignment="1" applyProtection="1">
      <alignment vertical="center" shrinkToFit="1"/>
    </xf>
    <xf numFmtId="0" fontId="10" fillId="2" borderId="4" xfId="0" applyFont="1" applyFill="1" applyBorder="1"/>
    <xf numFmtId="0" fontId="0" fillId="0" borderId="4" xfId="0" applyBorder="1"/>
    <xf numFmtId="0" fontId="0" fillId="0" borderId="6" xfId="0" applyBorder="1"/>
    <xf numFmtId="0" fontId="10" fillId="2" borderId="0" xfId="0" applyFont="1" applyFill="1" applyBorder="1"/>
    <xf numFmtId="0" fontId="0" fillId="0" borderId="0" xfId="0" applyBorder="1"/>
    <xf numFmtId="0" fontId="0" fillId="0" borderId="10" xfId="0" applyBorder="1"/>
    <xf numFmtId="0" fontId="10" fillId="2" borderId="5" xfId="0" applyFont="1" applyFill="1" applyBorder="1"/>
    <xf numFmtId="0" fontId="0" fillId="0" borderId="5" xfId="0" applyBorder="1"/>
    <xf numFmtId="0" fontId="0" fillId="0" borderId="7" xfId="0" applyBorder="1"/>
    <xf numFmtId="0" fontId="1" fillId="2" borderId="4" xfId="1" applyFill="1" applyBorder="1"/>
    <xf numFmtId="0" fontId="1" fillId="2" borderId="0" xfId="1" applyFill="1" applyBorder="1"/>
    <xf numFmtId="0" fontId="8" fillId="2" borderId="10" xfId="1" applyFont="1" applyFill="1" applyBorder="1" applyAlignment="1">
      <alignment horizontal="left" vertical="center" wrapText="1"/>
    </xf>
    <xf numFmtId="0" fontId="1" fillId="0" borderId="5" xfId="1" applyBorder="1"/>
    <xf numFmtId="0" fontId="8" fillId="2" borderId="4"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8" fillId="2" borderId="2" xfId="0" applyFont="1" applyFill="1" applyBorder="1" applyAlignment="1">
      <alignment horizontal="left" vertical="center" wrapText="1"/>
    </xf>
    <xf numFmtId="0" fontId="8" fillId="2" borderId="4" xfId="1" applyFont="1" applyFill="1" applyBorder="1" applyAlignment="1">
      <alignment horizontal="right" vertical="center" wrapText="1"/>
    </xf>
    <xf numFmtId="0" fontId="8" fillId="2" borderId="0" xfId="1" applyFont="1" applyFill="1" applyBorder="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0" fillId="2" borderId="0" xfId="1" applyFont="1" applyFill="1" applyBorder="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10" fillId="2" borderId="0" xfId="1" applyFont="1" applyFill="1" applyBorder="1" applyAlignment="1">
      <alignment vertical="top"/>
    </xf>
    <xf numFmtId="0" fontId="8" fillId="2" borderId="0" xfId="1" applyFont="1" applyFill="1" applyBorder="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Protection="1">
      <protection locked="0"/>
    </xf>
    <xf numFmtId="0" fontId="10" fillId="2" borderId="0" xfId="1" applyFont="1" applyFill="1" applyBorder="1" applyAlignment="1">
      <alignment vertical="top" wrapText="1"/>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Border="1" applyAlignment="1">
      <alignment horizontal="right" vertical="center"/>
    </xf>
    <xf numFmtId="0" fontId="11" fillId="2" borderId="0" xfId="1" applyFont="1" applyFill="1" applyBorder="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Border="1" applyAlignment="1">
      <alignment wrapText="1"/>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19" fillId="9" borderId="14" xfId="0" applyFont="1" applyFill="1" applyBorder="1" applyAlignment="1" applyProtection="1">
      <alignment horizontal="left" vertical="center" wrapText="1"/>
    </xf>
    <xf numFmtId="0" fontId="20" fillId="9" borderId="14" xfId="0" applyFont="1" applyFill="1" applyBorder="1" applyAlignment="1" applyProtection="1">
      <alignment vertical="center"/>
    </xf>
    <xf numFmtId="0" fontId="15" fillId="9" borderId="14"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9" fillId="12" borderId="14"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2" borderId="14" xfId="0" applyFont="1" applyFill="1" applyBorder="1" applyAlignment="1" applyProtection="1">
      <alignment horizontal="left" vertical="center" wrapText="1"/>
    </xf>
    <xf numFmtId="0" fontId="19" fillId="9" borderId="14" xfId="0" applyFont="1" applyFill="1" applyBorder="1" applyAlignment="1" applyProtection="1">
      <alignment vertical="center" wrapText="1"/>
    </xf>
    <xf numFmtId="0" fontId="0" fillId="0" borderId="14" xfId="0" applyBorder="1" applyAlignment="1" applyProtection="1"/>
    <xf numFmtId="0" fontId="7" fillId="9" borderId="14" xfId="0" applyFont="1" applyFill="1" applyBorder="1" applyAlignment="1" applyProtection="1">
      <alignment horizontal="left" vertical="center" wrapText="1"/>
    </xf>
    <xf numFmtId="0" fontId="7" fillId="9" borderId="14" xfId="0" applyFont="1" applyFill="1" applyBorder="1" applyAlignment="1" applyProtection="1">
      <alignment vertical="center" wrapText="1"/>
    </xf>
    <xf numFmtId="0" fontId="21" fillId="12" borderId="14" xfId="0" applyFont="1" applyFill="1" applyBorder="1" applyAlignment="1" applyProtection="1">
      <alignment horizontal="left" vertical="center" wrapText="1"/>
    </xf>
    <xf numFmtId="0" fontId="8" fillId="12" borderId="14" xfId="0" applyFont="1" applyFill="1" applyBorder="1" applyAlignment="1" applyProtection="1">
      <alignment horizontal="left" vertical="center" wrapText="1" indent="1"/>
    </xf>
    <xf numFmtId="0" fontId="21" fillId="0"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8" fillId="12" borderId="14" xfId="0" applyFont="1" applyFill="1" applyBorder="1" applyAlignment="1" applyProtection="1">
      <alignment horizontal="left" vertical="center" wrapText="1"/>
    </xf>
    <xf numFmtId="0" fontId="17" fillId="8" borderId="14" xfId="2" applyFont="1" applyFill="1" applyBorder="1" applyAlignment="1" applyProtection="1">
      <alignment horizontal="center" vertical="center"/>
    </xf>
    <xf numFmtId="0" fontId="13"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2" applyFont="1" applyFill="1" applyBorder="1" applyAlignment="1" applyProtection="1">
      <alignment horizontal="center" vertical="top" wrapText="1"/>
      <protection locked="0"/>
    </xf>
    <xf numFmtId="0" fontId="15"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4" fillId="11" borderId="6" xfId="2"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Alignment="1" applyProtection="1">
      <protection locked="0"/>
    </xf>
    <xf numFmtId="0" fontId="7" fillId="8" borderId="14" xfId="2" applyFont="1" applyFill="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0" fontId="19" fillId="12" borderId="27" xfId="0" applyFont="1" applyFill="1" applyBorder="1" applyAlignment="1" applyProtection="1">
      <alignment horizontal="left" vertical="center" wrapText="1"/>
    </xf>
    <xf numFmtId="0" fontId="19" fillId="12" borderId="28" xfId="0" applyFont="1" applyFill="1" applyBorder="1" applyAlignment="1" applyProtection="1">
      <alignment horizontal="left" vertical="center" wrapText="1"/>
    </xf>
    <xf numFmtId="0" fontId="19" fillId="12" borderId="29"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12" borderId="31" xfId="0" applyFont="1" applyFill="1" applyBorder="1" applyAlignment="1" applyProtection="1">
      <alignment horizontal="left" vertical="center" wrapText="1"/>
    </xf>
    <xf numFmtId="0" fontId="19" fillId="12" borderId="32" xfId="0" applyFont="1" applyFill="1" applyBorder="1" applyAlignment="1" applyProtection="1">
      <alignment horizontal="left" vertical="center" wrapText="1"/>
    </xf>
    <xf numFmtId="0" fontId="19" fillId="12" borderId="33" xfId="0" applyFont="1" applyFill="1" applyBorder="1" applyAlignment="1" applyProtection="1">
      <alignment horizontal="left" vertical="center" wrapText="1"/>
    </xf>
    <xf numFmtId="0" fontId="7" fillId="12" borderId="27" xfId="0" applyFont="1" applyFill="1" applyBorder="1" applyAlignment="1" applyProtection="1">
      <alignment horizontal="left" vertical="center" wrapText="1"/>
    </xf>
    <xf numFmtId="0" fontId="7" fillId="12" borderId="28" xfId="0" applyFont="1" applyFill="1" applyBorder="1" applyAlignment="1" applyProtection="1">
      <alignment horizontal="left" vertical="center" wrapText="1"/>
    </xf>
    <xf numFmtId="0" fontId="7" fillId="12" borderId="29" xfId="0" applyFont="1" applyFill="1" applyBorder="1" applyAlignment="1" applyProtection="1">
      <alignment horizontal="left" vertical="center" wrapText="1"/>
    </xf>
    <xf numFmtId="0" fontId="19" fillId="13" borderId="1" xfId="0" applyFont="1" applyFill="1" applyBorder="1" applyAlignment="1" applyProtection="1">
      <alignment horizontal="left" vertical="center" wrapText="1" shrinkToFit="1"/>
    </xf>
    <xf numFmtId="0" fontId="19" fillId="13" borderId="2" xfId="0" applyFont="1" applyFill="1" applyBorder="1" applyAlignment="1" applyProtection="1">
      <alignment horizontal="left" vertical="center" wrapText="1" shrinkToFit="1"/>
    </xf>
    <xf numFmtId="0" fontId="19" fillId="13" borderId="3" xfId="0" applyFont="1" applyFill="1" applyBorder="1" applyAlignment="1" applyProtection="1">
      <alignment horizontal="left" vertical="center" wrapText="1" shrinkToFi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12" borderId="27" xfId="0" applyFont="1" applyFill="1" applyBorder="1" applyAlignment="1" applyProtection="1">
      <alignment horizontal="left" vertical="center" wrapText="1"/>
    </xf>
    <xf numFmtId="0" fontId="8" fillId="12" borderId="28" xfId="0" applyFont="1" applyFill="1" applyBorder="1" applyAlignment="1" applyProtection="1">
      <alignment horizontal="left" vertical="center" wrapText="1"/>
    </xf>
    <xf numFmtId="0" fontId="8" fillId="12" borderId="29" xfId="0" applyFont="1" applyFill="1" applyBorder="1" applyAlignment="1" applyProtection="1">
      <alignment horizontal="left" vertical="center" wrapText="1"/>
    </xf>
    <xf numFmtId="0" fontId="24" fillId="0" borderId="27" xfId="0" applyFont="1" applyFill="1" applyBorder="1" applyAlignment="1" applyProtection="1">
      <alignment horizontal="left" vertical="center" wrapText="1"/>
    </xf>
    <xf numFmtId="0" fontId="24" fillId="0" borderId="28" xfId="0" applyFont="1" applyFill="1" applyBorder="1" applyAlignment="1" applyProtection="1">
      <alignment horizontal="left" vertical="center" wrapText="1"/>
    </xf>
    <xf numFmtId="0" fontId="24" fillId="0" borderId="29" xfId="0" applyFont="1" applyFill="1" applyBorder="1" applyAlignment="1" applyProtection="1">
      <alignment horizontal="left" vertical="center" wrapText="1"/>
    </xf>
    <xf numFmtId="0" fontId="13" fillId="0" borderId="0" xfId="2" applyFont="1" applyFill="1" applyBorder="1" applyAlignment="1" applyProtection="1">
      <alignment horizontal="center" vertical="center" wrapText="1"/>
    </xf>
    <xf numFmtId="0" fontId="0" fillId="0" borderId="0" xfId="0" applyAlignment="1" applyProtection="1">
      <alignment horizontal="center"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7" fillId="8" borderId="15" xfId="2"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8" borderId="19" xfId="2"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29" fillId="14" borderId="47" xfId="0" applyFont="1" applyFill="1" applyBorder="1" applyAlignment="1" applyProtection="1">
      <alignment horizontal="left" vertical="center"/>
    </xf>
    <xf numFmtId="0" fontId="27" fillId="0" borderId="47" xfId="0" applyFont="1" applyBorder="1" applyAlignment="1" applyProtection="1">
      <alignment vertical="center"/>
    </xf>
    <xf numFmtId="0" fontId="29" fillId="0" borderId="45" xfId="0" applyFont="1" applyBorder="1" applyAlignment="1" applyProtection="1">
      <alignment horizontal="left" vertical="center" wrapText="1"/>
    </xf>
    <xf numFmtId="0" fontId="29" fillId="0" borderId="46"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17" fillId="0" borderId="46" xfId="0" applyFont="1" applyBorder="1" applyAlignment="1" applyProtection="1">
      <alignment horizontal="left" vertical="center" wrapText="1"/>
    </xf>
    <xf numFmtId="0" fontId="27" fillId="0" borderId="47" xfId="0" applyFont="1" applyBorder="1" applyProtection="1"/>
    <xf numFmtId="0" fontId="17" fillId="0" borderId="45" xfId="0" applyFont="1" applyBorder="1" applyAlignment="1" applyProtection="1">
      <alignment horizontal="left" vertical="center" wrapText="1"/>
    </xf>
    <xf numFmtId="0" fontId="17" fillId="10" borderId="46" xfId="0" applyFont="1" applyFill="1" applyBorder="1" applyAlignment="1" applyProtection="1">
      <alignment horizontal="left" vertical="center" wrapText="1"/>
    </xf>
    <xf numFmtId="0" fontId="29" fillId="10" borderId="45" xfId="0" applyFont="1" applyFill="1" applyBorder="1" applyAlignment="1" applyProtection="1">
      <alignment horizontal="left" vertical="center" wrapText="1"/>
    </xf>
    <xf numFmtId="0" fontId="29" fillId="10" borderId="46" xfId="0" applyFont="1" applyFill="1" applyBorder="1" applyAlignment="1" applyProtection="1">
      <alignment horizontal="left" vertical="center" wrapText="1"/>
    </xf>
    <xf numFmtId="0" fontId="17" fillId="10" borderId="45" xfId="0" applyFont="1" applyFill="1" applyBorder="1" applyAlignment="1" applyProtection="1">
      <alignment horizontal="left" vertical="center" wrapText="1"/>
    </xf>
    <xf numFmtId="3" fontId="26" fillId="8" borderId="37" xfId="0" applyNumberFormat="1" applyFont="1" applyFill="1" applyBorder="1" applyAlignment="1" applyProtection="1">
      <alignment horizontal="center" vertical="center" wrapText="1"/>
    </xf>
    <xf numFmtId="3" fontId="27" fillId="0" borderId="40" xfId="0" applyNumberFormat="1" applyFont="1" applyBorder="1" applyProtection="1"/>
    <xf numFmtId="49" fontId="26" fillId="8" borderId="41"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wrapText="1"/>
    </xf>
    <xf numFmtId="0" fontId="29" fillId="14" borderId="44" xfId="0" applyFont="1" applyFill="1" applyBorder="1" applyAlignment="1" applyProtection="1">
      <alignment horizontal="left" vertical="center"/>
    </xf>
    <xf numFmtId="0" fontId="30" fillId="14" borderId="44" xfId="0" applyFont="1" applyFill="1" applyBorder="1" applyAlignment="1" applyProtection="1">
      <alignment vertical="center"/>
    </xf>
    <xf numFmtId="0" fontId="27" fillId="0" borderId="44" xfId="0" applyFont="1" applyBorder="1" applyAlignment="1" applyProtection="1">
      <alignment vertical="center"/>
    </xf>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4" fillId="0" borderId="0" xfId="3" applyFont="1" applyFill="1" applyBorder="1" applyAlignment="1" applyProtection="1">
      <alignment horizontal="center" vertical="center"/>
    </xf>
    <xf numFmtId="0" fontId="26" fillId="8" borderId="35" xfId="0" applyFont="1" applyFill="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6" fillId="8" borderId="36" xfId="0" applyFont="1" applyFill="1" applyBorder="1" applyAlignment="1" applyProtection="1">
      <alignment horizontal="center" vertical="center" wrapText="1"/>
    </xf>
    <xf numFmtId="0" fontId="27" fillId="0" borderId="39" xfId="0" applyFont="1" applyBorder="1" applyProtection="1"/>
    <xf numFmtId="3" fontId="26" fillId="8" borderId="36" xfId="0" applyNumberFormat="1" applyFont="1" applyFill="1" applyBorder="1" applyAlignment="1" applyProtection="1">
      <alignment horizontal="center" vertical="center" wrapText="1"/>
    </xf>
    <xf numFmtId="3" fontId="27" fillId="0" borderId="39" xfId="0" applyNumberFormat="1" applyFont="1" applyBorder="1" applyProtection="1"/>
    <xf numFmtId="0" fontId="15" fillId="0" borderId="0" xfId="0" applyFont="1" applyAlignment="1">
      <alignment horizontal="left" vertical="top" wrapText="1"/>
    </xf>
    <xf numFmtId="0" fontId="0" fillId="0" borderId="0" xfId="0" applyAlignment="1">
      <alignment horizontal="left" vertical="top"/>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topLeftCell="A39" zoomScaleNormal="100" workbookViewId="0">
      <selection activeCell="D61" sqref="D61:K61"/>
    </sheetView>
  </sheetViews>
  <sheetFormatPr defaultColWidth="9.109375" defaultRowHeight="14.4" x14ac:dyDescent="0.3"/>
  <cols>
    <col min="1" max="1" width="17.6640625" style="5" customWidth="1"/>
    <col min="2" max="9" width="9.109375" style="5"/>
    <col min="10" max="10" width="15.33203125" style="5" customWidth="1"/>
    <col min="11" max="11" width="9.109375" style="5"/>
    <col min="12" max="14" width="9.109375" style="3"/>
    <col min="15" max="15" width="9.109375" style="4"/>
    <col min="16" max="21" width="9.109375" style="3"/>
    <col min="22" max="16384" width="9.109375" style="5"/>
  </cols>
  <sheetData>
    <row r="1" spans="2:21" ht="15.6" x14ac:dyDescent="0.3">
      <c r="B1" s="186" t="s">
        <v>0</v>
      </c>
      <c r="C1" s="187"/>
      <c r="D1" s="187"/>
      <c r="E1" s="1"/>
      <c r="F1" s="1"/>
      <c r="G1" s="1"/>
      <c r="H1" s="1"/>
      <c r="I1" s="1"/>
      <c r="J1" s="1"/>
      <c r="K1" s="2"/>
    </row>
    <row r="2" spans="2:21" ht="14.4" customHeight="1" x14ac:dyDescent="0.3">
      <c r="B2" s="188" t="s">
        <v>1</v>
      </c>
      <c r="C2" s="189"/>
      <c r="D2" s="189"/>
      <c r="E2" s="189"/>
      <c r="F2" s="189"/>
      <c r="G2" s="189"/>
      <c r="H2" s="189"/>
      <c r="I2" s="189"/>
      <c r="J2" s="189"/>
      <c r="K2" s="190"/>
      <c r="O2" s="4">
        <v>1</v>
      </c>
    </row>
    <row r="3" spans="2:21" x14ac:dyDescent="0.3">
      <c r="B3" s="6"/>
      <c r="C3" s="7"/>
      <c r="D3" s="7"/>
      <c r="E3" s="7"/>
      <c r="F3" s="7"/>
      <c r="G3" s="7"/>
      <c r="H3" s="7"/>
      <c r="I3" s="7"/>
      <c r="J3" s="7"/>
      <c r="K3" s="8"/>
      <c r="O3" s="4">
        <v>2</v>
      </c>
    </row>
    <row r="4" spans="2:21" ht="33.6" customHeight="1" x14ac:dyDescent="0.3">
      <c r="B4" s="191" t="s">
        <v>2</v>
      </c>
      <c r="C4" s="192"/>
      <c r="D4" s="192"/>
      <c r="E4" s="192"/>
      <c r="F4" s="193">
        <v>43831</v>
      </c>
      <c r="G4" s="194"/>
      <c r="H4" s="9" t="s">
        <v>3</v>
      </c>
      <c r="I4" s="193">
        <v>43921</v>
      </c>
      <c r="J4" s="194"/>
      <c r="K4" s="10"/>
      <c r="O4" s="4">
        <v>3</v>
      </c>
    </row>
    <row r="5" spans="2:21" s="11" customFormat="1" ht="10.199999999999999" customHeight="1" x14ac:dyDescent="0.3">
      <c r="B5" s="195"/>
      <c r="C5" s="196"/>
      <c r="D5" s="196"/>
      <c r="E5" s="196"/>
      <c r="F5" s="196"/>
      <c r="G5" s="196"/>
      <c r="H5" s="196"/>
      <c r="I5" s="196"/>
      <c r="J5" s="196"/>
      <c r="K5" s="197"/>
      <c r="O5" s="12">
        <v>4</v>
      </c>
    </row>
    <row r="6" spans="2:21" ht="20.399999999999999" customHeight="1" x14ac:dyDescent="0.3">
      <c r="B6" s="13"/>
      <c r="C6" s="14" t="s">
        <v>4</v>
      </c>
      <c r="D6" s="15"/>
      <c r="E6" s="15"/>
      <c r="F6" s="16">
        <v>2020</v>
      </c>
      <c r="G6" s="17"/>
      <c r="H6" s="9"/>
      <c r="I6" s="17"/>
      <c r="J6" s="18"/>
      <c r="K6" s="19"/>
    </row>
    <row r="7" spans="2:21" s="23" customFormat="1" ht="10.95" customHeight="1" x14ac:dyDescent="0.3">
      <c r="B7" s="13"/>
      <c r="C7" s="15"/>
      <c r="D7" s="15"/>
      <c r="E7" s="15"/>
      <c r="F7" s="20"/>
      <c r="G7" s="20"/>
      <c r="H7" s="9"/>
      <c r="I7" s="17"/>
      <c r="J7" s="18"/>
      <c r="K7" s="19"/>
      <c r="L7" s="21"/>
      <c r="M7" s="21"/>
      <c r="N7" s="21"/>
      <c r="O7" s="22"/>
      <c r="P7" s="21"/>
      <c r="Q7" s="21"/>
      <c r="R7" s="21"/>
      <c r="S7" s="21"/>
      <c r="T7" s="21"/>
      <c r="U7" s="21"/>
    </row>
    <row r="8" spans="2:21" ht="20.399999999999999" customHeight="1" x14ac:dyDescent="0.3">
      <c r="B8" s="13"/>
      <c r="C8" s="14" t="s">
        <v>5</v>
      </c>
      <c r="D8" s="15"/>
      <c r="E8" s="15"/>
      <c r="F8" s="16">
        <v>1</v>
      </c>
      <c r="G8" s="17"/>
      <c r="H8" s="9"/>
      <c r="I8" s="17"/>
      <c r="J8" s="18"/>
      <c r="K8" s="19"/>
    </row>
    <row r="9" spans="2:21" s="23" customFormat="1" ht="10.95" customHeight="1" x14ac:dyDescent="0.3">
      <c r="B9" s="13"/>
      <c r="C9" s="15"/>
      <c r="D9" s="15"/>
      <c r="E9" s="15"/>
      <c r="F9" s="20"/>
      <c r="G9" s="20"/>
      <c r="H9" s="9"/>
      <c r="I9" s="20"/>
      <c r="J9" s="24"/>
      <c r="K9" s="19"/>
      <c r="L9" s="21"/>
      <c r="M9" s="21"/>
      <c r="N9" s="21"/>
      <c r="O9" s="22"/>
      <c r="P9" s="21"/>
      <c r="Q9" s="21"/>
      <c r="R9" s="21"/>
      <c r="S9" s="21"/>
      <c r="T9" s="21"/>
      <c r="U9" s="21"/>
    </row>
    <row r="10" spans="2:21" ht="37.950000000000003" customHeight="1" x14ac:dyDescent="0.3">
      <c r="B10" s="183" t="s">
        <v>6</v>
      </c>
      <c r="C10" s="184"/>
      <c r="D10" s="184"/>
      <c r="E10" s="184"/>
      <c r="F10" s="184"/>
      <c r="G10" s="184"/>
      <c r="H10" s="184"/>
      <c r="I10" s="184"/>
      <c r="J10" s="184"/>
      <c r="K10" s="25"/>
    </row>
    <row r="11" spans="2:21" ht="24.6" customHeight="1" x14ac:dyDescent="0.3">
      <c r="B11" s="169" t="s">
        <v>7</v>
      </c>
      <c r="C11" s="185"/>
      <c r="D11" s="175" t="s">
        <v>8</v>
      </c>
      <c r="E11" s="176"/>
      <c r="F11" s="26"/>
      <c r="G11" s="141" t="s">
        <v>9</v>
      </c>
      <c r="H11" s="179"/>
      <c r="I11" s="157" t="s">
        <v>10</v>
      </c>
      <c r="J11" s="158"/>
      <c r="K11" s="27"/>
    </row>
    <row r="12" spans="2:21" ht="14.4" customHeight="1" x14ac:dyDescent="0.3">
      <c r="B12" s="28"/>
      <c r="C12" s="29"/>
      <c r="D12" s="29"/>
      <c r="E12" s="29"/>
      <c r="F12" s="182"/>
      <c r="G12" s="182"/>
      <c r="H12" s="182"/>
      <c r="I12" s="182"/>
      <c r="J12" s="30"/>
      <c r="K12" s="27"/>
    </row>
    <row r="13" spans="2:21" ht="21" customHeight="1" x14ac:dyDescent="0.3">
      <c r="B13" s="140" t="s">
        <v>11</v>
      </c>
      <c r="C13" s="179"/>
      <c r="D13" s="175" t="s">
        <v>12</v>
      </c>
      <c r="E13" s="176"/>
      <c r="F13" s="181"/>
      <c r="G13" s="182"/>
      <c r="H13" s="182"/>
      <c r="I13" s="182"/>
      <c r="J13" s="30"/>
      <c r="K13" s="27"/>
    </row>
    <row r="14" spans="2:21" ht="10.95" customHeight="1" x14ac:dyDescent="0.3">
      <c r="B14" s="26"/>
      <c r="C14" s="30"/>
      <c r="D14" s="29"/>
      <c r="E14" s="29"/>
      <c r="F14" s="147"/>
      <c r="G14" s="147"/>
      <c r="H14" s="147"/>
      <c r="I14" s="147"/>
      <c r="J14" s="29"/>
      <c r="K14" s="31"/>
    </row>
    <row r="15" spans="2:21" ht="22.95" customHeight="1" x14ac:dyDescent="0.3">
      <c r="B15" s="140" t="s">
        <v>13</v>
      </c>
      <c r="C15" s="179"/>
      <c r="D15" s="175" t="s">
        <v>14</v>
      </c>
      <c r="E15" s="176"/>
      <c r="F15" s="180"/>
      <c r="G15" s="171"/>
      <c r="H15" s="32" t="s">
        <v>15</v>
      </c>
      <c r="I15" s="157" t="s">
        <v>16</v>
      </c>
      <c r="J15" s="158"/>
      <c r="K15" s="33"/>
    </row>
    <row r="16" spans="2:21" ht="10.95" customHeight="1" x14ac:dyDescent="0.3">
      <c r="B16" s="26"/>
      <c r="C16" s="30"/>
      <c r="D16" s="29"/>
      <c r="E16" s="29"/>
      <c r="F16" s="147"/>
      <c r="G16" s="147"/>
      <c r="H16" s="147"/>
      <c r="I16" s="147"/>
      <c r="J16" s="29"/>
      <c r="K16" s="31"/>
    </row>
    <row r="17" spans="2:11" ht="22.95" customHeight="1" x14ac:dyDescent="0.3">
      <c r="B17" s="34"/>
      <c r="C17" s="32" t="s">
        <v>17</v>
      </c>
      <c r="D17" s="175" t="s">
        <v>18</v>
      </c>
      <c r="E17" s="176"/>
      <c r="F17" s="35"/>
      <c r="G17" s="35"/>
      <c r="H17" s="35"/>
      <c r="I17" s="35"/>
      <c r="J17" s="35"/>
      <c r="K17" s="33"/>
    </row>
    <row r="18" spans="2:11" x14ac:dyDescent="0.3">
      <c r="B18" s="177"/>
      <c r="C18" s="178"/>
      <c r="D18" s="147"/>
      <c r="E18" s="147"/>
      <c r="F18" s="147"/>
      <c r="G18" s="147"/>
      <c r="H18" s="147"/>
      <c r="I18" s="147"/>
      <c r="J18" s="29"/>
      <c r="K18" s="31"/>
    </row>
    <row r="19" spans="2:11" x14ac:dyDescent="0.3">
      <c r="B19" s="169" t="s">
        <v>19</v>
      </c>
      <c r="C19" s="170"/>
      <c r="D19" s="148" t="s">
        <v>20</v>
      </c>
      <c r="E19" s="149"/>
      <c r="F19" s="149"/>
      <c r="G19" s="149"/>
      <c r="H19" s="149"/>
      <c r="I19" s="149"/>
      <c r="J19" s="149"/>
      <c r="K19" s="150"/>
    </row>
    <row r="20" spans="2:11" x14ac:dyDescent="0.3">
      <c r="B20" s="28"/>
      <c r="C20" s="29"/>
      <c r="D20" s="36"/>
      <c r="E20" s="29"/>
      <c r="F20" s="147"/>
      <c r="G20" s="147"/>
      <c r="H20" s="147"/>
      <c r="I20" s="147"/>
      <c r="J20" s="29"/>
      <c r="K20" s="31"/>
    </row>
    <row r="21" spans="2:11" x14ac:dyDescent="0.3">
      <c r="B21" s="169" t="s">
        <v>21</v>
      </c>
      <c r="C21" s="170"/>
      <c r="D21" s="157">
        <v>10000</v>
      </c>
      <c r="E21" s="158"/>
      <c r="F21" s="147"/>
      <c r="G21" s="147"/>
      <c r="H21" s="148" t="s">
        <v>22</v>
      </c>
      <c r="I21" s="149"/>
      <c r="J21" s="149"/>
      <c r="K21" s="150"/>
    </row>
    <row r="22" spans="2:11" x14ac:dyDescent="0.3">
      <c r="B22" s="28"/>
      <c r="C22" s="29"/>
      <c r="D22" s="29"/>
      <c r="E22" s="29"/>
      <c r="F22" s="147"/>
      <c r="G22" s="147"/>
      <c r="H22" s="147"/>
      <c r="I22" s="147"/>
      <c r="J22" s="29"/>
      <c r="K22" s="31"/>
    </row>
    <row r="23" spans="2:11" x14ac:dyDescent="0.3">
      <c r="B23" s="169" t="s">
        <v>23</v>
      </c>
      <c r="C23" s="170"/>
      <c r="D23" s="148" t="s">
        <v>24</v>
      </c>
      <c r="E23" s="149"/>
      <c r="F23" s="149"/>
      <c r="G23" s="149"/>
      <c r="H23" s="149"/>
      <c r="I23" s="149"/>
      <c r="J23" s="149"/>
      <c r="K23" s="150"/>
    </row>
    <row r="24" spans="2:11" x14ac:dyDescent="0.3">
      <c r="B24" s="28"/>
      <c r="C24" s="29"/>
      <c r="D24" s="29"/>
      <c r="E24" s="29"/>
      <c r="F24" s="147"/>
      <c r="G24" s="147"/>
      <c r="H24" s="147"/>
      <c r="I24" s="147"/>
      <c r="J24" s="29"/>
      <c r="K24" s="31"/>
    </row>
    <row r="25" spans="2:11" x14ac:dyDescent="0.3">
      <c r="B25" s="169" t="s">
        <v>25</v>
      </c>
      <c r="C25" s="170"/>
      <c r="D25" s="172"/>
      <c r="E25" s="173"/>
      <c r="F25" s="173"/>
      <c r="G25" s="173"/>
      <c r="H25" s="173"/>
      <c r="I25" s="173"/>
      <c r="J25" s="173"/>
      <c r="K25" s="174"/>
    </row>
    <row r="26" spans="2:11" x14ac:dyDescent="0.3">
      <c r="B26" s="28"/>
      <c r="C26" s="29"/>
      <c r="D26" s="36"/>
      <c r="E26" s="29"/>
      <c r="F26" s="147"/>
      <c r="G26" s="147"/>
      <c r="H26" s="147"/>
      <c r="I26" s="147"/>
      <c r="J26" s="29"/>
      <c r="K26" s="31"/>
    </row>
    <row r="27" spans="2:11" x14ac:dyDescent="0.3">
      <c r="B27" s="169" t="s">
        <v>26</v>
      </c>
      <c r="C27" s="170"/>
      <c r="D27" s="172" t="s">
        <v>27</v>
      </c>
      <c r="E27" s="173"/>
      <c r="F27" s="173"/>
      <c r="G27" s="173"/>
      <c r="H27" s="173"/>
      <c r="I27" s="173"/>
      <c r="J27" s="173"/>
      <c r="K27" s="174"/>
    </row>
    <row r="28" spans="2:11" ht="13.95" customHeight="1" x14ac:dyDescent="0.3">
      <c r="B28" s="28"/>
      <c r="C28" s="29"/>
      <c r="D28" s="36"/>
      <c r="E28" s="29"/>
      <c r="F28" s="147"/>
      <c r="G28" s="147"/>
      <c r="H28" s="147"/>
      <c r="I28" s="147"/>
      <c r="J28" s="29"/>
      <c r="K28" s="31"/>
    </row>
    <row r="29" spans="2:11" ht="22.95" customHeight="1" x14ac:dyDescent="0.3">
      <c r="B29" s="140" t="s">
        <v>28</v>
      </c>
      <c r="C29" s="170"/>
      <c r="D29" s="37">
        <v>2570</v>
      </c>
      <c r="E29" s="38"/>
      <c r="F29" s="151"/>
      <c r="G29" s="151"/>
      <c r="H29" s="151"/>
      <c r="I29" s="151"/>
      <c r="J29" s="39"/>
      <c r="K29" s="40"/>
    </row>
    <row r="30" spans="2:11" x14ac:dyDescent="0.3">
      <c r="B30" s="28"/>
      <c r="C30" s="29"/>
      <c r="D30" s="29"/>
      <c r="E30" s="29"/>
      <c r="F30" s="147"/>
      <c r="G30" s="147"/>
      <c r="H30" s="147"/>
      <c r="I30" s="147"/>
      <c r="J30" s="39"/>
      <c r="K30" s="40"/>
    </row>
    <row r="31" spans="2:11" x14ac:dyDescent="0.3">
      <c r="B31" s="169" t="s">
        <v>29</v>
      </c>
      <c r="C31" s="170"/>
      <c r="D31" s="41" t="s">
        <v>30</v>
      </c>
      <c r="E31" s="168" t="s">
        <v>31</v>
      </c>
      <c r="F31" s="155"/>
      <c r="G31" s="155"/>
      <c r="H31" s="155"/>
      <c r="I31" s="42"/>
      <c r="J31" s="43" t="s">
        <v>32</v>
      </c>
      <c r="K31" s="44" t="s">
        <v>30</v>
      </c>
    </row>
    <row r="32" spans="2:11" x14ac:dyDescent="0.3">
      <c r="B32" s="169"/>
      <c r="C32" s="170"/>
      <c r="D32" s="45"/>
      <c r="E32" s="9"/>
      <c r="F32" s="171"/>
      <c r="G32" s="171"/>
      <c r="H32" s="171"/>
      <c r="I32" s="171"/>
      <c r="J32" s="39"/>
      <c r="K32" s="40"/>
    </row>
    <row r="33" spans="1:11" x14ac:dyDescent="0.3">
      <c r="B33" s="169" t="s">
        <v>33</v>
      </c>
      <c r="C33" s="170"/>
      <c r="D33" s="37" t="s">
        <v>34</v>
      </c>
      <c r="E33" s="168" t="s">
        <v>35</v>
      </c>
      <c r="F33" s="155"/>
      <c r="G33" s="155"/>
      <c r="H33" s="155"/>
      <c r="I33" s="35"/>
      <c r="J33" s="43" t="s">
        <v>34</v>
      </c>
      <c r="K33" s="44" t="s">
        <v>36</v>
      </c>
    </row>
    <row r="34" spans="1:11" x14ac:dyDescent="0.3">
      <c r="B34" s="28"/>
      <c r="C34" s="29"/>
      <c r="D34" s="29"/>
      <c r="E34" s="29"/>
      <c r="F34" s="147"/>
      <c r="G34" s="147"/>
      <c r="H34" s="147"/>
      <c r="I34" s="147"/>
      <c r="J34" s="29"/>
      <c r="K34" s="31"/>
    </row>
    <row r="35" spans="1:11" x14ac:dyDescent="0.3">
      <c r="B35" s="168" t="s">
        <v>37</v>
      </c>
      <c r="C35" s="155"/>
      <c r="D35" s="155"/>
      <c r="E35" s="155"/>
      <c r="F35" s="155" t="s">
        <v>38</v>
      </c>
      <c r="G35" s="155"/>
      <c r="H35" s="155"/>
      <c r="I35" s="155"/>
      <c r="J35" s="155"/>
      <c r="K35" s="46" t="s">
        <v>39</v>
      </c>
    </row>
    <row r="36" spans="1:11" x14ac:dyDescent="0.3">
      <c r="B36" s="28"/>
      <c r="C36" s="29"/>
      <c r="D36" s="29"/>
      <c r="E36" s="29"/>
      <c r="F36" s="147"/>
      <c r="G36" s="147"/>
      <c r="H36" s="147"/>
      <c r="I36" s="147"/>
      <c r="J36" s="29"/>
      <c r="K36" s="40"/>
    </row>
    <row r="37" spans="1:11" x14ac:dyDescent="0.3">
      <c r="B37" s="163" t="s">
        <v>40</v>
      </c>
      <c r="C37" s="164"/>
      <c r="D37" s="164"/>
      <c r="E37" s="164"/>
      <c r="F37" s="163" t="s">
        <v>41</v>
      </c>
      <c r="G37" s="164"/>
      <c r="H37" s="164"/>
      <c r="I37" s="164"/>
      <c r="J37" s="165"/>
      <c r="K37" s="47"/>
    </row>
    <row r="38" spans="1:11" x14ac:dyDescent="0.3">
      <c r="B38" s="28"/>
      <c r="C38" s="29"/>
      <c r="D38" s="36"/>
      <c r="E38" s="167"/>
      <c r="F38" s="167"/>
      <c r="G38" s="167"/>
      <c r="H38" s="167"/>
      <c r="I38" s="167"/>
      <c r="J38" s="167"/>
      <c r="K38" s="31"/>
    </row>
    <row r="39" spans="1:11" x14ac:dyDescent="0.3">
      <c r="B39" s="163" t="s">
        <v>42</v>
      </c>
      <c r="C39" s="164"/>
      <c r="D39" s="164"/>
      <c r="E39" s="165"/>
      <c r="F39" s="163" t="s">
        <v>43</v>
      </c>
      <c r="G39" s="164"/>
      <c r="H39" s="164"/>
      <c r="I39" s="164"/>
      <c r="J39" s="165"/>
      <c r="K39" s="37"/>
    </row>
    <row r="40" spans="1:11" x14ac:dyDescent="0.3">
      <c r="B40" s="28"/>
      <c r="C40" s="29"/>
      <c r="D40" s="36"/>
      <c r="E40" s="48"/>
      <c r="F40" s="167"/>
      <c r="G40" s="167"/>
      <c r="H40" s="167"/>
      <c r="I40" s="167"/>
      <c r="J40" s="30"/>
      <c r="K40" s="31"/>
    </row>
    <row r="41" spans="1:11" x14ac:dyDescent="0.3">
      <c r="B41" s="163" t="s">
        <v>44</v>
      </c>
      <c r="C41" s="164"/>
      <c r="D41" s="164"/>
      <c r="E41" s="165"/>
      <c r="F41" s="163" t="s">
        <v>45</v>
      </c>
      <c r="G41" s="164"/>
      <c r="H41" s="164"/>
      <c r="I41" s="164"/>
      <c r="J41" s="165"/>
      <c r="K41" s="37"/>
    </row>
    <row r="42" spans="1:11" x14ac:dyDescent="0.3">
      <c r="B42" s="28"/>
      <c r="C42" s="29"/>
      <c r="D42" s="36"/>
      <c r="E42" s="48"/>
      <c r="F42" s="167"/>
      <c r="G42" s="167"/>
      <c r="H42" s="167"/>
      <c r="I42" s="167"/>
      <c r="J42" s="30"/>
      <c r="K42" s="31"/>
    </row>
    <row r="43" spans="1:11" x14ac:dyDescent="0.3">
      <c r="B43" s="163" t="s">
        <v>46</v>
      </c>
      <c r="C43" s="164"/>
      <c r="D43" s="164"/>
      <c r="E43" s="165"/>
      <c r="F43" s="163" t="s">
        <v>47</v>
      </c>
      <c r="G43" s="164"/>
      <c r="H43" s="164"/>
      <c r="I43" s="164"/>
      <c r="J43" s="165"/>
      <c r="K43" s="37"/>
    </row>
    <row r="44" spans="1:11" x14ac:dyDescent="0.3">
      <c r="A44" s="133"/>
      <c r="B44" s="49"/>
      <c r="C44" s="36"/>
      <c r="D44" s="161"/>
      <c r="E44" s="161"/>
      <c r="F44" s="147"/>
      <c r="G44" s="147"/>
      <c r="H44" s="161"/>
      <c r="I44" s="161"/>
      <c r="J44" s="161"/>
      <c r="K44" s="31"/>
    </row>
    <row r="45" spans="1:11" x14ac:dyDescent="0.3">
      <c r="A45" s="133"/>
      <c r="B45" s="163" t="s">
        <v>48</v>
      </c>
      <c r="C45" s="164"/>
      <c r="D45" s="164"/>
      <c r="E45" s="165"/>
      <c r="F45" s="163" t="s">
        <v>49</v>
      </c>
      <c r="G45" s="164"/>
      <c r="H45" s="164"/>
      <c r="I45" s="164"/>
      <c r="J45" s="165"/>
      <c r="K45" s="37"/>
    </row>
    <row r="46" spans="1:11" x14ac:dyDescent="0.3">
      <c r="A46" s="133"/>
      <c r="B46" s="49"/>
      <c r="C46" s="36"/>
      <c r="D46" s="36"/>
      <c r="E46" s="29"/>
      <c r="F46" s="166"/>
      <c r="G46" s="166"/>
      <c r="H46" s="161"/>
      <c r="I46" s="161"/>
      <c r="J46" s="29"/>
      <c r="K46" s="31"/>
    </row>
    <row r="47" spans="1:11" x14ac:dyDescent="0.3">
      <c r="A47" s="133"/>
      <c r="B47" s="163" t="s">
        <v>50</v>
      </c>
      <c r="C47" s="164"/>
      <c r="D47" s="164"/>
      <c r="E47" s="165"/>
      <c r="F47" s="163" t="s">
        <v>51</v>
      </c>
      <c r="G47" s="164"/>
      <c r="H47" s="164"/>
      <c r="I47" s="164"/>
      <c r="J47" s="165"/>
      <c r="K47" s="37"/>
    </row>
    <row r="48" spans="1:11" x14ac:dyDescent="0.3">
      <c r="A48" s="133"/>
      <c r="B48" s="50"/>
      <c r="C48" s="51"/>
      <c r="D48" s="51"/>
      <c r="E48" s="51" t="s">
        <v>52</v>
      </c>
      <c r="F48" s="51"/>
      <c r="G48" s="51"/>
      <c r="H48" s="51"/>
      <c r="I48" s="51"/>
      <c r="J48" s="51" t="s">
        <v>53</v>
      </c>
      <c r="K48" s="52"/>
    </row>
    <row r="49" spans="1:11" x14ac:dyDescent="0.3">
      <c r="A49" s="133"/>
      <c r="B49" s="49"/>
      <c r="C49" s="36"/>
      <c r="D49" s="36"/>
      <c r="E49" s="29"/>
      <c r="F49" s="147"/>
      <c r="G49" s="147"/>
      <c r="H49" s="161"/>
      <c r="I49" s="161"/>
      <c r="J49" s="29"/>
      <c r="K49" s="53" t="s">
        <v>54</v>
      </c>
    </row>
    <row r="50" spans="1:11" x14ac:dyDescent="0.3">
      <c r="A50" s="133"/>
      <c r="B50" s="49"/>
      <c r="C50" s="36"/>
      <c r="D50" s="36"/>
      <c r="E50" s="29"/>
      <c r="F50" s="147"/>
      <c r="G50" s="147"/>
      <c r="H50" s="161"/>
      <c r="I50" s="161"/>
      <c r="J50" s="29"/>
      <c r="K50" s="53" t="s">
        <v>55</v>
      </c>
    </row>
    <row r="51" spans="1:11" ht="14.4" customHeight="1" x14ac:dyDescent="0.3">
      <c r="A51" s="133"/>
      <c r="B51" s="140" t="s">
        <v>56</v>
      </c>
      <c r="C51" s="141"/>
      <c r="D51" s="157" t="s">
        <v>55</v>
      </c>
      <c r="E51" s="158"/>
      <c r="F51" s="159" t="s">
        <v>57</v>
      </c>
      <c r="G51" s="160"/>
      <c r="H51" s="148"/>
      <c r="I51" s="149"/>
      <c r="J51" s="149"/>
      <c r="K51" s="150"/>
    </row>
    <row r="52" spans="1:11" x14ac:dyDescent="0.3">
      <c r="A52" s="133"/>
      <c r="B52" s="49"/>
      <c r="C52" s="36"/>
      <c r="D52" s="161"/>
      <c r="E52" s="161"/>
      <c r="F52" s="147"/>
      <c r="G52" s="147"/>
      <c r="H52" s="162" t="s">
        <v>58</v>
      </c>
      <c r="I52" s="162"/>
      <c r="J52" s="162"/>
      <c r="K52" s="19"/>
    </row>
    <row r="53" spans="1:11" ht="13.95" customHeight="1" x14ac:dyDescent="0.3">
      <c r="A53" s="133"/>
      <c r="B53" s="140" t="s">
        <v>59</v>
      </c>
      <c r="C53" s="141"/>
      <c r="D53" s="148" t="s">
        <v>60</v>
      </c>
      <c r="E53" s="149"/>
      <c r="F53" s="149"/>
      <c r="G53" s="149"/>
      <c r="H53" s="149"/>
      <c r="I53" s="149"/>
      <c r="J53" s="149"/>
      <c r="K53" s="150"/>
    </row>
    <row r="54" spans="1:11" x14ac:dyDescent="0.3">
      <c r="A54" s="133"/>
      <c r="B54" s="28"/>
      <c r="C54" s="29"/>
      <c r="D54" s="151" t="s">
        <v>61</v>
      </c>
      <c r="E54" s="151"/>
      <c r="F54" s="151"/>
      <c r="G54" s="151"/>
      <c r="H54" s="151"/>
      <c r="I54" s="151"/>
      <c r="J54" s="151"/>
      <c r="K54" s="31"/>
    </row>
    <row r="55" spans="1:11" x14ac:dyDescent="0.3">
      <c r="A55" s="133"/>
      <c r="B55" s="140" t="s">
        <v>62</v>
      </c>
      <c r="C55" s="141"/>
      <c r="D55" s="152" t="s">
        <v>63</v>
      </c>
      <c r="E55" s="153"/>
      <c r="F55" s="154"/>
      <c r="G55" s="147"/>
      <c r="H55" s="147"/>
      <c r="I55" s="155"/>
      <c r="J55" s="155"/>
      <c r="K55" s="156"/>
    </row>
    <row r="56" spans="1:11" x14ac:dyDescent="0.3">
      <c r="A56" s="133"/>
      <c r="B56" s="28"/>
      <c r="C56" s="29"/>
      <c r="D56" s="36"/>
      <c r="E56" s="29"/>
      <c r="F56" s="147"/>
      <c r="G56" s="147"/>
      <c r="H56" s="147"/>
      <c r="I56" s="147"/>
      <c r="J56" s="29"/>
      <c r="K56" s="31"/>
    </row>
    <row r="57" spans="1:11" ht="14.4" customHeight="1" x14ac:dyDescent="0.3">
      <c r="A57" s="133"/>
      <c r="B57" s="140" t="s">
        <v>25</v>
      </c>
      <c r="C57" s="141"/>
      <c r="D57" s="142" t="s">
        <v>64</v>
      </c>
      <c r="E57" s="143"/>
      <c r="F57" s="143"/>
      <c r="G57" s="143"/>
      <c r="H57" s="143"/>
      <c r="I57" s="143"/>
      <c r="J57" s="143"/>
      <c r="K57" s="144"/>
    </row>
    <row r="58" spans="1:11" x14ac:dyDescent="0.3">
      <c r="A58" s="133"/>
      <c r="B58" s="28"/>
      <c r="C58" s="29"/>
      <c r="D58" s="29"/>
      <c r="E58" s="29"/>
      <c r="F58" s="147"/>
      <c r="G58" s="147"/>
      <c r="H58" s="147"/>
      <c r="I58" s="147"/>
      <c r="J58" s="29"/>
      <c r="K58" s="31"/>
    </row>
    <row r="59" spans="1:11" x14ac:dyDescent="0.3">
      <c r="A59" s="133"/>
      <c r="B59" s="140" t="s">
        <v>65</v>
      </c>
      <c r="C59" s="141"/>
      <c r="D59" s="142"/>
      <c r="E59" s="143"/>
      <c r="F59" s="143"/>
      <c r="G59" s="143"/>
      <c r="H59" s="143"/>
      <c r="I59" s="143"/>
      <c r="J59" s="143"/>
      <c r="K59" s="144"/>
    </row>
    <row r="60" spans="1:11" ht="14.4" customHeight="1" x14ac:dyDescent="0.3">
      <c r="A60" s="133"/>
      <c r="B60" s="28"/>
      <c r="C60" s="29"/>
      <c r="D60" s="145" t="s">
        <v>66</v>
      </c>
      <c r="E60" s="145"/>
      <c r="F60" s="145"/>
      <c r="G60" s="145"/>
      <c r="H60" s="29"/>
      <c r="I60" s="29"/>
      <c r="J60" s="29"/>
      <c r="K60" s="31"/>
    </row>
    <row r="61" spans="1:11" x14ac:dyDescent="0.3">
      <c r="A61" s="133"/>
      <c r="B61" s="140" t="s">
        <v>67</v>
      </c>
      <c r="C61" s="141"/>
      <c r="D61" s="142"/>
      <c r="E61" s="143"/>
      <c r="F61" s="143"/>
      <c r="G61" s="143"/>
      <c r="H61" s="143"/>
      <c r="I61" s="143"/>
      <c r="J61" s="143"/>
      <c r="K61" s="144"/>
    </row>
    <row r="62" spans="1:11" ht="14.4" customHeight="1" x14ac:dyDescent="0.3">
      <c r="A62" s="133"/>
      <c r="B62" s="54"/>
      <c r="C62" s="55"/>
      <c r="D62" s="146" t="s">
        <v>68</v>
      </c>
      <c r="E62" s="146"/>
      <c r="F62" s="146"/>
      <c r="G62" s="146"/>
      <c r="H62" s="146"/>
      <c r="I62" s="55"/>
      <c r="J62" s="55"/>
      <c r="K62" s="56"/>
    </row>
    <row r="63" spans="1:11" ht="14.4" customHeight="1" x14ac:dyDescent="0.3">
      <c r="A63" s="133"/>
      <c r="B63" s="130"/>
      <c r="C63" s="131"/>
      <c r="D63" s="132"/>
      <c r="E63" s="132"/>
      <c r="F63" s="132"/>
      <c r="G63" s="132"/>
      <c r="H63" s="132"/>
      <c r="I63" s="55"/>
      <c r="J63" s="55"/>
      <c r="K63" s="56"/>
    </row>
    <row r="64" spans="1:11" x14ac:dyDescent="0.3">
      <c r="A64" s="133"/>
      <c r="B64" s="134" t="s">
        <v>424</v>
      </c>
      <c r="C64" s="135"/>
      <c r="D64" s="136" t="s">
        <v>425</v>
      </c>
      <c r="E64" s="137"/>
      <c r="F64" s="137"/>
      <c r="G64" s="137"/>
      <c r="H64" s="137"/>
      <c r="I64" s="137"/>
      <c r="J64" s="137"/>
      <c r="K64" s="138"/>
    </row>
    <row r="65" spans="1:11" x14ac:dyDescent="0.3">
      <c r="A65" s="133"/>
      <c r="B65" s="121"/>
      <c r="C65" s="124"/>
      <c r="D65" s="139" t="s">
        <v>426</v>
      </c>
      <c r="E65" s="139"/>
      <c r="F65" s="139"/>
      <c r="G65" s="139"/>
      <c r="H65" s="124"/>
      <c r="I65" s="124"/>
      <c r="J65" s="124"/>
      <c r="K65" s="127"/>
    </row>
    <row r="66" spans="1:11" x14ac:dyDescent="0.3">
      <c r="A66" s="133"/>
      <c r="B66" s="122"/>
      <c r="C66" s="125"/>
      <c r="D66" s="125"/>
      <c r="E66" s="125"/>
      <c r="F66" s="125"/>
      <c r="G66" s="125"/>
      <c r="H66" s="125"/>
      <c r="I66" s="125"/>
      <c r="J66" s="125"/>
      <c r="K66" s="128"/>
    </row>
    <row r="67" spans="1:11" x14ac:dyDescent="0.3">
      <c r="A67" s="133"/>
      <c r="B67" s="122"/>
      <c r="C67" s="125"/>
      <c r="D67" s="125"/>
      <c r="E67" s="125"/>
      <c r="F67" s="125"/>
      <c r="G67" s="125"/>
      <c r="H67" s="125"/>
      <c r="I67" s="125"/>
      <c r="J67" s="125"/>
      <c r="K67" s="128"/>
    </row>
    <row r="68" spans="1:11" x14ac:dyDescent="0.3">
      <c r="A68" s="133"/>
      <c r="B68" s="123"/>
      <c r="C68" s="126"/>
      <c r="D68" s="126"/>
      <c r="E68" s="125"/>
      <c r="F68" s="126"/>
      <c r="G68" s="126"/>
      <c r="H68" s="126"/>
      <c r="I68" s="125"/>
      <c r="J68" s="126"/>
      <c r="K68" s="129"/>
    </row>
    <row r="69" spans="1:11" x14ac:dyDescent="0.3">
      <c r="A69" s="133"/>
      <c r="B69" s="123"/>
      <c r="C69" s="126"/>
      <c r="D69" s="126"/>
      <c r="E69" s="126"/>
      <c r="F69" s="126"/>
      <c r="G69" s="126"/>
      <c r="H69" s="126"/>
      <c r="I69" s="126"/>
      <c r="J69" s="126"/>
      <c r="K69" s="129"/>
    </row>
    <row r="70" spans="1:11" ht="27" customHeight="1" x14ac:dyDescent="0.3"/>
    <row r="74" spans="1:11" ht="38.4" customHeight="1" x14ac:dyDescent="0.3"/>
  </sheetData>
  <mergeCells count="125">
    <mergeCell ref="B10:J10"/>
    <mergeCell ref="B11:C11"/>
    <mergeCell ref="D11:E11"/>
    <mergeCell ref="G11:H11"/>
    <mergeCell ref="I11:J11"/>
    <mergeCell ref="F12:G12"/>
    <mergeCell ref="H12:I12"/>
    <mergeCell ref="B1:D1"/>
    <mergeCell ref="B2:K2"/>
    <mergeCell ref="B4:E4"/>
    <mergeCell ref="F4:G4"/>
    <mergeCell ref="I4:J4"/>
    <mergeCell ref="B5:K5"/>
    <mergeCell ref="B15:C15"/>
    <mergeCell ref="D15:E15"/>
    <mergeCell ref="F15:G15"/>
    <mergeCell ref="I15:J15"/>
    <mergeCell ref="F16:G16"/>
    <mergeCell ref="H16:I16"/>
    <mergeCell ref="B13:C13"/>
    <mergeCell ref="D13:E13"/>
    <mergeCell ref="F13:G13"/>
    <mergeCell ref="H13:I13"/>
    <mergeCell ref="F14:G14"/>
    <mergeCell ref="H14:I14"/>
    <mergeCell ref="F20:G20"/>
    <mergeCell ref="H20:I20"/>
    <mergeCell ref="B21:C21"/>
    <mergeCell ref="D21:E21"/>
    <mergeCell ref="F21:G21"/>
    <mergeCell ref="H21:K21"/>
    <mergeCell ref="D17:E17"/>
    <mergeCell ref="B18:C18"/>
    <mergeCell ref="D18:E18"/>
    <mergeCell ref="F18:G18"/>
    <mergeCell ref="H18:I18"/>
    <mergeCell ref="B19:C19"/>
    <mergeCell ref="D19:K19"/>
    <mergeCell ref="B25:C25"/>
    <mergeCell ref="D25:K25"/>
    <mergeCell ref="F26:G26"/>
    <mergeCell ref="H26:I26"/>
    <mergeCell ref="B27:C27"/>
    <mergeCell ref="D27:K27"/>
    <mergeCell ref="F22:G22"/>
    <mergeCell ref="H22:I22"/>
    <mergeCell ref="B23:C23"/>
    <mergeCell ref="D23:K23"/>
    <mergeCell ref="F24:G24"/>
    <mergeCell ref="H24:I24"/>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37:E37"/>
    <mergeCell ref="F37:J37"/>
    <mergeCell ref="E38:J38"/>
    <mergeCell ref="B39:E39"/>
    <mergeCell ref="F39:J39"/>
    <mergeCell ref="F40:G40"/>
    <mergeCell ref="H40:I40"/>
    <mergeCell ref="F34:G34"/>
    <mergeCell ref="H34:I34"/>
    <mergeCell ref="B35:E35"/>
    <mergeCell ref="F35:J35"/>
    <mergeCell ref="F36:G36"/>
    <mergeCell ref="H36:I36"/>
    <mergeCell ref="D44:E44"/>
    <mergeCell ref="F44:G44"/>
    <mergeCell ref="H44:J44"/>
    <mergeCell ref="B45:E45"/>
    <mergeCell ref="F45:J45"/>
    <mergeCell ref="F46:G46"/>
    <mergeCell ref="H46:I46"/>
    <mergeCell ref="B41:E41"/>
    <mergeCell ref="F41:J41"/>
    <mergeCell ref="F42:G42"/>
    <mergeCell ref="H42:I42"/>
    <mergeCell ref="B43:E43"/>
    <mergeCell ref="F43:J43"/>
    <mergeCell ref="B51:C51"/>
    <mergeCell ref="D51:E51"/>
    <mergeCell ref="F51:G51"/>
    <mergeCell ref="H51:K51"/>
    <mergeCell ref="D52:E52"/>
    <mergeCell ref="F52:G52"/>
    <mergeCell ref="H52:J52"/>
    <mergeCell ref="B47:E47"/>
    <mergeCell ref="F47:J47"/>
    <mergeCell ref="F49:G49"/>
    <mergeCell ref="H49:I49"/>
    <mergeCell ref="F50:G50"/>
    <mergeCell ref="H50:I50"/>
    <mergeCell ref="F56:G56"/>
    <mergeCell ref="H56:I56"/>
    <mergeCell ref="B57:C57"/>
    <mergeCell ref="D57:K57"/>
    <mergeCell ref="F58:G58"/>
    <mergeCell ref="H58:I58"/>
    <mergeCell ref="B53:C53"/>
    <mergeCell ref="D53:K53"/>
    <mergeCell ref="D54:J54"/>
    <mergeCell ref="B55:C55"/>
    <mergeCell ref="D55:F55"/>
    <mergeCell ref="G55:H55"/>
    <mergeCell ref="I55:K55"/>
    <mergeCell ref="B64:C64"/>
    <mergeCell ref="D64:K64"/>
    <mergeCell ref="D65:G65"/>
    <mergeCell ref="B59:C59"/>
    <mergeCell ref="D59:K59"/>
    <mergeCell ref="D60:G60"/>
    <mergeCell ref="B61:C61"/>
    <mergeCell ref="D61:K61"/>
    <mergeCell ref="D62:H62"/>
  </mergeCells>
  <dataValidations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1:E51">
      <formula1>$K$49:$K$50</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workbookViewId="0">
      <selection activeCell="L17" sqref="L17"/>
    </sheetView>
  </sheetViews>
  <sheetFormatPr defaultColWidth="8.88671875" defaultRowHeight="14.4" x14ac:dyDescent="0.3"/>
  <cols>
    <col min="1" max="7" width="8.88671875" style="57"/>
    <col min="8" max="9" width="16.44140625" style="67" customWidth="1"/>
    <col min="10" max="10" width="10.33203125" style="57" bestFit="1" customWidth="1"/>
    <col min="11" max="16384" width="8.88671875" style="57"/>
  </cols>
  <sheetData>
    <row r="1" spans="1:9" x14ac:dyDescent="0.3">
      <c r="A1" s="206" t="s">
        <v>69</v>
      </c>
      <c r="B1" s="207"/>
      <c r="C1" s="207"/>
      <c r="D1" s="207"/>
      <c r="E1" s="207"/>
      <c r="F1" s="207"/>
      <c r="G1" s="207"/>
      <c r="H1" s="207"/>
      <c r="I1" s="207"/>
    </row>
    <row r="2" spans="1:9" x14ac:dyDescent="0.3">
      <c r="A2" s="208" t="s">
        <v>70</v>
      </c>
      <c r="B2" s="209"/>
      <c r="C2" s="209"/>
      <c r="D2" s="209"/>
      <c r="E2" s="209"/>
      <c r="F2" s="209"/>
      <c r="G2" s="209"/>
      <c r="H2" s="209"/>
      <c r="I2" s="209"/>
    </row>
    <row r="3" spans="1:9" x14ac:dyDescent="0.3">
      <c r="A3" s="210" t="s">
        <v>71</v>
      </c>
      <c r="B3" s="211"/>
      <c r="C3" s="211"/>
      <c r="D3" s="211"/>
      <c r="E3" s="211"/>
      <c r="F3" s="211"/>
      <c r="G3" s="211"/>
      <c r="H3" s="211"/>
      <c r="I3" s="211"/>
    </row>
    <row r="4" spans="1:9" x14ac:dyDescent="0.3">
      <c r="A4" s="212" t="s">
        <v>72</v>
      </c>
      <c r="B4" s="213"/>
      <c r="C4" s="213"/>
      <c r="D4" s="213"/>
      <c r="E4" s="213"/>
      <c r="F4" s="213"/>
      <c r="G4" s="213"/>
      <c r="H4" s="213"/>
      <c r="I4" s="214"/>
    </row>
    <row r="5" spans="1:9" ht="30.6" x14ac:dyDescent="0.3">
      <c r="A5" s="215" t="s">
        <v>73</v>
      </c>
      <c r="B5" s="216"/>
      <c r="C5" s="216"/>
      <c r="D5" s="216"/>
      <c r="E5" s="216"/>
      <c r="F5" s="216"/>
      <c r="G5" s="58" t="s">
        <v>74</v>
      </c>
      <c r="H5" s="59" t="s">
        <v>75</v>
      </c>
      <c r="I5" s="59" t="s">
        <v>76</v>
      </c>
    </row>
    <row r="6" spans="1:9" x14ac:dyDescent="0.3">
      <c r="A6" s="217">
        <v>1</v>
      </c>
      <c r="B6" s="218"/>
      <c r="C6" s="218"/>
      <c r="D6" s="218"/>
      <c r="E6" s="218"/>
      <c r="F6" s="218"/>
      <c r="G6" s="60">
        <v>2</v>
      </c>
      <c r="H6" s="59">
        <v>3</v>
      </c>
      <c r="I6" s="59">
        <v>4</v>
      </c>
    </row>
    <row r="7" spans="1:9" x14ac:dyDescent="0.3">
      <c r="A7" s="205"/>
      <c r="B7" s="205"/>
      <c r="C7" s="205"/>
      <c r="D7" s="205"/>
      <c r="E7" s="205"/>
      <c r="F7" s="205"/>
      <c r="G7" s="205"/>
      <c r="H7" s="205"/>
      <c r="I7" s="205"/>
    </row>
    <row r="8" spans="1:9" ht="12.75" customHeight="1" x14ac:dyDescent="0.3">
      <c r="A8" s="199" t="s">
        <v>77</v>
      </c>
      <c r="B8" s="199"/>
      <c r="C8" s="199"/>
      <c r="D8" s="199"/>
      <c r="E8" s="199"/>
      <c r="F8" s="199"/>
      <c r="G8" s="61">
        <v>1</v>
      </c>
      <c r="H8" s="62">
        <v>0</v>
      </c>
      <c r="I8" s="62">
        <v>0</v>
      </c>
    </row>
    <row r="9" spans="1:9" ht="12.75" customHeight="1" x14ac:dyDescent="0.3">
      <c r="A9" s="200" t="s">
        <v>78</v>
      </c>
      <c r="B9" s="200"/>
      <c r="C9" s="200"/>
      <c r="D9" s="200"/>
      <c r="E9" s="200"/>
      <c r="F9" s="200"/>
      <c r="G9" s="63">
        <v>2</v>
      </c>
      <c r="H9" s="64">
        <f>H10+H17+H27+H38+H43</f>
        <v>601257440</v>
      </c>
      <c r="I9" s="64">
        <f>I10+I17+I27+I38+I43</f>
        <v>576521238</v>
      </c>
    </row>
    <row r="10" spans="1:9" ht="12.75" customHeight="1" x14ac:dyDescent="0.3">
      <c r="A10" s="201" t="s">
        <v>79</v>
      </c>
      <c r="B10" s="201"/>
      <c r="C10" s="201"/>
      <c r="D10" s="201"/>
      <c r="E10" s="201"/>
      <c r="F10" s="201"/>
      <c r="G10" s="63">
        <v>3</v>
      </c>
      <c r="H10" s="64">
        <f>H11+H12+H13+H14+H15+H16</f>
        <v>15413895</v>
      </c>
      <c r="I10" s="64">
        <f>I11+I12+I13+I14+I15+I16</f>
        <v>14629831</v>
      </c>
    </row>
    <row r="11" spans="1:9" ht="12.75" customHeight="1" x14ac:dyDescent="0.3">
      <c r="A11" s="198" t="s">
        <v>80</v>
      </c>
      <c r="B11" s="198"/>
      <c r="C11" s="198"/>
      <c r="D11" s="198"/>
      <c r="E11" s="198"/>
      <c r="F11" s="198"/>
      <c r="G11" s="61">
        <v>4</v>
      </c>
      <c r="H11" s="62">
        <v>0</v>
      </c>
      <c r="I11" s="62">
        <v>0</v>
      </c>
    </row>
    <row r="12" spans="1:9" ht="22.95" customHeight="1" x14ac:dyDescent="0.3">
      <c r="A12" s="198" t="s">
        <v>81</v>
      </c>
      <c r="B12" s="198"/>
      <c r="C12" s="198"/>
      <c r="D12" s="198"/>
      <c r="E12" s="198"/>
      <c r="F12" s="198"/>
      <c r="G12" s="61">
        <v>5</v>
      </c>
      <c r="H12" s="62">
        <v>15237631</v>
      </c>
      <c r="I12" s="62">
        <v>14426371</v>
      </c>
    </row>
    <row r="13" spans="1:9" ht="12.75" customHeight="1" x14ac:dyDescent="0.3">
      <c r="A13" s="198" t="s">
        <v>82</v>
      </c>
      <c r="B13" s="198"/>
      <c r="C13" s="198"/>
      <c r="D13" s="198"/>
      <c r="E13" s="198"/>
      <c r="F13" s="198"/>
      <c r="G13" s="61">
        <v>6</v>
      </c>
      <c r="H13" s="62">
        <v>0</v>
      </c>
      <c r="I13" s="62">
        <v>0</v>
      </c>
    </row>
    <row r="14" spans="1:9" ht="12.75" customHeight="1" x14ac:dyDescent="0.3">
      <c r="A14" s="198" t="s">
        <v>83</v>
      </c>
      <c r="B14" s="198"/>
      <c r="C14" s="198"/>
      <c r="D14" s="198"/>
      <c r="E14" s="198"/>
      <c r="F14" s="198"/>
      <c r="G14" s="61">
        <v>7</v>
      </c>
      <c r="H14" s="62">
        <v>0</v>
      </c>
      <c r="I14" s="62">
        <v>0</v>
      </c>
    </row>
    <row r="15" spans="1:9" ht="12.75" customHeight="1" x14ac:dyDescent="0.3">
      <c r="A15" s="198" t="s">
        <v>84</v>
      </c>
      <c r="B15" s="198"/>
      <c r="C15" s="198"/>
      <c r="D15" s="198"/>
      <c r="E15" s="198"/>
      <c r="F15" s="198"/>
      <c r="G15" s="61">
        <v>8</v>
      </c>
      <c r="H15" s="62">
        <v>149500</v>
      </c>
      <c r="I15" s="62">
        <v>178098</v>
      </c>
    </row>
    <row r="16" spans="1:9" ht="12.75" customHeight="1" x14ac:dyDescent="0.3">
      <c r="A16" s="198" t="s">
        <v>85</v>
      </c>
      <c r="B16" s="198"/>
      <c r="C16" s="198"/>
      <c r="D16" s="198"/>
      <c r="E16" s="198"/>
      <c r="F16" s="198"/>
      <c r="G16" s="61">
        <v>9</v>
      </c>
      <c r="H16" s="62">
        <v>26764</v>
      </c>
      <c r="I16" s="62">
        <v>25362</v>
      </c>
    </row>
    <row r="17" spans="1:9" ht="12.75" customHeight="1" x14ac:dyDescent="0.3">
      <c r="A17" s="201" t="s">
        <v>86</v>
      </c>
      <c r="B17" s="201"/>
      <c r="C17" s="201"/>
      <c r="D17" s="201"/>
      <c r="E17" s="201"/>
      <c r="F17" s="201"/>
      <c r="G17" s="63">
        <v>10</v>
      </c>
      <c r="H17" s="64">
        <f>H18+H19+H20+H21+H22+H23+H24+H25+H26</f>
        <v>548708231</v>
      </c>
      <c r="I17" s="64">
        <f>I18+I19+I20+I21+I22+I23+I24+I25+I26</f>
        <v>542479656</v>
      </c>
    </row>
    <row r="18" spans="1:9" ht="12.75" customHeight="1" x14ac:dyDescent="0.3">
      <c r="A18" s="198" t="s">
        <v>87</v>
      </c>
      <c r="B18" s="198"/>
      <c r="C18" s="198"/>
      <c r="D18" s="198"/>
      <c r="E18" s="198"/>
      <c r="F18" s="198"/>
      <c r="G18" s="61">
        <v>11</v>
      </c>
      <c r="H18" s="62">
        <v>89754108</v>
      </c>
      <c r="I18" s="62">
        <v>89871948</v>
      </c>
    </row>
    <row r="19" spans="1:9" ht="12.75" customHeight="1" x14ac:dyDescent="0.3">
      <c r="A19" s="198" t="s">
        <v>88</v>
      </c>
      <c r="B19" s="198"/>
      <c r="C19" s="198"/>
      <c r="D19" s="198"/>
      <c r="E19" s="198"/>
      <c r="F19" s="198"/>
      <c r="G19" s="61">
        <v>12</v>
      </c>
      <c r="H19" s="62">
        <v>205637132</v>
      </c>
      <c r="I19" s="62">
        <v>202511846</v>
      </c>
    </row>
    <row r="20" spans="1:9" ht="12.75" customHeight="1" x14ac:dyDescent="0.3">
      <c r="A20" s="198" t="s">
        <v>89</v>
      </c>
      <c r="B20" s="198"/>
      <c r="C20" s="198"/>
      <c r="D20" s="198"/>
      <c r="E20" s="198"/>
      <c r="F20" s="198"/>
      <c r="G20" s="61">
        <v>13</v>
      </c>
      <c r="H20" s="62">
        <v>110529681</v>
      </c>
      <c r="I20" s="62">
        <v>106090341</v>
      </c>
    </row>
    <row r="21" spans="1:9" ht="12.75" customHeight="1" x14ac:dyDescent="0.3">
      <c r="A21" s="198" t="s">
        <v>90</v>
      </c>
      <c r="B21" s="198"/>
      <c r="C21" s="198"/>
      <c r="D21" s="198"/>
      <c r="E21" s="198"/>
      <c r="F21" s="198"/>
      <c r="G21" s="61">
        <v>14</v>
      </c>
      <c r="H21" s="62">
        <v>16080278</v>
      </c>
      <c r="I21" s="62">
        <v>17549583</v>
      </c>
    </row>
    <row r="22" spans="1:9" ht="12.75" customHeight="1" x14ac:dyDescent="0.3">
      <c r="A22" s="198" t="s">
        <v>91</v>
      </c>
      <c r="B22" s="198"/>
      <c r="C22" s="198"/>
      <c r="D22" s="198"/>
      <c r="E22" s="198"/>
      <c r="F22" s="198"/>
      <c r="G22" s="61">
        <v>15</v>
      </c>
      <c r="H22" s="62">
        <v>2328956</v>
      </c>
      <c r="I22" s="62">
        <v>2250093</v>
      </c>
    </row>
    <row r="23" spans="1:9" ht="12.75" customHeight="1" x14ac:dyDescent="0.3">
      <c r="A23" s="198" t="s">
        <v>92</v>
      </c>
      <c r="B23" s="198"/>
      <c r="C23" s="198"/>
      <c r="D23" s="198"/>
      <c r="E23" s="198"/>
      <c r="F23" s="198"/>
      <c r="G23" s="61">
        <v>16</v>
      </c>
      <c r="H23" s="62">
        <v>15617461</v>
      </c>
      <c r="I23" s="62">
        <v>12316428</v>
      </c>
    </row>
    <row r="24" spans="1:9" ht="12.75" customHeight="1" x14ac:dyDescent="0.3">
      <c r="A24" s="198" t="s">
        <v>93</v>
      </c>
      <c r="B24" s="198"/>
      <c r="C24" s="198"/>
      <c r="D24" s="198"/>
      <c r="E24" s="198"/>
      <c r="F24" s="198"/>
      <c r="G24" s="61">
        <v>17</v>
      </c>
      <c r="H24" s="62">
        <v>31412089</v>
      </c>
      <c r="I24" s="62">
        <v>34503115</v>
      </c>
    </row>
    <row r="25" spans="1:9" ht="12.75" customHeight="1" x14ac:dyDescent="0.3">
      <c r="A25" s="198" t="s">
        <v>94</v>
      </c>
      <c r="B25" s="198"/>
      <c r="C25" s="198"/>
      <c r="D25" s="198"/>
      <c r="E25" s="198"/>
      <c r="F25" s="198"/>
      <c r="G25" s="61">
        <v>18</v>
      </c>
      <c r="H25" s="62">
        <v>694314</v>
      </c>
      <c r="I25" s="62">
        <v>620137</v>
      </c>
    </row>
    <row r="26" spans="1:9" ht="12.75" customHeight="1" x14ac:dyDescent="0.3">
      <c r="A26" s="198" t="s">
        <v>95</v>
      </c>
      <c r="B26" s="198"/>
      <c r="C26" s="198"/>
      <c r="D26" s="198"/>
      <c r="E26" s="198"/>
      <c r="F26" s="198"/>
      <c r="G26" s="61">
        <v>19</v>
      </c>
      <c r="H26" s="62">
        <v>76654212</v>
      </c>
      <c r="I26" s="62">
        <v>76766165</v>
      </c>
    </row>
    <row r="27" spans="1:9" ht="12.75" customHeight="1" x14ac:dyDescent="0.3">
      <c r="A27" s="201" t="s">
        <v>96</v>
      </c>
      <c r="B27" s="201"/>
      <c r="C27" s="201"/>
      <c r="D27" s="201"/>
      <c r="E27" s="201"/>
      <c r="F27" s="201"/>
      <c r="G27" s="63">
        <v>20</v>
      </c>
      <c r="H27" s="64">
        <f>SUM(H28:H37)</f>
        <v>35602225</v>
      </c>
      <c r="I27" s="64">
        <f>SUM(I28:I37)</f>
        <v>17902313</v>
      </c>
    </row>
    <row r="28" spans="1:9" ht="12.75" customHeight="1" x14ac:dyDescent="0.3">
      <c r="A28" s="198" t="s">
        <v>97</v>
      </c>
      <c r="B28" s="198"/>
      <c r="C28" s="198"/>
      <c r="D28" s="198"/>
      <c r="E28" s="198"/>
      <c r="F28" s="198"/>
      <c r="G28" s="61">
        <v>21</v>
      </c>
      <c r="H28" s="62">
        <v>0</v>
      </c>
      <c r="I28" s="62">
        <v>0</v>
      </c>
    </row>
    <row r="29" spans="1:9" ht="12.75" customHeight="1" x14ac:dyDescent="0.3">
      <c r="A29" s="198" t="s">
        <v>98</v>
      </c>
      <c r="B29" s="198"/>
      <c r="C29" s="198"/>
      <c r="D29" s="198"/>
      <c r="E29" s="198"/>
      <c r="F29" s="198"/>
      <c r="G29" s="61">
        <v>22</v>
      </c>
      <c r="H29" s="62">
        <v>0</v>
      </c>
      <c r="I29" s="62">
        <v>0</v>
      </c>
    </row>
    <row r="30" spans="1:9" ht="12.75" customHeight="1" x14ac:dyDescent="0.3">
      <c r="A30" s="198" t="s">
        <v>99</v>
      </c>
      <c r="B30" s="198"/>
      <c r="C30" s="198"/>
      <c r="D30" s="198"/>
      <c r="E30" s="198"/>
      <c r="F30" s="198"/>
      <c r="G30" s="61">
        <v>23</v>
      </c>
      <c r="H30" s="62">
        <v>0</v>
      </c>
      <c r="I30" s="62">
        <v>0</v>
      </c>
    </row>
    <row r="31" spans="1:9" ht="24" customHeight="1" x14ac:dyDescent="0.3">
      <c r="A31" s="198" t="s">
        <v>100</v>
      </c>
      <c r="B31" s="198"/>
      <c r="C31" s="198"/>
      <c r="D31" s="198"/>
      <c r="E31" s="198"/>
      <c r="F31" s="198"/>
      <c r="G31" s="61">
        <v>24</v>
      </c>
      <c r="H31" s="62">
        <v>0</v>
      </c>
      <c r="I31" s="62">
        <v>0</v>
      </c>
    </row>
    <row r="32" spans="1:9" ht="23.4" customHeight="1" x14ac:dyDescent="0.3">
      <c r="A32" s="198" t="s">
        <v>101</v>
      </c>
      <c r="B32" s="198"/>
      <c r="C32" s="198"/>
      <c r="D32" s="198"/>
      <c r="E32" s="198"/>
      <c r="F32" s="198"/>
      <c r="G32" s="61">
        <v>25</v>
      </c>
      <c r="H32" s="62">
        <v>0</v>
      </c>
      <c r="I32" s="62">
        <v>0</v>
      </c>
    </row>
    <row r="33" spans="1:9" ht="21.6" customHeight="1" x14ac:dyDescent="0.3">
      <c r="A33" s="198" t="s">
        <v>102</v>
      </c>
      <c r="B33" s="198"/>
      <c r="C33" s="198"/>
      <c r="D33" s="198"/>
      <c r="E33" s="198"/>
      <c r="F33" s="198"/>
      <c r="G33" s="61">
        <v>26</v>
      </c>
      <c r="H33" s="62">
        <v>0</v>
      </c>
      <c r="I33" s="62">
        <v>22000</v>
      </c>
    </row>
    <row r="34" spans="1:9" ht="12.75" customHeight="1" x14ac:dyDescent="0.3">
      <c r="A34" s="198" t="s">
        <v>103</v>
      </c>
      <c r="B34" s="198"/>
      <c r="C34" s="198"/>
      <c r="D34" s="198"/>
      <c r="E34" s="198"/>
      <c r="F34" s="198"/>
      <c r="G34" s="61">
        <v>27</v>
      </c>
      <c r="H34" s="62">
        <v>1144594</v>
      </c>
      <c r="I34" s="62">
        <v>1144594</v>
      </c>
    </row>
    <row r="35" spans="1:9" ht="12.75" customHeight="1" x14ac:dyDescent="0.3">
      <c r="A35" s="198" t="s">
        <v>104</v>
      </c>
      <c r="B35" s="198"/>
      <c r="C35" s="198"/>
      <c r="D35" s="198"/>
      <c r="E35" s="198"/>
      <c r="F35" s="198"/>
      <c r="G35" s="61">
        <v>28</v>
      </c>
      <c r="H35" s="62">
        <v>20340055</v>
      </c>
      <c r="I35" s="62">
        <v>2357566</v>
      </c>
    </row>
    <row r="36" spans="1:9" ht="12.75" customHeight="1" x14ac:dyDescent="0.3">
      <c r="A36" s="198" t="s">
        <v>105</v>
      </c>
      <c r="B36" s="198"/>
      <c r="C36" s="198"/>
      <c r="D36" s="198"/>
      <c r="E36" s="198"/>
      <c r="F36" s="198"/>
      <c r="G36" s="61">
        <v>29</v>
      </c>
      <c r="H36" s="62">
        <v>0</v>
      </c>
      <c r="I36" s="62">
        <v>0</v>
      </c>
    </row>
    <row r="37" spans="1:9" ht="12.75" customHeight="1" x14ac:dyDescent="0.3">
      <c r="A37" s="198" t="s">
        <v>106</v>
      </c>
      <c r="B37" s="198"/>
      <c r="C37" s="198"/>
      <c r="D37" s="198"/>
      <c r="E37" s="198"/>
      <c r="F37" s="198"/>
      <c r="G37" s="61">
        <v>30</v>
      </c>
      <c r="H37" s="62">
        <v>14117576</v>
      </c>
      <c r="I37" s="62">
        <v>14378153</v>
      </c>
    </row>
    <row r="38" spans="1:9" ht="12.75" customHeight="1" x14ac:dyDescent="0.3">
      <c r="A38" s="201" t="s">
        <v>107</v>
      </c>
      <c r="B38" s="201"/>
      <c r="C38" s="201"/>
      <c r="D38" s="201"/>
      <c r="E38" s="201"/>
      <c r="F38" s="201"/>
      <c r="G38" s="63">
        <v>31</v>
      </c>
      <c r="H38" s="64">
        <f>H39+H40+H41+H42</f>
        <v>0</v>
      </c>
      <c r="I38" s="64">
        <f>I39+I40+I41+I42</f>
        <v>0</v>
      </c>
    </row>
    <row r="39" spans="1:9" ht="12.75" customHeight="1" x14ac:dyDescent="0.3">
      <c r="A39" s="198" t="s">
        <v>108</v>
      </c>
      <c r="B39" s="198"/>
      <c r="C39" s="198"/>
      <c r="D39" s="198"/>
      <c r="E39" s="198"/>
      <c r="F39" s="198"/>
      <c r="G39" s="61">
        <v>32</v>
      </c>
      <c r="H39" s="62">
        <v>0</v>
      </c>
      <c r="I39" s="62">
        <v>0</v>
      </c>
    </row>
    <row r="40" spans="1:9" ht="12.75" customHeight="1" x14ac:dyDescent="0.3">
      <c r="A40" s="198" t="s">
        <v>109</v>
      </c>
      <c r="B40" s="198"/>
      <c r="C40" s="198"/>
      <c r="D40" s="198"/>
      <c r="E40" s="198"/>
      <c r="F40" s="198"/>
      <c r="G40" s="61">
        <v>33</v>
      </c>
      <c r="H40" s="62">
        <v>0</v>
      </c>
      <c r="I40" s="62">
        <v>0</v>
      </c>
    </row>
    <row r="41" spans="1:9" ht="12.75" customHeight="1" x14ac:dyDescent="0.3">
      <c r="A41" s="198" t="s">
        <v>110</v>
      </c>
      <c r="B41" s="198"/>
      <c r="C41" s="198"/>
      <c r="D41" s="198"/>
      <c r="E41" s="198"/>
      <c r="F41" s="198"/>
      <c r="G41" s="61">
        <v>34</v>
      </c>
      <c r="H41" s="62">
        <v>0</v>
      </c>
      <c r="I41" s="62">
        <v>0</v>
      </c>
    </row>
    <row r="42" spans="1:9" ht="12.75" customHeight="1" x14ac:dyDescent="0.3">
      <c r="A42" s="198" t="s">
        <v>111</v>
      </c>
      <c r="B42" s="198"/>
      <c r="C42" s="198"/>
      <c r="D42" s="198"/>
      <c r="E42" s="198"/>
      <c r="F42" s="198"/>
      <c r="G42" s="61">
        <v>35</v>
      </c>
      <c r="H42" s="62">
        <v>0</v>
      </c>
      <c r="I42" s="62">
        <v>0</v>
      </c>
    </row>
    <row r="43" spans="1:9" ht="12.75" customHeight="1" x14ac:dyDescent="0.3">
      <c r="A43" s="198" t="s">
        <v>112</v>
      </c>
      <c r="B43" s="198"/>
      <c r="C43" s="198"/>
      <c r="D43" s="198"/>
      <c r="E43" s="198"/>
      <c r="F43" s="198"/>
      <c r="G43" s="61">
        <v>36</v>
      </c>
      <c r="H43" s="62">
        <v>1533089</v>
      </c>
      <c r="I43" s="62">
        <v>1509438</v>
      </c>
    </row>
    <row r="44" spans="1:9" ht="12.75" customHeight="1" x14ac:dyDescent="0.3">
      <c r="A44" s="200" t="s">
        <v>113</v>
      </c>
      <c r="B44" s="200"/>
      <c r="C44" s="200"/>
      <c r="D44" s="200"/>
      <c r="E44" s="200"/>
      <c r="F44" s="200"/>
      <c r="G44" s="63">
        <v>37</v>
      </c>
      <c r="H44" s="64">
        <f>H45+H53+H60+H70</f>
        <v>547759637</v>
      </c>
      <c r="I44" s="64">
        <f>I45+I53+I60+I70</f>
        <v>508119138</v>
      </c>
    </row>
    <row r="45" spans="1:9" ht="12.75" customHeight="1" x14ac:dyDescent="0.3">
      <c r="A45" s="201" t="s">
        <v>114</v>
      </c>
      <c r="B45" s="201"/>
      <c r="C45" s="201"/>
      <c r="D45" s="201"/>
      <c r="E45" s="201"/>
      <c r="F45" s="201"/>
      <c r="G45" s="63">
        <v>38</v>
      </c>
      <c r="H45" s="64">
        <f>SUM(H46:H52)</f>
        <v>182218443</v>
      </c>
      <c r="I45" s="64">
        <f>SUM(I46:I52)</f>
        <v>240047504</v>
      </c>
    </row>
    <row r="46" spans="1:9" ht="12.75" customHeight="1" x14ac:dyDescent="0.3">
      <c r="A46" s="198" t="s">
        <v>115</v>
      </c>
      <c r="B46" s="198"/>
      <c r="C46" s="198"/>
      <c r="D46" s="198"/>
      <c r="E46" s="198"/>
      <c r="F46" s="198"/>
      <c r="G46" s="61">
        <v>39</v>
      </c>
      <c r="H46" s="62">
        <v>107544116</v>
      </c>
      <c r="I46" s="62">
        <v>91275220</v>
      </c>
    </row>
    <row r="47" spans="1:9" ht="12.75" customHeight="1" x14ac:dyDescent="0.3">
      <c r="A47" s="198" t="s">
        <v>116</v>
      </c>
      <c r="B47" s="198"/>
      <c r="C47" s="198"/>
      <c r="D47" s="198"/>
      <c r="E47" s="198"/>
      <c r="F47" s="198"/>
      <c r="G47" s="61">
        <v>40</v>
      </c>
      <c r="H47" s="62">
        <v>766233</v>
      </c>
      <c r="I47" s="62">
        <v>23790460</v>
      </c>
    </row>
    <row r="48" spans="1:9" ht="12.75" customHeight="1" x14ac:dyDescent="0.3">
      <c r="A48" s="198" t="s">
        <v>117</v>
      </c>
      <c r="B48" s="198"/>
      <c r="C48" s="198"/>
      <c r="D48" s="198"/>
      <c r="E48" s="198"/>
      <c r="F48" s="198"/>
      <c r="G48" s="61">
        <v>41</v>
      </c>
      <c r="H48" s="62">
        <v>64890221</v>
      </c>
      <c r="I48" s="62">
        <v>104444535</v>
      </c>
    </row>
    <row r="49" spans="1:9" ht="12.75" customHeight="1" x14ac:dyDescent="0.3">
      <c r="A49" s="198" t="s">
        <v>118</v>
      </c>
      <c r="B49" s="198"/>
      <c r="C49" s="198"/>
      <c r="D49" s="198"/>
      <c r="E49" s="198"/>
      <c r="F49" s="198"/>
      <c r="G49" s="61">
        <v>42</v>
      </c>
      <c r="H49" s="62">
        <v>2881759</v>
      </c>
      <c r="I49" s="62">
        <v>2746226</v>
      </c>
    </row>
    <row r="50" spans="1:9" ht="12.75" customHeight="1" x14ac:dyDescent="0.3">
      <c r="A50" s="198" t="s">
        <v>119</v>
      </c>
      <c r="B50" s="198"/>
      <c r="C50" s="198"/>
      <c r="D50" s="198"/>
      <c r="E50" s="198"/>
      <c r="F50" s="198"/>
      <c r="G50" s="61">
        <v>43</v>
      </c>
      <c r="H50" s="62">
        <v>6124950</v>
      </c>
      <c r="I50" s="62">
        <v>17779649</v>
      </c>
    </row>
    <row r="51" spans="1:9" ht="12.75" customHeight="1" x14ac:dyDescent="0.3">
      <c r="A51" s="198" t="s">
        <v>120</v>
      </c>
      <c r="B51" s="198"/>
      <c r="C51" s="198"/>
      <c r="D51" s="198"/>
      <c r="E51" s="198"/>
      <c r="F51" s="198"/>
      <c r="G51" s="61">
        <v>44</v>
      </c>
      <c r="H51" s="62">
        <v>11164</v>
      </c>
      <c r="I51" s="62">
        <v>11414</v>
      </c>
    </row>
    <row r="52" spans="1:9" ht="12.75" customHeight="1" x14ac:dyDescent="0.3">
      <c r="A52" s="198" t="s">
        <v>121</v>
      </c>
      <c r="B52" s="198"/>
      <c r="C52" s="198"/>
      <c r="D52" s="198"/>
      <c r="E52" s="198"/>
      <c r="F52" s="198"/>
      <c r="G52" s="61">
        <v>45</v>
      </c>
      <c r="H52" s="62">
        <v>0</v>
      </c>
      <c r="I52" s="62">
        <v>0</v>
      </c>
    </row>
    <row r="53" spans="1:9" ht="12.75" customHeight="1" x14ac:dyDescent="0.3">
      <c r="A53" s="201" t="s">
        <v>122</v>
      </c>
      <c r="B53" s="201"/>
      <c r="C53" s="201"/>
      <c r="D53" s="201"/>
      <c r="E53" s="201"/>
      <c r="F53" s="201"/>
      <c r="G53" s="63">
        <v>46</v>
      </c>
      <c r="H53" s="64">
        <f>SUM(H54:H59)</f>
        <v>281328350</v>
      </c>
      <c r="I53" s="64">
        <f>SUM(I54:I59)</f>
        <v>217286407</v>
      </c>
    </row>
    <row r="54" spans="1:9" ht="12.75" customHeight="1" x14ac:dyDescent="0.3">
      <c r="A54" s="198" t="s">
        <v>123</v>
      </c>
      <c r="B54" s="198"/>
      <c r="C54" s="198"/>
      <c r="D54" s="198"/>
      <c r="E54" s="198"/>
      <c r="F54" s="198"/>
      <c r="G54" s="61">
        <v>47</v>
      </c>
      <c r="H54" s="62">
        <v>0</v>
      </c>
      <c r="I54" s="62">
        <v>0</v>
      </c>
    </row>
    <row r="55" spans="1:9" ht="12.75" customHeight="1" x14ac:dyDescent="0.3">
      <c r="A55" s="198" t="s">
        <v>124</v>
      </c>
      <c r="B55" s="198"/>
      <c r="C55" s="198"/>
      <c r="D55" s="198"/>
      <c r="E55" s="198"/>
      <c r="F55" s="198"/>
      <c r="G55" s="61">
        <v>48</v>
      </c>
      <c r="H55" s="62">
        <v>0</v>
      </c>
      <c r="I55" s="62">
        <v>0</v>
      </c>
    </row>
    <row r="56" spans="1:9" ht="12.75" customHeight="1" x14ac:dyDescent="0.3">
      <c r="A56" s="198" t="s">
        <v>125</v>
      </c>
      <c r="B56" s="198"/>
      <c r="C56" s="198"/>
      <c r="D56" s="198"/>
      <c r="E56" s="198"/>
      <c r="F56" s="198"/>
      <c r="G56" s="61">
        <v>49</v>
      </c>
      <c r="H56" s="62">
        <v>258366092</v>
      </c>
      <c r="I56" s="62">
        <v>198227554</v>
      </c>
    </row>
    <row r="57" spans="1:9" ht="12.75" customHeight="1" x14ac:dyDescent="0.3">
      <c r="A57" s="198" t="s">
        <v>126</v>
      </c>
      <c r="B57" s="198"/>
      <c r="C57" s="198"/>
      <c r="D57" s="198"/>
      <c r="E57" s="198"/>
      <c r="F57" s="198"/>
      <c r="G57" s="61">
        <v>50</v>
      </c>
      <c r="H57" s="62">
        <v>387890</v>
      </c>
      <c r="I57" s="62">
        <v>346672</v>
      </c>
    </row>
    <row r="58" spans="1:9" ht="12.75" customHeight="1" x14ac:dyDescent="0.3">
      <c r="A58" s="198" t="s">
        <v>127</v>
      </c>
      <c r="B58" s="198"/>
      <c r="C58" s="198"/>
      <c r="D58" s="198"/>
      <c r="E58" s="198"/>
      <c r="F58" s="198"/>
      <c r="G58" s="61">
        <v>51</v>
      </c>
      <c r="H58" s="62">
        <v>16013572</v>
      </c>
      <c r="I58" s="62">
        <v>14611461</v>
      </c>
    </row>
    <row r="59" spans="1:9" ht="12.75" customHeight="1" x14ac:dyDescent="0.3">
      <c r="A59" s="198" t="s">
        <v>128</v>
      </c>
      <c r="B59" s="198"/>
      <c r="C59" s="198"/>
      <c r="D59" s="198"/>
      <c r="E59" s="198"/>
      <c r="F59" s="198"/>
      <c r="G59" s="61">
        <v>52</v>
      </c>
      <c r="H59" s="62">
        <v>6560796</v>
      </c>
      <c r="I59" s="62">
        <v>4100720</v>
      </c>
    </row>
    <row r="60" spans="1:9" ht="12.75" customHeight="1" x14ac:dyDescent="0.3">
      <c r="A60" s="201" t="s">
        <v>129</v>
      </c>
      <c r="B60" s="201"/>
      <c r="C60" s="201"/>
      <c r="D60" s="201"/>
      <c r="E60" s="201"/>
      <c r="F60" s="201"/>
      <c r="G60" s="63">
        <v>53</v>
      </c>
      <c r="H60" s="64">
        <f>SUM(H61:H69)</f>
        <v>1110988</v>
      </c>
      <c r="I60" s="64">
        <f>SUM(I61:I69)</f>
        <v>1094424</v>
      </c>
    </row>
    <row r="61" spans="1:9" ht="12.75" customHeight="1" x14ac:dyDescent="0.3">
      <c r="A61" s="198" t="s">
        <v>97</v>
      </c>
      <c r="B61" s="198"/>
      <c r="C61" s="198"/>
      <c r="D61" s="198"/>
      <c r="E61" s="198"/>
      <c r="F61" s="198"/>
      <c r="G61" s="61">
        <v>54</v>
      </c>
      <c r="H61" s="62">
        <v>0</v>
      </c>
      <c r="I61" s="62">
        <v>0</v>
      </c>
    </row>
    <row r="62" spans="1:9" ht="27.6" customHeight="1" x14ac:dyDescent="0.3">
      <c r="A62" s="198" t="s">
        <v>98</v>
      </c>
      <c r="B62" s="198"/>
      <c r="C62" s="198"/>
      <c r="D62" s="198"/>
      <c r="E62" s="198"/>
      <c r="F62" s="198"/>
      <c r="G62" s="61">
        <v>55</v>
      </c>
      <c r="H62" s="62">
        <v>0</v>
      </c>
      <c r="I62" s="62">
        <v>0</v>
      </c>
    </row>
    <row r="63" spans="1:9" ht="12.75" customHeight="1" x14ac:dyDescent="0.3">
      <c r="A63" s="198" t="s">
        <v>99</v>
      </c>
      <c r="B63" s="198"/>
      <c r="C63" s="198"/>
      <c r="D63" s="198"/>
      <c r="E63" s="198"/>
      <c r="F63" s="198"/>
      <c r="G63" s="61">
        <v>56</v>
      </c>
      <c r="H63" s="62">
        <v>0</v>
      </c>
      <c r="I63" s="62">
        <v>0</v>
      </c>
    </row>
    <row r="64" spans="1:9" ht="25.95" customHeight="1" x14ac:dyDescent="0.3">
      <c r="A64" s="198" t="s">
        <v>130</v>
      </c>
      <c r="B64" s="198"/>
      <c r="C64" s="198"/>
      <c r="D64" s="198"/>
      <c r="E64" s="198"/>
      <c r="F64" s="198"/>
      <c r="G64" s="61">
        <v>57</v>
      </c>
      <c r="H64" s="62">
        <v>0</v>
      </c>
      <c r="I64" s="62">
        <v>0</v>
      </c>
    </row>
    <row r="65" spans="1:9" ht="21.6" customHeight="1" x14ac:dyDescent="0.3">
      <c r="A65" s="198" t="s">
        <v>101</v>
      </c>
      <c r="B65" s="198"/>
      <c r="C65" s="198"/>
      <c r="D65" s="198"/>
      <c r="E65" s="198"/>
      <c r="F65" s="198"/>
      <c r="G65" s="61">
        <v>58</v>
      </c>
      <c r="H65" s="62">
        <v>0</v>
      </c>
      <c r="I65" s="62">
        <v>0</v>
      </c>
    </row>
    <row r="66" spans="1:9" ht="21.6" customHeight="1" x14ac:dyDescent="0.3">
      <c r="A66" s="198" t="s">
        <v>102</v>
      </c>
      <c r="B66" s="198"/>
      <c r="C66" s="198"/>
      <c r="D66" s="198"/>
      <c r="E66" s="198"/>
      <c r="F66" s="198"/>
      <c r="G66" s="61">
        <v>59</v>
      </c>
      <c r="H66" s="62">
        <v>0</v>
      </c>
      <c r="I66" s="62">
        <v>0</v>
      </c>
    </row>
    <row r="67" spans="1:9" ht="12.75" customHeight="1" x14ac:dyDescent="0.3">
      <c r="A67" s="198" t="s">
        <v>103</v>
      </c>
      <c r="B67" s="198"/>
      <c r="C67" s="198"/>
      <c r="D67" s="198"/>
      <c r="E67" s="198"/>
      <c r="F67" s="198"/>
      <c r="G67" s="61">
        <v>60</v>
      </c>
      <c r="H67" s="62">
        <v>10122</v>
      </c>
      <c r="I67" s="62">
        <v>1000000</v>
      </c>
    </row>
    <row r="68" spans="1:9" ht="12.75" customHeight="1" x14ac:dyDescent="0.3">
      <c r="A68" s="198" t="s">
        <v>104</v>
      </c>
      <c r="B68" s="198"/>
      <c r="C68" s="198"/>
      <c r="D68" s="198"/>
      <c r="E68" s="198"/>
      <c r="F68" s="198"/>
      <c r="G68" s="61">
        <v>61</v>
      </c>
      <c r="H68" s="62">
        <v>1016000</v>
      </c>
      <c r="I68" s="62">
        <v>0</v>
      </c>
    </row>
    <row r="69" spans="1:9" ht="12.75" customHeight="1" x14ac:dyDescent="0.3">
      <c r="A69" s="198" t="s">
        <v>131</v>
      </c>
      <c r="B69" s="198"/>
      <c r="C69" s="198"/>
      <c r="D69" s="198"/>
      <c r="E69" s="198"/>
      <c r="F69" s="198"/>
      <c r="G69" s="61">
        <v>62</v>
      </c>
      <c r="H69" s="62">
        <v>84866</v>
      </c>
      <c r="I69" s="62">
        <v>94424</v>
      </c>
    </row>
    <row r="70" spans="1:9" ht="12.75" customHeight="1" x14ac:dyDescent="0.3">
      <c r="A70" s="198" t="s">
        <v>132</v>
      </c>
      <c r="B70" s="198"/>
      <c r="C70" s="198"/>
      <c r="D70" s="198"/>
      <c r="E70" s="198"/>
      <c r="F70" s="198"/>
      <c r="G70" s="61">
        <v>63</v>
      </c>
      <c r="H70" s="62">
        <v>83101856</v>
      </c>
      <c r="I70" s="62">
        <v>49690803</v>
      </c>
    </row>
    <row r="71" spans="1:9" ht="12.75" customHeight="1" x14ac:dyDescent="0.3">
      <c r="A71" s="199" t="s">
        <v>133</v>
      </c>
      <c r="B71" s="199"/>
      <c r="C71" s="199"/>
      <c r="D71" s="199"/>
      <c r="E71" s="199"/>
      <c r="F71" s="199"/>
      <c r="G71" s="61">
        <v>64</v>
      </c>
      <c r="H71" s="62">
        <v>573588</v>
      </c>
      <c r="I71" s="62">
        <v>2490977</v>
      </c>
    </row>
    <row r="72" spans="1:9" ht="12.75" customHeight="1" x14ac:dyDescent="0.3">
      <c r="A72" s="200" t="s">
        <v>134</v>
      </c>
      <c r="B72" s="200"/>
      <c r="C72" s="200"/>
      <c r="D72" s="200"/>
      <c r="E72" s="200"/>
      <c r="F72" s="200"/>
      <c r="G72" s="63">
        <v>65</v>
      </c>
      <c r="H72" s="64">
        <f>H8+H9+H44+H71</f>
        <v>1149590665</v>
      </c>
      <c r="I72" s="64">
        <f>I8+I9+I44+I71</f>
        <v>1087131353</v>
      </c>
    </row>
    <row r="73" spans="1:9" ht="12.75" customHeight="1" x14ac:dyDescent="0.3">
      <c r="A73" s="199" t="s">
        <v>135</v>
      </c>
      <c r="B73" s="199"/>
      <c r="C73" s="199"/>
      <c r="D73" s="199"/>
      <c r="E73" s="199"/>
      <c r="F73" s="199"/>
      <c r="G73" s="61">
        <v>66</v>
      </c>
      <c r="H73" s="62">
        <v>19151406</v>
      </c>
      <c r="I73" s="62">
        <v>19140413</v>
      </c>
    </row>
    <row r="74" spans="1:9" x14ac:dyDescent="0.3">
      <c r="A74" s="203" t="s">
        <v>136</v>
      </c>
      <c r="B74" s="204"/>
      <c r="C74" s="204"/>
      <c r="D74" s="204"/>
      <c r="E74" s="204"/>
      <c r="F74" s="204"/>
      <c r="G74" s="204"/>
      <c r="H74" s="204"/>
      <c r="I74" s="204"/>
    </row>
    <row r="75" spans="1:9" ht="12.75" customHeight="1" x14ac:dyDescent="0.3">
      <c r="A75" s="200" t="s">
        <v>137</v>
      </c>
      <c r="B75" s="200"/>
      <c r="C75" s="200"/>
      <c r="D75" s="200"/>
      <c r="E75" s="200"/>
      <c r="F75" s="200"/>
      <c r="G75" s="63">
        <v>67</v>
      </c>
      <c r="H75" s="64">
        <f>H76+H77+H78+H84+H85+H89+H92+H95</f>
        <v>732988228</v>
      </c>
      <c r="I75" s="64">
        <f>I76+I77+I78+I84+I85+I89+I92+I95</f>
        <v>741878570</v>
      </c>
    </row>
    <row r="76" spans="1:9" ht="12.75" customHeight="1" x14ac:dyDescent="0.3">
      <c r="A76" s="198" t="s">
        <v>138</v>
      </c>
      <c r="B76" s="198"/>
      <c r="C76" s="198"/>
      <c r="D76" s="198"/>
      <c r="E76" s="198"/>
      <c r="F76" s="198"/>
      <c r="G76" s="61">
        <v>68</v>
      </c>
      <c r="H76" s="62">
        <v>599448400</v>
      </c>
      <c r="I76" s="62">
        <v>599448400</v>
      </c>
    </row>
    <row r="77" spans="1:9" ht="12.75" customHeight="1" x14ac:dyDescent="0.3">
      <c r="A77" s="198" t="s">
        <v>139</v>
      </c>
      <c r="B77" s="198"/>
      <c r="C77" s="198"/>
      <c r="D77" s="198"/>
      <c r="E77" s="198"/>
      <c r="F77" s="198"/>
      <c r="G77" s="61">
        <v>69</v>
      </c>
      <c r="H77" s="62">
        <v>-16381635</v>
      </c>
      <c r="I77" s="62">
        <v>-15436315</v>
      </c>
    </row>
    <row r="78" spans="1:9" ht="12.75" customHeight="1" x14ac:dyDescent="0.3">
      <c r="A78" s="201" t="s">
        <v>140</v>
      </c>
      <c r="B78" s="201"/>
      <c r="C78" s="201"/>
      <c r="D78" s="201"/>
      <c r="E78" s="201"/>
      <c r="F78" s="201"/>
      <c r="G78" s="63">
        <v>70</v>
      </c>
      <c r="H78" s="64">
        <f>SUM(H79:H83)</f>
        <v>32113890</v>
      </c>
      <c r="I78" s="64">
        <f>SUM(I79:I83)</f>
        <v>32113890</v>
      </c>
    </row>
    <row r="79" spans="1:9" ht="12.75" customHeight="1" x14ac:dyDescent="0.3">
      <c r="A79" s="198" t="s">
        <v>141</v>
      </c>
      <c r="B79" s="198"/>
      <c r="C79" s="198"/>
      <c r="D79" s="198"/>
      <c r="E79" s="198"/>
      <c r="F79" s="198"/>
      <c r="G79" s="61">
        <v>71</v>
      </c>
      <c r="H79" s="62">
        <v>32113890</v>
      </c>
      <c r="I79" s="62">
        <v>32113890</v>
      </c>
    </row>
    <row r="80" spans="1:9" ht="12.75" customHeight="1" x14ac:dyDescent="0.3">
      <c r="A80" s="198" t="s">
        <v>142</v>
      </c>
      <c r="B80" s="198"/>
      <c r="C80" s="198"/>
      <c r="D80" s="198"/>
      <c r="E80" s="198"/>
      <c r="F80" s="198"/>
      <c r="G80" s="61">
        <v>72</v>
      </c>
      <c r="H80" s="62">
        <v>37853354</v>
      </c>
      <c r="I80" s="62">
        <v>40240094</v>
      </c>
    </row>
    <row r="81" spans="1:9" ht="12.75" customHeight="1" x14ac:dyDescent="0.3">
      <c r="A81" s="198" t="s">
        <v>143</v>
      </c>
      <c r="B81" s="198"/>
      <c r="C81" s="198"/>
      <c r="D81" s="198"/>
      <c r="E81" s="198"/>
      <c r="F81" s="198"/>
      <c r="G81" s="61">
        <v>73</v>
      </c>
      <c r="H81" s="62">
        <v>-37853354</v>
      </c>
      <c r="I81" s="62">
        <v>-40240094</v>
      </c>
    </row>
    <row r="82" spans="1:9" ht="12.75" customHeight="1" x14ac:dyDescent="0.3">
      <c r="A82" s="198" t="s">
        <v>144</v>
      </c>
      <c r="B82" s="198"/>
      <c r="C82" s="198"/>
      <c r="D82" s="198"/>
      <c r="E82" s="198"/>
      <c r="F82" s="198"/>
      <c r="G82" s="61">
        <v>74</v>
      </c>
      <c r="H82" s="62">
        <v>0</v>
      </c>
      <c r="I82" s="62">
        <v>0</v>
      </c>
    </row>
    <row r="83" spans="1:9" ht="12.75" customHeight="1" x14ac:dyDescent="0.3">
      <c r="A83" s="198" t="s">
        <v>145</v>
      </c>
      <c r="B83" s="198"/>
      <c r="C83" s="198"/>
      <c r="D83" s="198"/>
      <c r="E83" s="198"/>
      <c r="F83" s="198"/>
      <c r="G83" s="61">
        <v>75</v>
      </c>
      <c r="H83" s="62">
        <v>0</v>
      </c>
      <c r="I83" s="62">
        <v>0</v>
      </c>
    </row>
    <row r="84" spans="1:9" ht="12.75" customHeight="1" x14ac:dyDescent="0.3">
      <c r="A84" s="202" t="s">
        <v>146</v>
      </c>
      <c r="B84" s="202"/>
      <c r="C84" s="202"/>
      <c r="D84" s="202"/>
      <c r="E84" s="202"/>
      <c r="F84" s="202"/>
      <c r="G84" s="65">
        <v>76</v>
      </c>
      <c r="H84" s="66">
        <v>11744759</v>
      </c>
      <c r="I84" s="66">
        <v>14348810</v>
      </c>
    </row>
    <row r="85" spans="1:9" ht="12.75" customHeight="1" x14ac:dyDescent="0.3">
      <c r="A85" s="201" t="s">
        <v>147</v>
      </c>
      <c r="B85" s="201"/>
      <c r="C85" s="201"/>
      <c r="D85" s="201"/>
      <c r="E85" s="201"/>
      <c r="F85" s="201"/>
      <c r="G85" s="63">
        <v>77</v>
      </c>
      <c r="H85" s="64">
        <f>H86+H87+H88</f>
        <v>-56248</v>
      </c>
      <c r="I85" s="64">
        <f>I86+I87+I88</f>
        <v>-56248</v>
      </c>
    </row>
    <row r="86" spans="1:9" ht="12.75" customHeight="1" x14ac:dyDescent="0.3">
      <c r="A86" s="198" t="s">
        <v>148</v>
      </c>
      <c r="B86" s="198"/>
      <c r="C86" s="198"/>
      <c r="D86" s="198"/>
      <c r="E86" s="198"/>
      <c r="F86" s="198"/>
      <c r="G86" s="61">
        <v>78</v>
      </c>
      <c r="H86" s="62">
        <v>-56248</v>
      </c>
      <c r="I86" s="62">
        <v>-56248</v>
      </c>
    </row>
    <row r="87" spans="1:9" ht="12.75" customHeight="1" x14ac:dyDescent="0.3">
      <c r="A87" s="198" t="s">
        <v>149</v>
      </c>
      <c r="B87" s="198"/>
      <c r="C87" s="198"/>
      <c r="D87" s="198"/>
      <c r="E87" s="198"/>
      <c r="F87" s="198"/>
      <c r="G87" s="61">
        <v>79</v>
      </c>
      <c r="H87" s="62">
        <v>0</v>
      </c>
      <c r="I87" s="62">
        <v>0</v>
      </c>
    </row>
    <row r="88" spans="1:9" ht="12.75" customHeight="1" x14ac:dyDescent="0.3">
      <c r="A88" s="198" t="s">
        <v>150</v>
      </c>
      <c r="B88" s="198"/>
      <c r="C88" s="198"/>
      <c r="D88" s="198"/>
      <c r="E88" s="198"/>
      <c r="F88" s="198"/>
      <c r="G88" s="61">
        <v>80</v>
      </c>
      <c r="H88" s="62">
        <v>0</v>
      </c>
      <c r="I88" s="62">
        <v>0</v>
      </c>
    </row>
    <row r="89" spans="1:9" ht="12.75" customHeight="1" x14ac:dyDescent="0.3">
      <c r="A89" s="201" t="s">
        <v>151</v>
      </c>
      <c r="B89" s="201"/>
      <c r="C89" s="201"/>
      <c r="D89" s="201"/>
      <c r="E89" s="201"/>
      <c r="F89" s="201"/>
      <c r="G89" s="63">
        <v>81</v>
      </c>
      <c r="H89" s="64">
        <f>H90-H91</f>
        <v>71017445</v>
      </c>
      <c r="I89" s="64">
        <f>I90-I91</f>
        <v>82949707</v>
      </c>
    </row>
    <row r="90" spans="1:9" ht="12.75" customHeight="1" x14ac:dyDescent="0.3">
      <c r="A90" s="198" t="s">
        <v>152</v>
      </c>
      <c r="B90" s="198"/>
      <c r="C90" s="198"/>
      <c r="D90" s="198"/>
      <c r="E90" s="198"/>
      <c r="F90" s="198"/>
      <c r="G90" s="61">
        <v>82</v>
      </c>
      <c r="H90" s="62">
        <v>71017445</v>
      </c>
      <c r="I90" s="62">
        <v>82949707</v>
      </c>
    </row>
    <row r="91" spans="1:9" ht="12.75" customHeight="1" x14ac:dyDescent="0.3">
      <c r="A91" s="198" t="s">
        <v>153</v>
      </c>
      <c r="B91" s="198"/>
      <c r="C91" s="198"/>
      <c r="D91" s="198"/>
      <c r="E91" s="198"/>
      <c r="F91" s="198"/>
      <c r="G91" s="61">
        <v>83</v>
      </c>
      <c r="H91" s="62">
        <v>0</v>
      </c>
      <c r="I91" s="62">
        <v>0</v>
      </c>
    </row>
    <row r="92" spans="1:9" ht="12.75" customHeight="1" x14ac:dyDescent="0.3">
      <c r="A92" s="201" t="s">
        <v>154</v>
      </c>
      <c r="B92" s="201"/>
      <c r="C92" s="201"/>
      <c r="D92" s="201"/>
      <c r="E92" s="201"/>
      <c r="F92" s="201"/>
      <c r="G92" s="63">
        <v>84</v>
      </c>
      <c r="H92" s="64">
        <f>H93-H94</f>
        <v>14319002</v>
      </c>
      <c r="I92" s="64">
        <f>I93-I94</f>
        <v>7120822</v>
      </c>
    </row>
    <row r="93" spans="1:9" ht="12.75" customHeight="1" x14ac:dyDescent="0.3">
      <c r="A93" s="198" t="s">
        <v>155</v>
      </c>
      <c r="B93" s="198"/>
      <c r="C93" s="198"/>
      <c r="D93" s="198"/>
      <c r="E93" s="198"/>
      <c r="F93" s="198"/>
      <c r="G93" s="61">
        <v>85</v>
      </c>
      <c r="H93" s="62">
        <v>14319002</v>
      </c>
      <c r="I93" s="62">
        <v>7120822</v>
      </c>
    </row>
    <row r="94" spans="1:9" ht="12.75" customHeight="1" x14ac:dyDescent="0.3">
      <c r="A94" s="198" t="s">
        <v>156</v>
      </c>
      <c r="B94" s="198"/>
      <c r="C94" s="198"/>
      <c r="D94" s="198"/>
      <c r="E94" s="198"/>
      <c r="F94" s="198"/>
      <c r="G94" s="61">
        <v>86</v>
      </c>
      <c r="H94" s="62">
        <v>0</v>
      </c>
      <c r="I94" s="62">
        <v>0</v>
      </c>
    </row>
    <row r="95" spans="1:9" ht="12.75" customHeight="1" x14ac:dyDescent="0.3">
      <c r="A95" s="198" t="s">
        <v>157</v>
      </c>
      <c r="B95" s="198"/>
      <c r="C95" s="198"/>
      <c r="D95" s="198"/>
      <c r="E95" s="198"/>
      <c r="F95" s="198"/>
      <c r="G95" s="61">
        <v>87</v>
      </c>
      <c r="H95" s="62">
        <v>20782615</v>
      </c>
      <c r="I95" s="62">
        <v>21389504</v>
      </c>
    </row>
    <row r="96" spans="1:9" ht="12.75" customHeight="1" x14ac:dyDescent="0.3">
      <c r="A96" s="200" t="s">
        <v>158</v>
      </c>
      <c r="B96" s="200"/>
      <c r="C96" s="200"/>
      <c r="D96" s="200"/>
      <c r="E96" s="200"/>
      <c r="F96" s="200"/>
      <c r="G96" s="63">
        <v>88</v>
      </c>
      <c r="H96" s="64">
        <f>SUM(H97:H102)</f>
        <v>7600488</v>
      </c>
      <c r="I96" s="64">
        <f>SUM(I97:I102)</f>
        <v>7600488</v>
      </c>
    </row>
    <row r="97" spans="1:9" ht="12.75" customHeight="1" x14ac:dyDescent="0.3">
      <c r="A97" s="198" t="s">
        <v>159</v>
      </c>
      <c r="B97" s="198"/>
      <c r="C97" s="198"/>
      <c r="D97" s="198"/>
      <c r="E97" s="198"/>
      <c r="F97" s="198"/>
      <c r="G97" s="61">
        <v>89</v>
      </c>
      <c r="H97" s="62">
        <v>7600488</v>
      </c>
      <c r="I97" s="62">
        <v>7600488</v>
      </c>
    </row>
    <row r="98" spans="1:9" ht="12.75" customHeight="1" x14ac:dyDescent="0.3">
      <c r="A98" s="198" t="s">
        <v>160</v>
      </c>
      <c r="B98" s="198"/>
      <c r="C98" s="198"/>
      <c r="D98" s="198"/>
      <c r="E98" s="198"/>
      <c r="F98" s="198"/>
      <c r="G98" s="61">
        <v>90</v>
      </c>
      <c r="H98" s="62">
        <v>0</v>
      </c>
      <c r="I98" s="62">
        <v>0</v>
      </c>
    </row>
    <row r="99" spans="1:9" ht="12.75" customHeight="1" x14ac:dyDescent="0.3">
      <c r="A99" s="198" t="s">
        <v>161</v>
      </c>
      <c r="B99" s="198"/>
      <c r="C99" s="198"/>
      <c r="D99" s="198"/>
      <c r="E99" s="198"/>
      <c r="F99" s="198"/>
      <c r="G99" s="61">
        <v>91</v>
      </c>
      <c r="H99" s="62">
        <v>0</v>
      </c>
      <c r="I99" s="62">
        <v>0</v>
      </c>
    </row>
    <row r="100" spans="1:9" ht="12.75" customHeight="1" x14ac:dyDescent="0.3">
      <c r="A100" s="198" t="s">
        <v>162</v>
      </c>
      <c r="B100" s="198"/>
      <c r="C100" s="198"/>
      <c r="D100" s="198"/>
      <c r="E100" s="198"/>
      <c r="F100" s="198"/>
      <c r="G100" s="61">
        <v>92</v>
      </c>
      <c r="H100" s="62">
        <v>0</v>
      </c>
      <c r="I100" s="62">
        <v>0</v>
      </c>
    </row>
    <row r="101" spans="1:9" ht="12.75" customHeight="1" x14ac:dyDescent="0.3">
      <c r="A101" s="198" t="s">
        <v>163</v>
      </c>
      <c r="B101" s="198"/>
      <c r="C101" s="198"/>
      <c r="D101" s="198"/>
      <c r="E101" s="198"/>
      <c r="F101" s="198"/>
      <c r="G101" s="61">
        <v>93</v>
      </c>
      <c r="H101" s="62">
        <v>0</v>
      </c>
      <c r="I101" s="62">
        <v>0</v>
      </c>
    </row>
    <row r="102" spans="1:9" ht="12.75" customHeight="1" x14ac:dyDescent="0.3">
      <c r="A102" s="198" t="s">
        <v>164</v>
      </c>
      <c r="B102" s="198"/>
      <c r="C102" s="198"/>
      <c r="D102" s="198"/>
      <c r="E102" s="198"/>
      <c r="F102" s="198"/>
      <c r="G102" s="61">
        <v>94</v>
      </c>
      <c r="H102" s="62">
        <v>0</v>
      </c>
      <c r="I102" s="62">
        <v>0</v>
      </c>
    </row>
    <row r="103" spans="1:9" ht="12.75" customHeight="1" x14ac:dyDescent="0.3">
      <c r="A103" s="200" t="s">
        <v>165</v>
      </c>
      <c r="B103" s="200"/>
      <c r="C103" s="200"/>
      <c r="D103" s="200"/>
      <c r="E103" s="200"/>
      <c r="F103" s="200"/>
      <c r="G103" s="63">
        <v>95</v>
      </c>
      <c r="H103" s="64">
        <f>SUM(H104:H114)</f>
        <v>161795503</v>
      </c>
      <c r="I103" s="64">
        <f>SUM(I104:I114)</f>
        <v>126994137</v>
      </c>
    </row>
    <row r="104" spans="1:9" ht="12.75" customHeight="1" x14ac:dyDescent="0.3">
      <c r="A104" s="198" t="s">
        <v>166</v>
      </c>
      <c r="B104" s="198"/>
      <c r="C104" s="198"/>
      <c r="D104" s="198"/>
      <c r="E104" s="198"/>
      <c r="F104" s="198"/>
      <c r="G104" s="61">
        <v>96</v>
      </c>
      <c r="H104" s="62">
        <v>0</v>
      </c>
      <c r="I104" s="62">
        <v>0</v>
      </c>
    </row>
    <row r="105" spans="1:9" ht="24.6" customHeight="1" x14ac:dyDescent="0.3">
      <c r="A105" s="198" t="s">
        <v>167</v>
      </c>
      <c r="B105" s="198"/>
      <c r="C105" s="198"/>
      <c r="D105" s="198"/>
      <c r="E105" s="198"/>
      <c r="F105" s="198"/>
      <c r="G105" s="61">
        <v>97</v>
      </c>
      <c r="H105" s="62">
        <v>0</v>
      </c>
      <c r="I105" s="62">
        <v>0</v>
      </c>
    </row>
    <row r="106" spans="1:9" ht="12.75" customHeight="1" x14ac:dyDescent="0.3">
      <c r="A106" s="198" t="s">
        <v>168</v>
      </c>
      <c r="B106" s="198"/>
      <c r="C106" s="198"/>
      <c r="D106" s="198"/>
      <c r="E106" s="198"/>
      <c r="F106" s="198"/>
      <c r="G106" s="61">
        <v>98</v>
      </c>
      <c r="H106" s="62">
        <v>0</v>
      </c>
      <c r="I106" s="62">
        <v>0</v>
      </c>
    </row>
    <row r="107" spans="1:9" ht="21.6" customHeight="1" x14ac:dyDescent="0.3">
      <c r="A107" s="198" t="s">
        <v>169</v>
      </c>
      <c r="B107" s="198"/>
      <c r="C107" s="198"/>
      <c r="D107" s="198"/>
      <c r="E107" s="198"/>
      <c r="F107" s="198"/>
      <c r="G107" s="61">
        <v>99</v>
      </c>
      <c r="H107" s="62">
        <v>0</v>
      </c>
      <c r="I107" s="62">
        <v>0</v>
      </c>
    </row>
    <row r="108" spans="1:9" ht="12.75" customHeight="1" x14ac:dyDescent="0.3">
      <c r="A108" s="198" t="s">
        <v>170</v>
      </c>
      <c r="B108" s="198"/>
      <c r="C108" s="198"/>
      <c r="D108" s="198"/>
      <c r="E108" s="198"/>
      <c r="F108" s="198"/>
      <c r="G108" s="61">
        <v>100</v>
      </c>
      <c r="H108" s="62">
        <v>0</v>
      </c>
      <c r="I108" s="62">
        <v>0</v>
      </c>
    </row>
    <row r="109" spans="1:9" ht="12.75" customHeight="1" x14ac:dyDescent="0.3">
      <c r="A109" s="198" t="s">
        <v>171</v>
      </c>
      <c r="B109" s="198"/>
      <c r="C109" s="198"/>
      <c r="D109" s="198"/>
      <c r="E109" s="198"/>
      <c r="F109" s="198"/>
      <c r="G109" s="61">
        <v>101</v>
      </c>
      <c r="H109" s="62">
        <v>151442800</v>
      </c>
      <c r="I109" s="62">
        <v>116831101</v>
      </c>
    </row>
    <row r="110" spans="1:9" ht="12.75" customHeight="1" x14ac:dyDescent="0.3">
      <c r="A110" s="198" t="s">
        <v>172</v>
      </c>
      <c r="B110" s="198"/>
      <c r="C110" s="198"/>
      <c r="D110" s="198"/>
      <c r="E110" s="198"/>
      <c r="F110" s="198"/>
      <c r="G110" s="61">
        <v>102</v>
      </c>
      <c r="H110" s="62">
        <v>115597</v>
      </c>
      <c r="I110" s="62">
        <v>82569</v>
      </c>
    </row>
    <row r="111" spans="1:9" ht="12.75" customHeight="1" x14ac:dyDescent="0.3">
      <c r="A111" s="198" t="s">
        <v>173</v>
      </c>
      <c r="B111" s="198"/>
      <c r="C111" s="198"/>
      <c r="D111" s="198"/>
      <c r="E111" s="198"/>
      <c r="F111" s="198"/>
      <c r="G111" s="61">
        <v>103</v>
      </c>
      <c r="H111" s="62">
        <v>0</v>
      </c>
      <c r="I111" s="62">
        <v>0</v>
      </c>
    </row>
    <row r="112" spans="1:9" ht="12.75" customHeight="1" x14ac:dyDescent="0.3">
      <c r="A112" s="198" t="s">
        <v>174</v>
      </c>
      <c r="B112" s="198"/>
      <c r="C112" s="198"/>
      <c r="D112" s="198"/>
      <c r="E112" s="198"/>
      <c r="F112" s="198"/>
      <c r="G112" s="61">
        <v>104</v>
      </c>
      <c r="H112" s="62">
        <v>0</v>
      </c>
      <c r="I112" s="62">
        <v>0</v>
      </c>
    </row>
    <row r="113" spans="1:9" ht="12.75" customHeight="1" x14ac:dyDescent="0.3">
      <c r="A113" s="198" t="s">
        <v>175</v>
      </c>
      <c r="B113" s="198"/>
      <c r="C113" s="198"/>
      <c r="D113" s="198"/>
      <c r="E113" s="198"/>
      <c r="F113" s="198"/>
      <c r="G113" s="61">
        <v>105</v>
      </c>
      <c r="H113" s="62">
        <v>840022</v>
      </c>
      <c r="I113" s="62">
        <v>683383</v>
      </c>
    </row>
    <row r="114" spans="1:9" ht="12.75" customHeight="1" x14ac:dyDescent="0.3">
      <c r="A114" s="198" t="s">
        <v>176</v>
      </c>
      <c r="B114" s="198"/>
      <c r="C114" s="198"/>
      <c r="D114" s="198"/>
      <c r="E114" s="198"/>
      <c r="F114" s="198"/>
      <c r="G114" s="61">
        <v>106</v>
      </c>
      <c r="H114" s="62">
        <v>9397084</v>
      </c>
      <c r="I114" s="62">
        <v>9397084</v>
      </c>
    </row>
    <row r="115" spans="1:9" ht="12.75" customHeight="1" x14ac:dyDescent="0.3">
      <c r="A115" s="200" t="s">
        <v>177</v>
      </c>
      <c r="B115" s="200"/>
      <c r="C115" s="200"/>
      <c r="D115" s="200"/>
      <c r="E115" s="200"/>
      <c r="F115" s="200"/>
      <c r="G115" s="63">
        <v>107</v>
      </c>
      <c r="H115" s="64">
        <f>SUM(H116:H129)</f>
        <v>243021828</v>
      </c>
      <c r="I115" s="64">
        <f>SUM(I116:I129)</f>
        <v>194998290</v>
      </c>
    </row>
    <row r="116" spans="1:9" ht="12.75" customHeight="1" x14ac:dyDescent="0.3">
      <c r="A116" s="198" t="s">
        <v>166</v>
      </c>
      <c r="B116" s="198"/>
      <c r="C116" s="198"/>
      <c r="D116" s="198"/>
      <c r="E116" s="198"/>
      <c r="F116" s="198"/>
      <c r="G116" s="61">
        <v>108</v>
      </c>
      <c r="H116" s="62">
        <v>0</v>
      </c>
      <c r="I116" s="62">
        <v>0</v>
      </c>
    </row>
    <row r="117" spans="1:9" ht="22.2" customHeight="1" x14ac:dyDescent="0.3">
      <c r="A117" s="198" t="s">
        <v>167</v>
      </c>
      <c r="B117" s="198"/>
      <c r="C117" s="198"/>
      <c r="D117" s="198"/>
      <c r="E117" s="198"/>
      <c r="F117" s="198"/>
      <c r="G117" s="61">
        <v>109</v>
      </c>
      <c r="H117" s="62">
        <v>0</v>
      </c>
      <c r="I117" s="62">
        <v>0</v>
      </c>
    </row>
    <row r="118" spans="1:9" ht="12.75" customHeight="1" x14ac:dyDescent="0.3">
      <c r="A118" s="198" t="s">
        <v>168</v>
      </c>
      <c r="B118" s="198"/>
      <c r="C118" s="198"/>
      <c r="D118" s="198"/>
      <c r="E118" s="198"/>
      <c r="F118" s="198"/>
      <c r="G118" s="61">
        <v>110</v>
      </c>
      <c r="H118" s="62">
        <v>0</v>
      </c>
      <c r="I118" s="62">
        <v>0</v>
      </c>
    </row>
    <row r="119" spans="1:9" ht="23.4" customHeight="1" x14ac:dyDescent="0.3">
      <c r="A119" s="198" t="s">
        <v>169</v>
      </c>
      <c r="B119" s="198"/>
      <c r="C119" s="198"/>
      <c r="D119" s="198"/>
      <c r="E119" s="198"/>
      <c r="F119" s="198"/>
      <c r="G119" s="61">
        <v>111</v>
      </c>
      <c r="H119" s="62">
        <v>0</v>
      </c>
      <c r="I119" s="62">
        <v>0</v>
      </c>
    </row>
    <row r="120" spans="1:9" ht="12.75" customHeight="1" x14ac:dyDescent="0.3">
      <c r="A120" s="198" t="s">
        <v>170</v>
      </c>
      <c r="B120" s="198"/>
      <c r="C120" s="198"/>
      <c r="D120" s="198"/>
      <c r="E120" s="198"/>
      <c r="F120" s="198"/>
      <c r="G120" s="61">
        <v>112</v>
      </c>
      <c r="H120" s="62">
        <v>1534988</v>
      </c>
      <c r="I120" s="62">
        <v>1631468</v>
      </c>
    </row>
    <row r="121" spans="1:9" ht="12.75" customHeight="1" x14ac:dyDescent="0.3">
      <c r="A121" s="198" t="s">
        <v>171</v>
      </c>
      <c r="B121" s="198"/>
      <c r="C121" s="198"/>
      <c r="D121" s="198"/>
      <c r="E121" s="198"/>
      <c r="F121" s="198"/>
      <c r="G121" s="61">
        <v>113</v>
      </c>
      <c r="H121" s="62">
        <v>103334817</v>
      </c>
      <c r="I121" s="62">
        <v>65212548</v>
      </c>
    </row>
    <row r="122" spans="1:9" ht="12.75" customHeight="1" x14ac:dyDescent="0.3">
      <c r="A122" s="198" t="s">
        <v>172</v>
      </c>
      <c r="B122" s="198"/>
      <c r="C122" s="198"/>
      <c r="D122" s="198"/>
      <c r="E122" s="198"/>
      <c r="F122" s="198"/>
      <c r="G122" s="61">
        <v>114</v>
      </c>
      <c r="H122" s="62">
        <v>657786</v>
      </c>
      <c r="I122" s="62">
        <v>883762</v>
      </c>
    </row>
    <row r="123" spans="1:9" ht="12.75" customHeight="1" x14ac:dyDescent="0.3">
      <c r="A123" s="198" t="s">
        <v>173</v>
      </c>
      <c r="B123" s="198"/>
      <c r="C123" s="198"/>
      <c r="D123" s="198"/>
      <c r="E123" s="198"/>
      <c r="F123" s="198"/>
      <c r="G123" s="61">
        <v>115</v>
      </c>
      <c r="H123" s="62">
        <v>103422147</v>
      </c>
      <c r="I123" s="62">
        <v>89447027</v>
      </c>
    </row>
    <row r="124" spans="1:9" x14ac:dyDescent="0.3">
      <c r="A124" s="198" t="s">
        <v>174</v>
      </c>
      <c r="B124" s="198"/>
      <c r="C124" s="198"/>
      <c r="D124" s="198"/>
      <c r="E124" s="198"/>
      <c r="F124" s="198"/>
      <c r="G124" s="61">
        <v>116</v>
      </c>
      <c r="H124" s="62">
        <v>12527</v>
      </c>
      <c r="I124" s="62">
        <v>0</v>
      </c>
    </row>
    <row r="125" spans="1:9" x14ac:dyDescent="0.3">
      <c r="A125" s="198" t="s">
        <v>178</v>
      </c>
      <c r="B125" s="198"/>
      <c r="C125" s="198"/>
      <c r="D125" s="198"/>
      <c r="E125" s="198"/>
      <c r="F125" s="198"/>
      <c r="G125" s="61">
        <v>117</v>
      </c>
      <c r="H125" s="62">
        <v>13845201</v>
      </c>
      <c r="I125" s="62">
        <v>13423158</v>
      </c>
    </row>
    <row r="126" spans="1:9" x14ac:dyDescent="0.3">
      <c r="A126" s="198" t="s">
        <v>179</v>
      </c>
      <c r="B126" s="198"/>
      <c r="C126" s="198"/>
      <c r="D126" s="198"/>
      <c r="E126" s="198"/>
      <c r="F126" s="198"/>
      <c r="G126" s="61">
        <v>118</v>
      </c>
      <c r="H126" s="62">
        <v>12431749</v>
      </c>
      <c r="I126" s="62">
        <v>19723477</v>
      </c>
    </row>
    <row r="127" spans="1:9" x14ac:dyDescent="0.3">
      <c r="A127" s="198" t="s">
        <v>180</v>
      </c>
      <c r="B127" s="198"/>
      <c r="C127" s="198"/>
      <c r="D127" s="198"/>
      <c r="E127" s="198"/>
      <c r="F127" s="198"/>
      <c r="G127" s="61">
        <v>119</v>
      </c>
      <c r="H127" s="62">
        <v>789986</v>
      </c>
      <c r="I127" s="62">
        <v>789986</v>
      </c>
    </row>
    <row r="128" spans="1:9" x14ac:dyDescent="0.3">
      <c r="A128" s="198" t="s">
        <v>181</v>
      </c>
      <c r="B128" s="198"/>
      <c r="C128" s="198"/>
      <c r="D128" s="198"/>
      <c r="E128" s="198"/>
      <c r="F128" s="198"/>
      <c r="G128" s="61">
        <v>120</v>
      </c>
      <c r="H128" s="62">
        <v>0</v>
      </c>
      <c r="I128" s="62">
        <v>0</v>
      </c>
    </row>
    <row r="129" spans="1:9" x14ac:dyDescent="0.3">
      <c r="A129" s="198" t="s">
        <v>182</v>
      </c>
      <c r="B129" s="198"/>
      <c r="C129" s="198"/>
      <c r="D129" s="198"/>
      <c r="E129" s="198"/>
      <c r="F129" s="198"/>
      <c r="G129" s="61">
        <v>121</v>
      </c>
      <c r="H129" s="62">
        <v>6992627</v>
      </c>
      <c r="I129" s="62">
        <v>3886864</v>
      </c>
    </row>
    <row r="130" spans="1:9" ht="22.2" customHeight="1" x14ac:dyDescent="0.3">
      <c r="A130" s="199" t="s">
        <v>183</v>
      </c>
      <c r="B130" s="199"/>
      <c r="C130" s="199"/>
      <c r="D130" s="199"/>
      <c r="E130" s="199"/>
      <c r="F130" s="199"/>
      <c r="G130" s="61">
        <v>122</v>
      </c>
      <c r="H130" s="62">
        <v>4184618</v>
      </c>
      <c r="I130" s="62">
        <v>15659868</v>
      </c>
    </row>
    <row r="131" spans="1:9" x14ac:dyDescent="0.3">
      <c r="A131" s="200" t="s">
        <v>184</v>
      </c>
      <c r="B131" s="200"/>
      <c r="C131" s="200"/>
      <c r="D131" s="200"/>
      <c r="E131" s="200"/>
      <c r="F131" s="200"/>
      <c r="G131" s="63">
        <v>123</v>
      </c>
      <c r="H131" s="64">
        <f>H75+H96+H103+H115+H130</f>
        <v>1149590665</v>
      </c>
      <c r="I131" s="64">
        <f>I75+I96+I103+I115+I130</f>
        <v>1087131353</v>
      </c>
    </row>
    <row r="132" spans="1:9" x14ac:dyDescent="0.3">
      <c r="A132" s="199" t="s">
        <v>185</v>
      </c>
      <c r="B132" s="199"/>
      <c r="C132" s="199"/>
      <c r="D132" s="199"/>
      <c r="E132" s="199"/>
      <c r="F132" s="199"/>
      <c r="G132" s="61">
        <v>124</v>
      </c>
      <c r="H132" s="62">
        <v>19151406</v>
      </c>
      <c r="I132" s="62">
        <v>19140413</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selection activeCell="A23" sqref="A23:F23"/>
    </sheetView>
  </sheetViews>
  <sheetFormatPr defaultRowHeight="13.2" x14ac:dyDescent="0.25"/>
  <cols>
    <col min="1" max="7" width="8.88671875" style="69"/>
    <col min="8" max="11" width="16" style="78" customWidth="1"/>
    <col min="12" max="263" width="8.88671875" style="69"/>
    <col min="264" max="264" width="9.88671875" style="69" bestFit="1" customWidth="1"/>
    <col min="265" max="265" width="11.6640625" style="69" bestFit="1" customWidth="1"/>
    <col min="266" max="519" width="8.88671875" style="69"/>
    <col min="520" max="520" width="9.88671875" style="69" bestFit="1" customWidth="1"/>
    <col min="521" max="521" width="11.6640625" style="69" bestFit="1" customWidth="1"/>
    <col min="522" max="775" width="8.88671875" style="69"/>
    <col min="776" max="776" width="9.88671875" style="69" bestFit="1" customWidth="1"/>
    <col min="777" max="777" width="11.6640625" style="69" bestFit="1" customWidth="1"/>
    <col min="778" max="1031" width="8.88671875" style="69"/>
    <col min="1032" max="1032" width="9.88671875" style="69" bestFit="1" customWidth="1"/>
    <col min="1033" max="1033" width="11.6640625" style="69" bestFit="1" customWidth="1"/>
    <col min="1034" max="1287" width="8.88671875" style="69"/>
    <col min="1288" max="1288" width="9.88671875" style="69" bestFit="1" customWidth="1"/>
    <col min="1289" max="1289" width="11.6640625" style="69" bestFit="1" customWidth="1"/>
    <col min="1290" max="1543" width="8.88671875" style="69"/>
    <col min="1544" max="1544" width="9.88671875" style="69" bestFit="1" customWidth="1"/>
    <col min="1545" max="1545" width="11.6640625" style="69" bestFit="1" customWidth="1"/>
    <col min="1546" max="1799" width="8.88671875" style="69"/>
    <col min="1800" max="1800" width="9.88671875" style="69" bestFit="1" customWidth="1"/>
    <col min="1801" max="1801" width="11.6640625" style="69" bestFit="1" customWidth="1"/>
    <col min="1802" max="2055" width="8.88671875" style="69"/>
    <col min="2056" max="2056" width="9.88671875" style="69" bestFit="1" customWidth="1"/>
    <col min="2057" max="2057" width="11.6640625" style="69" bestFit="1" customWidth="1"/>
    <col min="2058" max="2311" width="8.88671875" style="69"/>
    <col min="2312" max="2312" width="9.88671875" style="69" bestFit="1" customWidth="1"/>
    <col min="2313" max="2313" width="11.6640625" style="69" bestFit="1" customWidth="1"/>
    <col min="2314" max="2567" width="8.88671875" style="69"/>
    <col min="2568" max="2568" width="9.88671875" style="69" bestFit="1" customWidth="1"/>
    <col min="2569" max="2569" width="11.6640625" style="69" bestFit="1" customWidth="1"/>
    <col min="2570" max="2823" width="8.88671875" style="69"/>
    <col min="2824" max="2824" width="9.88671875" style="69" bestFit="1" customWidth="1"/>
    <col min="2825" max="2825" width="11.6640625" style="69" bestFit="1" customWidth="1"/>
    <col min="2826" max="3079" width="8.88671875" style="69"/>
    <col min="3080" max="3080" width="9.88671875" style="69" bestFit="1" customWidth="1"/>
    <col min="3081" max="3081" width="11.6640625" style="69" bestFit="1" customWidth="1"/>
    <col min="3082" max="3335" width="8.88671875" style="69"/>
    <col min="3336" max="3336" width="9.88671875" style="69" bestFit="1" customWidth="1"/>
    <col min="3337" max="3337" width="11.6640625" style="69" bestFit="1" customWidth="1"/>
    <col min="3338" max="3591" width="8.88671875" style="69"/>
    <col min="3592" max="3592" width="9.88671875" style="69" bestFit="1" customWidth="1"/>
    <col min="3593" max="3593" width="11.6640625" style="69" bestFit="1" customWidth="1"/>
    <col min="3594" max="3847" width="8.88671875" style="69"/>
    <col min="3848" max="3848" width="9.88671875" style="69" bestFit="1" customWidth="1"/>
    <col min="3849" max="3849" width="11.6640625" style="69" bestFit="1" customWidth="1"/>
    <col min="3850" max="4103" width="8.88671875" style="69"/>
    <col min="4104" max="4104" width="9.88671875" style="69" bestFit="1" customWidth="1"/>
    <col min="4105" max="4105" width="11.6640625" style="69" bestFit="1" customWidth="1"/>
    <col min="4106" max="4359" width="8.88671875" style="69"/>
    <col min="4360" max="4360" width="9.88671875" style="69" bestFit="1" customWidth="1"/>
    <col min="4361" max="4361" width="11.6640625" style="69" bestFit="1" customWidth="1"/>
    <col min="4362" max="4615" width="8.88671875" style="69"/>
    <col min="4616" max="4616" width="9.88671875" style="69" bestFit="1" customWidth="1"/>
    <col min="4617" max="4617" width="11.6640625" style="69" bestFit="1" customWidth="1"/>
    <col min="4618" max="4871" width="8.88671875" style="69"/>
    <col min="4872" max="4872" width="9.88671875" style="69" bestFit="1" customWidth="1"/>
    <col min="4873" max="4873" width="11.6640625" style="69" bestFit="1" customWidth="1"/>
    <col min="4874" max="5127" width="8.88671875" style="69"/>
    <col min="5128" max="5128" width="9.88671875" style="69" bestFit="1" customWidth="1"/>
    <col min="5129" max="5129" width="11.6640625" style="69" bestFit="1" customWidth="1"/>
    <col min="5130" max="5383" width="8.88671875" style="69"/>
    <col min="5384" max="5384" width="9.88671875" style="69" bestFit="1" customWidth="1"/>
    <col min="5385" max="5385" width="11.6640625" style="69" bestFit="1" customWidth="1"/>
    <col min="5386" max="5639" width="8.88671875" style="69"/>
    <col min="5640" max="5640" width="9.88671875" style="69" bestFit="1" customWidth="1"/>
    <col min="5641" max="5641" width="11.6640625" style="69" bestFit="1" customWidth="1"/>
    <col min="5642" max="5895" width="8.88671875" style="69"/>
    <col min="5896" max="5896" width="9.88671875" style="69" bestFit="1" customWidth="1"/>
    <col min="5897" max="5897" width="11.6640625" style="69" bestFit="1" customWidth="1"/>
    <col min="5898" max="6151" width="8.88671875" style="69"/>
    <col min="6152" max="6152" width="9.88671875" style="69" bestFit="1" customWidth="1"/>
    <col min="6153" max="6153" width="11.6640625" style="69" bestFit="1" customWidth="1"/>
    <col min="6154" max="6407" width="8.88671875" style="69"/>
    <col min="6408" max="6408" width="9.88671875" style="69" bestFit="1" customWidth="1"/>
    <col min="6409" max="6409" width="11.6640625" style="69" bestFit="1" customWidth="1"/>
    <col min="6410" max="6663" width="8.88671875" style="69"/>
    <col min="6664" max="6664" width="9.88671875" style="69" bestFit="1" customWidth="1"/>
    <col min="6665" max="6665" width="11.6640625" style="69" bestFit="1" customWidth="1"/>
    <col min="6666" max="6919" width="8.88671875" style="69"/>
    <col min="6920" max="6920" width="9.88671875" style="69" bestFit="1" customWidth="1"/>
    <col min="6921" max="6921" width="11.6640625" style="69" bestFit="1" customWidth="1"/>
    <col min="6922" max="7175" width="8.88671875" style="69"/>
    <col min="7176" max="7176" width="9.88671875" style="69" bestFit="1" customWidth="1"/>
    <col min="7177" max="7177" width="11.6640625" style="69" bestFit="1" customWidth="1"/>
    <col min="7178" max="7431" width="8.88671875" style="69"/>
    <col min="7432" max="7432" width="9.88671875" style="69" bestFit="1" customWidth="1"/>
    <col min="7433" max="7433" width="11.6640625" style="69" bestFit="1" customWidth="1"/>
    <col min="7434" max="7687" width="8.88671875" style="69"/>
    <col min="7688" max="7688" width="9.88671875" style="69" bestFit="1" customWidth="1"/>
    <col min="7689" max="7689" width="11.6640625" style="69" bestFit="1" customWidth="1"/>
    <col min="7690" max="7943" width="8.88671875" style="69"/>
    <col min="7944" max="7944" width="9.88671875" style="69" bestFit="1" customWidth="1"/>
    <col min="7945" max="7945" width="11.6640625" style="69" bestFit="1" customWidth="1"/>
    <col min="7946" max="8199" width="8.88671875" style="69"/>
    <col min="8200" max="8200" width="9.88671875" style="69" bestFit="1" customWidth="1"/>
    <col min="8201" max="8201" width="11.6640625" style="69" bestFit="1" customWidth="1"/>
    <col min="8202" max="8455" width="8.88671875" style="69"/>
    <col min="8456" max="8456" width="9.88671875" style="69" bestFit="1" customWidth="1"/>
    <col min="8457" max="8457" width="11.6640625" style="69" bestFit="1" customWidth="1"/>
    <col min="8458" max="8711" width="8.88671875" style="69"/>
    <col min="8712" max="8712" width="9.88671875" style="69" bestFit="1" customWidth="1"/>
    <col min="8713" max="8713" width="11.6640625" style="69" bestFit="1" customWidth="1"/>
    <col min="8714" max="8967" width="8.88671875" style="69"/>
    <col min="8968" max="8968" width="9.88671875" style="69" bestFit="1" customWidth="1"/>
    <col min="8969" max="8969" width="11.6640625" style="69" bestFit="1" customWidth="1"/>
    <col min="8970" max="9223" width="8.88671875" style="69"/>
    <col min="9224" max="9224" width="9.88671875" style="69" bestFit="1" customWidth="1"/>
    <col min="9225" max="9225" width="11.6640625" style="69" bestFit="1" customWidth="1"/>
    <col min="9226" max="9479" width="8.88671875" style="69"/>
    <col min="9480" max="9480" width="9.88671875" style="69" bestFit="1" customWidth="1"/>
    <col min="9481" max="9481" width="11.6640625" style="69" bestFit="1" customWidth="1"/>
    <col min="9482" max="9735" width="8.88671875" style="69"/>
    <col min="9736" max="9736" width="9.88671875" style="69" bestFit="1" customWidth="1"/>
    <col min="9737" max="9737" width="11.6640625" style="69" bestFit="1" customWidth="1"/>
    <col min="9738" max="9991" width="8.88671875" style="69"/>
    <col min="9992" max="9992" width="9.88671875" style="69" bestFit="1" customWidth="1"/>
    <col min="9993" max="9993" width="11.6640625" style="69" bestFit="1" customWidth="1"/>
    <col min="9994" max="10247" width="8.88671875" style="69"/>
    <col min="10248" max="10248" width="9.88671875" style="69" bestFit="1" customWidth="1"/>
    <col min="10249" max="10249" width="11.6640625" style="69" bestFit="1" customWidth="1"/>
    <col min="10250" max="10503" width="8.88671875" style="69"/>
    <col min="10504" max="10504" width="9.88671875" style="69" bestFit="1" customWidth="1"/>
    <col min="10505" max="10505" width="11.6640625" style="69" bestFit="1" customWidth="1"/>
    <col min="10506" max="10759" width="8.88671875" style="69"/>
    <col min="10760" max="10760" width="9.88671875" style="69" bestFit="1" customWidth="1"/>
    <col min="10761" max="10761" width="11.6640625" style="69" bestFit="1" customWidth="1"/>
    <col min="10762" max="11015" width="8.88671875" style="69"/>
    <col min="11016" max="11016" width="9.88671875" style="69" bestFit="1" customWidth="1"/>
    <col min="11017" max="11017" width="11.6640625" style="69" bestFit="1" customWidth="1"/>
    <col min="11018" max="11271" width="8.88671875" style="69"/>
    <col min="11272" max="11272" width="9.88671875" style="69" bestFit="1" customWidth="1"/>
    <col min="11273" max="11273" width="11.6640625" style="69" bestFit="1" customWidth="1"/>
    <col min="11274" max="11527" width="8.88671875" style="69"/>
    <col min="11528" max="11528" width="9.88671875" style="69" bestFit="1" customWidth="1"/>
    <col min="11529" max="11529" width="11.6640625" style="69" bestFit="1" customWidth="1"/>
    <col min="11530" max="11783" width="8.88671875" style="69"/>
    <col min="11784" max="11784" width="9.88671875" style="69" bestFit="1" customWidth="1"/>
    <col min="11785" max="11785" width="11.6640625" style="69" bestFit="1" customWidth="1"/>
    <col min="11786" max="12039" width="8.88671875" style="69"/>
    <col min="12040" max="12040" width="9.88671875" style="69" bestFit="1" customWidth="1"/>
    <col min="12041" max="12041" width="11.6640625" style="69" bestFit="1" customWidth="1"/>
    <col min="12042" max="12295" width="8.88671875" style="69"/>
    <col min="12296" max="12296" width="9.88671875" style="69" bestFit="1" customWidth="1"/>
    <col min="12297" max="12297" width="11.6640625" style="69" bestFit="1" customWidth="1"/>
    <col min="12298" max="12551" width="8.88671875" style="69"/>
    <col min="12552" max="12552" width="9.88671875" style="69" bestFit="1" customWidth="1"/>
    <col min="12553" max="12553" width="11.6640625" style="69" bestFit="1" customWidth="1"/>
    <col min="12554" max="12807" width="8.88671875" style="69"/>
    <col min="12808" max="12808" width="9.88671875" style="69" bestFit="1" customWidth="1"/>
    <col min="12809" max="12809" width="11.6640625" style="69" bestFit="1" customWidth="1"/>
    <col min="12810" max="13063" width="8.88671875" style="69"/>
    <col min="13064" max="13064" width="9.88671875" style="69" bestFit="1" customWidth="1"/>
    <col min="13065" max="13065" width="11.6640625" style="69" bestFit="1" customWidth="1"/>
    <col min="13066" max="13319" width="8.88671875" style="69"/>
    <col min="13320" max="13320" width="9.88671875" style="69" bestFit="1" customWidth="1"/>
    <col min="13321" max="13321" width="11.6640625" style="69" bestFit="1" customWidth="1"/>
    <col min="13322" max="13575" width="8.88671875" style="69"/>
    <col min="13576" max="13576" width="9.88671875" style="69" bestFit="1" customWidth="1"/>
    <col min="13577" max="13577" width="11.6640625" style="69" bestFit="1" customWidth="1"/>
    <col min="13578" max="13831" width="8.88671875" style="69"/>
    <col min="13832" max="13832" width="9.88671875" style="69" bestFit="1" customWidth="1"/>
    <col min="13833" max="13833" width="11.6640625" style="69" bestFit="1" customWidth="1"/>
    <col min="13834" max="14087" width="8.88671875" style="69"/>
    <col min="14088" max="14088" width="9.88671875" style="69" bestFit="1" customWidth="1"/>
    <col min="14089" max="14089" width="11.6640625" style="69" bestFit="1" customWidth="1"/>
    <col min="14090" max="14343" width="8.88671875" style="69"/>
    <col min="14344" max="14344" width="9.88671875" style="69" bestFit="1" customWidth="1"/>
    <col min="14345" max="14345" width="11.6640625" style="69" bestFit="1" customWidth="1"/>
    <col min="14346" max="14599" width="8.88671875" style="69"/>
    <col min="14600" max="14600" width="9.88671875" style="69" bestFit="1" customWidth="1"/>
    <col min="14601" max="14601" width="11.6640625" style="69" bestFit="1" customWidth="1"/>
    <col min="14602" max="14855" width="8.88671875" style="69"/>
    <col min="14856" max="14856" width="9.88671875" style="69" bestFit="1" customWidth="1"/>
    <col min="14857" max="14857" width="11.6640625" style="69" bestFit="1" customWidth="1"/>
    <col min="14858" max="15111" width="8.88671875" style="69"/>
    <col min="15112" max="15112" width="9.88671875" style="69" bestFit="1" customWidth="1"/>
    <col min="15113" max="15113" width="11.6640625" style="69" bestFit="1" customWidth="1"/>
    <col min="15114" max="15367" width="8.88671875" style="69"/>
    <col min="15368" max="15368" width="9.88671875" style="69" bestFit="1" customWidth="1"/>
    <col min="15369" max="15369" width="11.6640625" style="69" bestFit="1" customWidth="1"/>
    <col min="15370" max="15623" width="8.88671875" style="69"/>
    <col min="15624" max="15624" width="9.88671875" style="69" bestFit="1" customWidth="1"/>
    <col min="15625" max="15625" width="11.6640625" style="69" bestFit="1" customWidth="1"/>
    <col min="15626" max="15879" width="8.88671875" style="69"/>
    <col min="15880" max="15880" width="9.88671875" style="69" bestFit="1" customWidth="1"/>
    <col min="15881" max="15881" width="11.6640625" style="69" bestFit="1" customWidth="1"/>
    <col min="15882" max="16135" width="8.88671875" style="69"/>
    <col min="16136" max="16136" width="9.88671875" style="69" bestFit="1" customWidth="1"/>
    <col min="16137" max="16137" width="11.6640625" style="69" bestFit="1" customWidth="1"/>
    <col min="16138" max="16384" width="8.88671875" style="69"/>
  </cols>
  <sheetData>
    <row r="1" spans="1:11" ht="14.4" x14ac:dyDescent="0.25">
      <c r="A1" s="233" t="s">
        <v>186</v>
      </c>
      <c r="B1" s="234"/>
      <c r="C1" s="234"/>
      <c r="D1" s="234"/>
      <c r="E1" s="234"/>
      <c r="F1" s="234"/>
      <c r="G1" s="234"/>
      <c r="H1" s="234"/>
      <c r="I1" s="234"/>
      <c r="J1" s="68"/>
      <c r="K1" s="68"/>
    </row>
    <row r="2" spans="1:11" ht="14.4" x14ac:dyDescent="0.3">
      <c r="A2" s="235" t="s">
        <v>187</v>
      </c>
      <c r="B2" s="209"/>
      <c r="C2" s="209"/>
      <c r="D2" s="209"/>
      <c r="E2" s="209"/>
      <c r="F2" s="209"/>
      <c r="G2" s="209"/>
      <c r="H2" s="209"/>
      <c r="I2" s="209"/>
      <c r="J2" s="68"/>
      <c r="K2" s="68"/>
    </row>
    <row r="3" spans="1:11" ht="14.4" x14ac:dyDescent="0.3">
      <c r="A3" s="236" t="s">
        <v>71</v>
      </c>
      <c r="B3" s="237"/>
      <c r="C3" s="237"/>
      <c r="D3" s="237"/>
      <c r="E3" s="237"/>
      <c r="F3" s="237"/>
      <c r="G3" s="237"/>
      <c r="H3" s="237"/>
      <c r="I3" s="237"/>
      <c r="J3" s="238"/>
      <c r="K3" s="238"/>
    </row>
    <row r="4" spans="1:11" ht="14.4" x14ac:dyDescent="0.3">
      <c r="A4" s="239" t="s">
        <v>188</v>
      </c>
      <c r="B4" s="240"/>
      <c r="C4" s="240"/>
      <c r="D4" s="240"/>
      <c r="E4" s="240"/>
      <c r="F4" s="240"/>
      <c r="G4" s="240"/>
      <c r="H4" s="240"/>
      <c r="I4" s="240"/>
      <c r="J4" s="241"/>
      <c r="K4" s="241"/>
    </row>
    <row r="5" spans="1:11" ht="22.2" customHeight="1" x14ac:dyDescent="0.25">
      <c r="A5" s="242" t="s">
        <v>73</v>
      </c>
      <c r="B5" s="216"/>
      <c r="C5" s="216"/>
      <c r="D5" s="216"/>
      <c r="E5" s="216"/>
      <c r="F5" s="216"/>
      <c r="G5" s="242" t="s">
        <v>189</v>
      </c>
      <c r="H5" s="243" t="s">
        <v>190</v>
      </c>
      <c r="I5" s="244"/>
      <c r="J5" s="243" t="s">
        <v>191</v>
      </c>
      <c r="K5" s="244"/>
    </row>
    <row r="6" spans="1:11" x14ac:dyDescent="0.25">
      <c r="A6" s="216"/>
      <c r="B6" s="216"/>
      <c r="C6" s="216"/>
      <c r="D6" s="216"/>
      <c r="E6" s="216"/>
      <c r="F6" s="216"/>
      <c r="G6" s="216"/>
      <c r="H6" s="70" t="s">
        <v>192</v>
      </c>
      <c r="I6" s="70" t="s">
        <v>193</v>
      </c>
      <c r="J6" s="70" t="s">
        <v>192</v>
      </c>
      <c r="K6" s="70" t="s">
        <v>193</v>
      </c>
    </row>
    <row r="7" spans="1:11" ht="14.4" x14ac:dyDescent="0.25">
      <c r="A7" s="232">
        <v>1</v>
      </c>
      <c r="B7" s="218"/>
      <c r="C7" s="218"/>
      <c r="D7" s="218"/>
      <c r="E7" s="218"/>
      <c r="F7" s="218"/>
      <c r="G7" s="71">
        <v>2</v>
      </c>
      <c r="H7" s="70">
        <v>3</v>
      </c>
      <c r="I7" s="70">
        <v>4</v>
      </c>
      <c r="J7" s="70">
        <v>5</v>
      </c>
      <c r="K7" s="70">
        <v>6</v>
      </c>
    </row>
    <row r="8" spans="1:11" x14ac:dyDescent="0.25">
      <c r="A8" s="227" t="s">
        <v>194</v>
      </c>
      <c r="B8" s="227"/>
      <c r="C8" s="227"/>
      <c r="D8" s="227"/>
      <c r="E8" s="227"/>
      <c r="F8" s="227"/>
      <c r="G8" s="72">
        <v>125</v>
      </c>
      <c r="H8" s="73">
        <f>SUM(H9:H13)</f>
        <v>223203640</v>
      </c>
      <c r="I8" s="73">
        <f>SUM(I9:I13)</f>
        <v>223203640</v>
      </c>
      <c r="J8" s="73">
        <f>SUM(J9:J13)</f>
        <v>215125076</v>
      </c>
      <c r="K8" s="73">
        <f>SUM(K9:K13)</f>
        <v>215125076</v>
      </c>
    </row>
    <row r="9" spans="1:11" x14ac:dyDescent="0.25">
      <c r="A9" s="198" t="s">
        <v>195</v>
      </c>
      <c r="B9" s="198"/>
      <c r="C9" s="198"/>
      <c r="D9" s="198"/>
      <c r="E9" s="198"/>
      <c r="F9" s="198"/>
      <c r="G9" s="61">
        <v>126</v>
      </c>
      <c r="H9" s="62">
        <v>0</v>
      </c>
      <c r="I9" s="62">
        <v>0</v>
      </c>
      <c r="J9" s="62">
        <v>0</v>
      </c>
      <c r="K9" s="62">
        <v>0</v>
      </c>
    </row>
    <row r="10" spans="1:11" x14ac:dyDescent="0.25">
      <c r="A10" s="198" t="s">
        <v>196</v>
      </c>
      <c r="B10" s="198"/>
      <c r="C10" s="198"/>
      <c r="D10" s="198"/>
      <c r="E10" s="198"/>
      <c r="F10" s="198"/>
      <c r="G10" s="61">
        <v>127</v>
      </c>
      <c r="H10" s="62">
        <v>221275687</v>
      </c>
      <c r="I10" s="62">
        <v>221275687</v>
      </c>
      <c r="J10" s="62">
        <v>213813081</v>
      </c>
      <c r="K10" s="62">
        <v>213813081</v>
      </c>
    </row>
    <row r="11" spans="1:11" x14ac:dyDescent="0.25">
      <c r="A11" s="198" t="s">
        <v>197</v>
      </c>
      <c r="B11" s="198"/>
      <c r="C11" s="198"/>
      <c r="D11" s="198"/>
      <c r="E11" s="198"/>
      <c r="F11" s="198"/>
      <c r="G11" s="61">
        <v>128</v>
      </c>
      <c r="H11" s="62">
        <v>0</v>
      </c>
      <c r="I11" s="62">
        <v>0</v>
      </c>
      <c r="J11" s="62">
        <v>0</v>
      </c>
      <c r="K11" s="62">
        <v>0</v>
      </c>
    </row>
    <row r="12" spans="1:11" x14ac:dyDescent="0.25">
      <c r="A12" s="198" t="s">
        <v>198</v>
      </c>
      <c r="B12" s="198"/>
      <c r="C12" s="198"/>
      <c r="D12" s="198"/>
      <c r="E12" s="198"/>
      <c r="F12" s="198"/>
      <c r="G12" s="61">
        <v>129</v>
      </c>
      <c r="H12" s="62">
        <v>0</v>
      </c>
      <c r="I12" s="62">
        <v>0</v>
      </c>
      <c r="J12" s="62">
        <v>0</v>
      </c>
      <c r="K12" s="62">
        <v>0</v>
      </c>
    </row>
    <row r="13" spans="1:11" x14ac:dyDescent="0.25">
      <c r="A13" s="198" t="s">
        <v>199</v>
      </c>
      <c r="B13" s="198"/>
      <c r="C13" s="198"/>
      <c r="D13" s="198"/>
      <c r="E13" s="198"/>
      <c r="F13" s="198"/>
      <c r="G13" s="61">
        <v>130</v>
      </c>
      <c r="H13" s="62">
        <v>1927953</v>
      </c>
      <c r="I13" s="62">
        <v>1927953</v>
      </c>
      <c r="J13" s="62">
        <v>1311995</v>
      </c>
      <c r="K13" s="62">
        <v>1311995</v>
      </c>
    </row>
    <row r="14" spans="1:11" x14ac:dyDescent="0.25">
      <c r="A14" s="227" t="s">
        <v>200</v>
      </c>
      <c r="B14" s="227"/>
      <c r="C14" s="227"/>
      <c r="D14" s="227"/>
      <c r="E14" s="227"/>
      <c r="F14" s="227"/>
      <c r="G14" s="72">
        <v>131</v>
      </c>
      <c r="H14" s="73">
        <f>H15+H16+H20+H24+H25+H26+H29+H36</f>
        <v>217106346</v>
      </c>
      <c r="I14" s="73">
        <f>I15+I16+I20+I24+I25+I26+I29+I36</f>
        <v>217106346</v>
      </c>
      <c r="J14" s="73">
        <f>J15+J16+J20+J24+J25+J26+J29+J36</f>
        <v>203978984</v>
      </c>
      <c r="K14" s="73">
        <f>K15+K16+K20+K24+K25+K26+K29+K36</f>
        <v>203978984</v>
      </c>
    </row>
    <row r="15" spans="1:11" x14ac:dyDescent="0.25">
      <c r="A15" s="198" t="s">
        <v>201</v>
      </c>
      <c r="B15" s="198"/>
      <c r="C15" s="198"/>
      <c r="D15" s="198"/>
      <c r="E15" s="198"/>
      <c r="F15" s="198"/>
      <c r="G15" s="61">
        <v>132</v>
      </c>
      <c r="H15" s="62">
        <v>-38449050</v>
      </c>
      <c r="I15" s="62">
        <v>-38449050</v>
      </c>
      <c r="J15" s="62">
        <v>-40308736</v>
      </c>
      <c r="K15" s="62">
        <v>-40308736</v>
      </c>
    </row>
    <row r="16" spans="1:11" x14ac:dyDescent="0.25">
      <c r="A16" s="231" t="s">
        <v>202</v>
      </c>
      <c r="B16" s="231"/>
      <c r="C16" s="231"/>
      <c r="D16" s="231"/>
      <c r="E16" s="231"/>
      <c r="F16" s="231"/>
      <c r="G16" s="72">
        <v>133</v>
      </c>
      <c r="H16" s="73">
        <f>SUM(H17:H19)</f>
        <v>154486010</v>
      </c>
      <c r="I16" s="73">
        <f>SUM(I17:I19)</f>
        <v>154486010</v>
      </c>
      <c r="J16" s="73">
        <f>SUM(J17:J19)</f>
        <v>157995344</v>
      </c>
      <c r="K16" s="73">
        <f>SUM(K17:K19)</f>
        <v>157995344</v>
      </c>
    </row>
    <row r="17" spans="1:11" x14ac:dyDescent="0.25">
      <c r="A17" s="230" t="s">
        <v>203</v>
      </c>
      <c r="B17" s="230"/>
      <c r="C17" s="230"/>
      <c r="D17" s="230"/>
      <c r="E17" s="230"/>
      <c r="F17" s="230"/>
      <c r="G17" s="61">
        <v>134</v>
      </c>
      <c r="H17" s="62">
        <v>123584003</v>
      </c>
      <c r="I17" s="62">
        <v>123584003</v>
      </c>
      <c r="J17" s="62">
        <v>130739342</v>
      </c>
      <c r="K17" s="62">
        <v>130739342</v>
      </c>
    </row>
    <row r="18" spans="1:11" x14ac:dyDescent="0.25">
      <c r="A18" s="230" t="s">
        <v>204</v>
      </c>
      <c r="B18" s="230"/>
      <c r="C18" s="230"/>
      <c r="D18" s="230"/>
      <c r="E18" s="230"/>
      <c r="F18" s="230"/>
      <c r="G18" s="61">
        <v>135</v>
      </c>
      <c r="H18" s="62">
        <v>5692755</v>
      </c>
      <c r="I18" s="62">
        <v>5692755</v>
      </c>
      <c r="J18" s="62">
        <v>3639680</v>
      </c>
      <c r="K18" s="62">
        <v>3639680</v>
      </c>
    </row>
    <row r="19" spans="1:11" x14ac:dyDescent="0.25">
      <c r="A19" s="230" t="s">
        <v>205</v>
      </c>
      <c r="B19" s="230"/>
      <c r="C19" s="230"/>
      <c r="D19" s="230"/>
      <c r="E19" s="230"/>
      <c r="F19" s="230"/>
      <c r="G19" s="61">
        <v>136</v>
      </c>
      <c r="H19" s="62">
        <v>25209252</v>
      </c>
      <c r="I19" s="62">
        <v>25209252</v>
      </c>
      <c r="J19" s="62">
        <v>23616322</v>
      </c>
      <c r="K19" s="62">
        <v>23616322</v>
      </c>
    </row>
    <row r="20" spans="1:11" x14ac:dyDescent="0.25">
      <c r="A20" s="231" t="s">
        <v>206</v>
      </c>
      <c r="B20" s="231"/>
      <c r="C20" s="231"/>
      <c r="D20" s="231"/>
      <c r="E20" s="231"/>
      <c r="F20" s="231"/>
      <c r="G20" s="72">
        <v>137</v>
      </c>
      <c r="H20" s="73">
        <f>SUM(H21:H23)</f>
        <v>79087335</v>
      </c>
      <c r="I20" s="73">
        <f>SUM(I21:I23)</f>
        <v>79087335</v>
      </c>
      <c r="J20" s="73">
        <f>SUM(J21:J23)</f>
        <v>62690183</v>
      </c>
      <c r="K20" s="73">
        <f>SUM(K21:K23)</f>
        <v>62690183</v>
      </c>
    </row>
    <row r="21" spans="1:11" x14ac:dyDescent="0.25">
      <c r="A21" s="230" t="s">
        <v>207</v>
      </c>
      <c r="B21" s="230"/>
      <c r="C21" s="230"/>
      <c r="D21" s="230"/>
      <c r="E21" s="230"/>
      <c r="F21" s="230"/>
      <c r="G21" s="61">
        <v>138</v>
      </c>
      <c r="H21" s="62">
        <v>46832082</v>
      </c>
      <c r="I21" s="62">
        <v>46832082</v>
      </c>
      <c r="J21" s="62">
        <v>39409144</v>
      </c>
      <c r="K21" s="62">
        <v>39409144</v>
      </c>
    </row>
    <row r="22" spans="1:11" x14ac:dyDescent="0.25">
      <c r="A22" s="230" t="s">
        <v>208</v>
      </c>
      <c r="B22" s="230"/>
      <c r="C22" s="230"/>
      <c r="D22" s="230"/>
      <c r="E22" s="230"/>
      <c r="F22" s="230"/>
      <c r="G22" s="61">
        <v>139</v>
      </c>
      <c r="H22" s="62">
        <v>22271391</v>
      </c>
      <c r="I22" s="62">
        <v>22271391</v>
      </c>
      <c r="J22" s="62">
        <v>15682743</v>
      </c>
      <c r="K22" s="62">
        <v>15682743</v>
      </c>
    </row>
    <row r="23" spans="1:11" x14ac:dyDescent="0.25">
      <c r="A23" s="230" t="s">
        <v>209</v>
      </c>
      <c r="B23" s="230"/>
      <c r="C23" s="230"/>
      <c r="D23" s="230"/>
      <c r="E23" s="230"/>
      <c r="F23" s="230"/>
      <c r="G23" s="61">
        <v>140</v>
      </c>
      <c r="H23" s="62">
        <v>9983862</v>
      </c>
      <c r="I23" s="62">
        <v>9983862</v>
      </c>
      <c r="J23" s="62">
        <v>7598296</v>
      </c>
      <c r="K23" s="62">
        <v>7598296</v>
      </c>
    </row>
    <row r="24" spans="1:11" x14ac:dyDescent="0.25">
      <c r="A24" s="198" t="s">
        <v>210</v>
      </c>
      <c r="B24" s="198"/>
      <c r="C24" s="198"/>
      <c r="D24" s="198"/>
      <c r="E24" s="198"/>
      <c r="F24" s="198"/>
      <c r="G24" s="61">
        <v>141</v>
      </c>
      <c r="H24" s="62">
        <v>11734785</v>
      </c>
      <c r="I24" s="62">
        <v>11734785</v>
      </c>
      <c r="J24" s="62">
        <v>12264136</v>
      </c>
      <c r="K24" s="62">
        <v>12264136</v>
      </c>
    </row>
    <row r="25" spans="1:11" x14ac:dyDescent="0.25">
      <c r="A25" s="198" t="s">
        <v>211</v>
      </c>
      <c r="B25" s="198"/>
      <c r="C25" s="198"/>
      <c r="D25" s="198"/>
      <c r="E25" s="198"/>
      <c r="F25" s="198"/>
      <c r="G25" s="61">
        <v>142</v>
      </c>
      <c r="H25" s="62">
        <v>8641393</v>
      </c>
      <c r="I25" s="62">
        <v>8641393</v>
      </c>
      <c r="J25" s="62">
        <v>10526800</v>
      </c>
      <c r="K25" s="62">
        <v>10526800</v>
      </c>
    </row>
    <row r="26" spans="1:11" x14ac:dyDescent="0.25">
      <c r="A26" s="231" t="s">
        <v>212</v>
      </c>
      <c r="B26" s="231"/>
      <c r="C26" s="231"/>
      <c r="D26" s="231"/>
      <c r="E26" s="231"/>
      <c r="F26" s="231"/>
      <c r="G26" s="72">
        <v>143</v>
      </c>
      <c r="H26" s="73">
        <f>H27+H28</f>
        <v>1080000</v>
      </c>
      <c r="I26" s="73">
        <f>I27+I28</f>
        <v>1080000</v>
      </c>
      <c r="J26" s="73">
        <f>J27+J28</f>
        <v>379960</v>
      </c>
      <c r="K26" s="73">
        <f>K27+K28</f>
        <v>379960</v>
      </c>
    </row>
    <row r="27" spans="1:11" x14ac:dyDescent="0.25">
      <c r="A27" s="230" t="s">
        <v>213</v>
      </c>
      <c r="B27" s="230"/>
      <c r="C27" s="230"/>
      <c r="D27" s="230"/>
      <c r="E27" s="230"/>
      <c r="F27" s="230"/>
      <c r="G27" s="61">
        <v>144</v>
      </c>
      <c r="H27" s="62">
        <v>0</v>
      </c>
      <c r="I27" s="62">
        <v>0</v>
      </c>
      <c r="J27" s="62">
        <v>0</v>
      </c>
      <c r="K27" s="62">
        <v>0</v>
      </c>
    </row>
    <row r="28" spans="1:11" x14ac:dyDescent="0.25">
      <c r="A28" s="230" t="s">
        <v>214</v>
      </c>
      <c r="B28" s="230"/>
      <c r="C28" s="230"/>
      <c r="D28" s="230"/>
      <c r="E28" s="230"/>
      <c r="F28" s="230"/>
      <c r="G28" s="61">
        <v>145</v>
      </c>
      <c r="H28" s="62">
        <v>1080000</v>
      </c>
      <c r="I28" s="62">
        <v>1080000</v>
      </c>
      <c r="J28" s="62">
        <v>379960</v>
      </c>
      <c r="K28" s="62">
        <v>379960</v>
      </c>
    </row>
    <row r="29" spans="1:11" x14ac:dyDescent="0.25">
      <c r="A29" s="231" t="s">
        <v>215</v>
      </c>
      <c r="B29" s="231"/>
      <c r="C29" s="231"/>
      <c r="D29" s="231"/>
      <c r="E29" s="231"/>
      <c r="F29" s="231"/>
      <c r="G29" s="72">
        <v>146</v>
      </c>
      <c r="H29" s="73">
        <f>SUM(H30:H35)</f>
        <v>0</v>
      </c>
      <c r="I29" s="73">
        <f>SUM(I30:I35)</f>
        <v>0</v>
      </c>
      <c r="J29" s="73">
        <f>SUM(J30:J35)</f>
        <v>0</v>
      </c>
      <c r="K29" s="73">
        <f>SUM(K30:K35)</f>
        <v>0</v>
      </c>
    </row>
    <row r="30" spans="1:11" x14ac:dyDescent="0.25">
      <c r="A30" s="230" t="s">
        <v>216</v>
      </c>
      <c r="B30" s="230"/>
      <c r="C30" s="230"/>
      <c r="D30" s="230"/>
      <c r="E30" s="230"/>
      <c r="F30" s="230"/>
      <c r="G30" s="61">
        <v>147</v>
      </c>
      <c r="H30" s="62">
        <v>0</v>
      </c>
      <c r="I30" s="62">
        <v>0</v>
      </c>
      <c r="J30" s="62">
        <v>0</v>
      </c>
      <c r="K30" s="62">
        <v>0</v>
      </c>
    </row>
    <row r="31" spans="1:11" x14ac:dyDescent="0.25">
      <c r="A31" s="230" t="s">
        <v>217</v>
      </c>
      <c r="B31" s="230"/>
      <c r="C31" s="230"/>
      <c r="D31" s="230"/>
      <c r="E31" s="230"/>
      <c r="F31" s="230"/>
      <c r="G31" s="61">
        <v>148</v>
      </c>
      <c r="H31" s="62">
        <v>0</v>
      </c>
      <c r="I31" s="62">
        <v>0</v>
      </c>
      <c r="J31" s="62">
        <v>0</v>
      </c>
      <c r="K31" s="62">
        <v>0</v>
      </c>
    </row>
    <row r="32" spans="1:11" x14ac:dyDescent="0.25">
      <c r="A32" s="230" t="s">
        <v>218</v>
      </c>
      <c r="B32" s="230"/>
      <c r="C32" s="230"/>
      <c r="D32" s="230"/>
      <c r="E32" s="230"/>
      <c r="F32" s="230"/>
      <c r="G32" s="61">
        <v>149</v>
      </c>
      <c r="H32" s="62">
        <v>0</v>
      </c>
      <c r="I32" s="62">
        <v>0</v>
      </c>
      <c r="J32" s="62">
        <v>0</v>
      </c>
      <c r="K32" s="62">
        <v>0</v>
      </c>
    </row>
    <row r="33" spans="1:11" x14ac:dyDescent="0.25">
      <c r="A33" s="230" t="s">
        <v>219</v>
      </c>
      <c r="B33" s="230"/>
      <c r="C33" s="230"/>
      <c r="D33" s="230"/>
      <c r="E33" s="230"/>
      <c r="F33" s="230"/>
      <c r="G33" s="61">
        <v>150</v>
      </c>
      <c r="H33" s="62">
        <v>0</v>
      </c>
      <c r="I33" s="62">
        <v>0</v>
      </c>
      <c r="J33" s="62">
        <v>0</v>
      </c>
      <c r="K33" s="62">
        <v>0</v>
      </c>
    </row>
    <row r="34" spans="1:11" x14ac:dyDescent="0.25">
      <c r="A34" s="230" t="s">
        <v>220</v>
      </c>
      <c r="B34" s="230"/>
      <c r="C34" s="230"/>
      <c r="D34" s="230"/>
      <c r="E34" s="230"/>
      <c r="F34" s="230"/>
      <c r="G34" s="61">
        <v>151</v>
      </c>
      <c r="H34" s="62">
        <v>0</v>
      </c>
      <c r="I34" s="62">
        <v>0</v>
      </c>
      <c r="J34" s="62">
        <v>0</v>
      </c>
      <c r="K34" s="62">
        <v>0</v>
      </c>
    </row>
    <row r="35" spans="1:11" x14ac:dyDescent="0.25">
      <c r="A35" s="230" t="s">
        <v>221</v>
      </c>
      <c r="B35" s="230"/>
      <c r="C35" s="230"/>
      <c r="D35" s="230"/>
      <c r="E35" s="230"/>
      <c r="F35" s="230"/>
      <c r="G35" s="61">
        <v>152</v>
      </c>
      <c r="H35" s="62">
        <v>0</v>
      </c>
      <c r="I35" s="62">
        <v>0</v>
      </c>
      <c r="J35" s="62">
        <v>0</v>
      </c>
      <c r="K35" s="62">
        <v>0</v>
      </c>
    </row>
    <row r="36" spans="1:11" x14ac:dyDescent="0.25">
      <c r="A36" s="198" t="s">
        <v>222</v>
      </c>
      <c r="B36" s="198"/>
      <c r="C36" s="198"/>
      <c r="D36" s="198"/>
      <c r="E36" s="198"/>
      <c r="F36" s="198"/>
      <c r="G36" s="61">
        <v>153</v>
      </c>
      <c r="H36" s="62">
        <v>525873</v>
      </c>
      <c r="I36" s="62">
        <v>525873</v>
      </c>
      <c r="J36" s="62">
        <v>431297</v>
      </c>
      <c r="K36" s="62">
        <v>431297</v>
      </c>
    </row>
    <row r="37" spans="1:11" x14ac:dyDescent="0.25">
      <c r="A37" s="227" t="s">
        <v>223</v>
      </c>
      <c r="B37" s="227"/>
      <c r="C37" s="227"/>
      <c r="D37" s="227"/>
      <c r="E37" s="227"/>
      <c r="F37" s="227"/>
      <c r="G37" s="72">
        <v>154</v>
      </c>
      <c r="H37" s="73">
        <f>SUM(H38:H47)</f>
        <v>2425190</v>
      </c>
      <c r="I37" s="73">
        <f>SUM(I38:I47)</f>
        <v>2425190</v>
      </c>
      <c r="J37" s="73">
        <f>SUM(J38:J47)</f>
        <v>382408</v>
      </c>
      <c r="K37" s="73">
        <f>SUM(K38:K47)</f>
        <v>382408</v>
      </c>
    </row>
    <row r="38" spans="1:11" x14ac:dyDescent="0.25">
      <c r="A38" s="198" t="s">
        <v>224</v>
      </c>
      <c r="B38" s="198"/>
      <c r="C38" s="198"/>
      <c r="D38" s="198"/>
      <c r="E38" s="198"/>
      <c r="F38" s="198"/>
      <c r="G38" s="61">
        <v>155</v>
      </c>
      <c r="H38" s="62">
        <v>0</v>
      </c>
      <c r="I38" s="62">
        <v>0</v>
      </c>
      <c r="J38" s="62">
        <v>0</v>
      </c>
      <c r="K38" s="62">
        <v>0</v>
      </c>
    </row>
    <row r="39" spans="1:11" ht="25.2" customHeight="1" x14ac:dyDescent="0.25">
      <c r="A39" s="198" t="s">
        <v>225</v>
      </c>
      <c r="B39" s="198"/>
      <c r="C39" s="198"/>
      <c r="D39" s="198"/>
      <c r="E39" s="198"/>
      <c r="F39" s="198"/>
      <c r="G39" s="61">
        <v>156</v>
      </c>
      <c r="H39" s="62">
        <v>0</v>
      </c>
      <c r="I39" s="62">
        <v>0</v>
      </c>
      <c r="J39" s="62">
        <v>0</v>
      </c>
      <c r="K39" s="62">
        <v>0</v>
      </c>
    </row>
    <row r="40" spans="1:11" ht="25.2" customHeight="1" x14ac:dyDescent="0.25">
      <c r="A40" s="198" t="s">
        <v>226</v>
      </c>
      <c r="B40" s="198"/>
      <c r="C40" s="198"/>
      <c r="D40" s="198"/>
      <c r="E40" s="198"/>
      <c r="F40" s="198"/>
      <c r="G40" s="61">
        <v>157</v>
      </c>
      <c r="H40" s="62">
        <v>0</v>
      </c>
      <c r="I40" s="62">
        <v>0</v>
      </c>
      <c r="J40" s="62">
        <v>0</v>
      </c>
      <c r="K40" s="62">
        <v>0</v>
      </c>
    </row>
    <row r="41" spans="1:11" ht="25.2" customHeight="1" x14ac:dyDescent="0.25">
      <c r="A41" s="198" t="s">
        <v>227</v>
      </c>
      <c r="B41" s="198"/>
      <c r="C41" s="198"/>
      <c r="D41" s="198"/>
      <c r="E41" s="198"/>
      <c r="F41" s="198"/>
      <c r="G41" s="61">
        <v>158</v>
      </c>
      <c r="H41" s="62">
        <v>0</v>
      </c>
      <c r="I41" s="62">
        <v>0</v>
      </c>
      <c r="J41" s="62">
        <v>0</v>
      </c>
      <c r="K41" s="62">
        <v>0</v>
      </c>
    </row>
    <row r="42" spans="1:11" ht="25.2" customHeight="1" x14ac:dyDescent="0.25">
      <c r="A42" s="198" t="s">
        <v>228</v>
      </c>
      <c r="B42" s="198"/>
      <c r="C42" s="198"/>
      <c r="D42" s="198"/>
      <c r="E42" s="198"/>
      <c r="F42" s="198"/>
      <c r="G42" s="61">
        <v>159</v>
      </c>
      <c r="H42" s="62">
        <v>0</v>
      </c>
      <c r="I42" s="62">
        <v>0</v>
      </c>
      <c r="J42" s="62">
        <v>0</v>
      </c>
      <c r="K42" s="62">
        <v>0</v>
      </c>
    </row>
    <row r="43" spans="1:11" x14ac:dyDescent="0.25">
      <c r="A43" s="198" t="s">
        <v>229</v>
      </c>
      <c r="B43" s="198"/>
      <c r="C43" s="198"/>
      <c r="D43" s="198"/>
      <c r="E43" s="198"/>
      <c r="F43" s="198"/>
      <c r="G43" s="61">
        <v>160</v>
      </c>
      <c r="H43" s="62">
        <v>0</v>
      </c>
      <c r="I43" s="62">
        <v>0</v>
      </c>
      <c r="J43" s="62">
        <v>0</v>
      </c>
      <c r="K43" s="62">
        <v>0</v>
      </c>
    </row>
    <row r="44" spans="1:11" x14ac:dyDescent="0.25">
      <c r="A44" s="198" t="s">
        <v>230</v>
      </c>
      <c r="B44" s="198"/>
      <c r="C44" s="198"/>
      <c r="D44" s="198"/>
      <c r="E44" s="198"/>
      <c r="F44" s="198"/>
      <c r="G44" s="61">
        <v>161</v>
      </c>
      <c r="H44" s="62">
        <v>1302709</v>
      </c>
      <c r="I44" s="62">
        <v>1302709</v>
      </c>
      <c r="J44" s="62">
        <v>37786</v>
      </c>
      <c r="K44" s="62">
        <v>37786</v>
      </c>
    </row>
    <row r="45" spans="1:11" x14ac:dyDescent="0.25">
      <c r="A45" s="198" t="s">
        <v>231</v>
      </c>
      <c r="B45" s="198"/>
      <c r="C45" s="198"/>
      <c r="D45" s="198"/>
      <c r="E45" s="198"/>
      <c r="F45" s="198"/>
      <c r="G45" s="61">
        <v>162</v>
      </c>
      <c r="H45" s="62">
        <v>1031389</v>
      </c>
      <c r="I45" s="62">
        <v>1031389</v>
      </c>
      <c r="J45" s="62">
        <v>344272</v>
      </c>
      <c r="K45" s="62">
        <v>344272</v>
      </c>
    </row>
    <row r="46" spans="1:11" x14ac:dyDescent="0.25">
      <c r="A46" s="198" t="s">
        <v>232</v>
      </c>
      <c r="B46" s="198"/>
      <c r="C46" s="198"/>
      <c r="D46" s="198"/>
      <c r="E46" s="198"/>
      <c r="F46" s="198"/>
      <c r="G46" s="61">
        <v>163</v>
      </c>
      <c r="H46" s="62">
        <v>0</v>
      </c>
      <c r="I46" s="62">
        <v>0</v>
      </c>
      <c r="J46" s="62">
        <v>0</v>
      </c>
      <c r="K46" s="62">
        <v>0</v>
      </c>
    </row>
    <row r="47" spans="1:11" x14ac:dyDescent="0.25">
      <c r="A47" s="198" t="s">
        <v>233</v>
      </c>
      <c r="B47" s="198"/>
      <c r="C47" s="198"/>
      <c r="D47" s="198"/>
      <c r="E47" s="198"/>
      <c r="F47" s="198"/>
      <c r="G47" s="61">
        <v>164</v>
      </c>
      <c r="H47" s="62">
        <v>91092</v>
      </c>
      <c r="I47" s="62">
        <v>91092</v>
      </c>
      <c r="J47" s="62">
        <v>350</v>
      </c>
      <c r="K47" s="62">
        <v>350</v>
      </c>
    </row>
    <row r="48" spans="1:11" x14ac:dyDescent="0.25">
      <c r="A48" s="227" t="s">
        <v>234</v>
      </c>
      <c r="B48" s="227"/>
      <c r="C48" s="227"/>
      <c r="D48" s="227"/>
      <c r="E48" s="227"/>
      <c r="F48" s="227"/>
      <c r="G48" s="72">
        <v>165</v>
      </c>
      <c r="H48" s="73">
        <f>SUM(H49:H55)</f>
        <v>1379716</v>
      </c>
      <c r="I48" s="73">
        <f>SUM(I49:I55)</f>
        <v>1379716</v>
      </c>
      <c r="J48" s="73">
        <f>SUM(J49:J55)</f>
        <v>1869179</v>
      </c>
      <c r="K48" s="73">
        <f>SUM(K49:K55)</f>
        <v>1869179</v>
      </c>
    </row>
    <row r="49" spans="1:11" ht="25.2" customHeight="1" x14ac:dyDescent="0.25">
      <c r="A49" s="198" t="s">
        <v>235</v>
      </c>
      <c r="B49" s="198"/>
      <c r="C49" s="198"/>
      <c r="D49" s="198"/>
      <c r="E49" s="198"/>
      <c r="F49" s="198"/>
      <c r="G49" s="61">
        <v>166</v>
      </c>
      <c r="H49" s="62">
        <v>0</v>
      </c>
      <c r="I49" s="62">
        <v>0</v>
      </c>
      <c r="J49" s="62">
        <v>0</v>
      </c>
      <c r="K49" s="62">
        <v>0</v>
      </c>
    </row>
    <row r="50" spans="1:11" x14ac:dyDescent="0.25">
      <c r="A50" s="221" t="s">
        <v>236</v>
      </c>
      <c r="B50" s="221"/>
      <c r="C50" s="221"/>
      <c r="D50" s="221"/>
      <c r="E50" s="221"/>
      <c r="F50" s="221"/>
      <c r="G50" s="61">
        <v>167</v>
      </c>
      <c r="H50" s="62">
        <v>0</v>
      </c>
      <c r="I50" s="62">
        <v>0</v>
      </c>
      <c r="J50" s="62">
        <v>0</v>
      </c>
      <c r="K50" s="62">
        <v>0</v>
      </c>
    </row>
    <row r="51" spans="1:11" x14ac:dyDescent="0.25">
      <c r="A51" s="221" t="s">
        <v>237</v>
      </c>
      <c r="B51" s="221"/>
      <c r="C51" s="221"/>
      <c r="D51" s="221"/>
      <c r="E51" s="221"/>
      <c r="F51" s="221"/>
      <c r="G51" s="61">
        <v>168</v>
      </c>
      <c r="H51" s="62">
        <v>1338173</v>
      </c>
      <c r="I51" s="62">
        <v>1338173</v>
      </c>
      <c r="J51" s="62">
        <v>557170</v>
      </c>
      <c r="K51" s="62">
        <v>557170</v>
      </c>
    </row>
    <row r="52" spans="1:11" x14ac:dyDescent="0.25">
      <c r="A52" s="221" t="s">
        <v>238</v>
      </c>
      <c r="B52" s="221"/>
      <c r="C52" s="221"/>
      <c r="D52" s="221"/>
      <c r="E52" s="221"/>
      <c r="F52" s="221"/>
      <c r="G52" s="61">
        <v>169</v>
      </c>
      <c r="H52" s="62">
        <v>28630</v>
      </c>
      <c r="I52" s="62">
        <v>28630</v>
      </c>
      <c r="J52" s="62">
        <v>720572</v>
      </c>
      <c r="K52" s="62">
        <v>720572</v>
      </c>
    </row>
    <row r="53" spans="1:11" x14ac:dyDescent="0.25">
      <c r="A53" s="221" t="s">
        <v>239</v>
      </c>
      <c r="B53" s="221"/>
      <c r="C53" s="221"/>
      <c r="D53" s="221"/>
      <c r="E53" s="221"/>
      <c r="F53" s="221"/>
      <c r="G53" s="61">
        <v>170</v>
      </c>
      <c r="H53" s="62">
        <v>0</v>
      </c>
      <c r="I53" s="62">
        <v>0</v>
      </c>
      <c r="J53" s="62">
        <v>563190</v>
      </c>
      <c r="K53" s="62">
        <v>563190</v>
      </c>
    </row>
    <row r="54" spans="1:11" x14ac:dyDescent="0.25">
      <c r="A54" s="221" t="s">
        <v>240</v>
      </c>
      <c r="B54" s="221"/>
      <c r="C54" s="221"/>
      <c r="D54" s="221"/>
      <c r="E54" s="221"/>
      <c r="F54" s="221"/>
      <c r="G54" s="61">
        <v>171</v>
      </c>
      <c r="H54" s="62">
        <v>0</v>
      </c>
      <c r="I54" s="62">
        <v>0</v>
      </c>
      <c r="J54" s="62">
        <v>0</v>
      </c>
      <c r="K54" s="62">
        <v>0</v>
      </c>
    </row>
    <row r="55" spans="1:11" x14ac:dyDescent="0.25">
      <c r="A55" s="221" t="s">
        <v>241</v>
      </c>
      <c r="B55" s="221"/>
      <c r="C55" s="221"/>
      <c r="D55" s="221"/>
      <c r="E55" s="221"/>
      <c r="F55" s="221"/>
      <c r="G55" s="61">
        <v>172</v>
      </c>
      <c r="H55" s="62">
        <v>12913</v>
      </c>
      <c r="I55" s="62">
        <v>12913</v>
      </c>
      <c r="J55" s="62">
        <v>28247</v>
      </c>
      <c r="K55" s="62">
        <v>28247</v>
      </c>
    </row>
    <row r="56" spans="1:11" ht="22.2" customHeight="1" x14ac:dyDescent="0.25">
      <c r="A56" s="229" t="s">
        <v>242</v>
      </c>
      <c r="B56" s="229"/>
      <c r="C56" s="229"/>
      <c r="D56" s="229"/>
      <c r="E56" s="229"/>
      <c r="F56" s="229"/>
      <c r="G56" s="61">
        <v>173</v>
      </c>
      <c r="H56" s="62">
        <v>0</v>
      </c>
      <c r="I56" s="62">
        <v>0</v>
      </c>
      <c r="J56" s="62">
        <v>0</v>
      </c>
      <c r="K56" s="62">
        <v>0</v>
      </c>
    </row>
    <row r="57" spans="1:11" x14ac:dyDescent="0.25">
      <c r="A57" s="229" t="s">
        <v>243</v>
      </c>
      <c r="B57" s="229"/>
      <c r="C57" s="229"/>
      <c r="D57" s="229"/>
      <c r="E57" s="229"/>
      <c r="F57" s="229"/>
      <c r="G57" s="61">
        <v>174</v>
      </c>
      <c r="H57" s="62">
        <v>0</v>
      </c>
      <c r="I57" s="62">
        <v>0</v>
      </c>
      <c r="J57" s="62">
        <v>0</v>
      </c>
      <c r="K57" s="62">
        <v>0</v>
      </c>
    </row>
    <row r="58" spans="1:11" ht="24.6" customHeight="1" x14ac:dyDescent="0.25">
      <c r="A58" s="229" t="s">
        <v>244</v>
      </c>
      <c r="B58" s="229"/>
      <c r="C58" s="229"/>
      <c r="D58" s="229"/>
      <c r="E58" s="229"/>
      <c r="F58" s="229"/>
      <c r="G58" s="61">
        <v>175</v>
      </c>
      <c r="H58" s="62">
        <v>0</v>
      </c>
      <c r="I58" s="62">
        <v>0</v>
      </c>
      <c r="J58" s="62">
        <v>0</v>
      </c>
      <c r="K58" s="62">
        <v>0</v>
      </c>
    </row>
    <row r="59" spans="1:11" x14ac:dyDescent="0.25">
      <c r="A59" s="229" t="s">
        <v>245</v>
      </c>
      <c r="B59" s="229"/>
      <c r="C59" s="229"/>
      <c r="D59" s="229"/>
      <c r="E59" s="229"/>
      <c r="F59" s="229"/>
      <c r="G59" s="61">
        <v>176</v>
      </c>
      <c r="H59" s="62">
        <v>0</v>
      </c>
      <c r="I59" s="62">
        <v>0</v>
      </c>
      <c r="J59" s="62">
        <v>0</v>
      </c>
      <c r="K59" s="62">
        <v>0</v>
      </c>
    </row>
    <row r="60" spans="1:11" x14ac:dyDescent="0.25">
      <c r="A60" s="227" t="s">
        <v>246</v>
      </c>
      <c r="B60" s="227"/>
      <c r="C60" s="227"/>
      <c r="D60" s="227"/>
      <c r="E60" s="227"/>
      <c r="F60" s="227"/>
      <c r="G60" s="72">
        <v>177</v>
      </c>
      <c r="H60" s="73">
        <f>H8+H37+H56+H57</f>
        <v>225628830</v>
      </c>
      <c r="I60" s="73">
        <f t="shared" ref="I60:K60" si="0">I8+I37+I56+I57</f>
        <v>225628830</v>
      </c>
      <c r="J60" s="73">
        <f t="shared" si="0"/>
        <v>215507484</v>
      </c>
      <c r="K60" s="73">
        <f t="shared" si="0"/>
        <v>215507484</v>
      </c>
    </row>
    <row r="61" spans="1:11" x14ac:dyDescent="0.25">
      <c r="A61" s="227" t="s">
        <v>247</v>
      </c>
      <c r="B61" s="227"/>
      <c r="C61" s="227"/>
      <c r="D61" s="227"/>
      <c r="E61" s="227"/>
      <c r="F61" s="227"/>
      <c r="G61" s="72">
        <v>178</v>
      </c>
      <c r="H61" s="73">
        <f>H14+H48+H58+H59</f>
        <v>218486062</v>
      </c>
      <c r="I61" s="73">
        <f t="shared" ref="I61:K61" si="1">I14+I48+I58+I59</f>
        <v>218486062</v>
      </c>
      <c r="J61" s="73">
        <f t="shared" si="1"/>
        <v>205848163</v>
      </c>
      <c r="K61" s="73">
        <f t="shared" si="1"/>
        <v>205848163</v>
      </c>
    </row>
    <row r="62" spans="1:11" x14ac:dyDescent="0.25">
      <c r="A62" s="227" t="s">
        <v>248</v>
      </c>
      <c r="B62" s="227"/>
      <c r="C62" s="227"/>
      <c r="D62" s="227"/>
      <c r="E62" s="227"/>
      <c r="F62" s="227"/>
      <c r="G62" s="72">
        <v>179</v>
      </c>
      <c r="H62" s="73">
        <f>H60-H61</f>
        <v>7142768</v>
      </c>
      <c r="I62" s="73">
        <f t="shared" ref="I62:K62" si="2">I60-I61</f>
        <v>7142768</v>
      </c>
      <c r="J62" s="73">
        <f t="shared" si="2"/>
        <v>9659321</v>
      </c>
      <c r="K62" s="73">
        <f t="shared" si="2"/>
        <v>9659321</v>
      </c>
    </row>
    <row r="63" spans="1:11" x14ac:dyDescent="0.25">
      <c r="A63" s="228" t="s">
        <v>249</v>
      </c>
      <c r="B63" s="228"/>
      <c r="C63" s="228"/>
      <c r="D63" s="228"/>
      <c r="E63" s="228"/>
      <c r="F63" s="228"/>
      <c r="G63" s="72">
        <v>180</v>
      </c>
      <c r="H63" s="73">
        <f>+IF((H60-H61)&gt;0,(H60-H61),0)</f>
        <v>7142768</v>
      </c>
      <c r="I63" s="73">
        <f t="shared" ref="I63:K63" si="3">+IF((I60-I61)&gt;0,(I60-I61),0)</f>
        <v>7142768</v>
      </c>
      <c r="J63" s="73">
        <f t="shared" si="3"/>
        <v>9659321</v>
      </c>
      <c r="K63" s="73">
        <f t="shared" si="3"/>
        <v>9659321</v>
      </c>
    </row>
    <row r="64" spans="1:11" x14ac:dyDescent="0.25">
      <c r="A64" s="228" t="s">
        <v>250</v>
      </c>
      <c r="B64" s="228"/>
      <c r="C64" s="228"/>
      <c r="D64" s="228"/>
      <c r="E64" s="228"/>
      <c r="F64" s="228"/>
      <c r="G64" s="72">
        <v>181</v>
      </c>
      <c r="H64" s="73">
        <f>+IF((H60-H61)&lt;0,(H60-H61),0)</f>
        <v>0</v>
      </c>
      <c r="I64" s="73">
        <f t="shared" ref="I64:K64" si="4">+IF((I60-I61)&lt;0,(I60-I61),0)</f>
        <v>0</v>
      </c>
      <c r="J64" s="73">
        <f t="shared" si="4"/>
        <v>0</v>
      </c>
      <c r="K64" s="73">
        <f t="shared" si="4"/>
        <v>0</v>
      </c>
    </row>
    <row r="65" spans="1:11" x14ac:dyDescent="0.25">
      <c r="A65" s="229" t="s">
        <v>251</v>
      </c>
      <c r="B65" s="229"/>
      <c r="C65" s="229"/>
      <c r="D65" s="229"/>
      <c r="E65" s="229"/>
      <c r="F65" s="229"/>
      <c r="G65" s="61">
        <v>182</v>
      </c>
      <c r="H65" s="62">
        <v>1716404</v>
      </c>
      <c r="I65" s="62">
        <v>1716404</v>
      </c>
      <c r="J65" s="62">
        <v>2384417</v>
      </c>
      <c r="K65" s="62">
        <v>2384417</v>
      </c>
    </row>
    <row r="66" spans="1:11" x14ac:dyDescent="0.25">
      <c r="A66" s="227" t="s">
        <v>252</v>
      </c>
      <c r="B66" s="227"/>
      <c r="C66" s="227"/>
      <c r="D66" s="227"/>
      <c r="E66" s="227"/>
      <c r="F66" s="227"/>
      <c r="G66" s="72">
        <v>183</v>
      </c>
      <c r="H66" s="73">
        <f>H62-H65</f>
        <v>5426364</v>
      </c>
      <c r="I66" s="73">
        <f t="shared" ref="I66:K66" si="5">I62-I65</f>
        <v>5426364</v>
      </c>
      <c r="J66" s="73">
        <f t="shared" si="5"/>
        <v>7274904</v>
      </c>
      <c r="K66" s="73">
        <f t="shared" si="5"/>
        <v>7274904</v>
      </c>
    </row>
    <row r="67" spans="1:11" x14ac:dyDescent="0.25">
      <c r="A67" s="228" t="s">
        <v>253</v>
      </c>
      <c r="B67" s="228"/>
      <c r="C67" s="228"/>
      <c r="D67" s="228"/>
      <c r="E67" s="228"/>
      <c r="F67" s="228"/>
      <c r="G67" s="72">
        <v>184</v>
      </c>
      <c r="H67" s="73">
        <f>+IF((H62-H65)&gt;0,(H62-H65),0)</f>
        <v>5426364</v>
      </c>
      <c r="I67" s="73">
        <f t="shared" ref="I67:K67" si="6">+IF((I62-I65)&gt;0,(I62-I65),0)</f>
        <v>5426364</v>
      </c>
      <c r="J67" s="73">
        <f t="shared" si="6"/>
        <v>7274904</v>
      </c>
      <c r="K67" s="73">
        <f t="shared" si="6"/>
        <v>7274904</v>
      </c>
    </row>
    <row r="68" spans="1:11" x14ac:dyDescent="0.25">
      <c r="A68" s="228" t="s">
        <v>254</v>
      </c>
      <c r="B68" s="228"/>
      <c r="C68" s="228"/>
      <c r="D68" s="228"/>
      <c r="E68" s="228"/>
      <c r="F68" s="228"/>
      <c r="G68" s="72">
        <v>185</v>
      </c>
      <c r="H68" s="73">
        <f>+IF((H62-H65)&lt;0,(H62-H65),0)</f>
        <v>0</v>
      </c>
      <c r="I68" s="73">
        <f t="shared" ref="I68:K68" si="7">+IF((I62-I65)&lt;0,(I62-I65),0)</f>
        <v>0</v>
      </c>
      <c r="J68" s="73">
        <f t="shared" si="7"/>
        <v>0</v>
      </c>
      <c r="K68" s="73">
        <f t="shared" si="7"/>
        <v>0</v>
      </c>
    </row>
    <row r="69" spans="1:11" ht="14.4" x14ac:dyDescent="0.3">
      <c r="A69" s="203" t="s">
        <v>255</v>
      </c>
      <c r="B69" s="203"/>
      <c r="C69" s="203"/>
      <c r="D69" s="203"/>
      <c r="E69" s="203"/>
      <c r="F69" s="203"/>
      <c r="G69" s="223"/>
      <c r="H69" s="223"/>
      <c r="I69" s="223"/>
      <c r="J69" s="224"/>
      <c r="K69" s="224"/>
    </row>
    <row r="70" spans="1:11" ht="22.2" customHeight="1" x14ac:dyDescent="0.25">
      <c r="A70" s="227" t="s">
        <v>256</v>
      </c>
      <c r="B70" s="227"/>
      <c r="C70" s="227"/>
      <c r="D70" s="227"/>
      <c r="E70" s="227"/>
      <c r="F70" s="227"/>
      <c r="G70" s="72">
        <v>186</v>
      </c>
      <c r="H70" s="73">
        <f>H71-H72</f>
        <v>0</v>
      </c>
      <c r="I70" s="73">
        <f>I71-I72</f>
        <v>0</v>
      </c>
      <c r="J70" s="73">
        <f>J71-J72</f>
        <v>0</v>
      </c>
      <c r="K70" s="73">
        <f>K71-K72</f>
        <v>0</v>
      </c>
    </row>
    <row r="71" spans="1:11" x14ac:dyDescent="0.25">
      <c r="A71" s="221" t="s">
        <v>257</v>
      </c>
      <c r="B71" s="221"/>
      <c r="C71" s="221"/>
      <c r="D71" s="221"/>
      <c r="E71" s="221"/>
      <c r="F71" s="221"/>
      <c r="G71" s="61">
        <v>187</v>
      </c>
      <c r="H71" s="62">
        <v>0</v>
      </c>
      <c r="I71" s="62">
        <v>0</v>
      </c>
      <c r="J71" s="62">
        <v>0</v>
      </c>
      <c r="K71" s="62">
        <v>0</v>
      </c>
    </row>
    <row r="72" spans="1:11" x14ac:dyDescent="0.25">
      <c r="A72" s="221" t="s">
        <v>258</v>
      </c>
      <c r="B72" s="221"/>
      <c r="C72" s="221"/>
      <c r="D72" s="221"/>
      <c r="E72" s="221"/>
      <c r="F72" s="221"/>
      <c r="G72" s="61">
        <v>188</v>
      </c>
      <c r="H72" s="62">
        <v>0</v>
      </c>
      <c r="I72" s="62">
        <v>0</v>
      </c>
      <c r="J72" s="62">
        <v>0</v>
      </c>
      <c r="K72" s="62">
        <v>0</v>
      </c>
    </row>
    <row r="73" spans="1:11" x14ac:dyDescent="0.25">
      <c r="A73" s="229" t="s">
        <v>259</v>
      </c>
      <c r="B73" s="229"/>
      <c r="C73" s="229"/>
      <c r="D73" s="229"/>
      <c r="E73" s="229"/>
      <c r="F73" s="229"/>
      <c r="G73" s="61">
        <v>189</v>
      </c>
      <c r="H73" s="62">
        <v>0</v>
      </c>
      <c r="I73" s="62">
        <v>0</v>
      </c>
      <c r="J73" s="62">
        <v>0</v>
      </c>
      <c r="K73" s="62">
        <v>0</v>
      </c>
    </row>
    <row r="74" spans="1:11" x14ac:dyDescent="0.25">
      <c r="A74" s="228" t="s">
        <v>260</v>
      </c>
      <c r="B74" s="228"/>
      <c r="C74" s="228"/>
      <c r="D74" s="228"/>
      <c r="E74" s="228"/>
      <c r="F74" s="228"/>
      <c r="G74" s="72">
        <v>190</v>
      </c>
      <c r="H74" s="74">
        <v>0</v>
      </c>
      <c r="I74" s="74">
        <v>0</v>
      </c>
      <c r="J74" s="74">
        <v>0</v>
      </c>
      <c r="K74" s="74">
        <v>0</v>
      </c>
    </row>
    <row r="75" spans="1:11" x14ac:dyDescent="0.25">
      <c r="A75" s="228" t="s">
        <v>261</v>
      </c>
      <c r="B75" s="228"/>
      <c r="C75" s="228"/>
      <c r="D75" s="228"/>
      <c r="E75" s="228"/>
      <c r="F75" s="228"/>
      <c r="G75" s="72">
        <v>191</v>
      </c>
      <c r="H75" s="74">
        <v>0</v>
      </c>
      <c r="I75" s="74">
        <v>0</v>
      </c>
      <c r="J75" s="74">
        <v>0</v>
      </c>
      <c r="K75" s="74">
        <v>0</v>
      </c>
    </row>
    <row r="76" spans="1:11" ht="14.4" x14ac:dyDescent="0.3">
      <c r="A76" s="203" t="s">
        <v>262</v>
      </c>
      <c r="B76" s="203"/>
      <c r="C76" s="203"/>
      <c r="D76" s="203"/>
      <c r="E76" s="203"/>
      <c r="F76" s="203"/>
      <c r="G76" s="223"/>
      <c r="H76" s="223"/>
      <c r="I76" s="223"/>
      <c r="J76" s="224"/>
      <c r="K76" s="224"/>
    </row>
    <row r="77" spans="1:11" x14ac:dyDescent="0.25">
      <c r="A77" s="227" t="s">
        <v>263</v>
      </c>
      <c r="B77" s="227"/>
      <c r="C77" s="227"/>
      <c r="D77" s="227"/>
      <c r="E77" s="227"/>
      <c r="F77" s="227"/>
      <c r="G77" s="72">
        <v>192</v>
      </c>
      <c r="H77" s="74">
        <v>0</v>
      </c>
      <c r="I77" s="74">
        <v>0</v>
      </c>
      <c r="J77" s="74">
        <v>0</v>
      </c>
      <c r="K77" s="74">
        <v>0</v>
      </c>
    </row>
    <row r="78" spans="1:11" x14ac:dyDescent="0.25">
      <c r="A78" s="221" t="s">
        <v>264</v>
      </c>
      <c r="B78" s="221"/>
      <c r="C78" s="221"/>
      <c r="D78" s="221"/>
      <c r="E78" s="221"/>
      <c r="F78" s="221"/>
      <c r="G78" s="61">
        <v>193</v>
      </c>
      <c r="H78" s="75">
        <v>0</v>
      </c>
      <c r="I78" s="75">
        <v>0</v>
      </c>
      <c r="J78" s="75">
        <v>0</v>
      </c>
      <c r="K78" s="75">
        <v>0</v>
      </c>
    </row>
    <row r="79" spans="1:11" x14ac:dyDescent="0.25">
      <c r="A79" s="221" t="s">
        <v>265</v>
      </c>
      <c r="B79" s="221"/>
      <c r="C79" s="221"/>
      <c r="D79" s="221"/>
      <c r="E79" s="221"/>
      <c r="F79" s="221"/>
      <c r="G79" s="61">
        <v>194</v>
      </c>
      <c r="H79" s="75">
        <v>0</v>
      </c>
      <c r="I79" s="75">
        <v>0</v>
      </c>
      <c r="J79" s="75">
        <v>0</v>
      </c>
      <c r="K79" s="75">
        <v>0</v>
      </c>
    </row>
    <row r="80" spans="1:11" x14ac:dyDescent="0.25">
      <c r="A80" s="227" t="s">
        <v>266</v>
      </c>
      <c r="B80" s="227"/>
      <c r="C80" s="227"/>
      <c r="D80" s="227"/>
      <c r="E80" s="227"/>
      <c r="F80" s="227"/>
      <c r="G80" s="72">
        <v>195</v>
      </c>
      <c r="H80" s="74">
        <v>0</v>
      </c>
      <c r="I80" s="74">
        <v>0</v>
      </c>
      <c r="J80" s="74">
        <v>0</v>
      </c>
      <c r="K80" s="74">
        <v>0</v>
      </c>
    </row>
    <row r="81" spans="1:11" x14ac:dyDescent="0.25">
      <c r="A81" s="227" t="s">
        <v>267</v>
      </c>
      <c r="B81" s="227"/>
      <c r="C81" s="227"/>
      <c r="D81" s="227"/>
      <c r="E81" s="227"/>
      <c r="F81" s="227"/>
      <c r="G81" s="72">
        <v>196</v>
      </c>
      <c r="H81" s="74">
        <v>0</v>
      </c>
      <c r="I81" s="74">
        <v>0</v>
      </c>
      <c r="J81" s="74">
        <v>0</v>
      </c>
      <c r="K81" s="74">
        <v>0</v>
      </c>
    </row>
    <row r="82" spans="1:11" x14ac:dyDescent="0.25">
      <c r="A82" s="228" t="s">
        <v>268</v>
      </c>
      <c r="B82" s="228"/>
      <c r="C82" s="228"/>
      <c r="D82" s="228"/>
      <c r="E82" s="228"/>
      <c r="F82" s="228"/>
      <c r="G82" s="72">
        <v>197</v>
      </c>
      <c r="H82" s="74">
        <v>0</v>
      </c>
      <c r="I82" s="74">
        <v>0</v>
      </c>
      <c r="J82" s="74">
        <v>0</v>
      </c>
      <c r="K82" s="74">
        <v>0</v>
      </c>
    </row>
    <row r="83" spans="1:11" x14ac:dyDescent="0.25">
      <c r="A83" s="228" t="s">
        <v>269</v>
      </c>
      <c r="B83" s="228"/>
      <c r="C83" s="228"/>
      <c r="D83" s="228"/>
      <c r="E83" s="228"/>
      <c r="F83" s="228"/>
      <c r="G83" s="72">
        <v>198</v>
      </c>
      <c r="H83" s="74">
        <v>0</v>
      </c>
      <c r="I83" s="74">
        <v>0</v>
      </c>
      <c r="J83" s="74">
        <v>0</v>
      </c>
      <c r="K83" s="74">
        <v>0</v>
      </c>
    </row>
    <row r="84" spans="1:11" ht="14.4" x14ac:dyDescent="0.3">
      <c r="A84" s="203" t="s">
        <v>270</v>
      </c>
      <c r="B84" s="203"/>
      <c r="C84" s="203"/>
      <c r="D84" s="203"/>
      <c r="E84" s="203"/>
      <c r="F84" s="203"/>
      <c r="G84" s="223"/>
      <c r="H84" s="223"/>
      <c r="I84" s="223"/>
      <c r="J84" s="224"/>
      <c r="K84" s="224"/>
    </row>
    <row r="85" spans="1:11" x14ac:dyDescent="0.25">
      <c r="A85" s="219" t="s">
        <v>271</v>
      </c>
      <c r="B85" s="219"/>
      <c r="C85" s="219"/>
      <c r="D85" s="219"/>
      <c r="E85" s="219"/>
      <c r="F85" s="219"/>
      <c r="G85" s="72">
        <v>199</v>
      </c>
      <c r="H85" s="76">
        <f>H86+H87</f>
        <v>5426364</v>
      </c>
      <c r="I85" s="76">
        <f>I86+I87</f>
        <v>5426364</v>
      </c>
      <c r="J85" s="76">
        <f>J86+J87</f>
        <v>7274904</v>
      </c>
      <c r="K85" s="76">
        <f>K86+K87</f>
        <v>7274904</v>
      </c>
    </row>
    <row r="86" spans="1:11" x14ac:dyDescent="0.25">
      <c r="A86" s="220" t="s">
        <v>272</v>
      </c>
      <c r="B86" s="220"/>
      <c r="C86" s="220"/>
      <c r="D86" s="220"/>
      <c r="E86" s="220"/>
      <c r="F86" s="220"/>
      <c r="G86" s="61">
        <v>200</v>
      </c>
      <c r="H86" s="77">
        <v>4853521</v>
      </c>
      <c r="I86" s="77">
        <v>4853521</v>
      </c>
      <c r="J86" s="77">
        <v>7120822</v>
      </c>
      <c r="K86" s="77">
        <v>7120822</v>
      </c>
    </row>
    <row r="87" spans="1:11" x14ac:dyDescent="0.25">
      <c r="A87" s="220" t="s">
        <v>273</v>
      </c>
      <c r="B87" s="220"/>
      <c r="C87" s="220"/>
      <c r="D87" s="220"/>
      <c r="E87" s="220"/>
      <c r="F87" s="220"/>
      <c r="G87" s="61">
        <v>201</v>
      </c>
      <c r="H87" s="77">
        <v>572843</v>
      </c>
      <c r="I87" s="77">
        <v>572843</v>
      </c>
      <c r="J87" s="77">
        <v>154082</v>
      </c>
      <c r="K87" s="77">
        <v>154082</v>
      </c>
    </row>
    <row r="88" spans="1:11" ht="14.4" x14ac:dyDescent="0.3">
      <c r="A88" s="225" t="s">
        <v>274</v>
      </c>
      <c r="B88" s="225"/>
      <c r="C88" s="225"/>
      <c r="D88" s="225"/>
      <c r="E88" s="225"/>
      <c r="F88" s="225"/>
      <c r="G88" s="226"/>
      <c r="H88" s="226"/>
      <c r="I88" s="226"/>
      <c r="J88" s="224"/>
      <c r="K88" s="224"/>
    </row>
    <row r="89" spans="1:11" x14ac:dyDescent="0.25">
      <c r="A89" s="199" t="s">
        <v>275</v>
      </c>
      <c r="B89" s="199"/>
      <c r="C89" s="199"/>
      <c r="D89" s="199"/>
      <c r="E89" s="199"/>
      <c r="F89" s="199"/>
      <c r="G89" s="61">
        <v>202</v>
      </c>
      <c r="H89" s="77">
        <v>5426364</v>
      </c>
      <c r="I89" s="77">
        <v>5426364</v>
      </c>
      <c r="J89" s="77">
        <v>7274904</v>
      </c>
      <c r="K89" s="77">
        <v>7274904</v>
      </c>
    </row>
    <row r="90" spans="1:11" ht="24" customHeight="1" x14ac:dyDescent="0.25">
      <c r="A90" s="222" t="s">
        <v>276</v>
      </c>
      <c r="B90" s="222"/>
      <c r="C90" s="222"/>
      <c r="D90" s="222"/>
      <c r="E90" s="222"/>
      <c r="F90" s="222"/>
      <c r="G90" s="72">
        <v>203</v>
      </c>
      <c r="H90" s="76">
        <f>SUM(H91:H98)</f>
        <v>-834054</v>
      </c>
      <c r="I90" s="76">
        <f>SUM(I91:I98)</f>
        <v>-834054</v>
      </c>
      <c r="J90" s="76">
        <f>SUM(J91:J98)</f>
        <v>2604051</v>
      </c>
      <c r="K90" s="76">
        <f>SUM(K91:K98)</f>
        <v>2604051</v>
      </c>
    </row>
    <row r="91" spans="1:11" x14ac:dyDescent="0.25">
      <c r="A91" s="221" t="s">
        <v>277</v>
      </c>
      <c r="B91" s="221"/>
      <c r="C91" s="221"/>
      <c r="D91" s="221"/>
      <c r="E91" s="221"/>
      <c r="F91" s="221"/>
      <c r="G91" s="61">
        <v>204</v>
      </c>
      <c r="H91" s="77">
        <v>-834054</v>
      </c>
      <c r="I91" s="77">
        <v>-834054</v>
      </c>
      <c r="J91" s="77">
        <v>2604051</v>
      </c>
      <c r="K91" s="77">
        <v>2604051</v>
      </c>
    </row>
    <row r="92" spans="1:11" ht="22.2" customHeight="1" x14ac:dyDescent="0.25">
      <c r="A92" s="221" t="s">
        <v>278</v>
      </c>
      <c r="B92" s="221"/>
      <c r="C92" s="221"/>
      <c r="D92" s="221"/>
      <c r="E92" s="221"/>
      <c r="F92" s="221"/>
      <c r="G92" s="61">
        <v>205</v>
      </c>
      <c r="H92" s="77">
        <v>0</v>
      </c>
      <c r="I92" s="77">
        <v>0</v>
      </c>
      <c r="J92" s="77">
        <v>0</v>
      </c>
      <c r="K92" s="77">
        <v>0</v>
      </c>
    </row>
    <row r="93" spans="1:11" ht="22.2" customHeight="1" x14ac:dyDescent="0.25">
      <c r="A93" s="221" t="s">
        <v>279</v>
      </c>
      <c r="B93" s="221"/>
      <c r="C93" s="221"/>
      <c r="D93" s="221"/>
      <c r="E93" s="221"/>
      <c r="F93" s="221"/>
      <c r="G93" s="61">
        <v>206</v>
      </c>
      <c r="H93" s="77">
        <v>0</v>
      </c>
      <c r="I93" s="77">
        <v>0</v>
      </c>
      <c r="J93" s="77">
        <v>0</v>
      </c>
      <c r="K93" s="77">
        <v>0</v>
      </c>
    </row>
    <row r="94" spans="1:11" ht="22.2" customHeight="1" x14ac:dyDescent="0.25">
      <c r="A94" s="221" t="s">
        <v>280</v>
      </c>
      <c r="B94" s="221"/>
      <c r="C94" s="221"/>
      <c r="D94" s="221"/>
      <c r="E94" s="221"/>
      <c r="F94" s="221"/>
      <c r="G94" s="61">
        <v>207</v>
      </c>
      <c r="H94" s="77">
        <v>0</v>
      </c>
      <c r="I94" s="77">
        <v>0</v>
      </c>
      <c r="J94" s="77">
        <v>0</v>
      </c>
      <c r="K94" s="77">
        <v>0</v>
      </c>
    </row>
    <row r="95" spans="1:11" ht="22.2" customHeight="1" x14ac:dyDescent="0.25">
      <c r="A95" s="221" t="s">
        <v>281</v>
      </c>
      <c r="B95" s="221"/>
      <c r="C95" s="221"/>
      <c r="D95" s="221"/>
      <c r="E95" s="221"/>
      <c r="F95" s="221"/>
      <c r="G95" s="61">
        <v>208</v>
      </c>
      <c r="H95" s="77">
        <v>0</v>
      </c>
      <c r="I95" s="77">
        <v>0</v>
      </c>
      <c r="J95" s="77">
        <v>0</v>
      </c>
      <c r="K95" s="77">
        <v>0</v>
      </c>
    </row>
    <row r="96" spans="1:11" ht="22.2" customHeight="1" x14ac:dyDescent="0.25">
      <c r="A96" s="221" t="s">
        <v>282</v>
      </c>
      <c r="B96" s="221"/>
      <c r="C96" s="221"/>
      <c r="D96" s="221"/>
      <c r="E96" s="221"/>
      <c r="F96" s="221"/>
      <c r="G96" s="61">
        <v>209</v>
      </c>
      <c r="H96" s="77">
        <v>0</v>
      </c>
      <c r="I96" s="77">
        <v>0</v>
      </c>
      <c r="J96" s="77">
        <v>0</v>
      </c>
      <c r="K96" s="77">
        <v>0</v>
      </c>
    </row>
    <row r="97" spans="1:11" x14ac:dyDescent="0.25">
      <c r="A97" s="221" t="s">
        <v>283</v>
      </c>
      <c r="B97" s="221"/>
      <c r="C97" s="221"/>
      <c r="D97" s="221"/>
      <c r="E97" s="221"/>
      <c r="F97" s="221"/>
      <c r="G97" s="61">
        <v>210</v>
      </c>
      <c r="H97" s="77">
        <v>0</v>
      </c>
      <c r="I97" s="77">
        <v>0</v>
      </c>
      <c r="J97" s="77">
        <v>0</v>
      </c>
      <c r="K97" s="77">
        <v>0</v>
      </c>
    </row>
    <row r="98" spans="1:11" x14ac:dyDescent="0.25">
      <c r="A98" s="221" t="s">
        <v>284</v>
      </c>
      <c r="B98" s="221"/>
      <c r="C98" s="221"/>
      <c r="D98" s="221"/>
      <c r="E98" s="221"/>
      <c r="F98" s="221"/>
      <c r="G98" s="61">
        <v>211</v>
      </c>
      <c r="H98" s="77">
        <v>0</v>
      </c>
      <c r="I98" s="77">
        <v>0</v>
      </c>
      <c r="J98" s="77">
        <v>0</v>
      </c>
      <c r="K98" s="77">
        <v>0</v>
      </c>
    </row>
    <row r="99" spans="1:11" x14ac:dyDescent="0.25">
      <c r="A99" s="199" t="s">
        <v>285</v>
      </c>
      <c r="B99" s="199"/>
      <c r="C99" s="199"/>
      <c r="D99" s="199"/>
      <c r="E99" s="199"/>
      <c r="F99" s="199"/>
      <c r="G99" s="61">
        <v>212</v>
      </c>
      <c r="H99" s="77">
        <v>0</v>
      </c>
      <c r="I99" s="77">
        <v>0</v>
      </c>
      <c r="J99" s="77">
        <v>0</v>
      </c>
      <c r="K99" s="77">
        <v>0</v>
      </c>
    </row>
    <row r="100" spans="1:11" ht="22.95" customHeight="1" x14ac:dyDescent="0.25">
      <c r="A100" s="222" t="s">
        <v>286</v>
      </c>
      <c r="B100" s="222"/>
      <c r="C100" s="222"/>
      <c r="D100" s="222"/>
      <c r="E100" s="222"/>
      <c r="F100" s="222"/>
      <c r="G100" s="72">
        <v>213</v>
      </c>
      <c r="H100" s="76">
        <f>H90-H99</f>
        <v>-834054</v>
      </c>
      <c r="I100" s="76">
        <f>I90-I99</f>
        <v>-834054</v>
      </c>
      <c r="J100" s="76">
        <f>J90-J99</f>
        <v>2604051</v>
      </c>
      <c r="K100" s="76">
        <f>K90-K99</f>
        <v>2604051</v>
      </c>
    </row>
    <row r="101" spans="1:11" x14ac:dyDescent="0.25">
      <c r="A101" s="222" t="s">
        <v>287</v>
      </c>
      <c r="B101" s="222"/>
      <c r="C101" s="222"/>
      <c r="D101" s="222"/>
      <c r="E101" s="222"/>
      <c r="F101" s="222"/>
      <c r="G101" s="72">
        <v>214</v>
      </c>
      <c r="H101" s="76">
        <f>H89+H100</f>
        <v>4592310</v>
      </c>
      <c r="I101" s="76">
        <f>I89+I100</f>
        <v>4592310</v>
      </c>
      <c r="J101" s="76">
        <f>J89+J100</f>
        <v>9878955</v>
      </c>
      <c r="K101" s="76">
        <f>K89+K100</f>
        <v>9878955</v>
      </c>
    </row>
    <row r="102" spans="1:11" ht="14.4" x14ac:dyDescent="0.3">
      <c r="A102" s="203" t="s">
        <v>288</v>
      </c>
      <c r="B102" s="203"/>
      <c r="C102" s="203"/>
      <c r="D102" s="203"/>
      <c r="E102" s="203"/>
      <c r="F102" s="203"/>
      <c r="G102" s="223"/>
      <c r="H102" s="223"/>
      <c r="I102" s="223"/>
      <c r="J102" s="224"/>
      <c r="K102" s="224"/>
    </row>
    <row r="103" spans="1:11" x14ac:dyDescent="0.25">
      <c r="A103" s="219" t="s">
        <v>289</v>
      </c>
      <c r="B103" s="219"/>
      <c r="C103" s="219"/>
      <c r="D103" s="219"/>
      <c r="E103" s="219"/>
      <c r="F103" s="219"/>
      <c r="G103" s="72">
        <v>215</v>
      </c>
      <c r="H103" s="76">
        <f>H104+H105</f>
        <v>4592310</v>
      </c>
      <c r="I103" s="76">
        <f>I104+I105</f>
        <v>4592310</v>
      </c>
      <c r="J103" s="76">
        <f>J104+J105</f>
        <v>9878955</v>
      </c>
      <c r="K103" s="76">
        <f>K104+K105</f>
        <v>9878955</v>
      </c>
    </row>
    <row r="104" spans="1:11" x14ac:dyDescent="0.25">
      <c r="A104" s="220" t="s">
        <v>290</v>
      </c>
      <c r="B104" s="220"/>
      <c r="C104" s="220"/>
      <c r="D104" s="220"/>
      <c r="E104" s="220"/>
      <c r="F104" s="220"/>
      <c r="G104" s="61">
        <v>216</v>
      </c>
      <c r="H104" s="77">
        <v>4019466</v>
      </c>
      <c r="I104" s="77">
        <v>4019466</v>
      </c>
      <c r="J104" s="77">
        <v>9724873</v>
      </c>
      <c r="K104" s="77">
        <v>9724873</v>
      </c>
    </row>
    <row r="105" spans="1:11" x14ac:dyDescent="0.25">
      <c r="A105" s="220" t="s">
        <v>291</v>
      </c>
      <c r="B105" s="220"/>
      <c r="C105" s="220"/>
      <c r="D105" s="220"/>
      <c r="E105" s="220"/>
      <c r="F105" s="220"/>
      <c r="G105" s="61">
        <v>217</v>
      </c>
      <c r="H105" s="77">
        <v>572844</v>
      </c>
      <c r="I105" s="77">
        <v>572844</v>
      </c>
      <c r="J105" s="77">
        <v>154082</v>
      </c>
      <c r="K105" s="77">
        <v>154082</v>
      </c>
    </row>
  </sheetData>
  <mergeCells count="107">
    <mergeCell ref="A7:F7"/>
    <mergeCell ref="A8:F8"/>
    <mergeCell ref="A9:F9"/>
    <mergeCell ref="A10:F10"/>
    <mergeCell ref="A11:F11"/>
    <mergeCell ref="A12:F12"/>
    <mergeCell ref="A1:I1"/>
    <mergeCell ref="A2:I2"/>
    <mergeCell ref="A3:K3"/>
    <mergeCell ref="A4:K4"/>
    <mergeCell ref="A5:F6"/>
    <mergeCell ref="G5:G6"/>
    <mergeCell ref="H5:I5"/>
    <mergeCell ref="J5:K5"/>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K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K84"/>
    <mergeCell ref="A73:F73"/>
    <mergeCell ref="A74:F74"/>
    <mergeCell ref="A75:F75"/>
    <mergeCell ref="A76:K76"/>
    <mergeCell ref="A77:F77"/>
    <mergeCell ref="A78:F78"/>
    <mergeCell ref="A91:F91"/>
    <mergeCell ref="A92:F92"/>
    <mergeCell ref="A93:F93"/>
    <mergeCell ref="A94:F94"/>
    <mergeCell ref="A95:F95"/>
    <mergeCell ref="A96:F96"/>
    <mergeCell ref="A85:F85"/>
    <mergeCell ref="A86:F86"/>
    <mergeCell ref="A87:F87"/>
    <mergeCell ref="A88:K88"/>
    <mergeCell ref="A89:F89"/>
    <mergeCell ref="A90:F90"/>
    <mergeCell ref="A103:F103"/>
    <mergeCell ref="A104:F104"/>
    <mergeCell ref="A105:F105"/>
    <mergeCell ref="A97:F97"/>
    <mergeCell ref="A98:F98"/>
    <mergeCell ref="A99:F99"/>
    <mergeCell ref="A100:F100"/>
    <mergeCell ref="A101:F101"/>
    <mergeCell ref="A102:K102"/>
  </mergeCells>
  <dataValidations count="6">
    <dataValidation operator="greaterThanOrEqual" allowBlank="1" showInputMessage="1" showErrorMessage="1" errorTitle="Pogrešan upis" error="Dopušten je upis samo pozitivnih cjelobrojnih vrijednosti" sqref="H45:K45 H52:K52"/>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1" zoomScale="60" zoomScaleNormal="100" workbookViewId="0">
      <selection sqref="A1:XFD1048576"/>
    </sheetView>
  </sheetViews>
  <sheetFormatPr defaultColWidth="9.109375" defaultRowHeight="13.2" x14ac:dyDescent="0.25"/>
  <cols>
    <col min="1" max="7" width="9.109375" style="79"/>
    <col min="8" max="9" width="30.33203125" style="96" customWidth="1"/>
    <col min="10" max="16384" width="9.109375" style="79"/>
  </cols>
  <sheetData>
    <row r="1" spans="1:9" ht="14.4" x14ac:dyDescent="0.3">
      <c r="A1" s="272" t="s">
        <v>292</v>
      </c>
      <c r="B1" s="273"/>
      <c r="C1" s="273"/>
      <c r="D1" s="273"/>
      <c r="E1" s="273"/>
      <c r="F1" s="273"/>
      <c r="G1" s="273"/>
      <c r="H1" s="273"/>
      <c r="I1" s="273"/>
    </row>
    <row r="2" spans="1:9" ht="14.4" x14ac:dyDescent="0.3">
      <c r="A2" s="235" t="s">
        <v>293</v>
      </c>
      <c r="B2" s="209"/>
      <c r="C2" s="209"/>
      <c r="D2" s="209"/>
      <c r="E2" s="209"/>
      <c r="F2" s="209"/>
      <c r="G2" s="209"/>
      <c r="H2" s="209"/>
      <c r="I2" s="209"/>
    </row>
    <row r="3" spans="1:9" ht="14.4" x14ac:dyDescent="0.3">
      <c r="A3" s="274" t="s">
        <v>71</v>
      </c>
      <c r="B3" s="275"/>
      <c r="C3" s="275"/>
      <c r="D3" s="275"/>
      <c r="E3" s="275"/>
      <c r="F3" s="275"/>
      <c r="G3" s="275"/>
      <c r="H3" s="275"/>
      <c r="I3" s="275"/>
    </row>
    <row r="4" spans="1:9" ht="14.4" x14ac:dyDescent="0.25">
      <c r="A4" s="276" t="s">
        <v>294</v>
      </c>
      <c r="B4" s="213"/>
      <c r="C4" s="213"/>
      <c r="D4" s="213"/>
      <c r="E4" s="213"/>
      <c r="F4" s="213"/>
      <c r="G4" s="213"/>
      <c r="H4" s="213"/>
      <c r="I4" s="214"/>
    </row>
    <row r="5" spans="1:9" ht="22.8" thickBot="1" x14ac:dyDescent="0.3">
      <c r="A5" s="277" t="s">
        <v>73</v>
      </c>
      <c r="B5" s="278"/>
      <c r="C5" s="278"/>
      <c r="D5" s="278"/>
      <c r="E5" s="278"/>
      <c r="F5" s="279"/>
      <c r="G5" s="80" t="s">
        <v>189</v>
      </c>
      <c r="H5" s="81" t="s">
        <v>190</v>
      </c>
      <c r="I5" s="81" t="s">
        <v>191</v>
      </c>
    </row>
    <row r="6" spans="1:9" ht="14.4" x14ac:dyDescent="0.25">
      <c r="A6" s="280">
        <v>1</v>
      </c>
      <c r="B6" s="281"/>
      <c r="C6" s="281"/>
      <c r="D6" s="281"/>
      <c r="E6" s="281"/>
      <c r="F6" s="282"/>
      <c r="G6" s="82">
        <v>2</v>
      </c>
      <c r="H6" s="83" t="s">
        <v>295</v>
      </c>
      <c r="I6" s="83" t="s">
        <v>296</v>
      </c>
    </row>
    <row r="7" spans="1:9" x14ac:dyDescent="0.25">
      <c r="A7" s="260" t="s">
        <v>297</v>
      </c>
      <c r="B7" s="261"/>
      <c r="C7" s="261"/>
      <c r="D7" s="261"/>
      <c r="E7" s="261"/>
      <c r="F7" s="261"/>
      <c r="G7" s="261"/>
      <c r="H7" s="261"/>
      <c r="I7" s="262"/>
    </row>
    <row r="8" spans="1:9" ht="12.75" customHeight="1" x14ac:dyDescent="0.25">
      <c r="A8" s="263" t="s">
        <v>298</v>
      </c>
      <c r="B8" s="264"/>
      <c r="C8" s="264"/>
      <c r="D8" s="264"/>
      <c r="E8" s="264"/>
      <c r="F8" s="265"/>
      <c r="G8" s="84">
        <v>1</v>
      </c>
      <c r="H8" s="85">
        <v>7142768</v>
      </c>
      <c r="I8" s="85">
        <v>9659321</v>
      </c>
    </row>
    <row r="9" spans="1:9" ht="12.75" customHeight="1" x14ac:dyDescent="0.25">
      <c r="A9" s="266" t="s">
        <v>299</v>
      </c>
      <c r="B9" s="267"/>
      <c r="C9" s="267"/>
      <c r="D9" s="267"/>
      <c r="E9" s="267"/>
      <c r="F9" s="268"/>
      <c r="G9" s="86">
        <v>2</v>
      </c>
      <c r="H9" s="87">
        <f>H10+H11+H12+H13+H14+H15+H16+H17</f>
        <v>21771525</v>
      </c>
      <c r="I9" s="87">
        <f>I10+I11+I12+I13+I14+I15+I16+I17</f>
        <v>25398240</v>
      </c>
    </row>
    <row r="10" spans="1:9" ht="12.75" customHeight="1" x14ac:dyDescent="0.25">
      <c r="A10" s="269" t="s">
        <v>300</v>
      </c>
      <c r="B10" s="270"/>
      <c r="C10" s="270"/>
      <c r="D10" s="270"/>
      <c r="E10" s="270"/>
      <c r="F10" s="271"/>
      <c r="G10" s="88">
        <v>3</v>
      </c>
      <c r="H10" s="89">
        <v>12015004</v>
      </c>
      <c r="I10" s="89">
        <v>12264138</v>
      </c>
    </row>
    <row r="11" spans="1:9" ht="22.2" customHeight="1" x14ac:dyDescent="0.25">
      <c r="A11" s="269" t="s">
        <v>301</v>
      </c>
      <c r="B11" s="270"/>
      <c r="C11" s="270"/>
      <c r="D11" s="270"/>
      <c r="E11" s="270"/>
      <c r="F11" s="271"/>
      <c r="G11" s="88">
        <v>4</v>
      </c>
      <c r="H11" s="89">
        <v>0</v>
      </c>
      <c r="I11" s="89">
        <v>0</v>
      </c>
    </row>
    <row r="12" spans="1:9" ht="23.4" customHeight="1" x14ac:dyDescent="0.25">
      <c r="A12" s="269" t="s">
        <v>302</v>
      </c>
      <c r="B12" s="270"/>
      <c r="C12" s="270"/>
      <c r="D12" s="270"/>
      <c r="E12" s="270"/>
      <c r="F12" s="271"/>
      <c r="G12" s="88">
        <v>5</v>
      </c>
      <c r="H12" s="89">
        <v>0</v>
      </c>
      <c r="I12" s="89">
        <v>0</v>
      </c>
    </row>
    <row r="13" spans="1:9" ht="12.75" customHeight="1" x14ac:dyDescent="0.25">
      <c r="A13" s="269" t="s">
        <v>303</v>
      </c>
      <c r="B13" s="270"/>
      <c r="C13" s="270"/>
      <c r="D13" s="270"/>
      <c r="E13" s="270"/>
      <c r="F13" s="271"/>
      <c r="G13" s="88">
        <v>6</v>
      </c>
      <c r="H13" s="89">
        <v>-1302709</v>
      </c>
      <c r="I13" s="89">
        <v>-37786</v>
      </c>
    </row>
    <row r="14" spans="1:9" ht="12.75" customHeight="1" x14ac:dyDescent="0.25">
      <c r="A14" s="269" t="s">
        <v>304</v>
      </c>
      <c r="B14" s="270"/>
      <c r="C14" s="270"/>
      <c r="D14" s="270"/>
      <c r="E14" s="270"/>
      <c r="F14" s="271"/>
      <c r="G14" s="88">
        <v>7</v>
      </c>
      <c r="H14" s="89">
        <v>1338173</v>
      </c>
      <c r="I14" s="89">
        <v>557170</v>
      </c>
    </row>
    <row r="15" spans="1:9" ht="12.75" customHeight="1" x14ac:dyDescent="0.25">
      <c r="A15" s="269" t="s">
        <v>305</v>
      </c>
      <c r="B15" s="270"/>
      <c r="C15" s="270"/>
      <c r="D15" s="270"/>
      <c r="E15" s="270"/>
      <c r="F15" s="271"/>
      <c r="G15" s="88">
        <v>8</v>
      </c>
      <c r="H15" s="89">
        <v>0</v>
      </c>
      <c r="I15" s="89">
        <v>0</v>
      </c>
    </row>
    <row r="16" spans="1:9" ht="12.75" customHeight="1" x14ac:dyDescent="0.25">
      <c r="A16" s="269" t="s">
        <v>306</v>
      </c>
      <c r="B16" s="270"/>
      <c r="C16" s="270"/>
      <c r="D16" s="270"/>
      <c r="E16" s="270"/>
      <c r="F16" s="271"/>
      <c r="G16" s="88">
        <v>9</v>
      </c>
      <c r="H16" s="89">
        <v>-834054</v>
      </c>
      <c r="I16" s="89">
        <v>3056859</v>
      </c>
    </row>
    <row r="17" spans="1:9" ht="25.2" customHeight="1" x14ac:dyDescent="0.25">
      <c r="A17" s="269" t="s">
        <v>307</v>
      </c>
      <c r="B17" s="270"/>
      <c r="C17" s="270"/>
      <c r="D17" s="270"/>
      <c r="E17" s="270"/>
      <c r="F17" s="271"/>
      <c r="G17" s="88">
        <v>10</v>
      </c>
      <c r="H17" s="89">
        <v>10555111</v>
      </c>
      <c r="I17" s="89">
        <v>9557859</v>
      </c>
    </row>
    <row r="18" spans="1:9" ht="28.2" customHeight="1" x14ac:dyDescent="0.25">
      <c r="A18" s="257" t="s">
        <v>308</v>
      </c>
      <c r="B18" s="258"/>
      <c r="C18" s="258"/>
      <c r="D18" s="258"/>
      <c r="E18" s="258"/>
      <c r="F18" s="259"/>
      <c r="G18" s="86">
        <v>11</v>
      </c>
      <c r="H18" s="87">
        <f>H8+H9</f>
        <v>28914293</v>
      </c>
      <c r="I18" s="87">
        <f>I8+I9</f>
        <v>35057561</v>
      </c>
    </row>
    <row r="19" spans="1:9" ht="12.75" customHeight="1" x14ac:dyDescent="0.25">
      <c r="A19" s="266" t="s">
        <v>309</v>
      </c>
      <c r="B19" s="267"/>
      <c r="C19" s="267"/>
      <c r="D19" s="267"/>
      <c r="E19" s="267"/>
      <c r="F19" s="268"/>
      <c r="G19" s="86">
        <v>12</v>
      </c>
      <c r="H19" s="87">
        <f>H20+H21+H22+H23</f>
        <v>-22151587</v>
      </c>
      <c r="I19" s="87">
        <f>I20+I21+I22+I23</f>
        <v>-4434866</v>
      </c>
    </row>
    <row r="20" spans="1:9" ht="12.75" customHeight="1" x14ac:dyDescent="0.25">
      <c r="A20" s="269" t="s">
        <v>310</v>
      </c>
      <c r="B20" s="270"/>
      <c r="C20" s="270"/>
      <c r="D20" s="270"/>
      <c r="E20" s="270"/>
      <c r="F20" s="271"/>
      <c r="G20" s="88">
        <v>13</v>
      </c>
      <c r="H20" s="89">
        <v>-30442751</v>
      </c>
      <c r="I20" s="89">
        <v>-10388304</v>
      </c>
    </row>
    <row r="21" spans="1:9" ht="12.75" customHeight="1" x14ac:dyDescent="0.25">
      <c r="A21" s="269" t="s">
        <v>311</v>
      </c>
      <c r="B21" s="270"/>
      <c r="C21" s="270"/>
      <c r="D21" s="270"/>
      <c r="E21" s="270"/>
      <c r="F21" s="271"/>
      <c r="G21" s="88">
        <v>14</v>
      </c>
      <c r="H21" s="89">
        <v>40120419</v>
      </c>
      <c r="I21" s="89">
        <v>64041942</v>
      </c>
    </row>
    <row r="22" spans="1:9" ht="12.75" customHeight="1" x14ac:dyDescent="0.25">
      <c r="A22" s="269" t="s">
        <v>312</v>
      </c>
      <c r="B22" s="270"/>
      <c r="C22" s="270"/>
      <c r="D22" s="270"/>
      <c r="E22" s="270"/>
      <c r="F22" s="271"/>
      <c r="G22" s="88">
        <v>15</v>
      </c>
      <c r="H22" s="89">
        <v>-30798219</v>
      </c>
      <c r="I22" s="89">
        <v>-57829060</v>
      </c>
    </row>
    <row r="23" spans="1:9" ht="12.75" customHeight="1" x14ac:dyDescent="0.25">
      <c r="A23" s="269" t="s">
        <v>313</v>
      </c>
      <c r="B23" s="270"/>
      <c r="C23" s="270"/>
      <c r="D23" s="270"/>
      <c r="E23" s="270"/>
      <c r="F23" s="271"/>
      <c r="G23" s="88">
        <v>16</v>
      </c>
      <c r="H23" s="89">
        <v>-1031036</v>
      </c>
      <c r="I23" s="89">
        <v>-259444</v>
      </c>
    </row>
    <row r="24" spans="1:9" ht="12.75" customHeight="1" x14ac:dyDescent="0.25">
      <c r="A24" s="257" t="s">
        <v>314</v>
      </c>
      <c r="B24" s="258"/>
      <c r="C24" s="258"/>
      <c r="D24" s="258"/>
      <c r="E24" s="258"/>
      <c r="F24" s="259"/>
      <c r="G24" s="86">
        <v>17</v>
      </c>
      <c r="H24" s="87">
        <f>H18+H19</f>
        <v>6762706</v>
      </c>
      <c r="I24" s="87">
        <f>I18+I19</f>
        <v>30622695</v>
      </c>
    </row>
    <row r="25" spans="1:9" ht="12.75" customHeight="1" x14ac:dyDescent="0.25">
      <c r="A25" s="248" t="s">
        <v>315</v>
      </c>
      <c r="B25" s="249"/>
      <c r="C25" s="249"/>
      <c r="D25" s="249"/>
      <c r="E25" s="249"/>
      <c r="F25" s="250"/>
      <c r="G25" s="88">
        <v>18</v>
      </c>
      <c r="H25" s="89">
        <v>-1338173</v>
      </c>
      <c r="I25" s="89">
        <v>-557170</v>
      </c>
    </row>
    <row r="26" spans="1:9" ht="12.75" customHeight="1" x14ac:dyDescent="0.25">
      <c r="A26" s="248" t="s">
        <v>316</v>
      </c>
      <c r="B26" s="249"/>
      <c r="C26" s="249"/>
      <c r="D26" s="249"/>
      <c r="E26" s="249"/>
      <c r="F26" s="250"/>
      <c r="G26" s="88">
        <v>19</v>
      </c>
      <c r="H26" s="89">
        <v>-1426926</v>
      </c>
      <c r="I26" s="89">
        <v>-1900674</v>
      </c>
    </row>
    <row r="27" spans="1:9" ht="25.95" customHeight="1" x14ac:dyDescent="0.25">
      <c r="A27" s="254" t="s">
        <v>317</v>
      </c>
      <c r="B27" s="255"/>
      <c r="C27" s="255"/>
      <c r="D27" s="255"/>
      <c r="E27" s="255"/>
      <c r="F27" s="256"/>
      <c r="G27" s="90">
        <v>20</v>
      </c>
      <c r="H27" s="91">
        <f>H24+H25+H26</f>
        <v>3997607</v>
      </c>
      <c r="I27" s="91">
        <f>I24+I25+I26</f>
        <v>28164851</v>
      </c>
    </row>
    <row r="28" spans="1:9" x14ac:dyDescent="0.25">
      <c r="A28" s="260" t="s">
        <v>318</v>
      </c>
      <c r="B28" s="261"/>
      <c r="C28" s="261"/>
      <c r="D28" s="261"/>
      <c r="E28" s="261"/>
      <c r="F28" s="261"/>
      <c r="G28" s="261"/>
      <c r="H28" s="261"/>
      <c r="I28" s="262"/>
    </row>
    <row r="29" spans="1:9" ht="30.6" customHeight="1" x14ac:dyDescent="0.25">
      <c r="A29" s="263" t="s">
        <v>319</v>
      </c>
      <c r="B29" s="264"/>
      <c r="C29" s="264"/>
      <c r="D29" s="264"/>
      <c r="E29" s="264"/>
      <c r="F29" s="265"/>
      <c r="G29" s="84">
        <v>21</v>
      </c>
      <c r="H29" s="92">
        <v>1925136</v>
      </c>
      <c r="I29" s="92">
        <v>8814015</v>
      </c>
    </row>
    <row r="30" spans="1:9" ht="12.75" customHeight="1" x14ac:dyDescent="0.25">
      <c r="A30" s="248" t="s">
        <v>320</v>
      </c>
      <c r="B30" s="249"/>
      <c r="C30" s="249"/>
      <c r="D30" s="249"/>
      <c r="E30" s="249"/>
      <c r="F30" s="250"/>
      <c r="G30" s="88">
        <v>22</v>
      </c>
      <c r="H30" s="93">
        <v>0</v>
      </c>
      <c r="I30" s="93">
        <v>0</v>
      </c>
    </row>
    <row r="31" spans="1:9" ht="12.75" customHeight="1" x14ac:dyDescent="0.25">
      <c r="A31" s="248" t="s">
        <v>321</v>
      </c>
      <c r="B31" s="249"/>
      <c r="C31" s="249"/>
      <c r="D31" s="249"/>
      <c r="E31" s="249"/>
      <c r="F31" s="250"/>
      <c r="G31" s="88">
        <v>23</v>
      </c>
      <c r="H31" s="93">
        <v>1302709</v>
      </c>
      <c r="I31" s="93">
        <v>37786</v>
      </c>
    </row>
    <row r="32" spans="1:9" ht="12.75" customHeight="1" x14ac:dyDescent="0.25">
      <c r="A32" s="248" t="s">
        <v>322</v>
      </c>
      <c r="B32" s="249"/>
      <c r="C32" s="249"/>
      <c r="D32" s="249"/>
      <c r="E32" s="249"/>
      <c r="F32" s="250"/>
      <c r="G32" s="88">
        <v>24</v>
      </c>
      <c r="H32" s="93">
        <v>0</v>
      </c>
      <c r="I32" s="93">
        <v>0</v>
      </c>
    </row>
    <row r="33" spans="1:9" ht="12.75" customHeight="1" x14ac:dyDescent="0.25">
      <c r="A33" s="248" t="s">
        <v>323</v>
      </c>
      <c r="B33" s="249"/>
      <c r="C33" s="249"/>
      <c r="D33" s="249"/>
      <c r="E33" s="249"/>
      <c r="F33" s="250"/>
      <c r="G33" s="88">
        <v>25</v>
      </c>
      <c r="H33" s="93">
        <v>0</v>
      </c>
      <c r="I33" s="93">
        <v>0</v>
      </c>
    </row>
    <row r="34" spans="1:9" ht="12.75" customHeight="1" x14ac:dyDescent="0.25">
      <c r="A34" s="248" t="s">
        <v>324</v>
      </c>
      <c r="B34" s="249"/>
      <c r="C34" s="249"/>
      <c r="D34" s="249"/>
      <c r="E34" s="249"/>
      <c r="F34" s="250"/>
      <c r="G34" s="88">
        <v>26</v>
      </c>
      <c r="H34" s="93">
        <v>49395824</v>
      </c>
      <c r="I34" s="93">
        <v>18999007</v>
      </c>
    </row>
    <row r="35" spans="1:9" ht="26.4" customHeight="1" x14ac:dyDescent="0.25">
      <c r="A35" s="257" t="s">
        <v>325</v>
      </c>
      <c r="B35" s="258"/>
      <c r="C35" s="258"/>
      <c r="D35" s="258"/>
      <c r="E35" s="258"/>
      <c r="F35" s="259"/>
      <c r="G35" s="86">
        <v>27</v>
      </c>
      <c r="H35" s="94">
        <f>H29+H30+H31+H32+H33+H34</f>
        <v>52623669</v>
      </c>
      <c r="I35" s="94">
        <f>I29+I30+I31+I32+I33+I34</f>
        <v>27850808</v>
      </c>
    </row>
    <row r="36" spans="1:9" ht="22.95" customHeight="1" x14ac:dyDescent="0.25">
      <c r="A36" s="248" t="s">
        <v>326</v>
      </c>
      <c r="B36" s="249"/>
      <c r="C36" s="249"/>
      <c r="D36" s="249"/>
      <c r="E36" s="249"/>
      <c r="F36" s="250"/>
      <c r="G36" s="88">
        <v>28</v>
      </c>
      <c r="H36" s="93">
        <v>-17013343</v>
      </c>
      <c r="I36" s="93">
        <v>-14065515</v>
      </c>
    </row>
    <row r="37" spans="1:9" ht="12.75" customHeight="1" x14ac:dyDescent="0.25">
      <c r="A37" s="248" t="s">
        <v>327</v>
      </c>
      <c r="B37" s="249"/>
      <c r="C37" s="249"/>
      <c r="D37" s="249"/>
      <c r="E37" s="249"/>
      <c r="F37" s="250"/>
      <c r="G37" s="88">
        <v>29</v>
      </c>
      <c r="H37" s="93">
        <v>0</v>
      </c>
      <c r="I37" s="93">
        <v>0</v>
      </c>
    </row>
    <row r="38" spans="1:9" ht="12.75" customHeight="1" x14ac:dyDescent="0.25">
      <c r="A38" s="248" t="s">
        <v>328</v>
      </c>
      <c r="B38" s="249"/>
      <c r="C38" s="249"/>
      <c r="D38" s="249"/>
      <c r="E38" s="249"/>
      <c r="F38" s="250"/>
      <c r="G38" s="88">
        <v>30</v>
      </c>
      <c r="H38" s="93">
        <v>-345746</v>
      </c>
      <c r="I38" s="93">
        <v>-999435</v>
      </c>
    </row>
    <row r="39" spans="1:9" ht="12.75" customHeight="1" x14ac:dyDescent="0.25">
      <c r="A39" s="248" t="s">
        <v>329</v>
      </c>
      <c r="B39" s="249"/>
      <c r="C39" s="249"/>
      <c r="D39" s="249"/>
      <c r="E39" s="249"/>
      <c r="F39" s="250"/>
      <c r="G39" s="88">
        <v>31</v>
      </c>
      <c r="H39" s="93">
        <v>0</v>
      </c>
      <c r="I39" s="93">
        <v>0</v>
      </c>
    </row>
    <row r="40" spans="1:9" ht="12.75" customHeight="1" x14ac:dyDescent="0.25">
      <c r="A40" s="248" t="s">
        <v>330</v>
      </c>
      <c r="B40" s="249"/>
      <c r="C40" s="249"/>
      <c r="D40" s="249"/>
      <c r="E40" s="249"/>
      <c r="F40" s="250"/>
      <c r="G40" s="88">
        <v>32</v>
      </c>
      <c r="H40" s="93">
        <v>0</v>
      </c>
      <c r="I40" s="93">
        <v>0</v>
      </c>
    </row>
    <row r="41" spans="1:9" ht="24" customHeight="1" x14ac:dyDescent="0.25">
      <c r="A41" s="257" t="s">
        <v>331</v>
      </c>
      <c r="B41" s="258"/>
      <c r="C41" s="258"/>
      <c r="D41" s="258"/>
      <c r="E41" s="258"/>
      <c r="F41" s="259"/>
      <c r="G41" s="86">
        <v>33</v>
      </c>
      <c r="H41" s="94">
        <f>H36+H37+H38+H39+H40</f>
        <v>-17359089</v>
      </c>
      <c r="I41" s="94">
        <f>I36+I37+I38+I39+I40</f>
        <v>-15064950</v>
      </c>
    </row>
    <row r="42" spans="1:9" ht="29.4" customHeight="1" x14ac:dyDescent="0.25">
      <c r="A42" s="254" t="s">
        <v>332</v>
      </c>
      <c r="B42" s="255"/>
      <c r="C42" s="255"/>
      <c r="D42" s="255"/>
      <c r="E42" s="255"/>
      <c r="F42" s="256"/>
      <c r="G42" s="90">
        <v>34</v>
      </c>
      <c r="H42" s="95">
        <f>H35+H41</f>
        <v>35264580</v>
      </c>
      <c r="I42" s="95">
        <f>I35+I41</f>
        <v>12785858</v>
      </c>
    </row>
    <row r="43" spans="1:9" x14ac:dyDescent="0.25">
      <c r="A43" s="260" t="s">
        <v>333</v>
      </c>
      <c r="B43" s="261"/>
      <c r="C43" s="261"/>
      <c r="D43" s="261"/>
      <c r="E43" s="261"/>
      <c r="F43" s="261"/>
      <c r="G43" s="261"/>
      <c r="H43" s="261"/>
      <c r="I43" s="262"/>
    </row>
    <row r="44" spans="1:9" ht="12.75" customHeight="1" x14ac:dyDescent="0.25">
      <c r="A44" s="263" t="s">
        <v>334</v>
      </c>
      <c r="B44" s="264"/>
      <c r="C44" s="264"/>
      <c r="D44" s="264"/>
      <c r="E44" s="264"/>
      <c r="F44" s="265"/>
      <c r="G44" s="84">
        <v>35</v>
      </c>
      <c r="H44" s="92">
        <v>0</v>
      </c>
      <c r="I44" s="92">
        <v>0</v>
      </c>
    </row>
    <row r="45" spans="1:9" ht="25.2" customHeight="1" x14ac:dyDescent="0.25">
      <c r="A45" s="248" t="s">
        <v>335</v>
      </c>
      <c r="B45" s="249"/>
      <c r="C45" s="249"/>
      <c r="D45" s="249"/>
      <c r="E45" s="249"/>
      <c r="F45" s="250"/>
      <c r="G45" s="88">
        <v>36</v>
      </c>
      <c r="H45" s="93">
        <v>0</v>
      </c>
      <c r="I45" s="93">
        <v>0</v>
      </c>
    </row>
    <row r="46" spans="1:9" ht="12.75" customHeight="1" x14ac:dyDescent="0.25">
      <c r="A46" s="248" t="s">
        <v>336</v>
      </c>
      <c r="B46" s="249"/>
      <c r="C46" s="249"/>
      <c r="D46" s="249"/>
      <c r="E46" s="249"/>
      <c r="F46" s="250"/>
      <c r="G46" s="88">
        <v>37</v>
      </c>
      <c r="H46" s="93">
        <v>10216721</v>
      </c>
      <c r="I46" s="93">
        <v>11526608</v>
      </c>
    </row>
    <row r="47" spans="1:9" ht="12.75" customHeight="1" x14ac:dyDescent="0.25">
      <c r="A47" s="248" t="s">
        <v>337</v>
      </c>
      <c r="B47" s="249"/>
      <c r="C47" s="249"/>
      <c r="D47" s="249"/>
      <c r="E47" s="249"/>
      <c r="F47" s="250"/>
      <c r="G47" s="88">
        <v>38</v>
      </c>
      <c r="H47" s="93">
        <v>0</v>
      </c>
      <c r="I47" s="93">
        <v>0</v>
      </c>
    </row>
    <row r="48" spans="1:9" ht="22.2" customHeight="1" x14ac:dyDescent="0.25">
      <c r="A48" s="257" t="s">
        <v>338</v>
      </c>
      <c r="B48" s="258"/>
      <c r="C48" s="258"/>
      <c r="D48" s="258"/>
      <c r="E48" s="258"/>
      <c r="F48" s="259"/>
      <c r="G48" s="86">
        <v>39</v>
      </c>
      <c r="H48" s="94">
        <f>H44+H45+H46+H47</f>
        <v>10216721</v>
      </c>
      <c r="I48" s="94">
        <f>I44+I45+I46+I47</f>
        <v>11526608</v>
      </c>
    </row>
    <row r="49" spans="1:9" ht="24.6" customHeight="1" x14ac:dyDescent="0.25">
      <c r="A49" s="248" t="s">
        <v>339</v>
      </c>
      <c r="B49" s="249"/>
      <c r="C49" s="249"/>
      <c r="D49" s="249"/>
      <c r="E49" s="249"/>
      <c r="F49" s="250"/>
      <c r="G49" s="88">
        <v>40</v>
      </c>
      <c r="H49" s="93">
        <v>-21976745</v>
      </c>
      <c r="I49" s="93">
        <v>-84446950</v>
      </c>
    </row>
    <row r="50" spans="1:9" ht="12.75" customHeight="1" x14ac:dyDescent="0.25">
      <c r="A50" s="248" t="s">
        <v>340</v>
      </c>
      <c r="B50" s="249"/>
      <c r="C50" s="249"/>
      <c r="D50" s="249"/>
      <c r="E50" s="249"/>
      <c r="F50" s="250"/>
      <c r="G50" s="88">
        <v>41</v>
      </c>
      <c r="H50" s="93">
        <v>0</v>
      </c>
      <c r="I50" s="93">
        <v>0</v>
      </c>
    </row>
    <row r="51" spans="1:9" ht="12.75" customHeight="1" x14ac:dyDescent="0.25">
      <c r="A51" s="248" t="s">
        <v>341</v>
      </c>
      <c r="B51" s="249"/>
      <c r="C51" s="249"/>
      <c r="D51" s="249"/>
      <c r="E51" s="249"/>
      <c r="F51" s="250"/>
      <c r="G51" s="88">
        <v>42</v>
      </c>
      <c r="H51" s="93">
        <v>0</v>
      </c>
      <c r="I51" s="93">
        <v>0</v>
      </c>
    </row>
    <row r="52" spans="1:9" ht="22.95" customHeight="1" x14ac:dyDescent="0.25">
      <c r="A52" s="248" t="s">
        <v>342</v>
      </c>
      <c r="B52" s="249"/>
      <c r="C52" s="249"/>
      <c r="D52" s="249"/>
      <c r="E52" s="249"/>
      <c r="F52" s="250"/>
      <c r="G52" s="88">
        <v>43</v>
      </c>
      <c r="H52" s="93">
        <v>-436881</v>
      </c>
      <c r="I52" s="93">
        <v>-1441420</v>
      </c>
    </row>
    <row r="53" spans="1:9" ht="12.75" customHeight="1" x14ac:dyDescent="0.25">
      <c r="A53" s="248" t="s">
        <v>343</v>
      </c>
      <c r="B53" s="249"/>
      <c r="C53" s="249"/>
      <c r="D53" s="249"/>
      <c r="E53" s="249"/>
      <c r="F53" s="250"/>
      <c r="G53" s="88">
        <v>44</v>
      </c>
      <c r="H53" s="93">
        <v>0</v>
      </c>
      <c r="I53" s="93">
        <v>0</v>
      </c>
    </row>
    <row r="54" spans="1:9" ht="30.6" customHeight="1" x14ac:dyDescent="0.25">
      <c r="A54" s="257" t="s">
        <v>344</v>
      </c>
      <c r="B54" s="258"/>
      <c r="C54" s="258"/>
      <c r="D54" s="258"/>
      <c r="E54" s="258"/>
      <c r="F54" s="259"/>
      <c r="G54" s="86">
        <v>45</v>
      </c>
      <c r="H54" s="94">
        <f>H49+H50+H51+H52+H53</f>
        <v>-22413626</v>
      </c>
      <c r="I54" s="94">
        <f>I49+I50+I51+I52+I53</f>
        <v>-85888370</v>
      </c>
    </row>
    <row r="55" spans="1:9" ht="29.4" customHeight="1" x14ac:dyDescent="0.25">
      <c r="A55" s="245" t="s">
        <v>345</v>
      </c>
      <c r="B55" s="246"/>
      <c r="C55" s="246"/>
      <c r="D55" s="246"/>
      <c r="E55" s="246"/>
      <c r="F55" s="247"/>
      <c r="G55" s="86">
        <v>46</v>
      </c>
      <c r="H55" s="94">
        <f>H48+H54</f>
        <v>-12196905</v>
      </c>
      <c r="I55" s="94">
        <f>I48+I54</f>
        <v>-74361762</v>
      </c>
    </row>
    <row r="56" spans="1:9" x14ac:dyDescent="0.25">
      <c r="A56" s="248" t="s">
        <v>346</v>
      </c>
      <c r="B56" s="249"/>
      <c r="C56" s="249"/>
      <c r="D56" s="249"/>
      <c r="E56" s="249"/>
      <c r="F56" s="250"/>
      <c r="G56" s="88">
        <v>47</v>
      </c>
      <c r="H56" s="93">
        <v>0</v>
      </c>
      <c r="I56" s="93">
        <v>0</v>
      </c>
    </row>
    <row r="57" spans="1:9" ht="26.4" customHeight="1" x14ac:dyDescent="0.25">
      <c r="A57" s="245" t="s">
        <v>347</v>
      </c>
      <c r="B57" s="246"/>
      <c r="C57" s="246"/>
      <c r="D57" s="246"/>
      <c r="E57" s="246"/>
      <c r="F57" s="247"/>
      <c r="G57" s="86">
        <v>48</v>
      </c>
      <c r="H57" s="94">
        <f>H27+H42+H55+H56</f>
        <v>27065282</v>
      </c>
      <c r="I57" s="94">
        <f>I27+I42+I55+I56</f>
        <v>-33411053</v>
      </c>
    </row>
    <row r="58" spans="1:9" x14ac:dyDescent="0.25">
      <c r="A58" s="251" t="s">
        <v>348</v>
      </c>
      <c r="B58" s="252"/>
      <c r="C58" s="252"/>
      <c r="D58" s="252"/>
      <c r="E58" s="252"/>
      <c r="F58" s="253"/>
      <c r="G58" s="88">
        <v>49</v>
      </c>
      <c r="H58" s="93">
        <v>109887695</v>
      </c>
      <c r="I58" s="93">
        <v>83101856</v>
      </c>
    </row>
    <row r="59" spans="1:9" ht="31.2" customHeight="1" x14ac:dyDescent="0.25">
      <c r="A59" s="254" t="s">
        <v>349</v>
      </c>
      <c r="B59" s="255"/>
      <c r="C59" s="255"/>
      <c r="D59" s="255"/>
      <c r="E59" s="255"/>
      <c r="F59" s="256"/>
      <c r="G59" s="90">
        <v>50</v>
      </c>
      <c r="H59" s="95">
        <f>H57+H58</f>
        <v>136952977</v>
      </c>
      <c r="I59" s="95">
        <f>I57+I58</f>
        <v>49690803</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1"/>
  <sheetViews>
    <sheetView zoomScaleNormal="100" zoomScalePageLayoutView="50" workbookViewId="0">
      <selection activeCell="A2" sqref="A1:A1048576"/>
    </sheetView>
  </sheetViews>
  <sheetFormatPr defaultRowHeight="13.2" x14ac:dyDescent="0.25"/>
  <cols>
    <col min="1" max="1" width="21.21875" style="99" customWidth="1"/>
    <col min="2" max="5" width="8.88671875" style="99"/>
    <col min="6" max="6" width="10.21875" style="99" bestFit="1" customWidth="1"/>
    <col min="7" max="7" width="8.88671875" style="99"/>
    <col min="8" max="8" width="10.109375" style="99" bestFit="1" customWidth="1"/>
    <col min="9" max="24" width="13.44140625" style="98" customWidth="1"/>
    <col min="25" max="25" width="13.44140625" style="99" customWidth="1"/>
    <col min="26" max="260" width="8.88671875" style="99"/>
    <col min="261" max="261" width="10.109375" style="99" bestFit="1" customWidth="1"/>
    <col min="262" max="265" width="8.88671875" style="99"/>
    <col min="266" max="267" width="9.88671875" style="99" bestFit="1" customWidth="1"/>
    <col min="268" max="516" width="8.88671875" style="99"/>
    <col min="517" max="517" width="10.109375" style="99" bestFit="1" customWidth="1"/>
    <col min="518" max="521" width="8.88671875" style="99"/>
    <col min="522" max="523" width="9.88671875" style="99" bestFit="1" customWidth="1"/>
    <col min="524" max="772" width="8.88671875" style="99"/>
    <col min="773" max="773" width="10.109375" style="99" bestFit="1" customWidth="1"/>
    <col min="774" max="777" width="8.88671875" style="99"/>
    <col min="778" max="779" width="9.88671875" style="99" bestFit="1" customWidth="1"/>
    <col min="780" max="1028" width="8.88671875" style="99"/>
    <col min="1029" max="1029" width="10.109375" style="99" bestFit="1" customWidth="1"/>
    <col min="1030" max="1033" width="8.88671875" style="99"/>
    <col min="1034" max="1035" width="9.88671875" style="99" bestFit="1" customWidth="1"/>
    <col min="1036" max="1284" width="8.88671875" style="99"/>
    <col min="1285" max="1285" width="10.109375" style="99" bestFit="1" customWidth="1"/>
    <col min="1286" max="1289" width="8.88671875" style="99"/>
    <col min="1290" max="1291" width="9.88671875" style="99" bestFit="1" customWidth="1"/>
    <col min="1292" max="1540" width="8.88671875" style="99"/>
    <col min="1541" max="1541" width="10.109375" style="99" bestFit="1" customWidth="1"/>
    <col min="1542" max="1545" width="8.88671875" style="99"/>
    <col min="1546" max="1547" width="9.88671875" style="99" bestFit="1" customWidth="1"/>
    <col min="1548" max="1796" width="8.88671875" style="99"/>
    <col min="1797" max="1797" width="10.109375" style="99" bestFit="1" customWidth="1"/>
    <col min="1798" max="1801" width="8.88671875" style="99"/>
    <col min="1802" max="1803" width="9.88671875" style="99" bestFit="1" customWidth="1"/>
    <col min="1804" max="2052" width="8.88671875" style="99"/>
    <col min="2053" max="2053" width="10.109375" style="99" bestFit="1" customWidth="1"/>
    <col min="2054" max="2057" width="8.88671875" style="99"/>
    <col min="2058" max="2059" width="9.88671875" style="99" bestFit="1" customWidth="1"/>
    <col min="2060" max="2308" width="8.88671875" style="99"/>
    <col min="2309" max="2309" width="10.109375" style="99" bestFit="1" customWidth="1"/>
    <col min="2310" max="2313" width="8.88671875" style="99"/>
    <col min="2314" max="2315" width="9.88671875" style="99" bestFit="1" customWidth="1"/>
    <col min="2316" max="2564" width="8.88671875" style="99"/>
    <col min="2565" max="2565" width="10.109375" style="99" bestFit="1" customWidth="1"/>
    <col min="2566" max="2569" width="8.88671875" style="99"/>
    <col min="2570" max="2571" width="9.88671875" style="99" bestFit="1" customWidth="1"/>
    <col min="2572" max="2820" width="8.88671875" style="99"/>
    <col min="2821" max="2821" width="10.109375" style="99" bestFit="1" customWidth="1"/>
    <col min="2822" max="2825" width="8.88671875" style="99"/>
    <col min="2826" max="2827" width="9.88671875" style="99" bestFit="1" customWidth="1"/>
    <col min="2828" max="3076" width="8.88671875" style="99"/>
    <col min="3077" max="3077" width="10.109375" style="99" bestFit="1" customWidth="1"/>
    <col min="3078" max="3081" width="8.88671875" style="99"/>
    <col min="3082" max="3083" width="9.88671875" style="99" bestFit="1" customWidth="1"/>
    <col min="3084" max="3332" width="8.88671875" style="99"/>
    <col min="3333" max="3333" width="10.109375" style="99" bestFit="1" customWidth="1"/>
    <col min="3334" max="3337" width="8.88671875" style="99"/>
    <col min="3338" max="3339" width="9.88671875" style="99" bestFit="1" customWidth="1"/>
    <col min="3340" max="3588" width="8.88671875" style="99"/>
    <col min="3589" max="3589" width="10.109375" style="99" bestFit="1" customWidth="1"/>
    <col min="3590" max="3593" width="8.88671875" style="99"/>
    <col min="3594" max="3595" width="9.88671875" style="99" bestFit="1" customWidth="1"/>
    <col min="3596" max="3844" width="8.88671875" style="99"/>
    <col min="3845" max="3845" width="10.109375" style="99" bestFit="1" customWidth="1"/>
    <col min="3846" max="3849" width="8.88671875" style="99"/>
    <col min="3850" max="3851" width="9.88671875" style="99" bestFit="1" customWidth="1"/>
    <col min="3852" max="4100" width="8.88671875" style="99"/>
    <col min="4101" max="4101" width="10.109375" style="99" bestFit="1" customWidth="1"/>
    <col min="4102" max="4105" width="8.88671875" style="99"/>
    <col min="4106" max="4107" width="9.88671875" style="99" bestFit="1" customWidth="1"/>
    <col min="4108" max="4356" width="8.88671875" style="99"/>
    <col min="4357" max="4357" width="10.109375" style="99" bestFit="1" customWidth="1"/>
    <col min="4358" max="4361" width="8.88671875" style="99"/>
    <col min="4362" max="4363" width="9.88671875" style="99" bestFit="1" customWidth="1"/>
    <col min="4364" max="4612" width="8.88671875" style="99"/>
    <col min="4613" max="4613" width="10.109375" style="99" bestFit="1" customWidth="1"/>
    <col min="4614" max="4617" width="8.88671875" style="99"/>
    <col min="4618" max="4619" width="9.88671875" style="99" bestFit="1" customWidth="1"/>
    <col min="4620" max="4868" width="8.88671875" style="99"/>
    <col min="4869" max="4869" width="10.109375" style="99" bestFit="1" customWidth="1"/>
    <col min="4870" max="4873" width="8.88671875" style="99"/>
    <col min="4874" max="4875" width="9.88671875" style="99" bestFit="1" customWidth="1"/>
    <col min="4876" max="5124" width="8.88671875" style="99"/>
    <col min="5125" max="5125" width="10.109375" style="99" bestFit="1" customWidth="1"/>
    <col min="5126" max="5129" width="8.88671875" style="99"/>
    <col min="5130" max="5131" width="9.88671875" style="99" bestFit="1" customWidth="1"/>
    <col min="5132" max="5380" width="8.88671875" style="99"/>
    <col min="5381" max="5381" width="10.109375" style="99" bestFit="1" customWidth="1"/>
    <col min="5382" max="5385" width="8.88671875" style="99"/>
    <col min="5386" max="5387" width="9.88671875" style="99" bestFit="1" customWidth="1"/>
    <col min="5388" max="5636" width="8.88671875" style="99"/>
    <col min="5637" max="5637" width="10.109375" style="99" bestFit="1" customWidth="1"/>
    <col min="5638" max="5641" width="8.88671875" style="99"/>
    <col min="5642" max="5643" width="9.88671875" style="99" bestFit="1" customWidth="1"/>
    <col min="5644" max="5892" width="8.88671875" style="99"/>
    <col min="5893" max="5893" width="10.109375" style="99" bestFit="1" customWidth="1"/>
    <col min="5894" max="5897" width="8.88671875" style="99"/>
    <col min="5898" max="5899" width="9.88671875" style="99" bestFit="1" customWidth="1"/>
    <col min="5900" max="6148" width="8.88671875" style="99"/>
    <col min="6149" max="6149" width="10.109375" style="99" bestFit="1" customWidth="1"/>
    <col min="6150" max="6153" width="8.88671875" style="99"/>
    <col min="6154" max="6155" width="9.88671875" style="99" bestFit="1" customWidth="1"/>
    <col min="6156" max="6404" width="8.88671875" style="99"/>
    <col min="6405" max="6405" width="10.109375" style="99" bestFit="1" customWidth="1"/>
    <col min="6406" max="6409" width="8.88671875" style="99"/>
    <col min="6410" max="6411" width="9.88671875" style="99" bestFit="1" customWidth="1"/>
    <col min="6412" max="6660" width="8.88671875" style="99"/>
    <col min="6661" max="6661" width="10.109375" style="99" bestFit="1" customWidth="1"/>
    <col min="6662" max="6665" width="8.88671875" style="99"/>
    <col min="6666" max="6667" width="9.88671875" style="99" bestFit="1" customWidth="1"/>
    <col min="6668" max="6916" width="8.88671875" style="99"/>
    <col min="6917" max="6917" width="10.109375" style="99" bestFit="1" customWidth="1"/>
    <col min="6918" max="6921" width="8.88671875" style="99"/>
    <col min="6922" max="6923" width="9.88671875" style="99" bestFit="1" customWidth="1"/>
    <col min="6924" max="7172" width="8.88671875" style="99"/>
    <col min="7173" max="7173" width="10.109375" style="99" bestFit="1" customWidth="1"/>
    <col min="7174" max="7177" width="8.88671875" style="99"/>
    <col min="7178" max="7179" width="9.88671875" style="99" bestFit="1" customWidth="1"/>
    <col min="7180" max="7428" width="8.88671875" style="99"/>
    <col min="7429" max="7429" width="10.109375" style="99" bestFit="1" customWidth="1"/>
    <col min="7430" max="7433" width="8.88671875" style="99"/>
    <col min="7434" max="7435" width="9.88671875" style="99" bestFit="1" customWidth="1"/>
    <col min="7436" max="7684" width="8.88671875" style="99"/>
    <col min="7685" max="7685" width="10.109375" style="99" bestFit="1" customWidth="1"/>
    <col min="7686" max="7689" width="8.88671875" style="99"/>
    <col min="7690" max="7691" width="9.88671875" style="99" bestFit="1" customWidth="1"/>
    <col min="7692" max="7940" width="8.88671875" style="99"/>
    <col min="7941" max="7941" width="10.109375" style="99" bestFit="1" customWidth="1"/>
    <col min="7942" max="7945" width="8.88671875" style="99"/>
    <col min="7946" max="7947" width="9.88671875" style="99" bestFit="1" customWidth="1"/>
    <col min="7948" max="8196" width="8.88671875" style="99"/>
    <col min="8197" max="8197" width="10.109375" style="99" bestFit="1" customWidth="1"/>
    <col min="8198" max="8201" width="8.88671875" style="99"/>
    <col min="8202" max="8203" width="9.88671875" style="99" bestFit="1" customWidth="1"/>
    <col min="8204" max="8452" width="8.88671875" style="99"/>
    <col min="8453" max="8453" width="10.109375" style="99" bestFit="1" customWidth="1"/>
    <col min="8454" max="8457" width="8.88671875" style="99"/>
    <col min="8458" max="8459" width="9.88671875" style="99" bestFit="1" customWidth="1"/>
    <col min="8460" max="8708" width="8.88671875" style="99"/>
    <col min="8709" max="8709" width="10.109375" style="99" bestFit="1" customWidth="1"/>
    <col min="8710" max="8713" width="8.88671875" style="99"/>
    <col min="8714" max="8715" width="9.88671875" style="99" bestFit="1" customWidth="1"/>
    <col min="8716" max="8964" width="8.88671875" style="99"/>
    <col min="8965" max="8965" width="10.109375" style="99" bestFit="1" customWidth="1"/>
    <col min="8966" max="8969" width="8.88671875" style="99"/>
    <col min="8970" max="8971" width="9.88671875" style="99" bestFit="1" customWidth="1"/>
    <col min="8972" max="9220" width="8.88671875" style="99"/>
    <col min="9221" max="9221" width="10.109375" style="99" bestFit="1" customWidth="1"/>
    <col min="9222" max="9225" width="8.88671875" style="99"/>
    <col min="9226" max="9227" width="9.88671875" style="99" bestFit="1" customWidth="1"/>
    <col min="9228" max="9476" width="8.88671875" style="99"/>
    <col min="9477" max="9477" width="10.109375" style="99" bestFit="1" customWidth="1"/>
    <col min="9478" max="9481" width="8.88671875" style="99"/>
    <col min="9482" max="9483" width="9.88671875" style="99" bestFit="1" customWidth="1"/>
    <col min="9484" max="9732" width="8.88671875" style="99"/>
    <col min="9733" max="9733" width="10.109375" style="99" bestFit="1" customWidth="1"/>
    <col min="9734" max="9737" width="8.88671875" style="99"/>
    <col min="9738" max="9739" width="9.88671875" style="99" bestFit="1" customWidth="1"/>
    <col min="9740" max="9988" width="8.88671875" style="99"/>
    <col min="9989" max="9989" width="10.109375" style="99" bestFit="1" customWidth="1"/>
    <col min="9990" max="9993" width="8.88671875" style="99"/>
    <col min="9994" max="9995" width="9.88671875" style="99" bestFit="1" customWidth="1"/>
    <col min="9996" max="10244" width="8.88671875" style="99"/>
    <col min="10245" max="10245" width="10.109375" style="99" bestFit="1" customWidth="1"/>
    <col min="10246" max="10249" width="8.88671875" style="99"/>
    <col min="10250" max="10251" width="9.88671875" style="99" bestFit="1" customWidth="1"/>
    <col min="10252" max="10500" width="8.88671875" style="99"/>
    <col min="10501" max="10501" width="10.109375" style="99" bestFit="1" customWidth="1"/>
    <col min="10502" max="10505" width="8.88671875" style="99"/>
    <col min="10506" max="10507" width="9.88671875" style="99" bestFit="1" customWidth="1"/>
    <col min="10508" max="10756" width="8.88671875" style="99"/>
    <col min="10757" max="10757" width="10.109375" style="99" bestFit="1" customWidth="1"/>
    <col min="10758" max="10761" width="8.88671875" style="99"/>
    <col min="10762" max="10763" width="9.88671875" style="99" bestFit="1" customWidth="1"/>
    <col min="10764" max="11012" width="8.88671875" style="99"/>
    <col min="11013" max="11013" width="10.109375" style="99" bestFit="1" customWidth="1"/>
    <col min="11014" max="11017" width="8.88671875" style="99"/>
    <col min="11018" max="11019" width="9.88671875" style="99" bestFit="1" customWidth="1"/>
    <col min="11020" max="11268" width="8.88671875" style="99"/>
    <col min="11269" max="11269" width="10.109375" style="99" bestFit="1" customWidth="1"/>
    <col min="11270" max="11273" width="8.88671875" style="99"/>
    <col min="11274" max="11275" width="9.88671875" style="99" bestFit="1" customWidth="1"/>
    <col min="11276" max="11524" width="8.88671875" style="99"/>
    <col min="11525" max="11525" width="10.109375" style="99" bestFit="1" customWidth="1"/>
    <col min="11526" max="11529" width="8.88671875" style="99"/>
    <col min="11530" max="11531" width="9.88671875" style="99" bestFit="1" customWidth="1"/>
    <col min="11532" max="11780" width="8.88671875" style="99"/>
    <col min="11781" max="11781" width="10.109375" style="99" bestFit="1" customWidth="1"/>
    <col min="11782" max="11785" width="8.88671875" style="99"/>
    <col min="11786" max="11787" width="9.88671875" style="99" bestFit="1" customWidth="1"/>
    <col min="11788" max="12036" width="8.88671875" style="99"/>
    <col min="12037" max="12037" width="10.109375" style="99" bestFit="1" customWidth="1"/>
    <col min="12038" max="12041" width="8.88671875" style="99"/>
    <col min="12042" max="12043" width="9.88671875" style="99" bestFit="1" customWidth="1"/>
    <col min="12044" max="12292" width="8.88671875" style="99"/>
    <col min="12293" max="12293" width="10.109375" style="99" bestFit="1" customWidth="1"/>
    <col min="12294" max="12297" width="8.88671875" style="99"/>
    <col min="12298" max="12299" width="9.88671875" style="99" bestFit="1" customWidth="1"/>
    <col min="12300" max="12548" width="8.88671875" style="99"/>
    <col min="12549" max="12549" width="10.109375" style="99" bestFit="1" customWidth="1"/>
    <col min="12550" max="12553" width="8.88671875" style="99"/>
    <col min="12554" max="12555" width="9.88671875" style="99" bestFit="1" customWidth="1"/>
    <col min="12556" max="12804" width="8.88671875" style="99"/>
    <col min="12805" max="12805" width="10.109375" style="99" bestFit="1" customWidth="1"/>
    <col min="12806" max="12809" width="8.88671875" style="99"/>
    <col min="12810" max="12811" width="9.88671875" style="99" bestFit="1" customWidth="1"/>
    <col min="12812" max="13060" width="8.88671875" style="99"/>
    <col min="13061" max="13061" width="10.109375" style="99" bestFit="1" customWidth="1"/>
    <col min="13062" max="13065" width="8.88671875" style="99"/>
    <col min="13066" max="13067" width="9.88671875" style="99" bestFit="1" customWidth="1"/>
    <col min="13068" max="13316" width="8.88671875" style="99"/>
    <col min="13317" max="13317" width="10.109375" style="99" bestFit="1" customWidth="1"/>
    <col min="13318" max="13321" width="8.88671875" style="99"/>
    <col min="13322" max="13323" width="9.88671875" style="99" bestFit="1" customWidth="1"/>
    <col min="13324" max="13572" width="8.88671875" style="99"/>
    <col min="13573" max="13573" width="10.109375" style="99" bestFit="1" customWidth="1"/>
    <col min="13574" max="13577" width="8.88671875" style="99"/>
    <col min="13578" max="13579" width="9.88671875" style="99" bestFit="1" customWidth="1"/>
    <col min="13580" max="13828" width="8.88671875" style="99"/>
    <col min="13829" max="13829" width="10.109375" style="99" bestFit="1" customWidth="1"/>
    <col min="13830" max="13833" width="8.88671875" style="99"/>
    <col min="13834" max="13835" width="9.88671875" style="99" bestFit="1" customWidth="1"/>
    <col min="13836" max="14084" width="8.88671875" style="99"/>
    <col min="14085" max="14085" width="10.109375" style="99" bestFit="1" customWidth="1"/>
    <col min="14086" max="14089" width="8.88671875" style="99"/>
    <col min="14090" max="14091" width="9.88671875" style="99" bestFit="1" customWidth="1"/>
    <col min="14092" max="14340" width="8.88671875" style="99"/>
    <col min="14341" max="14341" width="10.109375" style="99" bestFit="1" customWidth="1"/>
    <col min="14342" max="14345" width="8.88671875" style="99"/>
    <col min="14346" max="14347" width="9.88671875" style="99" bestFit="1" customWidth="1"/>
    <col min="14348" max="14596" width="8.88671875" style="99"/>
    <col min="14597" max="14597" width="10.109375" style="99" bestFit="1" customWidth="1"/>
    <col min="14598" max="14601" width="8.88671875" style="99"/>
    <col min="14602" max="14603" width="9.88671875" style="99" bestFit="1" customWidth="1"/>
    <col min="14604" max="14852" width="8.88671875" style="99"/>
    <col min="14853" max="14853" width="10.109375" style="99" bestFit="1" customWidth="1"/>
    <col min="14854" max="14857" width="8.88671875" style="99"/>
    <col min="14858" max="14859" width="9.88671875" style="99" bestFit="1" customWidth="1"/>
    <col min="14860" max="15108" width="8.88671875" style="99"/>
    <col min="15109" max="15109" width="10.109375" style="99" bestFit="1" customWidth="1"/>
    <col min="15110" max="15113" width="8.88671875" style="99"/>
    <col min="15114" max="15115" width="9.88671875" style="99" bestFit="1" customWidth="1"/>
    <col min="15116" max="15364" width="8.88671875" style="99"/>
    <col min="15365" max="15365" width="10.109375" style="99" bestFit="1" customWidth="1"/>
    <col min="15366" max="15369" width="8.88671875" style="99"/>
    <col min="15370" max="15371" width="9.88671875" style="99" bestFit="1" customWidth="1"/>
    <col min="15372" max="15620" width="8.88671875" style="99"/>
    <col min="15621" max="15621" width="10.109375" style="99" bestFit="1" customWidth="1"/>
    <col min="15622" max="15625" width="8.88671875" style="99"/>
    <col min="15626" max="15627" width="9.88671875" style="99" bestFit="1" customWidth="1"/>
    <col min="15628" max="15876" width="8.88671875" style="99"/>
    <col min="15877" max="15877" width="10.109375" style="99" bestFit="1" customWidth="1"/>
    <col min="15878" max="15881" width="8.88671875" style="99"/>
    <col min="15882" max="15883" width="9.88671875" style="99" bestFit="1" customWidth="1"/>
    <col min="15884" max="16132" width="8.88671875" style="99"/>
    <col min="16133" max="16133" width="10.109375" style="99" bestFit="1" customWidth="1"/>
    <col min="16134" max="16137" width="8.88671875" style="99"/>
    <col min="16138" max="16139" width="9.88671875" style="99" bestFit="1" customWidth="1"/>
    <col min="16140" max="16384" width="8.88671875" style="99"/>
  </cols>
  <sheetData>
    <row r="1" spans="2:24" x14ac:dyDescent="0.25">
      <c r="B1" s="302" t="s">
        <v>350</v>
      </c>
      <c r="C1" s="303"/>
      <c r="D1" s="303"/>
      <c r="E1" s="303"/>
      <c r="F1" s="303"/>
      <c r="G1" s="303"/>
      <c r="H1" s="303"/>
      <c r="I1" s="303"/>
      <c r="J1" s="303"/>
      <c r="K1" s="303"/>
      <c r="L1" s="97"/>
    </row>
    <row r="2" spans="2:24" ht="15.6" x14ac:dyDescent="0.25">
      <c r="B2" s="100"/>
      <c r="C2" s="101"/>
      <c r="D2" s="304" t="s">
        <v>351</v>
      </c>
      <c r="E2" s="304"/>
      <c r="F2" s="102">
        <v>43831</v>
      </c>
      <c r="G2" s="103" t="s">
        <v>3</v>
      </c>
      <c r="H2" s="102">
        <v>43921</v>
      </c>
      <c r="I2" s="104"/>
      <c r="J2" s="104"/>
      <c r="K2" s="104"/>
      <c r="L2" s="105"/>
      <c r="W2" s="98" t="s">
        <v>71</v>
      </c>
    </row>
    <row r="3" spans="2:24" ht="13.5" customHeight="1" thickBot="1" x14ac:dyDescent="0.3">
      <c r="B3" s="305" t="s">
        <v>352</v>
      </c>
      <c r="C3" s="306"/>
      <c r="D3" s="306"/>
      <c r="E3" s="306"/>
      <c r="F3" s="306"/>
      <c r="G3" s="306"/>
      <c r="H3" s="309" t="s">
        <v>353</v>
      </c>
      <c r="I3" s="311" t="s">
        <v>354</v>
      </c>
      <c r="J3" s="311"/>
      <c r="K3" s="311"/>
      <c r="L3" s="311"/>
      <c r="M3" s="311"/>
      <c r="N3" s="311"/>
      <c r="O3" s="311"/>
      <c r="P3" s="311"/>
      <c r="Q3" s="311"/>
      <c r="R3" s="311"/>
      <c r="S3" s="311"/>
      <c r="T3" s="311"/>
      <c r="U3" s="311"/>
      <c r="V3" s="311"/>
      <c r="W3" s="311" t="s">
        <v>355</v>
      </c>
      <c r="X3" s="295" t="s">
        <v>356</v>
      </c>
    </row>
    <row r="4" spans="2:24" ht="51.6" thickBot="1" x14ac:dyDescent="0.3">
      <c r="B4" s="307"/>
      <c r="C4" s="308"/>
      <c r="D4" s="308"/>
      <c r="E4" s="308"/>
      <c r="F4" s="308"/>
      <c r="G4" s="308"/>
      <c r="H4" s="310"/>
      <c r="I4" s="106" t="s">
        <v>357</v>
      </c>
      <c r="J4" s="106" t="s">
        <v>358</v>
      </c>
      <c r="K4" s="106" t="s">
        <v>359</v>
      </c>
      <c r="L4" s="106" t="s">
        <v>360</v>
      </c>
      <c r="M4" s="106" t="s">
        <v>361</v>
      </c>
      <c r="N4" s="106" t="s">
        <v>362</v>
      </c>
      <c r="O4" s="106" t="s">
        <v>363</v>
      </c>
      <c r="P4" s="106" t="s">
        <v>364</v>
      </c>
      <c r="Q4" s="106" t="s">
        <v>365</v>
      </c>
      <c r="R4" s="106" t="s">
        <v>366</v>
      </c>
      <c r="S4" s="106" t="s">
        <v>367</v>
      </c>
      <c r="T4" s="106" t="s">
        <v>368</v>
      </c>
      <c r="U4" s="106" t="s">
        <v>369</v>
      </c>
      <c r="V4" s="106" t="s">
        <v>370</v>
      </c>
      <c r="W4" s="312"/>
      <c r="X4" s="296"/>
    </row>
    <row r="5" spans="2:24" ht="20.399999999999999" x14ac:dyDescent="0.25">
      <c r="B5" s="297">
        <v>1</v>
      </c>
      <c r="C5" s="298"/>
      <c r="D5" s="298"/>
      <c r="E5" s="298"/>
      <c r="F5" s="298"/>
      <c r="G5" s="298"/>
      <c r="H5" s="107">
        <v>2</v>
      </c>
      <c r="I5" s="108" t="s">
        <v>295</v>
      </c>
      <c r="J5" s="109" t="s">
        <v>296</v>
      </c>
      <c r="K5" s="108" t="s">
        <v>371</v>
      </c>
      <c r="L5" s="109" t="s">
        <v>372</v>
      </c>
      <c r="M5" s="108" t="s">
        <v>373</v>
      </c>
      <c r="N5" s="109" t="s">
        <v>374</v>
      </c>
      <c r="O5" s="108" t="s">
        <v>375</v>
      </c>
      <c r="P5" s="109" t="s">
        <v>376</v>
      </c>
      <c r="Q5" s="108" t="s">
        <v>377</v>
      </c>
      <c r="R5" s="109" t="s">
        <v>378</v>
      </c>
      <c r="S5" s="108" t="s">
        <v>379</v>
      </c>
      <c r="T5" s="109" t="s">
        <v>380</v>
      </c>
      <c r="U5" s="108" t="s">
        <v>381</v>
      </c>
      <c r="V5" s="108" t="s">
        <v>382</v>
      </c>
      <c r="W5" s="108" t="s">
        <v>383</v>
      </c>
      <c r="X5" s="110" t="s">
        <v>384</v>
      </c>
    </row>
    <row r="6" spans="2:24" x14ac:dyDescent="0.25">
      <c r="B6" s="299" t="s">
        <v>385</v>
      </c>
      <c r="C6" s="299"/>
      <c r="D6" s="299"/>
      <c r="E6" s="299"/>
      <c r="F6" s="299"/>
      <c r="G6" s="299"/>
      <c r="H6" s="299"/>
      <c r="I6" s="299"/>
      <c r="J6" s="299"/>
      <c r="K6" s="299"/>
      <c r="L6" s="299"/>
      <c r="M6" s="299"/>
      <c r="N6" s="299"/>
      <c r="O6" s="300"/>
      <c r="P6" s="300"/>
      <c r="Q6" s="300"/>
      <c r="R6" s="300"/>
      <c r="S6" s="300"/>
      <c r="T6" s="300"/>
      <c r="U6" s="300"/>
      <c r="V6" s="300"/>
      <c r="W6" s="300"/>
      <c r="X6" s="301"/>
    </row>
    <row r="7" spans="2:24" x14ac:dyDescent="0.25">
      <c r="B7" s="290" t="s">
        <v>386</v>
      </c>
      <c r="C7" s="290"/>
      <c r="D7" s="290"/>
      <c r="E7" s="290"/>
      <c r="F7" s="290"/>
      <c r="G7" s="290"/>
      <c r="H7" s="111">
        <v>1</v>
      </c>
      <c r="I7" s="112">
        <v>599448400</v>
      </c>
      <c r="J7" s="112">
        <v>-15509912</v>
      </c>
      <c r="K7" s="112">
        <v>29906069</v>
      </c>
      <c r="L7" s="112">
        <v>39347583</v>
      </c>
      <c r="M7" s="112">
        <v>39347583</v>
      </c>
      <c r="N7" s="112">
        <v>0</v>
      </c>
      <c r="O7" s="112">
        <v>0</v>
      </c>
      <c r="P7" s="112">
        <v>-3636056</v>
      </c>
      <c r="Q7" s="112">
        <v>586667</v>
      </c>
      <c r="R7" s="112">
        <v>0</v>
      </c>
      <c r="S7" s="112">
        <v>0</v>
      </c>
      <c r="T7" s="112">
        <v>38034052</v>
      </c>
      <c r="U7" s="112">
        <v>48506895</v>
      </c>
      <c r="V7" s="113">
        <f>I7+J7+K7+L7-M7+N7+O7+P7+Q7+R7+S7+T7+U7</f>
        <v>697336115</v>
      </c>
      <c r="W7" s="112">
        <v>20551006</v>
      </c>
      <c r="X7" s="113">
        <f>V7+W7</f>
        <v>717887121</v>
      </c>
    </row>
    <row r="8" spans="2:24" x14ac:dyDescent="0.25">
      <c r="B8" s="287" t="s">
        <v>387</v>
      </c>
      <c r="C8" s="287"/>
      <c r="D8" s="287"/>
      <c r="E8" s="287"/>
      <c r="F8" s="287"/>
      <c r="G8" s="287"/>
      <c r="H8" s="111">
        <v>2</v>
      </c>
      <c r="I8" s="112">
        <v>0</v>
      </c>
      <c r="J8" s="112">
        <v>0</v>
      </c>
      <c r="K8" s="112">
        <v>0</v>
      </c>
      <c r="L8" s="112">
        <v>0</v>
      </c>
      <c r="M8" s="112">
        <v>0</v>
      </c>
      <c r="N8" s="112">
        <v>0</v>
      </c>
      <c r="O8" s="112">
        <v>0</v>
      </c>
      <c r="P8" s="112">
        <v>0</v>
      </c>
      <c r="Q8" s="112">
        <v>0</v>
      </c>
      <c r="R8" s="112">
        <v>0</v>
      </c>
      <c r="S8" s="112">
        <v>0</v>
      </c>
      <c r="T8" s="112">
        <v>-25138</v>
      </c>
      <c r="U8" s="112">
        <v>0</v>
      </c>
      <c r="V8" s="113">
        <f t="shared" ref="V8:V9" si="0">I8+J8+K8+L8-M8+N8+O8+P8+Q8+R8+S8+T8+U8</f>
        <v>-25138</v>
      </c>
      <c r="W8" s="112">
        <v>0</v>
      </c>
      <c r="X8" s="113">
        <f t="shared" ref="X8:X9" si="1">V8+W8</f>
        <v>-25138</v>
      </c>
    </row>
    <row r="9" spans="2:24" x14ac:dyDescent="0.25">
      <c r="B9" s="287" t="s">
        <v>388</v>
      </c>
      <c r="C9" s="287"/>
      <c r="D9" s="287"/>
      <c r="E9" s="287"/>
      <c r="F9" s="287"/>
      <c r="G9" s="287"/>
      <c r="H9" s="111">
        <v>3</v>
      </c>
      <c r="I9" s="112">
        <v>0</v>
      </c>
      <c r="J9" s="112">
        <v>0</v>
      </c>
      <c r="K9" s="112">
        <v>0</v>
      </c>
      <c r="L9" s="112">
        <v>0</v>
      </c>
      <c r="M9" s="112">
        <v>0</v>
      </c>
      <c r="N9" s="112">
        <v>0</v>
      </c>
      <c r="O9" s="112">
        <v>0</v>
      </c>
      <c r="P9" s="112">
        <v>0</v>
      </c>
      <c r="Q9" s="112">
        <v>0</v>
      </c>
      <c r="R9" s="112">
        <v>0</v>
      </c>
      <c r="S9" s="112">
        <v>0</v>
      </c>
      <c r="T9" s="112">
        <v>0</v>
      </c>
      <c r="U9" s="112">
        <v>0</v>
      </c>
      <c r="V9" s="113">
        <f t="shared" si="0"/>
        <v>0</v>
      </c>
      <c r="W9" s="112">
        <v>0</v>
      </c>
      <c r="X9" s="113">
        <f t="shared" si="1"/>
        <v>0</v>
      </c>
    </row>
    <row r="10" spans="2:24" ht="24" customHeight="1" x14ac:dyDescent="0.25">
      <c r="B10" s="294" t="s">
        <v>389</v>
      </c>
      <c r="C10" s="294"/>
      <c r="D10" s="294"/>
      <c r="E10" s="294"/>
      <c r="F10" s="294"/>
      <c r="G10" s="294"/>
      <c r="H10" s="114">
        <v>4</v>
      </c>
      <c r="I10" s="113">
        <f>I7+I8+I9</f>
        <v>599448400</v>
      </c>
      <c r="J10" s="113">
        <f t="shared" ref="J10:X10" si="2">J7+J8+J9</f>
        <v>-15509912</v>
      </c>
      <c r="K10" s="113">
        <f t="shared" si="2"/>
        <v>29906069</v>
      </c>
      <c r="L10" s="113">
        <f>L7+L8+L9</f>
        <v>39347583</v>
      </c>
      <c r="M10" s="113">
        <f t="shared" si="2"/>
        <v>39347583</v>
      </c>
      <c r="N10" s="113">
        <f t="shared" si="2"/>
        <v>0</v>
      </c>
      <c r="O10" s="113">
        <f t="shared" si="2"/>
        <v>0</v>
      </c>
      <c r="P10" s="113">
        <f t="shared" si="2"/>
        <v>-3636056</v>
      </c>
      <c r="Q10" s="113">
        <f t="shared" si="2"/>
        <v>586667</v>
      </c>
      <c r="R10" s="113">
        <f t="shared" si="2"/>
        <v>0</v>
      </c>
      <c r="S10" s="113">
        <f t="shared" si="2"/>
        <v>0</v>
      </c>
      <c r="T10" s="113">
        <f t="shared" si="2"/>
        <v>38008914</v>
      </c>
      <c r="U10" s="113">
        <f t="shared" si="2"/>
        <v>48506895</v>
      </c>
      <c r="V10" s="113">
        <f t="shared" si="2"/>
        <v>697310977</v>
      </c>
      <c r="W10" s="113">
        <f t="shared" si="2"/>
        <v>20551006</v>
      </c>
      <c r="X10" s="113">
        <f t="shared" si="2"/>
        <v>717861983</v>
      </c>
    </row>
    <row r="11" spans="2:24" x14ac:dyDescent="0.25">
      <c r="B11" s="287" t="s">
        <v>390</v>
      </c>
      <c r="C11" s="287"/>
      <c r="D11" s="287"/>
      <c r="E11" s="287"/>
      <c r="F11" s="287"/>
      <c r="G11" s="287"/>
      <c r="H11" s="111">
        <v>5</v>
      </c>
      <c r="I11" s="115">
        <v>0</v>
      </c>
      <c r="J11" s="115">
        <v>0</v>
      </c>
      <c r="K11" s="115">
        <v>0</v>
      </c>
      <c r="L11" s="115">
        <v>0</v>
      </c>
      <c r="M11" s="115">
        <v>0</v>
      </c>
      <c r="N11" s="115">
        <v>0</v>
      </c>
      <c r="O11" s="115">
        <v>0</v>
      </c>
      <c r="P11" s="115">
        <v>0</v>
      </c>
      <c r="Q11" s="115">
        <v>0</v>
      </c>
      <c r="R11" s="115">
        <v>0</v>
      </c>
      <c r="S11" s="115">
        <v>0</v>
      </c>
      <c r="T11" s="115">
        <v>0</v>
      </c>
      <c r="U11" s="112">
        <v>14319002</v>
      </c>
      <c r="V11" s="113">
        <f>I11+J11+K11+L11-M11+N11+O11+P11+Q11+R11+S11+T11+U11</f>
        <v>14319002</v>
      </c>
      <c r="W11" s="112">
        <v>1234846</v>
      </c>
      <c r="X11" s="113">
        <f t="shared" ref="X11:X28" si="3">V11+W11</f>
        <v>15553848</v>
      </c>
    </row>
    <row r="12" spans="2:24" x14ac:dyDescent="0.25">
      <c r="B12" s="287" t="s">
        <v>391</v>
      </c>
      <c r="C12" s="287"/>
      <c r="D12" s="287"/>
      <c r="E12" s="287"/>
      <c r="F12" s="287"/>
      <c r="G12" s="287"/>
      <c r="H12" s="111">
        <v>6</v>
      </c>
      <c r="I12" s="115">
        <v>0</v>
      </c>
      <c r="J12" s="115">
        <v>0</v>
      </c>
      <c r="K12" s="115">
        <v>0</v>
      </c>
      <c r="L12" s="115">
        <v>0</v>
      </c>
      <c r="M12" s="115">
        <v>0</v>
      </c>
      <c r="N12" s="115">
        <v>0</v>
      </c>
      <c r="O12" s="112">
        <v>0</v>
      </c>
      <c r="P12" s="115">
        <v>0</v>
      </c>
      <c r="Q12" s="115">
        <v>0</v>
      </c>
      <c r="R12" s="115">
        <v>0</v>
      </c>
      <c r="S12" s="115">
        <v>0</v>
      </c>
      <c r="T12" s="115">
        <v>0</v>
      </c>
      <c r="U12" s="115">
        <v>0</v>
      </c>
      <c r="V12" s="113">
        <f t="shared" ref="V12:V28" si="4">I12+J12+K12+L12-M12+N12+O12+P12+Q12+R12+S12+T12+U12</f>
        <v>0</v>
      </c>
      <c r="W12" s="112">
        <v>-925281</v>
      </c>
      <c r="X12" s="113">
        <f t="shared" si="3"/>
        <v>-925281</v>
      </c>
    </row>
    <row r="13" spans="2:24" ht="26.25" customHeight="1" x14ac:dyDescent="0.25">
      <c r="B13" s="287" t="s">
        <v>392</v>
      </c>
      <c r="C13" s="287"/>
      <c r="D13" s="287"/>
      <c r="E13" s="287"/>
      <c r="F13" s="287"/>
      <c r="G13" s="287"/>
      <c r="H13" s="111">
        <v>7</v>
      </c>
      <c r="I13" s="115">
        <v>0</v>
      </c>
      <c r="J13" s="115">
        <v>0</v>
      </c>
      <c r="K13" s="115">
        <v>0</v>
      </c>
      <c r="L13" s="115">
        <v>0</v>
      </c>
      <c r="M13" s="115">
        <v>0</v>
      </c>
      <c r="N13" s="115">
        <v>0</v>
      </c>
      <c r="O13" s="115">
        <v>0</v>
      </c>
      <c r="P13" s="112">
        <v>13803140</v>
      </c>
      <c r="Q13" s="115">
        <v>0</v>
      </c>
      <c r="R13" s="115">
        <v>0</v>
      </c>
      <c r="S13" s="115">
        <v>0</v>
      </c>
      <c r="T13" s="112">
        <v>0</v>
      </c>
      <c r="U13" s="112">
        <v>0</v>
      </c>
      <c r="V13" s="113">
        <f t="shared" si="4"/>
        <v>13803140</v>
      </c>
      <c r="W13" s="112">
        <v>0</v>
      </c>
      <c r="X13" s="113">
        <f t="shared" si="3"/>
        <v>13803140</v>
      </c>
    </row>
    <row r="14" spans="2:24" ht="29.25" customHeight="1" x14ac:dyDescent="0.25">
      <c r="B14" s="287" t="s">
        <v>393</v>
      </c>
      <c r="C14" s="287"/>
      <c r="D14" s="287"/>
      <c r="E14" s="287"/>
      <c r="F14" s="287"/>
      <c r="G14" s="287"/>
      <c r="H14" s="111">
        <v>8</v>
      </c>
      <c r="I14" s="115">
        <v>0</v>
      </c>
      <c r="J14" s="115">
        <v>0</v>
      </c>
      <c r="K14" s="115">
        <v>0</v>
      </c>
      <c r="L14" s="115">
        <v>0</v>
      </c>
      <c r="M14" s="115">
        <v>0</v>
      </c>
      <c r="N14" s="115">
        <v>0</v>
      </c>
      <c r="O14" s="115">
        <v>0</v>
      </c>
      <c r="P14" s="115">
        <v>0</v>
      </c>
      <c r="Q14" s="112">
        <v>-642915</v>
      </c>
      <c r="R14" s="115">
        <v>0</v>
      </c>
      <c r="S14" s="115">
        <v>0</v>
      </c>
      <c r="T14" s="112">
        <v>0</v>
      </c>
      <c r="U14" s="112">
        <v>0</v>
      </c>
      <c r="V14" s="113">
        <f t="shared" si="4"/>
        <v>-642915</v>
      </c>
      <c r="W14" s="112">
        <v>0</v>
      </c>
      <c r="X14" s="113">
        <f t="shared" si="3"/>
        <v>-642915</v>
      </c>
    </row>
    <row r="15" spans="2:24" x14ac:dyDescent="0.25">
      <c r="B15" s="287" t="s">
        <v>394</v>
      </c>
      <c r="C15" s="287"/>
      <c r="D15" s="287"/>
      <c r="E15" s="287"/>
      <c r="F15" s="287"/>
      <c r="G15" s="287"/>
      <c r="H15" s="111">
        <v>9</v>
      </c>
      <c r="I15" s="115">
        <v>0</v>
      </c>
      <c r="J15" s="115">
        <v>0</v>
      </c>
      <c r="K15" s="115">
        <v>0</v>
      </c>
      <c r="L15" s="115">
        <v>0</v>
      </c>
      <c r="M15" s="115">
        <v>0</v>
      </c>
      <c r="N15" s="115">
        <v>0</v>
      </c>
      <c r="O15" s="115">
        <v>0</v>
      </c>
      <c r="P15" s="115">
        <v>0</v>
      </c>
      <c r="Q15" s="115">
        <v>0</v>
      </c>
      <c r="R15" s="112">
        <v>0</v>
      </c>
      <c r="S15" s="115">
        <v>0</v>
      </c>
      <c r="T15" s="112">
        <v>0</v>
      </c>
      <c r="U15" s="112">
        <v>0</v>
      </c>
      <c r="V15" s="113">
        <f t="shared" si="4"/>
        <v>0</v>
      </c>
      <c r="W15" s="112">
        <v>0</v>
      </c>
      <c r="X15" s="113">
        <f t="shared" si="3"/>
        <v>0</v>
      </c>
    </row>
    <row r="16" spans="2:24" ht="28.5" customHeight="1" x14ac:dyDescent="0.25">
      <c r="B16" s="287" t="s">
        <v>395</v>
      </c>
      <c r="C16" s="287"/>
      <c r="D16" s="287"/>
      <c r="E16" s="287"/>
      <c r="F16" s="287"/>
      <c r="G16" s="287"/>
      <c r="H16" s="111">
        <v>10</v>
      </c>
      <c r="I16" s="115">
        <v>0</v>
      </c>
      <c r="J16" s="115">
        <v>0</v>
      </c>
      <c r="K16" s="115">
        <v>0</v>
      </c>
      <c r="L16" s="115">
        <v>0</v>
      </c>
      <c r="M16" s="115">
        <v>0</v>
      </c>
      <c r="N16" s="115">
        <v>0</v>
      </c>
      <c r="O16" s="115">
        <v>0</v>
      </c>
      <c r="P16" s="115">
        <v>0</v>
      </c>
      <c r="Q16" s="115">
        <v>0</v>
      </c>
      <c r="R16" s="115">
        <v>0</v>
      </c>
      <c r="S16" s="112">
        <v>0</v>
      </c>
      <c r="T16" s="112">
        <v>0</v>
      </c>
      <c r="U16" s="112">
        <v>0</v>
      </c>
      <c r="V16" s="113">
        <f t="shared" si="4"/>
        <v>0</v>
      </c>
      <c r="W16" s="112">
        <v>0</v>
      </c>
      <c r="X16" s="113">
        <f t="shared" si="3"/>
        <v>0</v>
      </c>
    </row>
    <row r="17" spans="2:24" ht="23.25" customHeight="1" x14ac:dyDescent="0.25">
      <c r="B17" s="287" t="s">
        <v>396</v>
      </c>
      <c r="C17" s="287"/>
      <c r="D17" s="287"/>
      <c r="E17" s="287"/>
      <c r="F17" s="287"/>
      <c r="G17" s="287"/>
      <c r="H17" s="111">
        <v>11</v>
      </c>
      <c r="I17" s="115">
        <v>0</v>
      </c>
      <c r="J17" s="115">
        <v>0</v>
      </c>
      <c r="K17" s="115">
        <v>0</v>
      </c>
      <c r="L17" s="115">
        <v>0</v>
      </c>
      <c r="M17" s="115">
        <v>0</v>
      </c>
      <c r="N17" s="115">
        <v>0</v>
      </c>
      <c r="O17" s="112">
        <v>0</v>
      </c>
      <c r="P17" s="112">
        <v>0</v>
      </c>
      <c r="Q17" s="112">
        <v>0</v>
      </c>
      <c r="R17" s="112">
        <v>0</v>
      </c>
      <c r="S17" s="112">
        <v>0</v>
      </c>
      <c r="T17" s="112">
        <v>0</v>
      </c>
      <c r="U17" s="112">
        <v>0</v>
      </c>
      <c r="V17" s="113">
        <f t="shared" si="4"/>
        <v>0</v>
      </c>
      <c r="W17" s="112">
        <v>0</v>
      </c>
      <c r="X17" s="113">
        <f t="shared" si="3"/>
        <v>0</v>
      </c>
    </row>
    <row r="18" spans="2:24" x14ac:dyDescent="0.25">
      <c r="B18" s="287" t="s">
        <v>397</v>
      </c>
      <c r="C18" s="287"/>
      <c r="D18" s="287"/>
      <c r="E18" s="287"/>
      <c r="F18" s="287"/>
      <c r="G18" s="287"/>
      <c r="H18" s="111">
        <v>12</v>
      </c>
      <c r="I18" s="115">
        <v>0</v>
      </c>
      <c r="J18" s="115">
        <v>0</v>
      </c>
      <c r="K18" s="115">
        <v>0</v>
      </c>
      <c r="L18" s="115">
        <v>0</v>
      </c>
      <c r="M18" s="115">
        <v>0</v>
      </c>
      <c r="N18" s="115">
        <v>0</v>
      </c>
      <c r="O18" s="112">
        <v>0</v>
      </c>
      <c r="P18" s="112">
        <v>0</v>
      </c>
      <c r="Q18" s="112">
        <v>0</v>
      </c>
      <c r="R18" s="112">
        <v>0</v>
      </c>
      <c r="S18" s="112">
        <v>0</v>
      </c>
      <c r="T18" s="112">
        <v>0</v>
      </c>
      <c r="U18" s="112">
        <v>0</v>
      </c>
      <c r="V18" s="113">
        <f t="shared" si="4"/>
        <v>0</v>
      </c>
      <c r="W18" s="112">
        <v>0</v>
      </c>
      <c r="X18" s="113">
        <f t="shared" si="3"/>
        <v>0</v>
      </c>
    </row>
    <row r="19" spans="2:24" x14ac:dyDescent="0.25">
      <c r="B19" s="287" t="s">
        <v>398</v>
      </c>
      <c r="C19" s="287"/>
      <c r="D19" s="287"/>
      <c r="E19" s="287"/>
      <c r="F19" s="287"/>
      <c r="G19" s="287"/>
      <c r="H19" s="111">
        <v>13</v>
      </c>
      <c r="I19" s="112">
        <v>0</v>
      </c>
      <c r="J19" s="112">
        <v>0</v>
      </c>
      <c r="K19" s="112">
        <v>0</v>
      </c>
      <c r="L19" s="112">
        <v>0</v>
      </c>
      <c r="M19" s="112">
        <v>0</v>
      </c>
      <c r="N19" s="112">
        <v>0</v>
      </c>
      <c r="O19" s="112">
        <v>0</v>
      </c>
      <c r="P19" s="112">
        <v>1577675</v>
      </c>
      <c r="Q19" s="112">
        <v>0</v>
      </c>
      <c r="R19" s="112">
        <v>0</v>
      </c>
      <c r="S19" s="112">
        <v>0</v>
      </c>
      <c r="T19" s="112">
        <v>-514807</v>
      </c>
      <c r="U19" s="112">
        <v>0</v>
      </c>
      <c r="V19" s="113">
        <f t="shared" si="4"/>
        <v>1062868</v>
      </c>
      <c r="W19" s="112">
        <v>0</v>
      </c>
      <c r="X19" s="113">
        <f t="shared" si="3"/>
        <v>1062868</v>
      </c>
    </row>
    <row r="20" spans="2:24" x14ac:dyDescent="0.25">
      <c r="B20" s="287" t="s">
        <v>399</v>
      </c>
      <c r="C20" s="287"/>
      <c r="D20" s="287"/>
      <c r="E20" s="287"/>
      <c r="F20" s="287"/>
      <c r="G20" s="287"/>
      <c r="H20" s="111">
        <v>14</v>
      </c>
      <c r="I20" s="115">
        <v>0</v>
      </c>
      <c r="J20" s="115">
        <v>0</v>
      </c>
      <c r="K20" s="115">
        <v>0</v>
      </c>
      <c r="L20" s="115">
        <v>0</v>
      </c>
      <c r="M20" s="115">
        <v>0</v>
      </c>
      <c r="N20" s="115">
        <v>0</v>
      </c>
      <c r="O20" s="112">
        <v>0</v>
      </c>
      <c r="P20" s="112">
        <v>0</v>
      </c>
      <c r="Q20" s="112">
        <v>0</v>
      </c>
      <c r="R20" s="112">
        <v>0</v>
      </c>
      <c r="S20" s="112">
        <v>0</v>
      </c>
      <c r="T20" s="112">
        <v>0</v>
      </c>
      <c r="U20" s="112">
        <v>0</v>
      </c>
      <c r="V20" s="113">
        <f t="shared" si="4"/>
        <v>0</v>
      </c>
      <c r="W20" s="112">
        <v>0</v>
      </c>
      <c r="X20" s="113">
        <f t="shared" si="3"/>
        <v>0</v>
      </c>
    </row>
    <row r="21" spans="2:24" ht="30.75" customHeight="1" x14ac:dyDescent="0.25">
      <c r="B21" s="287" t="s">
        <v>400</v>
      </c>
      <c r="C21" s="287"/>
      <c r="D21" s="287"/>
      <c r="E21" s="287"/>
      <c r="F21" s="287"/>
      <c r="G21" s="287"/>
      <c r="H21" s="111">
        <v>15</v>
      </c>
      <c r="I21" s="112">
        <v>0</v>
      </c>
      <c r="J21" s="112">
        <v>-136205</v>
      </c>
      <c r="K21" s="112">
        <v>0</v>
      </c>
      <c r="L21" s="112">
        <v>0</v>
      </c>
      <c r="M21" s="112">
        <v>0</v>
      </c>
      <c r="N21" s="112">
        <v>0</v>
      </c>
      <c r="O21" s="112">
        <v>0</v>
      </c>
      <c r="P21" s="112">
        <v>0</v>
      </c>
      <c r="Q21" s="112">
        <v>0</v>
      </c>
      <c r="R21" s="112">
        <v>0</v>
      </c>
      <c r="S21" s="112">
        <v>0</v>
      </c>
      <c r="T21" s="112">
        <v>0</v>
      </c>
      <c r="U21" s="112">
        <v>0</v>
      </c>
      <c r="V21" s="113">
        <f t="shared" si="4"/>
        <v>-136205</v>
      </c>
      <c r="W21" s="112">
        <v>0</v>
      </c>
      <c r="X21" s="113">
        <f t="shared" si="3"/>
        <v>-136205</v>
      </c>
    </row>
    <row r="22" spans="2:24" ht="28.5" customHeight="1" x14ac:dyDescent="0.25">
      <c r="B22" s="287" t="s">
        <v>401</v>
      </c>
      <c r="C22" s="287"/>
      <c r="D22" s="287"/>
      <c r="E22" s="287"/>
      <c r="F22" s="287"/>
      <c r="G22" s="287"/>
      <c r="H22" s="111">
        <v>16</v>
      </c>
      <c r="I22" s="112">
        <v>0</v>
      </c>
      <c r="J22" s="112">
        <v>0</v>
      </c>
      <c r="K22" s="112">
        <v>0</v>
      </c>
      <c r="L22" s="112">
        <v>0</v>
      </c>
      <c r="M22" s="112">
        <v>0</v>
      </c>
      <c r="N22" s="112">
        <v>0</v>
      </c>
      <c r="O22" s="112">
        <v>0</v>
      </c>
      <c r="P22" s="112">
        <v>0</v>
      </c>
      <c r="Q22" s="112">
        <v>0</v>
      </c>
      <c r="R22" s="112">
        <v>0</v>
      </c>
      <c r="S22" s="112">
        <v>0</v>
      </c>
      <c r="T22" s="112">
        <v>0</v>
      </c>
      <c r="U22" s="112">
        <v>0</v>
      </c>
      <c r="V22" s="113">
        <f t="shared" si="4"/>
        <v>0</v>
      </c>
      <c r="W22" s="112">
        <v>0</v>
      </c>
      <c r="X22" s="113">
        <f t="shared" si="3"/>
        <v>0</v>
      </c>
    </row>
    <row r="23" spans="2:24" ht="26.25" customHeight="1" x14ac:dyDescent="0.25">
      <c r="B23" s="287" t="s">
        <v>402</v>
      </c>
      <c r="C23" s="287"/>
      <c r="D23" s="287"/>
      <c r="E23" s="287"/>
      <c r="F23" s="287"/>
      <c r="G23" s="287"/>
      <c r="H23" s="111">
        <v>17</v>
      </c>
      <c r="I23" s="112">
        <v>0</v>
      </c>
      <c r="J23" s="112">
        <v>0</v>
      </c>
      <c r="K23" s="112">
        <v>0</v>
      </c>
      <c r="L23" s="112">
        <v>0</v>
      </c>
      <c r="M23" s="112">
        <v>0</v>
      </c>
      <c r="N23" s="112">
        <v>0</v>
      </c>
      <c r="O23" s="112">
        <v>0</v>
      </c>
      <c r="P23" s="112">
        <v>0</v>
      </c>
      <c r="Q23" s="112">
        <v>0</v>
      </c>
      <c r="R23" s="112">
        <v>0</v>
      </c>
      <c r="S23" s="112">
        <v>0</v>
      </c>
      <c r="T23" s="112">
        <v>0</v>
      </c>
      <c r="U23" s="112">
        <v>0</v>
      </c>
      <c r="V23" s="113">
        <f t="shared" si="4"/>
        <v>0</v>
      </c>
      <c r="W23" s="112">
        <v>0</v>
      </c>
      <c r="X23" s="113">
        <f t="shared" si="3"/>
        <v>0</v>
      </c>
    </row>
    <row r="24" spans="2:24" x14ac:dyDescent="0.25">
      <c r="B24" s="287" t="s">
        <v>403</v>
      </c>
      <c r="C24" s="287"/>
      <c r="D24" s="287"/>
      <c r="E24" s="287"/>
      <c r="F24" s="287"/>
      <c r="G24" s="287"/>
      <c r="H24" s="111">
        <v>18</v>
      </c>
      <c r="I24" s="112">
        <v>0</v>
      </c>
      <c r="J24" s="112">
        <v>-735518</v>
      </c>
      <c r="K24" s="112">
        <v>0</v>
      </c>
      <c r="L24" s="112">
        <v>-1494229</v>
      </c>
      <c r="M24" s="112">
        <v>-1494229</v>
      </c>
      <c r="N24" s="112">
        <v>0</v>
      </c>
      <c r="O24" s="112">
        <v>0</v>
      </c>
      <c r="P24" s="112">
        <v>0</v>
      </c>
      <c r="Q24" s="112">
        <v>0</v>
      </c>
      <c r="R24" s="112">
        <v>0</v>
      </c>
      <c r="S24" s="112">
        <v>0</v>
      </c>
      <c r="T24" s="112">
        <v>1494229</v>
      </c>
      <c r="U24" s="112">
        <v>0</v>
      </c>
      <c r="V24" s="113">
        <f t="shared" si="4"/>
        <v>758711</v>
      </c>
      <c r="W24" s="112">
        <v>0</v>
      </c>
      <c r="X24" s="113">
        <f t="shared" si="3"/>
        <v>758711</v>
      </c>
    </row>
    <row r="25" spans="2:24" x14ac:dyDescent="0.25">
      <c r="B25" s="287" t="s">
        <v>404</v>
      </c>
      <c r="C25" s="287"/>
      <c r="D25" s="287"/>
      <c r="E25" s="287"/>
      <c r="F25" s="287"/>
      <c r="G25" s="287"/>
      <c r="H25" s="111">
        <v>19</v>
      </c>
      <c r="I25" s="112">
        <v>0</v>
      </c>
      <c r="J25" s="112">
        <v>0</v>
      </c>
      <c r="K25" s="112">
        <v>0</v>
      </c>
      <c r="L25" s="112">
        <v>0</v>
      </c>
      <c r="M25" s="112">
        <v>0</v>
      </c>
      <c r="N25" s="112">
        <v>0</v>
      </c>
      <c r="O25" s="112">
        <v>0</v>
      </c>
      <c r="P25" s="112">
        <v>0</v>
      </c>
      <c r="Q25" s="112">
        <v>0</v>
      </c>
      <c r="R25" s="112">
        <v>0</v>
      </c>
      <c r="S25" s="112">
        <v>0</v>
      </c>
      <c r="T25" s="112">
        <v>-14208420</v>
      </c>
      <c r="U25" s="112">
        <v>0</v>
      </c>
      <c r="V25" s="113">
        <f t="shared" si="4"/>
        <v>-14208420</v>
      </c>
      <c r="W25" s="112">
        <v>-139501</v>
      </c>
      <c r="X25" s="113">
        <f t="shared" si="3"/>
        <v>-14347921</v>
      </c>
    </row>
    <row r="26" spans="2:24" x14ac:dyDescent="0.25">
      <c r="B26" s="287" t="s">
        <v>405</v>
      </c>
      <c r="C26" s="287"/>
      <c r="D26" s="287"/>
      <c r="E26" s="287"/>
      <c r="F26" s="287"/>
      <c r="G26" s="287"/>
      <c r="H26" s="111">
        <v>20</v>
      </c>
      <c r="I26" s="112">
        <v>0</v>
      </c>
      <c r="J26" s="112">
        <v>0</v>
      </c>
      <c r="K26" s="112">
        <v>0</v>
      </c>
      <c r="L26" s="112">
        <v>0</v>
      </c>
      <c r="M26" s="112">
        <v>0</v>
      </c>
      <c r="N26" s="112">
        <v>0</v>
      </c>
      <c r="O26" s="112">
        <v>0</v>
      </c>
      <c r="P26" s="112">
        <v>0</v>
      </c>
      <c r="Q26" s="112">
        <v>0</v>
      </c>
      <c r="R26" s="112">
        <v>0</v>
      </c>
      <c r="S26" s="112">
        <v>0</v>
      </c>
      <c r="T26" s="112">
        <v>0</v>
      </c>
      <c r="U26" s="112">
        <v>0</v>
      </c>
      <c r="V26" s="113">
        <f t="shared" si="4"/>
        <v>0</v>
      </c>
      <c r="W26" s="112">
        <v>0</v>
      </c>
      <c r="X26" s="113">
        <f t="shared" si="3"/>
        <v>0</v>
      </c>
    </row>
    <row r="27" spans="2:24" x14ac:dyDescent="0.25">
      <c r="B27" s="287" t="s">
        <v>406</v>
      </c>
      <c r="C27" s="287"/>
      <c r="D27" s="287"/>
      <c r="E27" s="287"/>
      <c r="F27" s="287"/>
      <c r="G27" s="287"/>
      <c r="H27" s="111">
        <v>21</v>
      </c>
      <c r="I27" s="112">
        <v>0</v>
      </c>
      <c r="J27" s="112">
        <v>0</v>
      </c>
      <c r="K27" s="112">
        <v>2207821</v>
      </c>
      <c r="L27" s="112">
        <v>0</v>
      </c>
      <c r="M27" s="112">
        <v>0</v>
      </c>
      <c r="N27" s="112">
        <v>0</v>
      </c>
      <c r="O27" s="112">
        <v>0</v>
      </c>
      <c r="P27" s="112">
        <v>0</v>
      </c>
      <c r="Q27" s="112">
        <v>0</v>
      </c>
      <c r="R27" s="112">
        <v>0</v>
      </c>
      <c r="S27" s="112">
        <v>0</v>
      </c>
      <c r="T27" s="112">
        <v>46237529</v>
      </c>
      <c r="U27" s="112">
        <v>-48506895</v>
      </c>
      <c r="V27" s="113">
        <f t="shared" si="4"/>
        <v>-61545</v>
      </c>
      <c r="W27" s="112">
        <v>61545</v>
      </c>
      <c r="X27" s="113">
        <f t="shared" si="3"/>
        <v>0</v>
      </c>
    </row>
    <row r="28" spans="2:24" x14ac:dyDescent="0.25">
      <c r="B28" s="287" t="s">
        <v>407</v>
      </c>
      <c r="C28" s="287"/>
      <c r="D28" s="287"/>
      <c r="E28" s="287"/>
      <c r="F28" s="287"/>
      <c r="G28" s="287"/>
      <c r="H28" s="111">
        <v>22</v>
      </c>
      <c r="I28" s="112">
        <v>0</v>
      </c>
      <c r="J28" s="112">
        <v>0</v>
      </c>
      <c r="K28" s="112">
        <v>0</v>
      </c>
      <c r="L28" s="112">
        <v>0</v>
      </c>
      <c r="M28" s="112">
        <v>0</v>
      </c>
      <c r="N28" s="112">
        <v>0</v>
      </c>
      <c r="O28" s="112">
        <v>0</v>
      </c>
      <c r="P28" s="112">
        <v>0</v>
      </c>
      <c r="Q28" s="112">
        <v>0</v>
      </c>
      <c r="R28" s="112">
        <v>0</v>
      </c>
      <c r="S28" s="112">
        <v>0</v>
      </c>
      <c r="T28" s="112">
        <v>0</v>
      </c>
      <c r="U28" s="112">
        <v>0</v>
      </c>
      <c r="V28" s="113">
        <f t="shared" si="4"/>
        <v>0</v>
      </c>
      <c r="W28" s="112">
        <v>0</v>
      </c>
      <c r="X28" s="113">
        <f t="shared" si="3"/>
        <v>0</v>
      </c>
    </row>
    <row r="29" spans="2:24" ht="21.75" customHeight="1" x14ac:dyDescent="0.25">
      <c r="B29" s="291" t="s">
        <v>408</v>
      </c>
      <c r="C29" s="291"/>
      <c r="D29" s="291"/>
      <c r="E29" s="291"/>
      <c r="F29" s="291"/>
      <c r="G29" s="291"/>
      <c r="H29" s="116">
        <v>23</v>
      </c>
      <c r="I29" s="117">
        <f>SUM(I10:I28)</f>
        <v>599448400</v>
      </c>
      <c r="J29" s="117">
        <f t="shared" ref="J29:X29" si="5">SUM(J10:J28)</f>
        <v>-16381635</v>
      </c>
      <c r="K29" s="117">
        <f t="shared" si="5"/>
        <v>32113890</v>
      </c>
      <c r="L29" s="117">
        <f t="shared" si="5"/>
        <v>37853354</v>
      </c>
      <c r="M29" s="117">
        <f t="shared" si="5"/>
        <v>37853354</v>
      </c>
      <c r="N29" s="117">
        <f t="shared" si="5"/>
        <v>0</v>
      </c>
      <c r="O29" s="117">
        <f t="shared" si="5"/>
        <v>0</v>
      </c>
      <c r="P29" s="117">
        <f t="shared" si="5"/>
        <v>11744759</v>
      </c>
      <c r="Q29" s="117">
        <f t="shared" si="5"/>
        <v>-56248</v>
      </c>
      <c r="R29" s="117">
        <f t="shared" si="5"/>
        <v>0</v>
      </c>
      <c r="S29" s="117">
        <f t="shared" si="5"/>
        <v>0</v>
      </c>
      <c r="T29" s="117">
        <f t="shared" si="5"/>
        <v>71017445</v>
      </c>
      <c r="U29" s="117">
        <f t="shared" si="5"/>
        <v>14319002</v>
      </c>
      <c r="V29" s="117">
        <f t="shared" si="5"/>
        <v>712205613</v>
      </c>
      <c r="W29" s="117">
        <f t="shared" si="5"/>
        <v>20782615</v>
      </c>
      <c r="X29" s="117">
        <f t="shared" si="5"/>
        <v>732988228</v>
      </c>
    </row>
    <row r="30" spans="2:24" x14ac:dyDescent="0.25">
      <c r="B30" s="283" t="s">
        <v>409</v>
      </c>
      <c r="C30" s="284"/>
      <c r="D30" s="284"/>
      <c r="E30" s="284"/>
      <c r="F30" s="284"/>
      <c r="G30" s="284"/>
      <c r="H30" s="284"/>
      <c r="I30" s="284"/>
      <c r="J30" s="284"/>
      <c r="K30" s="284"/>
      <c r="L30" s="284"/>
      <c r="M30" s="284"/>
      <c r="N30" s="284"/>
      <c r="O30" s="284"/>
      <c r="P30" s="284"/>
      <c r="Q30" s="284"/>
      <c r="R30" s="284"/>
      <c r="S30" s="284"/>
      <c r="T30" s="284"/>
      <c r="U30" s="284"/>
      <c r="V30" s="284"/>
      <c r="W30" s="284"/>
      <c r="X30" s="284"/>
    </row>
    <row r="31" spans="2:24" ht="36.75" customHeight="1" x14ac:dyDescent="0.25">
      <c r="B31" s="292" t="s">
        <v>410</v>
      </c>
      <c r="C31" s="292"/>
      <c r="D31" s="292"/>
      <c r="E31" s="292"/>
      <c r="F31" s="292"/>
      <c r="G31" s="292"/>
      <c r="H31" s="114">
        <v>24</v>
      </c>
      <c r="I31" s="113">
        <f>SUM(I12:I20)</f>
        <v>0</v>
      </c>
      <c r="J31" s="113">
        <f t="shared" ref="J31:X31" si="6">SUM(J12:J20)</f>
        <v>0</v>
      </c>
      <c r="K31" s="113">
        <f t="shared" si="6"/>
        <v>0</v>
      </c>
      <c r="L31" s="113">
        <f t="shared" si="6"/>
        <v>0</v>
      </c>
      <c r="M31" s="113">
        <f t="shared" si="6"/>
        <v>0</v>
      </c>
      <c r="N31" s="113">
        <f t="shared" si="6"/>
        <v>0</v>
      </c>
      <c r="O31" s="113">
        <f t="shared" si="6"/>
        <v>0</v>
      </c>
      <c r="P31" s="113">
        <f t="shared" si="6"/>
        <v>15380815</v>
      </c>
      <c r="Q31" s="113">
        <f t="shared" si="6"/>
        <v>-642915</v>
      </c>
      <c r="R31" s="113">
        <f t="shared" si="6"/>
        <v>0</v>
      </c>
      <c r="S31" s="113">
        <f t="shared" si="6"/>
        <v>0</v>
      </c>
      <c r="T31" s="113">
        <f t="shared" si="6"/>
        <v>-514807</v>
      </c>
      <c r="U31" s="113">
        <f t="shared" si="6"/>
        <v>0</v>
      </c>
      <c r="V31" s="113">
        <f t="shared" si="6"/>
        <v>14223093</v>
      </c>
      <c r="W31" s="113">
        <f t="shared" si="6"/>
        <v>-925281</v>
      </c>
      <c r="X31" s="113">
        <f t="shared" si="6"/>
        <v>13297812</v>
      </c>
    </row>
    <row r="32" spans="2:24" ht="31.5" customHeight="1" x14ac:dyDescent="0.25">
      <c r="B32" s="292" t="s">
        <v>411</v>
      </c>
      <c r="C32" s="292"/>
      <c r="D32" s="292"/>
      <c r="E32" s="292"/>
      <c r="F32" s="292"/>
      <c r="G32" s="292"/>
      <c r="H32" s="114">
        <v>25</v>
      </c>
      <c r="I32" s="113">
        <f>I11+I31</f>
        <v>0</v>
      </c>
      <c r="J32" s="113">
        <f t="shared" ref="J32:X32" si="7">J11+J31</f>
        <v>0</v>
      </c>
      <c r="K32" s="113">
        <f t="shared" si="7"/>
        <v>0</v>
      </c>
      <c r="L32" s="113">
        <f t="shared" si="7"/>
        <v>0</v>
      </c>
      <c r="M32" s="113">
        <f t="shared" si="7"/>
        <v>0</v>
      </c>
      <c r="N32" s="113">
        <f t="shared" si="7"/>
        <v>0</v>
      </c>
      <c r="O32" s="113">
        <f t="shared" si="7"/>
        <v>0</v>
      </c>
      <c r="P32" s="113">
        <f t="shared" si="7"/>
        <v>15380815</v>
      </c>
      <c r="Q32" s="113">
        <f t="shared" si="7"/>
        <v>-642915</v>
      </c>
      <c r="R32" s="113">
        <f t="shared" si="7"/>
        <v>0</v>
      </c>
      <c r="S32" s="113">
        <f t="shared" si="7"/>
        <v>0</v>
      </c>
      <c r="T32" s="113">
        <f t="shared" si="7"/>
        <v>-514807</v>
      </c>
      <c r="U32" s="113">
        <f t="shared" si="7"/>
        <v>14319002</v>
      </c>
      <c r="V32" s="113">
        <f t="shared" si="7"/>
        <v>28542095</v>
      </c>
      <c r="W32" s="113">
        <f t="shared" si="7"/>
        <v>309565</v>
      </c>
      <c r="X32" s="113">
        <f t="shared" si="7"/>
        <v>28851660</v>
      </c>
    </row>
    <row r="33" spans="2:24" ht="30.75" customHeight="1" x14ac:dyDescent="0.25">
      <c r="B33" s="293" t="s">
        <v>412</v>
      </c>
      <c r="C33" s="293"/>
      <c r="D33" s="293"/>
      <c r="E33" s="293"/>
      <c r="F33" s="293"/>
      <c r="G33" s="293"/>
      <c r="H33" s="116">
        <v>26</v>
      </c>
      <c r="I33" s="117">
        <f>SUM(I21:I28)</f>
        <v>0</v>
      </c>
      <c r="J33" s="117">
        <f t="shared" ref="J33:X33" si="8">SUM(J21:J28)</f>
        <v>-871723</v>
      </c>
      <c r="K33" s="117">
        <f t="shared" si="8"/>
        <v>2207821</v>
      </c>
      <c r="L33" s="117">
        <f t="shared" si="8"/>
        <v>-1494229</v>
      </c>
      <c r="M33" s="117">
        <f t="shared" si="8"/>
        <v>-1494229</v>
      </c>
      <c r="N33" s="117">
        <f t="shared" si="8"/>
        <v>0</v>
      </c>
      <c r="O33" s="117">
        <f t="shared" si="8"/>
        <v>0</v>
      </c>
      <c r="P33" s="117">
        <f t="shared" si="8"/>
        <v>0</v>
      </c>
      <c r="Q33" s="117">
        <f t="shared" si="8"/>
        <v>0</v>
      </c>
      <c r="R33" s="117">
        <f t="shared" si="8"/>
        <v>0</v>
      </c>
      <c r="S33" s="117">
        <f t="shared" si="8"/>
        <v>0</v>
      </c>
      <c r="T33" s="117">
        <f t="shared" si="8"/>
        <v>33523338</v>
      </c>
      <c r="U33" s="117">
        <f t="shared" si="8"/>
        <v>-48506895</v>
      </c>
      <c r="V33" s="117">
        <f t="shared" si="8"/>
        <v>-13647459</v>
      </c>
      <c r="W33" s="117">
        <f t="shared" si="8"/>
        <v>-77956</v>
      </c>
      <c r="X33" s="117">
        <f t="shared" si="8"/>
        <v>-13725415</v>
      </c>
    </row>
    <row r="34" spans="2:24" x14ac:dyDescent="0.25">
      <c r="B34" s="283" t="s">
        <v>191</v>
      </c>
      <c r="C34" s="289"/>
      <c r="D34" s="289"/>
      <c r="E34" s="289"/>
      <c r="F34" s="289"/>
      <c r="G34" s="289"/>
      <c r="H34" s="289"/>
      <c r="I34" s="289"/>
      <c r="J34" s="289"/>
      <c r="K34" s="289"/>
      <c r="L34" s="289"/>
      <c r="M34" s="289"/>
      <c r="N34" s="289"/>
      <c r="O34" s="289"/>
      <c r="P34" s="289"/>
      <c r="Q34" s="289"/>
      <c r="R34" s="289"/>
      <c r="S34" s="289"/>
      <c r="T34" s="289"/>
      <c r="U34" s="289"/>
      <c r="V34" s="289"/>
      <c r="W34" s="289"/>
      <c r="X34" s="289"/>
    </row>
    <row r="35" spans="2:24" x14ac:dyDescent="0.25">
      <c r="B35" s="290" t="s">
        <v>413</v>
      </c>
      <c r="C35" s="290"/>
      <c r="D35" s="290"/>
      <c r="E35" s="290"/>
      <c r="F35" s="290"/>
      <c r="G35" s="290"/>
      <c r="H35" s="111">
        <v>27</v>
      </c>
      <c r="I35" s="112">
        <v>599448400</v>
      </c>
      <c r="J35" s="112">
        <v>-16381635</v>
      </c>
      <c r="K35" s="112">
        <v>32113890</v>
      </c>
      <c r="L35" s="112">
        <v>37853354</v>
      </c>
      <c r="M35" s="112">
        <v>37853354</v>
      </c>
      <c r="N35" s="112">
        <v>0</v>
      </c>
      <c r="O35" s="112">
        <v>0</v>
      </c>
      <c r="P35" s="112">
        <v>11744759</v>
      </c>
      <c r="Q35" s="112">
        <v>-56248</v>
      </c>
      <c r="R35" s="112">
        <v>0</v>
      </c>
      <c r="S35" s="112">
        <v>0</v>
      </c>
      <c r="T35" s="112">
        <v>71017445</v>
      </c>
      <c r="U35" s="112">
        <v>14319002</v>
      </c>
      <c r="V35" s="118">
        <f t="shared" ref="V35:V37" si="9">I35+J35+K35+L35-M35+N35+O35+P35+Q35+R35+S35+T35+U35</f>
        <v>712205613</v>
      </c>
      <c r="W35" s="112">
        <v>20782615</v>
      </c>
      <c r="X35" s="118">
        <f t="shared" ref="X35:X37" si="10">V35+W35</f>
        <v>732988228</v>
      </c>
    </row>
    <row r="36" spans="2:24" x14ac:dyDescent="0.25">
      <c r="B36" s="287" t="s">
        <v>387</v>
      </c>
      <c r="C36" s="287"/>
      <c r="D36" s="287"/>
      <c r="E36" s="287"/>
      <c r="F36" s="287"/>
      <c r="G36" s="287"/>
      <c r="H36" s="111">
        <v>28</v>
      </c>
      <c r="I36" s="112">
        <v>0</v>
      </c>
      <c r="J36" s="112">
        <v>0</v>
      </c>
      <c r="K36" s="112">
        <v>0</v>
      </c>
      <c r="L36" s="112">
        <v>0</v>
      </c>
      <c r="M36" s="112">
        <v>0</v>
      </c>
      <c r="N36" s="112">
        <v>0</v>
      </c>
      <c r="O36" s="112">
        <v>0</v>
      </c>
      <c r="P36" s="112">
        <v>0</v>
      </c>
      <c r="Q36" s="112">
        <v>0</v>
      </c>
      <c r="R36" s="112">
        <v>0</v>
      </c>
      <c r="S36" s="112">
        <v>0</v>
      </c>
      <c r="T36" s="112">
        <v>0</v>
      </c>
      <c r="U36" s="112">
        <v>0</v>
      </c>
      <c r="V36" s="118">
        <f t="shared" si="9"/>
        <v>0</v>
      </c>
      <c r="W36" s="112">
        <v>0</v>
      </c>
      <c r="X36" s="118">
        <f t="shared" si="10"/>
        <v>0</v>
      </c>
    </row>
    <row r="37" spans="2:24" x14ac:dyDescent="0.25">
      <c r="B37" s="287" t="s">
        <v>388</v>
      </c>
      <c r="C37" s="287"/>
      <c r="D37" s="287"/>
      <c r="E37" s="287"/>
      <c r="F37" s="287"/>
      <c r="G37" s="287"/>
      <c r="H37" s="111">
        <v>29</v>
      </c>
      <c r="I37" s="112">
        <v>0</v>
      </c>
      <c r="J37" s="112">
        <v>0</v>
      </c>
      <c r="K37" s="112">
        <v>0</v>
      </c>
      <c r="L37" s="112">
        <v>0</v>
      </c>
      <c r="M37" s="112">
        <v>0</v>
      </c>
      <c r="N37" s="112">
        <v>0</v>
      </c>
      <c r="O37" s="112">
        <v>0</v>
      </c>
      <c r="P37" s="112">
        <v>0</v>
      </c>
      <c r="Q37" s="112">
        <v>0</v>
      </c>
      <c r="R37" s="112">
        <v>0</v>
      </c>
      <c r="S37" s="112">
        <v>0</v>
      </c>
      <c r="T37" s="112">
        <v>0</v>
      </c>
      <c r="U37" s="112">
        <v>0</v>
      </c>
      <c r="V37" s="118">
        <f t="shared" si="9"/>
        <v>0</v>
      </c>
      <c r="W37" s="112">
        <v>0</v>
      </c>
      <c r="X37" s="118">
        <f t="shared" si="10"/>
        <v>0</v>
      </c>
    </row>
    <row r="38" spans="2:24" ht="25.5" customHeight="1" x14ac:dyDescent="0.25">
      <c r="B38" s="290" t="s">
        <v>414</v>
      </c>
      <c r="C38" s="290"/>
      <c r="D38" s="290"/>
      <c r="E38" s="290"/>
      <c r="F38" s="290"/>
      <c r="G38" s="290"/>
      <c r="H38" s="111">
        <v>30</v>
      </c>
      <c r="I38" s="118">
        <f>I35+I36+I37</f>
        <v>599448400</v>
      </c>
      <c r="J38" s="118">
        <f t="shared" ref="J38:X38" si="11">J35+J36+J37</f>
        <v>-16381635</v>
      </c>
      <c r="K38" s="118">
        <f t="shared" si="11"/>
        <v>32113890</v>
      </c>
      <c r="L38" s="118">
        <f t="shared" si="11"/>
        <v>37853354</v>
      </c>
      <c r="M38" s="118">
        <f t="shared" si="11"/>
        <v>37853354</v>
      </c>
      <c r="N38" s="118">
        <f t="shared" si="11"/>
        <v>0</v>
      </c>
      <c r="O38" s="118">
        <f t="shared" si="11"/>
        <v>0</v>
      </c>
      <c r="P38" s="118">
        <f t="shared" si="11"/>
        <v>11744759</v>
      </c>
      <c r="Q38" s="118">
        <f t="shared" si="11"/>
        <v>-56248</v>
      </c>
      <c r="R38" s="118">
        <f t="shared" si="11"/>
        <v>0</v>
      </c>
      <c r="S38" s="118">
        <f t="shared" si="11"/>
        <v>0</v>
      </c>
      <c r="T38" s="118">
        <f t="shared" si="11"/>
        <v>71017445</v>
      </c>
      <c r="U38" s="118">
        <f t="shared" si="11"/>
        <v>14319002</v>
      </c>
      <c r="V38" s="118">
        <f t="shared" si="11"/>
        <v>712205613</v>
      </c>
      <c r="W38" s="118">
        <f t="shared" si="11"/>
        <v>20782615</v>
      </c>
      <c r="X38" s="118">
        <f t="shared" si="11"/>
        <v>732988228</v>
      </c>
    </row>
    <row r="39" spans="2:24" x14ac:dyDescent="0.25">
      <c r="B39" s="287" t="s">
        <v>390</v>
      </c>
      <c r="C39" s="287"/>
      <c r="D39" s="287"/>
      <c r="E39" s="287"/>
      <c r="F39" s="287"/>
      <c r="G39" s="287"/>
      <c r="H39" s="111">
        <v>31</v>
      </c>
      <c r="I39" s="115">
        <v>0</v>
      </c>
      <c r="J39" s="115">
        <v>0</v>
      </c>
      <c r="K39" s="115">
        <v>0</v>
      </c>
      <c r="L39" s="115">
        <v>0</v>
      </c>
      <c r="M39" s="115">
        <v>0</v>
      </c>
      <c r="N39" s="115">
        <v>0</v>
      </c>
      <c r="O39" s="115">
        <v>0</v>
      </c>
      <c r="P39" s="115">
        <v>0</v>
      </c>
      <c r="Q39" s="115">
        <v>0</v>
      </c>
      <c r="R39" s="115">
        <v>0</v>
      </c>
      <c r="S39" s="115">
        <v>0</v>
      </c>
      <c r="T39" s="115">
        <v>0</v>
      </c>
      <c r="U39" s="112">
        <v>7120822</v>
      </c>
      <c r="V39" s="118">
        <f t="shared" ref="V39:V56" si="12">I39+J39+K39+L39-M39+N39+O39+P39+Q39+R39+S39+T39+U39</f>
        <v>7120822</v>
      </c>
      <c r="W39" s="112">
        <v>154082</v>
      </c>
      <c r="X39" s="118">
        <f t="shared" ref="X39:X56" si="13">V39+W39</f>
        <v>7274904</v>
      </c>
    </row>
    <row r="40" spans="2:24" x14ac:dyDescent="0.25">
      <c r="B40" s="287" t="s">
        <v>391</v>
      </c>
      <c r="C40" s="287"/>
      <c r="D40" s="287"/>
      <c r="E40" s="287"/>
      <c r="F40" s="287"/>
      <c r="G40" s="287"/>
      <c r="H40" s="111">
        <v>32</v>
      </c>
      <c r="I40" s="115">
        <v>0</v>
      </c>
      <c r="J40" s="115">
        <v>0</v>
      </c>
      <c r="K40" s="115">
        <v>0</v>
      </c>
      <c r="L40" s="115">
        <v>0</v>
      </c>
      <c r="M40" s="115">
        <v>0</v>
      </c>
      <c r="N40" s="115">
        <v>0</v>
      </c>
      <c r="O40" s="112">
        <v>0</v>
      </c>
      <c r="P40" s="115">
        <v>0</v>
      </c>
      <c r="Q40" s="115">
        <v>0</v>
      </c>
      <c r="R40" s="115">
        <v>0</v>
      </c>
      <c r="S40" s="115">
        <v>0</v>
      </c>
      <c r="T40" s="115">
        <v>0</v>
      </c>
      <c r="U40" s="115">
        <v>0</v>
      </c>
      <c r="V40" s="118">
        <f t="shared" si="12"/>
        <v>0</v>
      </c>
      <c r="W40" s="112">
        <v>452807</v>
      </c>
      <c r="X40" s="118">
        <f t="shared" si="13"/>
        <v>452807</v>
      </c>
    </row>
    <row r="41" spans="2:24" ht="27" customHeight="1" x14ac:dyDescent="0.25">
      <c r="B41" s="287" t="s">
        <v>415</v>
      </c>
      <c r="C41" s="287"/>
      <c r="D41" s="287"/>
      <c r="E41" s="287"/>
      <c r="F41" s="287"/>
      <c r="G41" s="287"/>
      <c r="H41" s="111">
        <v>33</v>
      </c>
      <c r="I41" s="115">
        <v>0</v>
      </c>
      <c r="J41" s="115">
        <v>0</v>
      </c>
      <c r="K41" s="115">
        <v>0</v>
      </c>
      <c r="L41" s="115">
        <v>0</v>
      </c>
      <c r="M41" s="115">
        <v>0</v>
      </c>
      <c r="N41" s="115">
        <v>0</v>
      </c>
      <c r="O41" s="115">
        <v>0</v>
      </c>
      <c r="P41" s="112">
        <v>0</v>
      </c>
      <c r="Q41" s="115">
        <v>0</v>
      </c>
      <c r="R41" s="115">
        <v>0</v>
      </c>
      <c r="S41" s="115">
        <v>0</v>
      </c>
      <c r="T41" s="112">
        <v>0</v>
      </c>
      <c r="U41" s="112">
        <v>0</v>
      </c>
      <c r="V41" s="118">
        <f t="shared" si="12"/>
        <v>0</v>
      </c>
      <c r="W41" s="112">
        <v>0</v>
      </c>
      <c r="X41" s="118">
        <f t="shared" si="13"/>
        <v>0</v>
      </c>
    </row>
    <row r="42" spans="2:24" ht="20.25" customHeight="1" x14ac:dyDescent="0.25">
      <c r="B42" s="287" t="s">
        <v>393</v>
      </c>
      <c r="C42" s="287"/>
      <c r="D42" s="287"/>
      <c r="E42" s="287"/>
      <c r="F42" s="287"/>
      <c r="G42" s="287"/>
      <c r="H42" s="111">
        <v>34</v>
      </c>
      <c r="I42" s="115">
        <v>0</v>
      </c>
      <c r="J42" s="115">
        <v>0</v>
      </c>
      <c r="K42" s="115">
        <v>0</v>
      </c>
      <c r="L42" s="115">
        <v>0</v>
      </c>
      <c r="M42" s="115">
        <v>0</v>
      </c>
      <c r="N42" s="115">
        <v>0</v>
      </c>
      <c r="O42" s="115">
        <v>0</v>
      </c>
      <c r="P42" s="115">
        <v>0</v>
      </c>
      <c r="Q42" s="112">
        <v>0</v>
      </c>
      <c r="R42" s="115">
        <v>0</v>
      </c>
      <c r="S42" s="115">
        <v>0</v>
      </c>
      <c r="T42" s="112">
        <v>0</v>
      </c>
      <c r="U42" s="112">
        <v>0</v>
      </c>
      <c r="V42" s="118">
        <f t="shared" si="12"/>
        <v>0</v>
      </c>
      <c r="W42" s="112">
        <v>0</v>
      </c>
      <c r="X42" s="118">
        <f t="shared" si="13"/>
        <v>0</v>
      </c>
    </row>
    <row r="43" spans="2:24" ht="21" customHeight="1" x14ac:dyDescent="0.25">
      <c r="B43" s="287" t="s">
        <v>394</v>
      </c>
      <c r="C43" s="287"/>
      <c r="D43" s="287"/>
      <c r="E43" s="287"/>
      <c r="F43" s="287"/>
      <c r="G43" s="287"/>
      <c r="H43" s="111">
        <v>35</v>
      </c>
      <c r="I43" s="115">
        <v>0</v>
      </c>
      <c r="J43" s="115">
        <v>0</v>
      </c>
      <c r="K43" s="115">
        <v>0</v>
      </c>
      <c r="L43" s="115">
        <v>0</v>
      </c>
      <c r="M43" s="115">
        <v>0</v>
      </c>
      <c r="N43" s="115">
        <v>0</v>
      </c>
      <c r="O43" s="115">
        <v>0</v>
      </c>
      <c r="P43" s="115">
        <v>0</v>
      </c>
      <c r="Q43" s="115">
        <v>0</v>
      </c>
      <c r="R43" s="112">
        <v>0</v>
      </c>
      <c r="S43" s="115">
        <v>0</v>
      </c>
      <c r="T43" s="112">
        <v>0</v>
      </c>
      <c r="U43" s="112">
        <v>0</v>
      </c>
      <c r="V43" s="118">
        <f t="shared" si="12"/>
        <v>0</v>
      </c>
      <c r="W43" s="112">
        <v>0</v>
      </c>
      <c r="X43" s="118">
        <f t="shared" si="13"/>
        <v>0</v>
      </c>
    </row>
    <row r="44" spans="2:24" ht="29.25" customHeight="1" x14ac:dyDescent="0.25">
      <c r="B44" s="287" t="s">
        <v>395</v>
      </c>
      <c r="C44" s="287"/>
      <c r="D44" s="287"/>
      <c r="E44" s="287"/>
      <c r="F44" s="287"/>
      <c r="G44" s="287"/>
      <c r="H44" s="111">
        <v>36</v>
      </c>
      <c r="I44" s="115">
        <v>0</v>
      </c>
      <c r="J44" s="115">
        <v>0</v>
      </c>
      <c r="K44" s="115">
        <v>0</v>
      </c>
      <c r="L44" s="115">
        <v>0</v>
      </c>
      <c r="M44" s="115">
        <v>0</v>
      </c>
      <c r="N44" s="115">
        <v>0</v>
      </c>
      <c r="O44" s="115">
        <v>0</v>
      </c>
      <c r="P44" s="115">
        <v>0</v>
      </c>
      <c r="Q44" s="115">
        <v>0</v>
      </c>
      <c r="R44" s="115">
        <v>0</v>
      </c>
      <c r="S44" s="112">
        <v>0</v>
      </c>
      <c r="T44" s="112">
        <v>0</v>
      </c>
      <c r="U44" s="112">
        <v>0</v>
      </c>
      <c r="V44" s="118">
        <f t="shared" si="12"/>
        <v>0</v>
      </c>
      <c r="W44" s="112">
        <v>0</v>
      </c>
      <c r="X44" s="118">
        <f t="shared" si="13"/>
        <v>0</v>
      </c>
    </row>
    <row r="45" spans="2:24" ht="21" customHeight="1" x14ac:dyDescent="0.25">
      <c r="B45" s="287" t="s">
        <v>416</v>
      </c>
      <c r="C45" s="287"/>
      <c r="D45" s="287"/>
      <c r="E45" s="287"/>
      <c r="F45" s="287"/>
      <c r="G45" s="287"/>
      <c r="H45" s="111">
        <v>37</v>
      </c>
      <c r="I45" s="115">
        <v>0</v>
      </c>
      <c r="J45" s="115">
        <v>0</v>
      </c>
      <c r="K45" s="115">
        <v>0</v>
      </c>
      <c r="L45" s="115">
        <v>0</v>
      </c>
      <c r="M45" s="115">
        <v>0</v>
      </c>
      <c r="N45" s="115">
        <v>0</v>
      </c>
      <c r="O45" s="112">
        <v>0</v>
      </c>
      <c r="P45" s="112">
        <v>0</v>
      </c>
      <c r="Q45" s="112">
        <v>0</v>
      </c>
      <c r="R45" s="112">
        <v>0</v>
      </c>
      <c r="S45" s="112">
        <v>0</v>
      </c>
      <c r="T45" s="112">
        <v>0</v>
      </c>
      <c r="U45" s="112">
        <v>0</v>
      </c>
      <c r="V45" s="118">
        <f t="shared" si="12"/>
        <v>0</v>
      </c>
      <c r="W45" s="112">
        <v>0</v>
      </c>
      <c r="X45" s="118">
        <f t="shared" si="13"/>
        <v>0</v>
      </c>
    </row>
    <row r="46" spans="2:24" x14ac:dyDescent="0.25">
      <c r="B46" s="287" t="s">
        <v>397</v>
      </c>
      <c r="C46" s="287"/>
      <c r="D46" s="287"/>
      <c r="E46" s="287"/>
      <c r="F46" s="287"/>
      <c r="G46" s="287"/>
      <c r="H46" s="111">
        <v>38</v>
      </c>
      <c r="I46" s="115">
        <v>0</v>
      </c>
      <c r="J46" s="115">
        <v>0</v>
      </c>
      <c r="K46" s="115">
        <v>0</v>
      </c>
      <c r="L46" s="115">
        <v>0</v>
      </c>
      <c r="M46" s="115">
        <v>0</v>
      </c>
      <c r="N46" s="115">
        <v>0</v>
      </c>
      <c r="O46" s="112">
        <v>0</v>
      </c>
      <c r="P46" s="112">
        <v>0</v>
      </c>
      <c r="Q46" s="112">
        <v>0</v>
      </c>
      <c r="R46" s="112">
        <v>0</v>
      </c>
      <c r="S46" s="112">
        <v>0</v>
      </c>
      <c r="T46" s="112">
        <v>0</v>
      </c>
      <c r="U46" s="112">
        <v>0</v>
      </c>
      <c r="V46" s="118">
        <f t="shared" si="12"/>
        <v>0</v>
      </c>
      <c r="W46" s="112">
        <v>0</v>
      </c>
      <c r="X46" s="118">
        <f t="shared" si="13"/>
        <v>0</v>
      </c>
    </row>
    <row r="47" spans="2:24" x14ac:dyDescent="0.25">
      <c r="B47" s="287" t="s">
        <v>398</v>
      </c>
      <c r="C47" s="287"/>
      <c r="D47" s="287"/>
      <c r="E47" s="287"/>
      <c r="F47" s="287"/>
      <c r="G47" s="287"/>
      <c r="H47" s="111">
        <v>39</v>
      </c>
      <c r="I47" s="112">
        <v>0</v>
      </c>
      <c r="J47" s="112">
        <v>0</v>
      </c>
      <c r="K47" s="112">
        <v>0</v>
      </c>
      <c r="L47" s="112">
        <v>0</v>
      </c>
      <c r="M47" s="112">
        <v>0</v>
      </c>
      <c r="N47" s="112">
        <v>0</v>
      </c>
      <c r="O47" s="112">
        <v>0</v>
      </c>
      <c r="P47" s="112">
        <v>2604051</v>
      </c>
      <c r="Q47" s="112">
        <v>0</v>
      </c>
      <c r="R47" s="112">
        <v>0</v>
      </c>
      <c r="S47" s="112">
        <v>0</v>
      </c>
      <c r="T47" s="112">
        <v>0</v>
      </c>
      <c r="U47" s="112">
        <v>0</v>
      </c>
      <c r="V47" s="118">
        <f t="shared" si="12"/>
        <v>2604051</v>
      </c>
      <c r="W47" s="112">
        <v>0</v>
      </c>
      <c r="X47" s="118">
        <f t="shared" si="13"/>
        <v>2604051</v>
      </c>
    </row>
    <row r="48" spans="2:24" x14ac:dyDescent="0.25">
      <c r="B48" s="287" t="s">
        <v>399</v>
      </c>
      <c r="C48" s="287"/>
      <c r="D48" s="287"/>
      <c r="E48" s="287"/>
      <c r="F48" s="287"/>
      <c r="G48" s="287"/>
      <c r="H48" s="111">
        <v>40</v>
      </c>
      <c r="I48" s="115">
        <v>0</v>
      </c>
      <c r="J48" s="115">
        <v>0</v>
      </c>
      <c r="K48" s="115">
        <v>0</v>
      </c>
      <c r="L48" s="115">
        <v>0</v>
      </c>
      <c r="M48" s="115">
        <v>0</v>
      </c>
      <c r="N48" s="115">
        <v>0</v>
      </c>
      <c r="O48" s="112">
        <v>0</v>
      </c>
      <c r="P48" s="112">
        <v>0</v>
      </c>
      <c r="Q48" s="112">
        <v>0</v>
      </c>
      <c r="R48" s="112">
        <v>0</v>
      </c>
      <c r="S48" s="112">
        <v>0</v>
      </c>
      <c r="T48" s="112">
        <v>0</v>
      </c>
      <c r="U48" s="112">
        <v>0</v>
      </c>
      <c r="V48" s="118">
        <f t="shared" si="12"/>
        <v>0</v>
      </c>
      <c r="W48" s="112">
        <v>0</v>
      </c>
      <c r="X48" s="118">
        <f t="shared" si="13"/>
        <v>0</v>
      </c>
    </row>
    <row r="49" spans="2:24" ht="24" customHeight="1" x14ac:dyDescent="0.25">
      <c r="B49" s="287" t="s">
        <v>417</v>
      </c>
      <c r="C49" s="287"/>
      <c r="D49" s="287"/>
      <c r="E49" s="287"/>
      <c r="F49" s="287"/>
      <c r="G49" s="287"/>
      <c r="H49" s="111">
        <v>41</v>
      </c>
      <c r="I49" s="112">
        <v>0</v>
      </c>
      <c r="J49" s="112">
        <v>0</v>
      </c>
      <c r="K49" s="112">
        <v>0</v>
      </c>
      <c r="L49" s="112">
        <v>0</v>
      </c>
      <c r="M49" s="112">
        <v>0</v>
      </c>
      <c r="N49" s="112">
        <v>0</v>
      </c>
      <c r="O49" s="112">
        <v>0</v>
      </c>
      <c r="P49" s="112">
        <v>0</v>
      </c>
      <c r="Q49" s="112">
        <v>0</v>
      </c>
      <c r="R49" s="112">
        <v>0</v>
      </c>
      <c r="S49" s="112">
        <v>0</v>
      </c>
      <c r="T49" s="112">
        <v>0</v>
      </c>
      <c r="U49" s="112">
        <v>0</v>
      </c>
      <c r="V49" s="118">
        <f>I49+J49+K49+L49-M49+N49+O49+P49+Q49+R49+S49+T49+U49</f>
        <v>0</v>
      </c>
      <c r="W49" s="112">
        <v>0</v>
      </c>
      <c r="X49" s="118">
        <f t="shared" si="13"/>
        <v>0</v>
      </c>
    </row>
    <row r="50" spans="2:24" ht="26.25" customHeight="1" x14ac:dyDescent="0.25">
      <c r="B50" s="287" t="s">
        <v>401</v>
      </c>
      <c r="C50" s="287"/>
      <c r="D50" s="287"/>
      <c r="E50" s="287"/>
      <c r="F50" s="287"/>
      <c r="G50" s="287"/>
      <c r="H50" s="111">
        <v>42</v>
      </c>
      <c r="I50" s="112">
        <v>0</v>
      </c>
      <c r="J50" s="112">
        <v>0</v>
      </c>
      <c r="K50" s="112">
        <v>0</v>
      </c>
      <c r="L50" s="112">
        <v>0</v>
      </c>
      <c r="M50" s="112">
        <v>0</v>
      </c>
      <c r="N50" s="112">
        <v>0</v>
      </c>
      <c r="O50" s="112">
        <v>0</v>
      </c>
      <c r="P50" s="112">
        <v>0</v>
      </c>
      <c r="Q50" s="112">
        <v>0</v>
      </c>
      <c r="R50" s="112">
        <v>0</v>
      </c>
      <c r="S50" s="112">
        <v>0</v>
      </c>
      <c r="T50" s="112">
        <v>0</v>
      </c>
      <c r="U50" s="112">
        <v>0</v>
      </c>
      <c r="V50" s="118">
        <f t="shared" si="12"/>
        <v>0</v>
      </c>
      <c r="W50" s="112">
        <v>0</v>
      </c>
      <c r="X50" s="118">
        <f t="shared" si="13"/>
        <v>0</v>
      </c>
    </row>
    <row r="51" spans="2:24" ht="22.5" customHeight="1" x14ac:dyDescent="0.25">
      <c r="B51" s="287" t="s">
        <v>418</v>
      </c>
      <c r="C51" s="287"/>
      <c r="D51" s="287"/>
      <c r="E51" s="287"/>
      <c r="F51" s="287"/>
      <c r="G51" s="287"/>
      <c r="H51" s="111">
        <v>43</v>
      </c>
      <c r="I51" s="112">
        <v>0</v>
      </c>
      <c r="J51" s="112">
        <v>0</v>
      </c>
      <c r="K51" s="112">
        <v>0</v>
      </c>
      <c r="L51" s="112">
        <v>0</v>
      </c>
      <c r="M51" s="112">
        <v>0</v>
      </c>
      <c r="N51" s="112">
        <v>0</v>
      </c>
      <c r="O51" s="112">
        <v>0</v>
      </c>
      <c r="P51" s="112">
        <v>0</v>
      </c>
      <c r="Q51" s="112">
        <v>0</v>
      </c>
      <c r="R51" s="112">
        <v>0</v>
      </c>
      <c r="S51" s="112">
        <v>0</v>
      </c>
      <c r="T51" s="112">
        <v>0</v>
      </c>
      <c r="U51" s="112">
        <v>0</v>
      </c>
      <c r="V51" s="118">
        <f t="shared" si="12"/>
        <v>0</v>
      </c>
      <c r="W51" s="112">
        <v>0</v>
      </c>
      <c r="X51" s="118">
        <f t="shared" si="13"/>
        <v>0</v>
      </c>
    </row>
    <row r="52" spans="2:24" x14ac:dyDescent="0.25">
      <c r="B52" s="287" t="s">
        <v>403</v>
      </c>
      <c r="C52" s="287"/>
      <c r="D52" s="287"/>
      <c r="E52" s="287"/>
      <c r="F52" s="287"/>
      <c r="G52" s="287"/>
      <c r="H52" s="111">
        <v>44</v>
      </c>
      <c r="I52" s="112">
        <v>0</v>
      </c>
      <c r="J52" s="112">
        <v>945320</v>
      </c>
      <c r="K52" s="112">
        <v>0</v>
      </c>
      <c r="L52" s="112">
        <v>2386740</v>
      </c>
      <c r="M52" s="112">
        <v>2386740</v>
      </c>
      <c r="N52" s="112">
        <v>0</v>
      </c>
      <c r="O52" s="112">
        <v>0</v>
      </c>
      <c r="P52" s="112">
        <v>0</v>
      </c>
      <c r="Q52" s="112">
        <v>0</v>
      </c>
      <c r="R52" s="112">
        <v>0</v>
      </c>
      <c r="S52" s="112">
        <v>0</v>
      </c>
      <c r="T52" s="112">
        <v>-2386740</v>
      </c>
      <c r="U52" s="112">
        <v>0</v>
      </c>
      <c r="V52" s="118">
        <f t="shared" si="12"/>
        <v>-1441420</v>
      </c>
      <c r="W52" s="112">
        <v>0</v>
      </c>
      <c r="X52" s="118">
        <f t="shared" si="13"/>
        <v>-1441420</v>
      </c>
    </row>
    <row r="53" spans="2:24" x14ac:dyDescent="0.25">
      <c r="B53" s="287" t="s">
        <v>404</v>
      </c>
      <c r="C53" s="287"/>
      <c r="D53" s="287"/>
      <c r="E53" s="287"/>
      <c r="F53" s="287"/>
      <c r="G53" s="287"/>
      <c r="H53" s="111">
        <v>45</v>
      </c>
      <c r="I53" s="112">
        <v>0</v>
      </c>
      <c r="J53" s="112">
        <v>0</v>
      </c>
      <c r="K53" s="112">
        <v>0</v>
      </c>
      <c r="L53" s="112">
        <v>0</v>
      </c>
      <c r="M53" s="112">
        <v>0</v>
      </c>
      <c r="N53" s="112">
        <v>0</v>
      </c>
      <c r="O53" s="112">
        <v>0</v>
      </c>
      <c r="P53" s="112">
        <v>0</v>
      </c>
      <c r="Q53" s="112">
        <v>0</v>
      </c>
      <c r="R53" s="112">
        <v>0</v>
      </c>
      <c r="S53" s="112">
        <v>0</v>
      </c>
      <c r="T53" s="112">
        <v>0</v>
      </c>
      <c r="U53" s="112">
        <v>0</v>
      </c>
      <c r="V53" s="118">
        <f t="shared" si="12"/>
        <v>0</v>
      </c>
      <c r="W53" s="112">
        <v>0</v>
      </c>
      <c r="X53" s="118">
        <f t="shared" si="13"/>
        <v>0</v>
      </c>
    </row>
    <row r="54" spans="2:24" x14ac:dyDescent="0.25">
      <c r="B54" s="287" t="s">
        <v>405</v>
      </c>
      <c r="C54" s="287"/>
      <c r="D54" s="287"/>
      <c r="E54" s="287"/>
      <c r="F54" s="287"/>
      <c r="G54" s="287"/>
      <c r="H54" s="111">
        <v>46</v>
      </c>
      <c r="I54" s="112">
        <v>0</v>
      </c>
      <c r="J54" s="112">
        <v>0</v>
      </c>
      <c r="K54" s="112">
        <v>0</v>
      </c>
      <c r="L54" s="112">
        <v>0</v>
      </c>
      <c r="M54" s="112">
        <v>0</v>
      </c>
      <c r="N54" s="112">
        <v>0</v>
      </c>
      <c r="O54" s="112">
        <v>0</v>
      </c>
      <c r="P54" s="112">
        <v>0</v>
      </c>
      <c r="Q54" s="112">
        <v>0</v>
      </c>
      <c r="R54" s="112">
        <v>0</v>
      </c>
      <c r="S54" s="112">
        <v>0</v>
      </c>
      <c r="T54" s="112">
        <v>0</v>
      </c>
      <c r="U54" s="112">
        <v>0</v>
      </c>
      <c r="V54" s="118">
        <f t="shared" si="12"/>
        <v>0</v>
      </c>
      <c r="W54" s="112">
        <v>0</v>
      </c>
      <c r="X54" s="118">
        <f t="shared" si="13"/>
        <v>0</v>
      </c>
    </row>
    <row r="55" spans="2:24" x14ac:dyDescent="0.25">
      <c r="B55" s="287" t="s">
        <v>406</v>
      </c>
      <c r="C55" s="287"/>
      <c r="D55" s="287"/>
      <c r="E55" s="287"/>
      <c r="F55" s="287"/>
      <c r="G55" s="287"/>
      <c r="H55" s="111">
        <v>47</v>
      </c>
      <c r="I55" s="112">
        <v>0</v>
      </c>
      <c r="J55" s="112">
        <v>0</v>
      </c>
      <c r="K55" s="112">
        <v>0</v>
      </c>
      <c r="L55" s="112">
        <v>0</v>
      </c>
      <c r="M55" s="112">
        <v>0</v>
      </c>
      <c r="N55" s="112">
        <v>0</v>
      </c>
      <c r="O55" s="112">
        <v>0</v>
      </c>
      <c r="P55" s="112">
        <v>0</v>
      </c>
      <c r="Q55" s="112">
        <v>0</v>
      </c>
      <c r="R55" s="112">
        <v>0</v>
      </c>
      <c r="S55" s="112">
        <v>0</v>
      </c>
      <c r="T55" s="112">
        <v>14319002</v>
      </c>
      <c r="U55" s="112">
        <v>-14319002</v>
      </c>
      <c r="V55" s="118">
        <f t="shared" si="12"/>
        <v>0</v>
      </c>
      <c r="W55" s="112">
        <v>0</v>
      </c>
      <c r="X55" s="118">
        <f t="shared" si="13"/>
        <v>0</v>
      </c>
    </row>
    <row r="56" spans="2:24" x14ac:dyDescent="0.25">
      <c r="B56" s="287" t="s">
        <v>407</v>
      </c>
      <c r="C56" s="287"/>
      <c r="D56" s="287"/>
      <c r="E56" s="287"/>
      <c r="F56" s="287"/>
      <c r="G56" s="287"/>
      <c r="H56" s="111">
        <v>48</v>
      </c>
      <c r="I56" s="112">
        <v>0</v>
      </c>
      <c r="J56" s="112">
        <v>0</v>
      </c>
      <c r="K56" s="112">
        <v>0</v>
      </c>
      <c r="L56" s="112">
        <v>0</v>
      </c>
      <c r="M56" s="112">
        <v>0</v>
      </c>
      <c r="N56" s="112">
        <v>0</v>
      </c>
      <c r="O56" s="112">
        <v>0</v>
      </c>
      <c r="P56" s="112">
        <v>0</v>
      </c>
      <c r="Q56" s="112">
        <v>0</v>
      </c>
      <c r="R56" s="112">
        <v>0</v>
      </c>
      <c r="S56" s="112">
        <v>0</v>
      </c>
      <c r="T56" s="112">
        <v>0</v>
      </c>
      <c r="U56" s="112">
        <v>0</v>
      </c>
      <c r="V56" s="118">
        <f t="shared" si="12"/>
        <v>0</v>
      </c>
      <c r="W56" s="112">
        <v>0</v>
      </c>
      <c r="X56" s="118">
        <f t="shared" si="13"/>
        <v>0</v>
      </c>
    </row>
    <row r="57" spans="2:24" ht="25.5" customHeight="1" x14ac:dyDescent="0.25">
      <c r="B57" s="288" t="s">
        <v>419</v>
      </c>
      <c r="C57" s="288"/>
      <c r="D57" s="288"/>
      <c r="E57" s="288"/>
      <c r="F57" s="288"/>
      <c r="G57" s="288"/>
      <c r="H57" s="119">
        <v>49</v>
      </c>
      <c r="I57" s="120">
        <f>SUM(I38:I56)</f>
        <v>599448400</v>
      </c>
      <c r="J57" s="120">
        <f t="shared" ref="J57:X57" si="14">SUM(J38:J56)</f>
        <v>-15436315</v>
      </c>
      <c r="K57" s="120">
        <f t="shared" si="14"/>
        <v>32113890</v>
      </c>
      <c r="L57" s="120">
        <f t="shared" si="14"/>
        <v>40240094</v>
      </c>
      <c r="M57" s="120">
        <f t="shared" si="14"/>
        <v>40240094</v>
      </c>
      <c r="N57" s="120">
        <f t="shared" si="14"/>
        <v>0</v>
      </c>
      <c r="O57" s="120">
        <f t="shared" si="14"/>
        <v>0</v>
      </c>
      <c r="P57" s="120">
        <f t="shared" si="14"/>
        <v>14348810</v>
      </c>
      <c r="Q57" s="120">
        <f t="shared" si="14"/>
        <v>-56248</v>
      </c>
      <c r="R57" s="120">
        <f t="shared" si="14"/>
        <v>0</v>
      </c>
      <c r="S57" s="120">
        <f t="shared" si="14"/>
        <v>0</v>
      </c>
      <c r="T57" s="120">
        <f t="shared" si="14"/>
        <v>82949707</v>
      </c>
      <c r="U57" s="120">
        <f t="shared" si="14"/>
        <v>7120822</v>
      </c>
      <c r="V57" s="120">
        <f t="shared" si="14"/>
        <v>720489066</v>
      </c>
      <c r="W57" s="120">
        <f t="shared" si="14"/>
        <v>21389504</v>
      </c>
      <c r="X57" s="120">
        <f t="shared" si="14"/>
        <v>741878570</v>
      </c>
    </row>
    <row r="58" spans="2:24" x14ac:dyDescent="0.25">
      <c r="B58" s="283" t="s">
        <v>409</v>
      </c>
      <c r="C58" s="284"/>
      <c r="D58" s="284"/>
      <c r="E58" s="284"/>
      <c r="F58" s="284"/>
      <c r="G58" s="284"/>
      <c r="H58" s="284"/>
      <c r="I58" s="284"/>
      <c r="J58" s="284"/>
      <c r="K58" s="284"/>
      <c r="L58" s="284"/>
      <c r="M58" s="284"/>
      <c r="N58" s="284"/>
      <c r="O58" s="284"/>
      <c r="P58" s="284"/>
      <c r="Q58" s="284"/>
      <c r="R58" s="284"/>
      <c r="S58" s="284"/>
      <c r="T58" s="284"/>
      <c r="U58" s="284"/>
      <c r="V58" s="284"/>
      <c r="W58" s="284"/>
      <c r="X58" s="284"/>
    </row>
    <row r="59" spans="2:24" ht="31.5" customHeight="1" x14ac:dyDescent="0.25">
      <c r="B59" s="285" t="s">
        <v>420</v>
      </c>
      <c r="C59" s="285"/>
      <c r="D59" s="285"/>
      <c r="E59" s="285"/>
      <c r="F59" s="285"/>
      <c r="G59" s="285"/>
      <c r="H59" s="111">
        <v>50</v>
      </c>
      <c r="I59" s="118">
        <f>SUM(I40:I48)</f>
        <v>0</v>
      </c>
      <c r="J59" s="118">
        <f t="shared" ref="J59:X59" si="15">SUM(J40:J48)</f>
        <v>0</v>
      </c>
      <c r="K59" s="118">
        <f t="shared" si="15"/>
        <v>0</v>
      </c>
      <c r="L59" s="118">
        <f t="shared" si="15"/>
        <v>0</v>
      </c>
      <c r="M59" s="118">
        <f t="shared" si="15"/>
        <v>0</v>
      </c>
      <c r="N59" s="118">
        <f t="shared" si="15"/>
        <v>0</v>
      </c>
      <c r="O59" s="118">
        <f t="shared" si="15"/>
        <v>0</v>
      </c>
      <c r="P59" s="118">
        <f t="shared" si="15"/>
        <v>2604051</v>
      </c>
      <c r="Q59" s="118">
        <f t="shared" si="15"/>
        <v>0</v>
      </c>
      <c r="R59" s="118">
        <f t="shared" si="15"/>
        <v>0</v>
      </c>
      <c r="S59" s="118">
        <f t="shared" si="15"/>
        <v>0</v>
      </c>
      <c r="T59" s="118">
        <f t="shared" si="15"/>
        <v>0</v>
      </c>
      <c r="U59" s="118">
        <f t="shared" si="15"/>
        <v>0</v>
      </c>
      <c r="V59" s="118">
        <f t="shared" si="15"/>
        <v>2604051</v>
      </c>
      <c r="W59" s="118">
        <f t="shared" si="15"/>
        <v>452807</v>
      </c>
      <c r="X59" s="118">
        <f t="shared" si="15"/>
        <v>3056858</v>
      </c>
    </row>
    <row r="60" spans="2:24" ht="27.75" customHeight="1" x14ac:dyDescent="0.25">
      <c r="B60" s="285" t="s">
        <v>421</v>
      </c>
      <c r="C60" s="285"/>
      <c r="D60" s="285"/>
      <c r="E60" s="285"/>
      <c r="F60" s="285"/>
      <c r="G60" s="285"/>
      <c r="H60" s="111">
        <v>51</v>
      </c>
      <c r="I60" s="118">
        <f>I39+I59</f>
        <v>0</v>
      </c>
      <c r="J60" s="118">
        <f t="shared" ref="J60:X60" si="16">J39+J59</f>
        <v>0</v>
      </c>
      <c r="K60" s="118">
        <f t="shared" si="16"/>
        <v>0</v>
      </c>
      <c r="L60" s="118">
        <f t="shared" si="16"/>
        <v>0</v>
      </c>
      <c r="M60" s="118">
        <f t="shared" si="16"/>
        <v>0</v>
      </c>
      <c r="N60" s="118">
        <f t="shared" si="16"/>
        <v>0</v>
      </c>
      <c r="O60" s="118">
        <f t="shared" si="16"/>
        <v>0</v>
      </c>
      <c r="P60" s="118">
        <f t="shared" si="16"/>
        <v>2604051</v>
      </c>
      <c r="Q60" s="118">
        <f t="shared" si="16"/>
        <v>0</v>
      </c>
      <c r="R60" s="118">
        <f t="shared" si="16"/>
        <v>0</v>
      </c>
      <c r="S60" s="118">
        <f t="shared" si="16"/>
        <v>0</v>
      </c>
      <c r="T60" s="118">
        <f t="shared" si="16"/>
        <v>0</v>
      </c>
      <c r="U60" s="118">
        <f t="shared" si="16"/>
        <v>7120822</v>
      </c>
      <c r="V60" s="118">
        <f t="shared" si="16"/>
        <v>9724873</v>
      </c>
      <c r="W60" s="118">
        <f t="shared" si="16"/>
        <v>606889</v>
      </c>
      <c r="X60" s="118">
        <f t="shared" si="16"/>
        <v>10331762</v>
      </c>
    </row>
    <row r="61" spans="2:24" ht="29.25" customHeight="1" x14ac:dyDescent="0.25">
      <c r="B61" s="286" t="s">
        <v>422</v>
      </c>
      <c r="C61" s="286"/>
      <c r="D61" s="286"/>
      <c r="E61" s="286"/>
      <c r="F61" s="286"/>
      <c r="G61" s="286"/>
      <c r="H61" s="119">
        <v>52</v>
      </c>
      <c r="I61" s="120">
        <f>SUM(I49:I56)</f>
        <v>0</v>
      </c>
      <c r="J61" s="120">
        <f t="shared" ref="J61:X61" si="17">SUM(J49:J56)</f>
        <v>945320</v>
      </c>
      <c r="K61" s="120">
        <f t="shared" si="17"/>
        <v>0</v>
      </c>
      <c r="L61" s="120">
        <f t="shared" si="17"/>
        <v>2386740</v>
      </c>
      <c r="M61" s="120">
        <f t="shared" si="17"/>
        <v>2386740</v>
      </c>
      <c r="N61" s="120">
        <f t="shared" si="17"/>
        <v>0</v>
      </c>
      <c r="O61" s="120">
        <f t="shared" si="17"/>
        <v>0</v>
      </c>
      <c r="P61" s="120">
        <f t="shared" si="17"/>
        <v>0</v>
      </c>
      <c r="Q61" s="120">
        <f t="shared" si="17"/>
        <v>0</v>
      </c>
      <c r="R61" s="120">
        <f t="shared" si="17"/>
        <v>0</v>
      </c>
      <c r="S61" s="120">
        <f t="shared" si="17"/>
        <v>0</v>
      </c>
      <c r="T61" s="120">
        <f t="shared" si="17"/>
        <v>11932262</v>
      </c>
      <c r="U61" s="120">
        <f t="shared" si="17"/>
        <v>-14319002</v>
      </c>
      <c r="V61" s="120">
        <f t="shared" si="17"/>
        <v>-1441420</v>
      </c>
      <c r="W61" s="120">
        <f t="shared" si="17"/>
        <v>0</v>
      </c>
      <c r="X61" s="120">
        <f t="shared" si="17"/>
        <v>-1441420</v>
      </c>
    </row>
  </sheetData>
  <protectedRanges>
    <protectedRange sqref="F2" name="Range1_1"/>
    <protectedRange sqref="H2" name="Range1"/>
  </protectedRanges>
  <mergeCells count="64">
    <mergeCell ref="B1:K1"/>
    <mergeCell ref="D2:E2"/>
    <mergeCell ref="B3:G4"/>
    <mergeCell ref="H3:H4"/>
    <mergeCell ref="I3:V3"/>
    <mergeCell ref="B15:G15"/>
    <mergeCell ref="X3:X4"/>
    <mergeCell ref="B5:G5"/>
    <mergeCell ref="B6:X6"/>
    <mergeCell ref="B7:G7"/>
    <mergeCell ref="B8:G8"/>
    <mergeCell ref="B9:G9"/>
    <mergeCell ref="W3:W4"/>
    <mergeCell ref="B10:G10"/>
    <mergeCell ref="B11:G11"/>
    <mergeCell ref="B12:G12"/>
    <mergeCell ref="B13:G13"/>
    <mergeCell ref="B14:G14"/>
    <mergeCell ref="B27:G27"/>
    <mergeCell ref="B16:G16"/>
    <mergeCell ref="B17:G17"/>
    <mergeCell ref="B18:G18"/>
    <mergeCell ref="B19:G19"/>
    <mergeCell ref="B20:G20"/>
    <mergeCell ref="B21:G21"/>
    <mergeCell ref="B22:G22"/>
    <mergeCell ref="B23:G23"/>
    <mergeCell ref="B24:G24"/>
    <mergeCell ref="B25:G25"/>
    <mergeCell ref="B26:G26"/>
    <mergeCell ref="B39:G39"/>
    <mergeCell ref="B28:G28"/>
    <mergeCell ref="B29:G29"/>
    <mergeCell ref="B30:X30"/>
    <mergeCell ref="B31:G31"/>
    <mergeCell ref="B32:G32"/>
    <mergeCell ref="B33:G33"/>
    <mergeCell ref="B34:X34"/>
    <mergeCell ref="B35:G35"/>
    <mergeCell ref="B36:G36"/>
    <mergeCell ref="B37:G37"/>
    <mergeCell ref="B38:G38"/>
    <mergeCell ref="B51:G51"/>
    <mergeCell ref="B40:G40"/>
    <mergeCell ref="B41:G41"/>
    <mergeCell ref="B42:G42"/>
    <mergeCell ref="B43:G43"/>
    <mergeCell ref="B44:G44"/>
    <mergeCell ref="B45:G45"/>
    <mergeCell ref="B46:G46"/>
    <mergeCell ref="B47:G47"/>
    <mergeCell ref="B48:G48"/>
    <mergeCell ref="B49:G49"/>
    <mergeCell ref="B50:G50"/>
    <mergeCell ref="B58:X58"/>
    <mergeCell ref="B59:G59"/>
    <mergeCell ref="B60:G60"/>
    <mergeCell ref="B61:G61"/>
    <mergeCell ref="B52:G52"/>
    <mergeCell ref="B53:G53"/>
    <mergeCell ref="B54:G54"/>
    <mergeCell ref="B55:G55"/>
    <mergeCell ref="B56:G56"/>
    <mergeCell ref="B57:G57"/>
  </mergeCells>
  <dataValidations count="5">
    <dataValidation type="whole" operator="notEqual" allowBlank="1" showInputMessage="1" showErrorMessage="1" errorTitle="Nedopušten upis" error="Dopušten je upis samo cjelobrojnih zaokruženih vrijednosti (pozitivnih ili negativnih) te nule." sqref="I31:X33 I35:X57 I59:X61 I7:X29">
      <formula1>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formula1>9999999999</formula1>
    </dataValidation>
    <dataValidation type="whole" operator="notEqual" allowBlank="1" showInputMessage="1" showErrorMessage="1" errorTitle="Pogrešan unos" error="Mogu se unijeti samo cjelobrojne vrijednosti." sqref="J65518:K65526 JF65518:JG65526 TB65518:TC65526 ACX65518:ACY65526 AMT65518:AMU65526 AWP65518:AWQ65526 BGL65518:BGM65526 BQH65518:BQI65526 CAD65518:CAE65526 CJZ65518:CKA65526 CTV65518:CTW65526 DDR65518:DDS65526 DNN65518:DNO65526 DXJ65518:DXK65526 EHF65518:EHG65526 ERB65518:ERC65526 FAX65518:FAY65526 FKT65518:FKU65526 FUP65518:FUQ65526 GEL65518:GEM65526 GOH65518:GOI65526 GYD65518:GYE65526 HHZ65518:HIA65526 HRV65518:HRW65526 IBR65518:IBS65526 ILN65518:ILO65526 IVJ65518:IVK65526 JFF65518:JFG65526 JPB65518:JPC65526 JYX65518:JYY65526 KIT65518:KIU65526 KSP65518:KSQ65526 LCL65518:LCM65526 LMH65518:LMI65526 LWD65518:LWE65526 MFZ65518:MGA65526 MPV65518:MPW65526 MZR65518:MZS65526 NJN65518:NJO65526 NTJ65518:NTK65526 ODF65518:ODG65526 ONB65518:ONC65526 OWX65518:OWY65526 PGT65518:PGU65526 PQP65518:PQQ65526 QAL65518:QAM65526 QKH65518:QKI65526 QUD65518:QUE65526 RDZ65518:REA65526 RNV65518:RNW65526 RXR65518:RXS65526 SHN65518:SHO65526 SRJ65518:SRK65526 TBF65518:TBG65526 TLB65518:TLC65526 TUX65518:TUY65526 UET65518:UEU65526 UOP65518:UOQ65526 UYL65518:UYM65526 VIH65518:VII65526 VSD65518:VSE65526 WBZ65518:WCA65526 WLV65518:WLW65526 WVR65518:WVS65526 J131054:K131062 JF131054:JG131062 TB131054:TC131062 ACX131054:ACY131062 AMT131054:AMU131062 AWP131054:AWQ131062 BGL131054:BGM131062 BQH131054:BQI131062 CAD131054:CAE131062 CJZ131054:CKA131062 CTV131054:CTW131062 DDR131054:DDS131062 DNN131054:DNO131062 DXJ131054:DXK131062 EHF131054:EHG131062 ERB131054:ERC131062 FAX131054:FAY131062 FKT131054:FKU131062 FUP131054:FUQ131062 GEL131054:GEM131062 GOH131054:GOI131062 GYD131054:GYE131062 HHZ131054:HIA131062 HRV131054:HRW131062 IBR131054:IBS131062 ILN131054:ILO131062 IVJ131054:IVK131062 JFF131054:JFG131062 JPB131054:JPC131062 JYX131054:JYY131062 KIT131054:KIU131062 KSP131054:KSQ131062 LCL131054:LCM131062 LMH131054:LMI131062 LWD131054:LWE131062 MFZ131054:MGA131062 MPV131054:MPW131062 MZR131054:MZS131062 NJN131054:NJO131062 NTJ131054:NTK131062 ODF131054:ODG131062 ONB131054:ONC131062 OWX131054:OWY131062 PGT131054:PGU131062 PQP131054:PQQ131062 QAL131054:QAM131062 QKH131054:QKI131062 QUD131054:QUE131062 RDZ131054:REA131062 RNV131054:RNW131062 RXR131054:RXS131062 SHN131054:SHO131062 SRJ131054:SRK131062 TBF131054:TBG131062 TLB131054:TLC131062 TUX131054:TUY131062 UET131054:UEU131062 UOP131054:UOQ131062 UYL131054:UYM131062 VIH131054:VII131062 VSD131054:VSE131062 WBZ131054:WCA131062 WLV131054:WLW131062 WVR131054:WVS131062 J196590:K196598 JF196590:JG196598 TB196590:TC196598 ACX196590:ACY196598 AMT196590:AMU196598 AWP196590:AWQ196598 BGL196590:BGM196598 BQH196590:BQI196598 CAD196590:CAE196598 CJZ196590:CKA196598 CTV196590:CTW196598 DDR196590:DDS196598 DNN196590:DNO196598 DXJ196590:DXK196598 EHF196590:EHG196598 ERB196590:ERC196598 FAX196590:FAY196598 FKT196590:FKU196598 FUP196590:FUQ196598 GEL196590:GEM196598 GOH196590:GOI196598 GYD196590:GYE196598 HHZ196590:HIA196598 HRV196590:HRW196598 IBR196590:IBS196598 ILN196590:ILO196598 IVJ196590:IVK196598 JFF196590:JFG196598 JPB196590:JPC196598 JYX196590:JYY196598 KIT196590:KIU196598 KSP196590:KSQ196598 LCL196590:LCM196598 LMH196590:LMI196598 LWD196590:LWE196598 MFZ196590:MGA196598 MPV196590:MPW196598 MZR196590:MZS196598 NJN196590:NJO196598 NTJ196590:NTK196598 ODF196590:ODG196598 ONB196590:ONC196598 OWX196590:OWY196598 PGT196590:PGU196598 PQP196590:PQQ196598 QAL196590:QAM196598 QKH196590:QKI196598 QUD196590:QUE196598 RDZ196590:REA196598 RNV196590:RNW196598 RXR196590:RXS196598 SHN196590:SHO196598 SRJ196590:SRK196598 TBF196590:TBG196598 TLB196590:TLC196598 TUX196590:TUY196598 UET196590:UEU196598 UOP196590:UOQ196598 UYL196590:UYM196598 VIH196590:VII196598 VSD196590:VSE196598 WBZ196590:WCA196598 WLV196590:WLW196598 WVR196590:WVS196598 J262126:K262134 JF262126:JG262134 TB262126:TC262134 ACX262126:ACY262134 AMT262126:AMU262134 AWP262126:AWQ262134 BGL262126:BGM262134 BQH262126:BQI262134 CAD262126:CAE262134 CJZ262126:CKA262134 CTV262126:CTW262134 DDR262126:DDS262134 DNN262126:DNO262134 DXJ262126:DXK262134 EHF262126:EHG262134 ERB262126:ERC262134 FAX262126:FAY262134 FKT262126:FKU262134 FUP262126:FUQ262134 GEL262126:GEM262134 GOH262126:GOI262134 GYD262126:GYE262134 HHZ262126:HIA262134 HRV262126:HRW262134 IBR262126:IBS262134 ILN262126:ILO262134 IVJ262126:IVK262134 JFF262126:JFG262134 JPB262126:JPC262134 JYX262126:JYY262134 KIT262126:KIU262134 KSP262126:KSQ262134 LCL262126:LCM262134 LMH262126:LMI262134 LWD262126:LWE262134 MFZ262126:MGA262134 MPV262126:MPW262134 MZR262126:MZS262134 NJN262126:NJO262134 NTJ262126:NTK262134 ODF262126:ODG262134 ONB262126:ONC262134 OWX262126:OWY262134 PGT262126:PGU262134 PQP262126:PQQ262134 QAL262126:QAM262134 QKH262126:QKI262134 QUD262126:QUE262134 RDZ262126:REA262134 RNV262126:RNW262134 RXR262126:RXS262134 SHN262126:SHO262134 SRJ262126:SRK262134 TBF262126:TBG262134 TLB262126:TLC262134 TUX262126:TUY262134 UET262126:UEU262134 UOP262126:UOQ262134 UYL262126:UYM262134 VIH262126:VII262134 VSD262126:VSE262134 WBZ262126:WCA262134 WLV262126:WLW262134 WVR262126:WVS262134 J327662:K327670 JF327662:JG327670 TB327662:TC327670 ACX327662:ACY327670 AMT327662:AMU327670 AWP327662:AWQ327670 BGL327662:BGM327670 BQH327662:BQI327670 CAD327662:CAE327670 CJZ327662:CKA327670 CTV327662:CTW327670 DDR327662:DDS327670 DNN327662:DNO327670 DXJ327662:DXK327670 EHF327662:EHG327670 ERB327662:ERC327670 FAX327662:FAY327670 FKT327662:FKU327670 FUP327662:FUQ327670 GEL327662:GEM327670 GOH327662:GOI327670 GYD327662:GYE327670 HHZ327662:HIA327670 HRV327662:HRW327670 IBR327662:IBS327670 ILN327662:ILO327670 IVJ327662:IVK327670 JFF327662:JFG327670 JPB327662:JPC327670 JYX327662:JYY327670 KIT327662:KIU327670 KSP327662:KSQ327670 LCL327662:LCM327670 LMH327662:LMI327670 LWD327662:LWE327670 MFZ327662:MGA327670 MPV327662:MPW327670 MZR327662:MZS327670 NJN327662:NJO327670 NTJ327662:NTK327670 ODF327662:ODG327670 ONB327662:ONC327670 OWX327662:OWY327670 PGT327662:PGU327670 PQP327662:PQQ327670 QAL327662:QAM327670 QKH327662:QKI327670 QUD327662:QUE327670 RDZ327662:REA327670 RNV327662:RNW327670 RXR327662:RXS327670 SHN327662:SHO327670 SRJ327662:SRK327670 TBF327662:TBG327670 TLB327662:TLC327670 TUX327662:TUY327670 UET327662:UEU327670 UOP327662:UOQ327670 UYL327662:UYM327670 VIH327662:VII327670 VSD327662:VSE327670 WBZ327662:WCA327670 WLV327662:WLW327670 WVR327662:WVS327670 J393198:K393206 JF393198:JG393206 TB393198:TC393206 ACX393198:ACY393206 AMT393198:AMU393206 AWP393198:AWQ393206 BGL393198:BGM393206 BQH393198:BQI393206 CAD393198:CAE393206 CJZ393198:CKA393206 CTV393198:CTW393206 DDR393198:DDS393206 DNN393198:DNO393206 DXJ393198:DXK393206 EHF393198:EHG393206 ERB393198:ERC393206 FAX393198:FAY393206 FKT393198:FKU393206 FUP393198:FUQ393206 GEL393198:GEM393206 GOH393198:GOI393206 GYD393198:GYE393206 HHZ393198:HIA393206 HRV393198:HRW393206 IBR393198:IBS393206 ILN393198:ILO393206 IVJ393198:IVK393206 JFF393198:JFG393206 JPB393198:JPC393206 JYX393198:JYY393206 KIT393198:KIU393206 KSP393198:KSQ393206 LCL393198:LCM393206 LMH393198:LMI393206 LWD393198:LWE393206 MFZ393198:MGA393206 MPV393198:MPW393206 MZR393198:MZS393206 NJN393198:NJO393206 NTJ393198:NTK393206 ODF393198:ODG393206 ONB393198:ONC393206 OWX393198:OWY393206 PGT393198:PGU393206 PQP393198:PQQ393206 QAL393198:QAM393206 QKH393198:QKI393206 QUD393198:QUE393206 RDZ393198:REA393206 RNV393198:RNW393206 RXR393198:RXS393206 SHN393198:SHO393206 SRJ393198:SRK393206 TBF393198:TBG393206 TLB393198:TLC393206 TUX393198:TUY393206 UET393198:UEU393206 UOP393198:UOQ393206 UYL393198:UYM393206 VIH393198:VII393206 VSD393198:VSE393206 WBZ393198:WCA393206 WLV393198:WLW393206 WVR393198:WVS393206 J458734:K458742 JF458734:JG458742 TB458734:TC458742 ACX458734:ACY458742 AMT458734:AMU458742 AWP458734:AWQ458742 BGL458734:BGM458742 BQH458734:BQI458742 CAD458734:CAE458742 CJZ458734:CKA458742 CTV458734:CTW458742 DDR458734:DDS458742 DNN458734:DNO458742 DXJ458734:DXK458742 EHF458734:EHG458742 ERB458734:ERC458742 FAX458734:FAY458742 FKT458734:FKU458742 FUP458734:FUQ458742 GEL458734:GEM458742 GOH458734:GOI458742 GYD458734:GYE458742 HHZ458734:HIA458742 HRV458734:HRW458742 IBR458734:IBS458742 ILN458734:ILO458742 IVJ458734:IVK458742 JFF458734:JFG458742 JPB458734:JPC458742 JYX458734:JYY458742 KIT458734:KIU458742 KSP458734:KSQ458742 LCL458734:LCM458742 LMH458734:LMI458742 LWD458734:LWE458742 MFZ458734:MGA458742 MPV458734:MPW458742 MZR458734:MZS458742 NJN458734:NJO458742 NTJ458734:NTK458742 ODF458734:ODG458742 ONB458734:ONC458742 OWX458734:OWY458742 PGT458734:PGU458742 PQP458734:PQQ458742 QAL458734:QAM458742 QKH458734:QKI458742 QUD458734:QUE458742 RDZ458734:REA458742 RNV458734:RNW458742 RXR458734:RXS458742 SHN458734:SHO458742 SRJ458734:SRK458742 TBF458734:TBG458742 TLB458734:TLC458742 TUX458734:TUY458742 UET458734:UEU458742 UOP458734:UOQ458742 UYL458734:UYM458742 VIH458734:VII458742 VSD458734:VSE458742 WBZ458734:WCA458742 WLV458734:WLW458742 WVR458734:WVS458742 J524270:K524278 JF524270:JG524278 TB524270:TC524278 ACX524270:ACY524278 AMT524270:AMU524278 AWP524270:AWQ524278 BGL524270:BGM524278 BQH524270:BQI524278 CAD524270:CAE524278 CJZ524270:CKA524278 CTV524270:CTW524278 DDR524270:DDS524278 DNN524270:DNO524278 DXJ524270:DXK524278 EHF524270:EHG524278 ERB524270:ERC524278 FAX524270:FAY524278 FKT524270:FKU524278 FUP524270:FUQ524278 GEL524270:GEM524278 GOH524270:GOI524278 GYD524270:GYE524278 HHZ524270:HIA524278 HRV524270:HRW524278 IBR524270:IBS524278 ILN524270:ILO524278 IVJ524270:IVK524278 JFF524270:JFG524278 JPB524270:JPC524278 JYX524270:JYY524278 KIT524270:KIU524278 KSP524270:KSQ524278 LCL524270:LCM524278 LMH524270:LMI524278 LWD524270:LWE524278 MFZ524270:MGA524278 MPV524270:MPW524278 MZR524270:MZS524278 NJN524270:NJO524278 NTJ524270:NTK524278 ODF524270:ODG524278 ONB524270:ONC524278 OWX524270:OWY524278 PGT524270:PGU524278 PQP524270:PQQ524278 QAL524270:QAM524278 QKH524270:QKI524278 QUD524270:QUE524278 RDZ524270:REA524278 RNV524270:RNW524278 RXR524270:RXS524278 SHN524270:SHO524278 SRJ524270:SRK524278 TBF524270:TBG524278 TLB524270:TLC524278 TUX524270:TUY524278 UET524270:UEU524278 UOP524270:UOQ524278 UYL524270:UYM524278 VIH524270:VII524278 VSD524270:VSE524278 WBZ524270:WCA524278 WLV524270:WLW524278 WVR524270:WVS524278 J589806:K589814 JF589806:JG589814 TB589806:TC589814 ACX589806:ACY589814 AMT589806:AMU589814 AWP589806:AWQ589814 BGL589806:BGM589814 BQH589806:BQI589814 CAD589806:CAE589814 CJZ589806:CKA589814 CTV589806:CTW589814 DDR589806:DDS589814 DNN589806:DNO589814 DXJ589806:DXK589814 EHF589806:EHG589814 ERB589806:ERC589814 FAX589806:FAY589814 FKT589806:FKU589814 FUP589806:FUQ589814 GEL589806:GEM589814 GOH589806:GOI589814 GYD589806:GYE589814 HHZ589806:HIA589814 HRV589806:HRW589814 IBR589806:IBS589814 ILN589806:ILO589814 IVJ589806:IVK589814 JFF589806:JFG589814 JPB589806:JPC589814 JYX589806:JYY589814 KIT589806:KIU589814 KSP589806:KSQ589814 LCL589806:LCM589814 LMH589806:LMI589814 LWD589806:LWE589814 MFZ589806:MGA589814 MPV589806:MPW589814 MZR589806:MZS589814 NJN589806:NJO589814 NTJ589806:NTK589814 ODF589806:ODG589814 ONB589806:ONC589814 OWX589806:OWY589814 PGT589806:PGU589814 PQP589806:PQQ589814 QAL589806:QAM589814 QKH589806:QKI589814 QUD589806:QUE589814 RDZ589806:REA589814 RNV589806:RNW589814 RXR589806:RXS589814 SHN589806:SHO589814 SRJ589806:SRK589814 TBF589806:TBG589814 TLB589806:TLC589814 TUX589806:TUY589814 UET589806:UEU589814 UOP589806:UOQ589814 UYL589806:UYM589814 VIH589806:VII589814 VSD589806:VSE589814 WBZ589806:WCA589814 WLV589806:WLW589814 WVR589806:WVS589814 J655342:K655350 JF655342:JG655350 TB655342:TC655350 ACX655342:ACY655350 AMT655342:AMU655350 AWP655342:AWQ655350 BGL655342:BGM655350 BQH655342:BQI655350 CAD655342:CAE655350 CJZ655342:CKA655350 CTV655342:CTW655350 DDR655342:DDS655350 DNN655342:DNO655350 DXJ655342:DXK655350 EHF655342:EHG655350 ERB655342:ERC655350 FAX655342:FAY655350 FKT655342:FKU655350 FUP655342:FUQ655350 GEL655342:GEM655350 GOH655342:GOI655350 GYD655342:GYE655350 HHZ655342:HIA655350 HRV655342:HRW655350 IBR655342:IBS655350 ILN655342:ILO655350 IVJ655342:IVK655350 JFF655342:JFG655350 JPB655342:JPC655350 JYX655342:JYY655350 KIT655342:KIU655350 KSP655342:KSQ655350 LCL655342:LCM655350 LMH655342:LMI655350 LWD655342:LWE655350 MFZ655342:MGA655350 MPV655342:MPW655350 MZR655342:MZS655350 NJN655342:NJO655350 NTJ655342:NTK655350 ODF655342:ODG655350 ONB655342:ONC655350 OWX655342:OWY655350 PGT655342:PGU655350 PQP655342:PQQ655350 QAL655342:QAM655350 QKH655342:QKI655350 QUD655342:QUE655350 RDZ655342:REA655350 RNV655342:RNW655350 RXR655342:RXS655350 SHN655342:SHO655350 SRJ655342:SRK655350 TBF655342:TBG655350 TLB655342:TLC655350 TUX655342:TUY655350 UET655342:UEU655350 UOP655342:UOQ655350 UYL655342:UYM655350 VIH655342:VII655350 VSD655342:VSE655350 WBZ655342:WCA655350 WLV655342:WLW655350 WVR655342:WVS655350 J720878:K720886 JF720878:JG720886 TB720878:TC720886 ACX720878:ACY720886 AMT720878:AMU720886 AWP720878:AWQ720886 BGL720878:BGM720886 BQH720878:BQI720886 CAD720878:CAE720886 CJZ720878:CKA720886 CTV720878:CTW720886 DDR720878:DDS720886 DNN720878:DNO720886 DXJ720878:DXK720886 EHF720878:EHG720886 ERB720878:ERC720886 FAX720878:FAY720886 FKT720878:FKU720886 FUP720878:FUQ720886 GEL720878:GEM720886 GOH720878:GOI720886 GYD720878:GYE720886 HHZ720878:HIA720886 HRV720878:HRW720886 IBR720878:IBS720886 ILN720878:ILO720886 IVJ720878:IVK720886 JFF720878:JFG720886 JPB720878:JPC720886 JYX720878:JYY720886 KIT720878:KIU720886 KSP720878:KSQ720886 LCL720878:LCM720886 LMH720878:LMI720886 LWD720878:LWE720886 MFZ720878:MGA720886 MPV720878:MPW720886 MZR720878:MZS720886 NJN720878:NJO720886 NTJ720878:NTK720886 ODF720878:ODG720886 ONB720878:ONC720886 OWX720878:OWY720886 PGT720878:PGU720886 PQP720878:PQQ720886 QAL720878:QAM720886 QKH720878:QKI720886 QUD720878:QUE720886 RDZ720878:REA720886 RNV720878:RNW720886 RXR720878:RXS720886 SHN720878:SHO720886 SRJ720878:SRK720886 TBF720878:TBG720886 TLB720878:TLC720886 TUX720878:TUY720886 UET720878:UEU720886 UOP720878:UOQ720886 UYL720878:UYM720886 VIH720878:VII720886 VSD720878:VSE720886 WBZ720878:WCA720886 WLV720878:WLW720886 WVR720878:WVS720886 J786414:K786422 JF786414:JG786422 TB786414:TC786422 ACX786414:ACY786422 AMT786414:AMU786422 AWP786414:AWQ786422 BGL786414:BGM786422 BQH786414:BQI786422 CAD786414:CAE786422 CJZ786414:CKA786422 CTV786414:CTW786422 DDR786414:DDS786422 DNN786414:DNO786422 DXJ786414:DXK786422 EHF786414:EHG786422 ERB786414:ERC786422 FAX786414:FAY786422 FKT786414:FKU786422 FUP786414:FUQ786422 GEL786414:GEM786422 GOH786414:GOI786422 GYD786414:GYE786422 HHZ786414:HIA786422 HRV786414:HRW786422 IBR786414:IBS786422 ILN786414:ILO786422 IVJ786414:IVK786422 JFF786414:JFG786422 JPB786414:JPC786422 JYX786414:JYY786422 KIT786414:KIU786422 KSP786414:KSQ786422 LCL786414:LCM786422 LMH786414:LMI786422 LWD786414:LWE786422 MFZ786414:MGA786422 MPV786414:MPW786422 MZR786414:MZS786422 NJN786414:NJO786422 NTJ786414:NTK786422 ODF786414:ODG786422 ONB786414:ONC786422 OWX786414:OWY786422 PGT786414:PGU786422 PQP786414:PQQ786422 QAL786414:QAM786422 QKH786414:QKI786422 QUD786414:QUE786422 RDZ786414:REA786422 RNV786414:RNW786422 RXR786414:RXS786422 SHN786414:SHO786422 SRJ786414:SRK786422 TBF786414:TBG786422 TLB786414:TLC786422 TUX786414:TUY786422 UET786414:UEU786422 UOP786414:UOQ786422 UYL786414:UYM786422 VIH786414:VII786422 VSD786414:VSE786422 WBZ786414:WCA786422 WLV786414:WLW786422 WVR786414:WVS786422 J851950:K851958 JF851950:JG851958 TB851950:TC851958 ACX851950:ACY851958 AMT851950:AMU851958 AWP851950:AWQ851958 BGL851950:BGM851958 BQH851950:BQI851958 CAD851950:CAE851958 CJZ851950:CKA851958 CTV851950:CTW851958 DDR851950:DDS851958 DNN851950:DNO851958 DXJ851950:DXK851958 EHF851950:EHG851958 ERB851950:ERC851958 FAX851950:FAY851958 FKT851950:FKU851958 FUP851950:FUQ851958 GEL851950:GEM851958 GOH851950:GOI851958 GYD851950:GYE851958 HHZ851950:HIA851958 HRV851950:HRW851958 IBR851950:IBS851958 ILN851950:ILO851958 IVJ851950:IVK851958 JFF851950:JFG851958 JPB851950:JPC851958 JYX851950:JYY851958 KIT851950:KIU851958 KSP851950:KSQ851958 LCL851950:LCM851958 LMH851950:LMI851958 LWD851950:LWE851958 MFZ851950:MGA851958 MPV851950:MPW851958 MZR851950:MZS851958 NJN851950:NJO851958 NTJ851950:NTK851958 ODF851950:ODG851958 ONB851950:ONC851958 OWX851950:OWY851958 PGT851950:PGU851958 PQP851950:PQQ851958 QAL851950:QAM851958 QKH851950:QKI851958 QUD851950:QUE851958 RDZ851950:REA851958 RNV851950:RNW851958 RXR851950:RXS851958 SHN851950:SHO851958 SRJ851950:SRK851958 TBF851950:TBG851958 TLB851950:TLC851958 TUX851950:TUY851958 UET851950:UEU851958 UOP851950:UOQ851958 UYL851950:UYM851958 VIH851950:VII851958 VSD851950:VSE851958 WBZ851950:WCA851958 WLV851950:WLW851958 WVR851950:WVS851958 J917486:K917494 JF917486:JG917494 TB917486:TC917494 ACX917486:ACY917494 AMT917486:AMU917494 AWP917486:AWQ917494 BGL917486:BGM917494 BQH917486:BQI917494 CAD917486:CAE917494 CJZ917486:CKA917494 CTV917486:CTW917494 DDR917486:DDS917494 DNN917486:DNO917494 DXJ917486:DXK917494 EHF917486:EHG917494 ERB917486:ERC917494 FAX917486:FAY917494 FKT917486:FKU917494 FUP917486:FUQ917494 GEL917486:GEM917494 GOH917486:GOI917494 GYD917486:GYE917494 HHZ917486:HIA917494 HRV917486:HRW917494 IBR917486:IBS917494 ILN917486:ILO917494 IVJ917486:IVK917494 JFF917486:JFG917494 JPB917486:JPC917494 JYX917486:JYY917494 KIT917486:KIU917494 KSP917486:KSQ917494 LCL917486:LCM917494 LMH917486:LMI917494 LWD917486:LWE917494 MFZ917486:MGA917494 MPV917486:MPW917494 MZR917486:MZS917494 NJN917486:NJO917494 NTJ917486:NTK917494 ODF917486:ODG917494 ONB917486:ONC917494 OWX917486:OWY917494 PGT917486:PGU917494 PQP917486:PQQ917494 QAL917486:QAM917494 QKH917486:QKI917494 QUD917486:QUE917494 RDZ917486:REA917494 RNV917486:RNW917494 RXR917486:RXS917494 SHN917486:SHO917494 SRJ917486:SRK917494 TBF917486:TBG917494 TLB917486:TLC917494 TUX917486:TUY917494 UET917486:UEU917494 UOP917486:UOQ917494 UYL917486:UYM917494 VIH917486:VII917494 VSD917486:VSE917494 WBZ917486:WCA917494 WLV917486:WLW917494 WVR917486:WVS917494 J983022:K983030 JF983022:JG983030 TB983022:TC983030 ACX983022:ACY983030 AMT983022:AMU983030 AWP983022:AWQ983030 BGL983022:BGM983030 BQH983022:BQI983030 CAD983022:CAE983030 CJZ983022:CKA983030 CTV983022:CTW983030 DDR983022:DDS983030 DNN983022:DNO983030 DXJ983022:DXK983030 EHF983022:EHG983030 ERB983022:ERC983030 FAX983022:FAY983030 FKT983022:FKU983030 FUP983022:FUQ983030 GEL983022:GEM983030 GOH983022:GOI983030 GYD983022:GYE983030 HHZ983022:HIA983030 HRV983022:HRW983030 IBR983022:IBS983030 ILN983022:ILO983030 IVJ983022:IVK983030 JFF983022:JFG983030 JPB983022:JPC983030 JYX983022:JYY983030 KIT983022:KIU983030 KSP983022:KSQ983030 LCL983022:LCM983030 LMH983022:LMI983030 LWD983022:LWE983030 MFZ983022:MGA983030 MPV983022:MPW983030 MZR983022:MZS983030 NJN983022:NJO983030 NTJ983022:NTK983030 ODF983022:ODG983030 ONB983022:ONC983030 OWX983022:OWY983030 PGT983022:PGU983030 PQP983022:PQQ983030 QAL983022:QAM983030 QKH983022:QKI983030 QUD983022:QUE983030 RDZ983022:REA983030 RNV983022:RNW983030 RXR983022:RXS983030 SHN983022:SHO983030 SRJ983022:SRK983030 TBF983022:TBG983030 TLB983022:TLC983030 TUX983022:TUY983030 UET983022:UEU983030 UOP983022:UOQ983030 UYL983022:UYM983030 VIH983022:VII983030 VSD983022:VSE983030 WBZ983022:WCA983030 WLV983022:WLW983030 WVR983022:WVS983030 J65528:K65533 JF65528:JG65533 TB65528:TC65533 ACX65528:ACY65533 AMT65528:AMU65533 AWP65528:AWQ65533 BGL65528:BGM65533 BQH65528:BQI65533 CAD65528:CAE65533 CJZ65528:CKA65533 CTV65528:CTW65533 DDR65528:DDS65533 DNN65528:DNO65533 DXJ65528:DXK65533 EHF65528:EHG65533 ERB65528:ERC65533 FAX65528:FAY65533 FKT65528:FKU65533 FUP65528:FUQ65533 GEL65528:GEM65533 GOH65528:GOI65533 GYD65528:GYE65533 HHZ65528:HIA65533 HRV65528:HRW65533 IBR65528:IBS65533 ILN65528:ILO65533 IVJ65528:IVK65533 JFF65528:JFG65533 JPB65528:JPC65533 JYX65528:JYY65533 KIT65528:KIU65533 KSP65528:KSQ65533 LCL65528:LCM65533 LMH65528:LMI65533 LWD65528:LWE65533 MFZ65528:MGA65533 MPV65528:MPW65533 MZR65528:MZS65533 NJN65528:NJO65533 NTJ65528:NTK65533 ODF65528:ODG65533 ONB65528:ONC65533 OWX65528:OWY65533 PGT65528:PGU65533 PQP65528:PQQ65533 QAL65528:QAM65533 QKH65528:QKI65533 QUD65528:QUE65533 RDZ65528:REA65533 RNV65528:RNW65533 RXR65528:RXS65533 SHN65528:SHO65533 SRJ65528:SRK65533 TBF65528:TBG65533 TLB65528:TLC65533 TUX65528:TUY65533 UET65528:UEU65533 UOP65528:UOQ65533 UYL65528:UYM65533 VIH65528:VII65533 VSD65528:VSE65533 WBZ65528:WCA65533 WLV65528:WLW65533 WVR65528:WVS65533 J131064:K131069 JF131064:JG131069 TB131064:TC131069 ACX131064:ACY131069 AMT131064:AMU131069 AWP131064:AWQ131069 BGL131064:BGM131069 BQH131064:BQI131069 CAD131064:CAE131069 CJZ131064:CKA131069 CTV131064:CTW131069 DDR131064:DDS131069 DNN131064:DNO131069 DXJ131064:DXK131069 EHF131064:EHG131069 ERB131064:ERC131069 FAX131064:FAY131069 FKT131064:FKU131069 FUP131064:FUQ131069 GEL131064:GEM131069 GOH131064:GOI131069 GYD131064:GYE131069 HHZ131064:HIA131069 HRV131064:HRW131069 IBR131064:IBS131069 ILN131064:ILO131069 IVJ131064:IVK131069 JFF131064:JFG131069 JPB131064:JPC131069 JYX131064:JYY131069 KIT131064:KIU131069 KSP131064:KSQ131069 LCL131064:LCM131069 LMH131064:LMI131069 LWD131064:LWE131069 MFZ131064:MGA131069 MPV131064:MPW131069 MZR131064:MZS131069 NJN131064:NJO131069 NTJ131064:NTK131069 ODF131064:ODG131069 ONB131064:ONC131069 OWX131064:OWY131069 PGT131064:PGU131069 PQP131064:PQQ131069 QAL131064:QAM131069 QKH131064:QKI131069 QUD131064:QUE131069 RDZ131064:REA131069 RNV131064:RNW131069 RXR131064:RXS131069 SHN131064:SHO131069 SRJ131064:SRK131069 TBF131064:TBG131069 TLB131064:TLC131069 TUX131064:TUY131069 UET131064:UEU131069 UOP131064:UOQ131069 UYL131064:UYM131069 VIH131064:VII131069 VSD131064:VSE131069 WBZ131064:WCA131069 WLV131064:WLW131069 WVR131064:WVS131069 J196600:K196605 JF196600:JG196605 TB196600:TC196605 ACX196600:ACY196605 AMT196600:AMU196605 AWP196600:AWQ196605 BGL196600:BGM196605 BQH196600:BQI196605 CAD196600:CAE196605 CJZ196600:CKA196605 CTV196600:CTW196605 DDR196600:DDS196605 DNN196600:DNO196605 DXJ196600:DXK196605 EHF196600:EHG196605 ERB196600:ERC196605 FAX196600:FAY196605 FKT196600:FKU196605 FUP196600:FUQ196605 GEL196600:GEM196605 GOH196600:GOI196605 GYD196600:GYE196605 HHZ196600:HIA196605 HRV196600:HRW196605 IBR196600:IBS196605 ILN196600:ILO196605 IVJ196600:IVK196605 JFF196600:JFG196605 JPB196600:JPC196605 JYX196600:JYY196605 KIT196600:KIU196605 KSP196600:KSQ196605 LCL196600:LCM196605 LMH196600:LMI196605 LWD196600:LWE196605 MFZ196600:MGA196605 MPV196600:MPW196605 MZR196600:MZS196605 NJN196600:NJO196605 NTJ196600:NTK196605 ODF196600:ODG196605 ONB196600:ONC196605 OWX196600:OWY196605 PGT196600:PGU196605 PQP196600:PQQ196605 QAL196600:QAM196605 QKH196600:QKI196605 QUD196600:QUE196605 RDZ196600:REA196605 RNV196600:RNW196605 RXR196600:RXS196605 SHN196600:SHO196605 SRJ196600:SRK196605 TBF196600:TBG196605 TLB196600:TLC196605 TUX196600:TUY196605 UET196600:UEU196605 UOP196600:UOQ196605 UYL196600:UYM196605 VIH196600:VII196605 VSD196600:VSE196605 WBZ196600:WCA196605 WLV196600:WLW196605 WVR196600:WVS196605 J262136:K262141 JF262136:JG262141 TB262136:TC262141 ACX262136:ACY262141 AMT262136:AMU262141 AWP262136:AWQ262141 BGL262136:BGM262141 BQH262136:BQI262141 CAD262136:CAE262141 CJZ262136:CKA262141 CTV262136:CTW262141 DDR262136:DDS262141 DNN262136:DNO262141 DXJ262136:DXK262141 EHF262136:EHG262141 ERB262136:ERC262141 FAX262136:FAY262141 FKT262136:FKU262141 FUP262136:FUQ262141 GEL262136:GEM262141 GOH262136:GOI262141 GYD262136:GYE262141 HHZ262136:HIA262141 HRV262136:HRW262141 IBR262136:IBS262141 ILN262136:ILO262141 IVJ262136:IVK262141 JFF262136:JFG262141 JPB262136:JPC262141 JYX262136:JYY262141 KIT262136:KIU262141 KSP262136:KSQ262141 LCL262136:LCM262141 LMH262136:LMI262141 LWD262136:LWE262141 MFZ262136:MGA262141 MPV262136:MPW262141 MZR262136:MZS262141 NJN262136:NJO262141 NTJ262136:NTK262141 ODF262136:ODG262141 ONB262136:ONC262141 OWX262136:OWY262141 PGT262136:PGU262141 PQP262136:PQQ262141 QAL262136:QAM262141 QKH262136:QKI262141 QUD262136:QUE262141 RDZ262136:REA262141 RNV262136:RNW262141 RXR262136:RXS262141 SHN262136:SHO262141 SRJ262136:SRK262141 TBF262136:TBG262141 TLB262136:TLC262141 TUX262136:TUY262141 UET262136:UEU262141 UOP262136:UOQ262141 UYL262136:UYM262141 VIH262136:VII262141 VSD262136:VSE262141 WBZ262136:WCA262141 WLV262136:WLW262141 WVR262136:WVS262141 J327672:K327677 JF327672:JG327677 TB327672:TC327677 ACX327672:ACY327677 AMT327672:AMU327677 AWP327672:AWQ327677 BGL327672:BGM327677 BQH327672:BQI327677 CAD327672:CAE327677 CJZ327672:CKA327677 CTV327672:CTW327677 DDR327672:DDS327677 DNN327672:DNO327677 DXJ327672:DXK327677 EHF327672:EHG327677 ERB327672:ERC327677 FAX327672:FAY327677 FKT327672:FKU327677 FUP327672:FUQ327677 GEL327672:GEM327677 GOH327672:GOI327677 GYD327672:GYE327677 HHZ327672:HIA327677 HRV327672:HRW327677 IBR327672:IBS327677 ILN327672:ILO327677 IVJ327672:IVK327677 JFF327672:JFG327677 JPB327672:JPC327677 JYX327672:JYY327677 KIT327672:KIU327677 KSP327672:KSQ327677 LCL327672:LCM327677 LMH327672:LMI327677 LWD327672:LWE327677 MFZ327672:MGA327677 MPV327672:MPW327677 MZR327672:MZS327677 NJN327672:NJO327677 NTJ327672:NTK327677 ODF327672:ODG327677 ONB327672:ONC327677 OWX327672:OWY327677 PGT327672:PGU327677 PQP327672:PQQ327677 QAL327672:QAM327677 QKH327672:QKI327677 QUD327672:QUE327677 RDZ327672:REA327677 RNV327672:RNW327677 RXR327672:RXS327677 SHN327672:SHO327677 SRJ327672:SRK327677 TBF327672:TBG327677 TLB327672:TLC327677 TUX327672:TUY327677 UET327672:UEU327677 UOP327672:UOQ327677 UYL327672:UYM327677 VIH327672:VII327677 VSD327672:VSE327677 WBZ327672:WCA327677 WLV327672:WLW327677 WVR327672:WVS327677 J393208:K393213 JF393208:JG393213 TB393208:TC393213 ACX393208:ACY393213 AMT393208:AMU393213 AWP393208:AWQ393213 BGL393208:BGM393213 BQH393208:BQI393213 CAD393208:CAE393213 CJZ393208:CKA393213 CTV393208:CTW393213 DDR393208:DDS393213 DNN393208:DNO393213 DXJ393208:DXK393213 EHF393208:EHG393213 ERB393208:ERC393213 FAX393208:FAY393213 FKT393208:FKU393213 FUP393208:FUQ393213 GEL393208:GEM393213 GOH393208:GOI393213 GYD393208:GYE393213 HHZ393208:HIA393213 HRV393208:HRW393213 IBR393208:IBS393213 ILN393208:ILO393213 IVJ393208:IVK393213 JFF393208:JFG393213 JPB393208:JPC393213 JYX393208:JYY393213 KIT393208:KIU393213 KSP393208:KSQ393213 LCL393208:LCM393213 LMH393208:LMI393213 LWD393208:LWE393213 MFZ393208:MGA393213 MPV393208:MPW393213 MZR393208:MZS393213 NJN393208:NJO393213 NTJ393208:NTK393213 ODF393208:ODG393213 ONB393208:ONC393213 OWX393208:OWY393213 PGT393208:PGU393213 PQP393208:PQQ393213 QAL393208:QAM393213 QKH393208:QKI393213 QUD393208:QUE393213 RDZ393208:REA393213 RNV393208:RNW393213 RXR393208:RXS393213 SHN393208:SHO393213 SRJ393208:SRK393213 TBF393208:TBG393213 TLB393208:TLC393213 TUX393208:TUY393213 UET393208:UEU393213 UOP393208:UOQ393213 UYL393208:UYM393213 VIH393208:VII393213 VSD393208:VSE393213 WBZ393208:WCA393213 WLV393208:WLW393213 WVR393208:WVS393213 J458744:K458749 JF458744:JG458749 TB458744:TC458749 ACX458744:ACY458749 AMT458744:AMU458749 AWP458744:AWQ458749 BGL458744:BGM458749 BQH458744:BQI458749 CAD458744:CAE458749 CJZ458744:CKA458749 CTV458744:CTW458749 DDR458744:DDS458749 DNN458744:DNO458749 DXJ458744:DXK458749 EHF458744:EHG458749 ERB458744:ERC458749 FAX458744:FAY458749 FKT458744:FKU458749 FUP458744:FUQ458749 GEL458744:GEM458749 GOH458744:GOI458749 GYD458744:GYE458749 HHZ458744:HIA458749 HRV458744:HRW458749 IBR458744:IBS458749 ILN458744:ILO458749 IVJ458744:IVK458749 JFF458744:JFG458749 JPB458744:JPC458749 JYX458744:JYY458749 KIT458744:KIU458749 KSP458744:KSQ458749 LCL458744:LCM458749 LMH458744:LMI458749 LWD458744:LWE458749 MFZ458744:MGA458749 MPV458744:MPW458749 MZR458744:MZS458749 NJN458744:NJO458749 NTJ458744:NTK458749 ODF458744:ODG458749 ONB458744:ONC458749 OWX458744:OWY458749 PGT458744:PGU458749 PQP458744:PQQ458749 QAL458744:QAM458749 QKH458744:QKI458749 QUD458744:QUE458749 RDZ458744:REA458749 RNV458744:RNW458749 RXR458744:RXS458749 SHN458744:SHO458749 SRJ458744:SRK458749 TBF458744:TBG458749 TLB458744:TLC458749 TUX458744:TUY458749 UET458744:UEU458749 UOP458744:UOQ458749 UYL458744:UYM458749 VIH458744:VII458749 VSD458744:VSE458749 WBZ458744:WCA458749 WLV458744:WLW458749 WVR458744:WVS458749 J524280:K524285 JF524280:JG524285 TB524280:TC524285 ACX524280:ACY524285 AMT524280:AMU524285 AWP524280:AWQ524285 BGL524280:BGM524285 BQH524280:BQI524285 CAD524280:CAE524285 CJZ524280:CKA524285 CTV524280:CTW524285 DDR524280:DDS524285 DNN524280:DNO524285 DXJ524280:DXK524285 EHF524280:EHG524285 ERB524280:ERC524285 FAX524280:FAY524285 FKT524280:FKU524285 FUP524280:FUQ524285 GEL524280:GEM524285 GOH524280:GOI524285 GYD524280:GYE524285 HHZ524280:HIA524285 HRV524280:HRW524285 IBR524280:IBS524285 ILN524280:ILO524285 IVJ524280:IVK524285 JFF524280:JFG524285 JPB524280:JPC524285 JYX524280:JYY524285 KIT524280:KIU524285 KSP524280:KSQ524285 LCL524280:LCM524285 LMH524280:LMI524285 LWD524280:LWE524285 MFZ524280:MGA524285 MPV524280:MPW524285 MZR524280:MZS524285 NJN524280:NJO524285 NTJ524280:NTK524285 ODF524280:ODG524285 ONB524280:ONC524285 OWX524280:OWY524285 PGT524280:PGU524285 PQP524280:PQQ524285 QAL524280:QAM524285 QKH524280:QKI524285 QUD524280:QUE524285 RDZ524280:REA524285 RNV524280:RNW524285 RXR524280:RXS524285 SHN524280:SHO524285 SRJ524280:SRK524285 TBF524280:TBG524285 TLB524280:TLC524285 TUX524280:TUY524285 UET524280:UEU524285 UOP524280:UOQ524285 UYL524280:UYM524285 VIH524280:VII524285 VSD524280:VSE524285 WBZ524280:WCA524285 WLV524280:WLW524285 WVR524280:WVS524285 J589816:K589821 JF589816:JG589821 TB589816:TC589821 ACX589816:ACY589821 AMT589816:AMU589821 AWP589816:AWQ589821 BGL589816:BGM589821 BQH589816:BQI589821 CAD589816:CAE589821 CJZ589816:CKA589821 CTV589816:CTW589821 DDR589816:DDS589821 DNN589816:DNO589821 DXJ589816:DXK589821 EHF589816:EHG589821 ERB589816:ERC589821 FAX589816:FAY589821 FKT589816:FKU589821 FUP589816:FUQ589821 GEL589816:GEM589821 GOH589816:GOI589821 GYD589816:GYE589821 HHZ589816:HIA589821 HRV589816:HRW589821 IBR589816:IBS589821 ILN589816:ILO589821 IVJ589816:IVK589821 JFF589816:JFG589821 JPB589816:JPC589821 JYX589816:JYY589821 KIT589816:KIU589821 KSP589816:KSQ589821 LCL589816:LCM589821 LMH589816:LMI589821 LWD589816:LWE589821 MFZ589816:MGA589821 MPV589816:MPW589821 MZR589816:MZS589821 NJN589816:NJO589821 NTJ589816:NTK589821 ODF589816:ODG589821 ONB589816:ONC589821 OWX589816:OWY589821 PGT589816:PGU589821 PQP589816:PQQ589821 QAL589816:QAM589821 QKH589816:QKI589821 QUD589816:QUE589821 RDZ589816:REA589821 RNV589816:RNW589821 RXR589816:RXS589821 SHN589816:SHO589821 SRJ589816:SRK589821 TBF589816:TBG589821 TLB589816:TLC589821 TUX589816:TUY589821 UET589816:UEU589821 UOP589816:UOQ589821 UYL589816:UYM589821 VIH589816:VII589821 VSD589816:VSE589821 WBZ589816:WCA589821 WLV589816:WLW589821 WVR589816:WVS589821 J655352:K655357 JF655352:JG655357 TB655352:TC655357 ACX655352:ACY655357 AMT655352:AMU655357 AWP655352:AWQ655357 BGL655352:BGM655357 BQH655352:BQI655357 CAD655352:CAE655357 CJZ655352:CKA655357 CTV655352:CTW655357 DDR655352:DDS655357 DNN655352:DNO655357 DXJ655352:DXK655357 EHF655352:EHG655357 ERB655352:ERC655357 FAX655352:FAY655357 FKT655352:FKU655357 FUP655352:FUQ655357 GEL655352:GEM655357 GOH655352:GOI655357 GYD655352:GYE655357 HHZ655352:HIA655357 HRV655352:HRW655357 IBR655352:IBS655357 ILN655352:ILO655357 IVJ655352:IVK655357 JFF655352:JFG655357 JPB655352:JPC655357 JYX655352:JYY655357 KIT655352:KIU655357 KSP655352:KSQ655357 LCL655352:LCM655357 LMH655352:LMI655357 LWD655352:LWE655357 MFZ655352:MGA655357 MPV655352:MPW655357 MZR655352:MZS655357 NJN655352:NJO655357 NTJ655352:NTK655357 ODF655352:ODG655357 ONB655352:ONC655357 OWX655352:OWY655357 PGT655352:PGU655357 PQP655352:PQQ655357 QAL655352:QAM655357 QKH655352:QKI655357 QUD655352:QUE655357 RDZ655352:REA655357 RNV655352:RNW655357 RXR655352:RXS655357 SHN655352:SHO655357 SRJ655352:SRK655357 TBF655352:TBG655357 TLB655352:TLC655357 TUX655352:TUY655357 UET655352:UEU655357 UOP655352:UOQ655357 UYL655352:UYM655357 VIH655352:VII655357 VSD655352:VSE655357 WBZ655352:WCA655357 WLV655352:WLW655357 WVR655352:WVS655357 J720888:K720893 JF720888:JG720893 TB720888:TC720893 ACX720888:ACY720893 AMT720888:AMU720893 AWP720888:AWQ720893 BGL720888:BGM720893 BQH720888:BQI720893 CAD720888:CAE720893 CJZ720888:CKA720893 CTV720888:CTW720893 DDR720888:DDS720893 DNN720888:DNO720893 DXJ720888:DXK720893 EHF720888:EHG720893 ERB720888:ERC720893 FAX720888:FAY720893 FKT720888:FKU720893 FUP720888:FUQ720893 GEL720888:GEM720893 GOH720888:GOI720893 GYD720888:GYE720893 HHZ720888:HIA720893 HRV720888:HRW720893 IBR720888:IBS720893 ILN720888:ILO720893 IVJ720888:IVK720893 JFF720888:JFG720893 JPB720888:JPC720893 JYX720888:JYY720893 KIT720888:KIU720893 KSP720888:KSQ720893 LCL720888:LCM720893 LMH720888:LMI720893 LWD720888:LWE720893 MFZ720888:MGA720893 MPV720888:MPW720893 MZR720888:MZS720893 NJN720888:NJO720893 NTJ720888:NTK720893 ODF720888:ODG720893 ONB720888:ONC720893 OWX720888:OWY720893 PGT720888:PGU720893 PQP720888:PQQ720893 QAL720888:QAM720893 QKH720888:QKI720893 QUD720888:QUE720893 RDZ720888:REA720893 RNV720888:RNW720893 RXR720888:RXS720893 SHN720888:SHO720893 SRJ720888:SRK720893 TBF720888:TBG720893 TLB720888:TLC720893 TUX720888:TUY720893 UET720888:UEU720893 UOP720888:UOQ720893 UYL720888:UYM720893 VIH720888:VII720893 VSD720888:VSE720893 WBZ720888:WCA720893 WLV720888:WLW720893 WVR720888:WVS720893 J786424:K786429 JF786424:JG786429 TB786424:TC786429 ACX786424:ACY786429 AMT786424:AMU786429 AWP786424:AWQ786429 BGL786424:BGM786429 BQH786424:BQI786429 CAD786424:CAE786429 CJZ786424:CKA786429 CTV786424:CTW786429 DDR786424:DDS786429 DNN786424:DNO786429 DXJ786424:DXK786429 EHF786424:EHG786429 ERB786424:ERC786429 FAX786424:FAY786429 FKT786424:FKU786429 FUP786424:FUQ786429 GEL786424:GEM786429 GOH786424:GOI786429 GYD786424:GYE786429 HHZ786424:HIA786429 HRV786424:HRW786429 IBR786424:IBS786429 ILN786424:ILO786429 IVJ786424:IVK786429 JFF786424:JFG786429 JPB786424:JPC786429 JYX786424:JYY786429 KIT786424:KIU786429 KSP786424:KSQ786429 LCL786424:LCM786429 LMH786424:LMI786429 LWD786424:LWE786429 MFZ786424:MGA786429 MPV786424:MPW786429 MZR786424:MZS786429 NJN786424:NJO786429 NTJ786424:NTK786429 ODF786424:ODG786429 ONB786424:ONC786429 OWX786424:OWY786429 PGT786424:PGU786429 PQP786424:PQQ786429 QAL786424:QAM786429 QKH786424:QKI786429 QUD786424:QUE786429 RDZ786424:REA786429 RNV786424:RNW786429 RXR786424:RXS786429 SHN786424:SHO786429 SRJ786424:SRK786429 TBF786424:TBG786429 TLB786424:TLC786429 TUX786424:TUY786429 UET786424:UEU786429 UOP786424:UOQ786429 UYL786424:UYM786429 VIH786424:VII786429 VSD786424:VSE786429 WBZ786424:WCA786429 WLV786424:WLW786429 WVR786424:WVS786429 J851960:K851965 JF851960:JG851965 TB851960:TC851965 ACX851960:ACY851965 AMT851960:AMU851965 AWP851960:AWQ851965 BGL851960:BGM851965 BQH851960:BQI851965 CAD851960:CAE851965 CJZ851960:CKA851965 CTV851960:CTW851965 DDR851960:DDS851965 DNN851960:DNO851965 DXJ851960:DXK851965 EHF851960:EHG851965 ERB851960:ERC851965 FAX851960:FAY851965 FKT851960:FKU851965 FUP851960:FUQ851965 GEL851960:GEM851965 GOH851960:GOI851965 GYD851960:GYE851965 HHZ851960:HIA851965 HRV851960:HRW851965 IBR851960:IBS851965 ILN851960:ILO851965 IVJ851960:IVK851965 JFF851960:JFG851965 JPB851960:JPC851965 JYX851960:JYY851965 KIT851960:KIU851965 KSP851960:KSQ851965 LCL851960:LCM851965 LMH851960:LMI851965 LWD851960:LWE851965 MFZ851960:MGA851965 MPV851960:MPW851965 MZR851960:MZS851965 NJN851960:NJO851965 NTJ851960:NTK851965 ODF851960:ODG851965 ONB851960:ONC851965 OWX851960:OWY851965 PGT851960:PGU851965 PQP851960:PQQ851965 QAL851960:QAM851965 QKH851960:QKI851965 QUD851960:QUE851965 RDZ851960:REA851965 RNV851960:RNW851965 RXR851960:RXS851965 SHN851960:SHO851965 SRJ851960:SRK851965 TBF851960:TBG851965 TLB851960:TLC851965 TUX851960:TUY851965 UET851960:UEU851965 UOP851960:UOQ851965 UYL851960:UYM851965 VIH851960:VII851965 VSD851960:VSE851965 WBZ851960:WCA851965 WLV851960:WLW851965 WVR851960:WVS851965 J917496:K917501 JF917496:JG917501 TB917496:TC917501 ACX917496:ACY917501 AMT917496:AMU917501 AWP917496:AWQ917501 BGL917496:BGM917501 BQH917496:BQI917501 CAD917496:CAE917501 CJZ917496:CKA917501 CTV917496:CTW917501 DDR917496:DDS917501 DNN917496:DNO917501 DXJ917496:DXK917501 EHF917496:EHG917501 ERB917496:ERC917501 FAX917496:FAY917501 FKT917496:FKU917501 FUP917496:FUQ917501 GEL917496:GEM917501 GOH917496:GOI917501 GYD917496:GYE917501 HHZ917496:HIA917501 HRV917496:HRW917501 IBR917496:IBS917501 ILN917496:ILO917501 IVJ917496:IVK917501 JFF917496:JFG917501 JPB917496:JPC917501 JYX917496:JYY917501 KIT917496:KIU917501 KSP917496:KSQ917501 LCL917496:LCM917501 LMH917496:LMI917501 LWD917496:LWE917501 MFZ917496:MGA917501 MPV917496:MPW917501 MZR917496:MZS917501 NJN917496:NJO917501 NTJ917496:NTK917501 ODF917496:ODG917501 ONB917496:ONC917501 OWX917496:OWY917501 PGT917496:PGU917501 PQP917496:PQQ917501 QAL917496:QAM917501 QKH917496:QKI917501 QUD917496:QUE917501 RDZ917496:REA917501 RNV917496:RNW917501 RXR917496:RXS917501 SHN917496:SHO917501 SRJ917496:SRK917501 TBF917496:TBG917501 TLB917496:TLC917501 TUX917496:TUY917501 UET917496:UEU917501 UOP917496:UOQ917501 UYL917496:UYM917501 VIH917496:VII917501 VSD917496:VSE917501 WBZ917496:WCA917501 WLV917496:WLW917501 WVR917496:WVS917501 J983032:K983037 JF983032:JG983037 TB983032:TC983037 ACX983032:ACY983037 AMT983032:AMU983037 AWP983032:AWQ983037 BGL983032:BGM983037 BQH983032:BQI983037 CAD983032:CAE983037 CJZ983032:CKA983037 CTV983032:CTW983037 DDR983032:DDS983037 DNN983032:DNO983037 DXJ983032:DXK983037 EHF983032:EHG983037 ERB983032:ERC983037 FAX983032:FAY983037 FKT983032:FKU983037 FUP983032:FUQ983037 GEL983032:GEM983037 GOH983032:GOI983037 GYD983032:GYE983037 HHZ983032:HIA983037 HRV983032:HRW983037 IBR983032:IBS983037 ILN983032:ILO983037 IVJ983032:IVK983037 JFF983032:JFG983037 JPB983032:JPC983037 JYX983032:JYY983037 KIT983032:KIU983037 KSP983032:KSQ983037 LCL983032:LCM983037 LMH983032:LMI983037 LWD983032:LWE983037 MFZ983032:MGA983037 MPV983032:MPW983037 MZR983032:MZS983037 NJN983032:NJO983037 NTJ983032:NTK983037 ODF983032:ODG983037 ONB983032:ONC983037 OWX983032:OWY983037 PGT983032:PGU983037 PQP983032:PQQ983037 QAL983032:QAM983037 QKH983032:QKI983037 QUD983032:QUE983037 RDZ983032:REA983037 RNV983032:RNW983037 RXR983032:RXS983037 SHN983032:SHO983037 SRJ983032:SRK983037 TBF983032:TBG983037 TLB983032:TLC983037 TUX983032:TUY983037 UET983032:UEU983037 UOP983032:UOQ983037 UYL983032:UYM983037 VIH983032:VII983037 VSD983032:VSE983037 WBZ983032:WCA983037 WLV983032:WLW983037 WVR983032:WVS983037">
      <formula1>999999999999</formula1>
    </dataValidation>
    <dataValidation type="whole" operator="greaterThanOrEqual" allowBlank="1" showInputMessage="1" showErrorMessage="1" errorTitle="Pogrešan unos" error="Mogu se unijeti samo cjelobrojne pozitivne vrijednosti." sqref="J65527:K65527 JF65527:JG65527 TB65527:TC65527 ACX65527:ACY65527 AMT65527:AMU65527 AWP65527:AWQ65527 BGL65527:BGM65527 BQH65527:BQI65527 CAD65527:CAE65527 CJZ65527:CKA65527 CTV65527:CTW65527 DDR65527:DDS65527 DNN65527:DNO65527 DXJ65527:DXK65527 EHF65527:EHG65527 ERB65527:ERC65527 FAX65527:FAY65527 FKT65527:FKU65527 FUP65527:FUQ65527 GEL65527:GEM65527 GOH65527:GOI65527 GYD65527:GYE65527 HHZ65527:HIA65527 HRV65527:HRW65527 IBR65527:IBS65527 ILN65527:ILO65527 IVJ65527:IVK65527 JFF65527:JFG65527 JPB65527:JPC65527 JYX65527:JYY65527 KIT65527:KIU65527 KSP65527:KSQ65527 LCL65527:LCM65527 LMH65527:LMI65527 LWD65527:LWE65527 MFZ65527:MGA65527 MPV65527:MPW65527 MZR65527:MZS65527 NJN65527:NJO65527 NTJ65527:NTK65527 ODF65527:ODG65527 ONB65527:ONC65527 OWX65527:OWY65527 PGT65527:PGU65527 PQP65527:PQQ65527 QAL65527:QAM65527 QKH65527:QKI65527 QUD65527:QUE65527 RDZ65527:REA65527 RNV65527:RNW65527 RXR65527:RXS65527 SHN65527:SHO65527 SRJ65527:SRK65527 TBF65527:TBG65527 TLB65527:TLC65527 TUX65527:TUY65527 UET65527:UEU65527 UOP65527:UOQ65527 UYL65527:UYM65527 VIH65527:VII65527 VSD65527:VSE65527 WBZ65527:WCA65527 WLV65527:WLW65527 WVR65527:WVS65527 J131063:K131063 JF131063:JG131063 TB131063:TC131063 ACX131063:ACY131063 AMT131063:AMU131063 AWP131063:AWQ131063 BGL131063:BGM131063 BQH131063:BQI131063 CAD131063:CAE131063 CJZ131063:CKA131063 CTV131063:CTW131063 DDR131063:DDS131063 DNN131063:DNO131063 DXJ131063:DXK131063 EHF131063:EHG131063 ERB131063:ERC131063 FAX131063:FAY131063 FKT131063:FKU131063 FUP131063:FUQ131063 GEL131063:GEM131063 GOH131063:GOI131063 GYD131063:GYE131063 HHZ131063:HIA131063 HRV131063:HRW131063 IBR131063:IBS131063 ILN131063:ILO131063 IVJ131063:IVK131063 JFF131063:JFG131063 JPB131063:JPC131063 JYX131063:JYY131063 KIT131063:KIU131063 KSP131063:KSQ131063 LCL131063:LCM131063 LMH131063:LMI131063 LWD131063:LWE131063 MFZ131063:MGA131063 MPV131063:MPW131063 MZR131063:MZS131063 NJN131063:NJO131063 NTJ131063:NTK131063 ODF131063:ODG131063 ONB131063:ONC131063 OWX131063:OWY131063 PGT131063:PGU131063 PQP131063:PQQ131063 QAL131063:QAM131063 QKH131063:QKI131063 QUD131063:QUE131063 RDZ131063:REA131063 RNV131063:RNW131063 RXR131063:RXS131063 SHN131063:SHO131063 SRJ131063:SRK131063 TBF131063:TBG131063 TLB131063:TLC131063 TUX131063:TUY131063 UET131063:UEU131063 UOP131063:UOQ131063 UYL131063:UYM131063 VIH131063:VII131063 VSD131063:VSE131063 WBZ131063:WCA131063 WLV131063:WLW131063 WVR131063:WVS131063 J196599:K196599 JF196599:JG196599 TB196599:TC196599 ACX196599:ACY196599 AMT196599:AMU196599 AWP196599:AWQ196599 BGL196599:BGM196599 BQH196599:BQI196599 CAD196599:CAE196599 CJZ196599:CKA196599 CTV196599:CTW196599 DDR196599:DDS196599 DNN196599:DNO196599 DXJ196599:DXK196599 EHF196599:EHG196599 ERB196599:ERC196599 FAX196599:FAY196599 FKT196599:FKU196599 FUP196599:FUQ196599 GEL196599:GEM196599 GOH196599:GOI196599 GYD196599:GYE196599 HHZ196599:HIA196599 HRV196599:HRW196599 IBR196599:IBS196599 ILN196599:ILO196599 IVJ196599:IVK196599 JFF196599:JFG196599 JPB196599:JPC196599 JYX196599:JYY196599 KIT196599:KIU196599 KSP196599:KSQ196599 LCL196599:LCM196599 LMH196599:LMI196599 LWD196599:LWE196599 MFZ196599:MGA196599 MPV196599:MPW196599 MZR196599:MZS196599 NJN196599:NJO196599 NTJ196599:NTK196599 ODF196599:ODG196599 ONB196599:ONC196599 OWX196599:OWY196599 PGT196599:PGU196599 PQP196599:PQQ196599 QAL196599:QAM196599 QKH196599:QKI196599 QUD196599:QUE196599 RDZ196599:REA196599 RNV196599:RNW196599 RXR196599:RXS196599 SHN196599:SHO196599 SRJ196599:SRK196599 TBF196599:TBG196599 TLB196599:TLC196599 TUX196599:TUY196599 UET196599:UEU196599 UOP196599:UOQ196599 UYL196599:UYM196599 VIH196599:VII196599 VSD196599:VSE196599 WBZ196599:WCA196599 WLV196599:WLW196599 WVR196599:WVS196599 J262135:K262135 JF262135:JG262135 TB262135:TC262135 ACX262135:ACY262135 AMT262135:AMU262135 AWP262135:AWQ262135 BGL262135:BGM262135 BQH262135:BQI262135 CAD262135:CAE262135 CJZ262135:CKA262135 CTV262135:CTW262135 DDR262135:DDS262135 DNN262135:DNO262135 DXJ262135:DXK262135 EHF262135:EHG262135 ERB262135:ERC262135 FAX262135:FAY262135 FKT262135:FKU262135 FUP262135:FUQ262135 GEL262135:GEM262135 GOH262135:GOI262135 GYD262135:GYE262135 HHZ262135:HIA262135 HRV262135:HRW262135 IBR262135:IBS262135 ILN262135:ILO262135 IVJ262135:IVK262135 JFF262135:JFG262135 JPB262135:JPC262135 JYX262135:JYY262135 KIT262135:KIU262135 KSP262135:KSQ262135 LCL262135:LCM262135 LMH262135:LMI262135 LWD262135:LWE262135 MFZ262135:MGA262135 MPV262135:MPW262135 MZR262135:MZS262135 NJN262135:NJO262135 NTJ262135:NTK262135 ODF262135:ODG262135 ONB262135:ONC262135 OWX262135:OWY262135 PGT262135:PGU262135 PQP262135:PQQ262135 QAL262135:QAM262135 QKH262135:QKI262135 QUD262135:QUE262135 RDZ262135:REA262135 RNV262135:RNW262135 RXR262135:RXS262135 SHN262135:SHO262135 SRJ262135:SRK262135 TBF262135:TBG262135 TLB262135:TLC262135 TUX262135:TUY262135 UET262135:UEU262135 UOP262135:UOQ262135 UYL262135:UYM262135 VIH262135:VII262135 VSD262135:VSE262135 WBZ262135:WCA262135 WLV262135:WLW262135 WVR262135:WVS262135 J327671:K327671 JF327671:JG327671 TB327671:TC327671 ACX327671:ACY327671 AMT327671:AMU327671 AWP327671:AWQ327671 BGL327671:BGM327671 BQH327671:BQI327671 CAD327671:CAE327671 CJZ327671:CKA327671 CTV327671:CTW327671 DDR327671:DDS327671 DNN327671:DNO327671 DXJ327671:DXK327671 EHF327671:EHG327671 ERB327671:ERC327671 FAX327671:FAY327671 FKT327671:FKU327671 FUP327671:FUQ327671 GEL327671:GEM327671 GOH327671:GOI327671 GYD327671:GYE327671 HHZ327671:HIA327671 HRV327671:HRW327671 IBR327671:IBS327671 ILN327671:ILO327671 IVJ327671:IVK327671 JFF327671:JFG327671 JPB327671:JPC327671 JYX327671:JYY327671 KIT327671:KIU327671 KSP327671:KSQ327671 LCL327671:LCM327671 LMH327671:LMI327671 LWD327671:LWE327671 MFZ327671:MGA327671 MPV327671:MPW327671 MZR327671:MZS327671 NJN327671:NJO327671 NTJ327671:NTK327671 ODF327671:ODG327671 ONB327671:ONC327671 OWX327671:OWY327671 PGT327671:PGU327671 PQP327671:PQQ327671 QAL327671:QAM327671 QKH327671:QKI327671 QUD327671:QUE327671 RDZ327671:REA327671 RNV327671:RNW327671 RXR327671:RXS327671 SHN327671:SHO327671 SRJ327671:SRK327671 TBF327671:TBG327671 TLB327671:TLC327671 TUX327671:TUY327671 UET327671:UEU327671 UOP327671:UOQ327671 UYL327671:UYM327671 VIH327671:VII327671 VSD327671:VSE327671 WBZ327671:WCA327671 WLV327671:WLW327671 WVR327671:WVS327671 J393207:K393207 JF393207:JG393207 TB393207:TC393207 ACX393207:ACY393207 AMT393207:AMU393207 AWP393207:AWQ393207 BGL393207:BGM393207 BQH393207:BQI393207 CAD393207:CAE393207 CJZ393207:CKA393207 CTV393207:CTW393207 DDR393207:DDS393207 DNN393207:DNO393207 DXJ393207:DXK393207 EHF393207:EHG393207 ERB393207:ERC393207 FAX393207:FAY393207 FKT393207:FKU393207 FUP393207:FUQ393207 GEL393207:GEM393207 GOH393207:GOI393207 GYD393207:GYE393207 HHZ393207:HIA393207 HRV393207:HRW393207 IBR393207:IBS393207 ILN393207:ILO393207 IVJ393207:IVK393207 JFF393207:JFG393207 JPB393207:JPC393207 JYX393207:JYY393207 KIT393207:KIU393207 KSP393207:KSQ393207 LCL393207:LCM393207 LMH393207:LMI393207 LWD393207:LWE393207 MFZ393207:MGA393207 MPV393207:MPW393207 MZR393207:MZS393207 NJN393207:NJO393207 NTJ393207:NTK393207 ODF393207:ODG393207 ONB393207:ONC393207 OWX393207:OWY393207 PGT393207:PGU393207 PQP393207:PQQ393207 QAL393207:QAM393207 QKH393207:QKI393207 QUD393207:QUE393207 RDZ393207:REA393207 RNV393207:RNW393207 RXR393207:RXS393207 SHN393207:SHO393207 SRJ393207:SRK393207 TBF393207:TBG393207 TLB393207:TLC393207 TUX393207:TUY393207 UET393207:UEU393207 UOP393207:UOQ393207 UYL393207:UYM393207 VIH393207:VII393207 VSD393207:VSE393207 WBZ393207:WCA393207 WLV393207:WLW393207 WVR393207:WVS393207 J458743:K458743 JF458743:JG458743 TB458743:TC458743 ACX458743:ACY458743 AMT458743:AMU458743 AWP458743:AWQ458743 BGL458743:BGM458743 BQH458743:BQI458743 CAD458743:CAE458743 CJZ458743:CKA458743 CTV458743:CTW458743 DDR458743:DDS458743 DNN458743:DNO458743 DXJ458743:DXK458743 EHF458743:EHG458743 ERB458743:ERC458743 FAX458743:FAY458743 FKT458743:FKU458743 FUP458743:FUQ458743 GEL458743:GEM458743 GOH458743:GOI458743 GYD458743:GYE458743 HHZ458743:HIA458743 HRV458743:HRW458743 IBR458743:IBS458743 ILN458743:ILO458743 IVJ458743:IVK458743 JFF458743:JFG458743 JPB458743:JPC458743 JYX458743:JYY458743 KIT458743:KIU458743 KSP458743:KSQ458743 LCL458743:LCM458743 LMH458743:LMI458743 LWD458743:LWE458743 MFZ458743:MGA458743 MPV458743:MPW458743 MZR458743:MZS458743 NJN458743:NJO458743 NTJ458743:NTK458743 ODF458743:ODG458743 ONB458743:ONC458743 OWX458743:OWY458743 PGT458743:PGU458743 PQP458743:PQQ458743 QAL458743:QAM458743 QKH458743:QKI458743 QUD458743:QUE458743 RDZ458743:REA458743 RNV458743:RNW458743 RXR458743:RXS458743 SHN458743:SHO458743 SRJ458743:SRK458743 TBF458743:TBG458743 TLB458743:TLC458743 TUX458743:TUY458743 UET458743:UEU458743 UOP458743:UOQ458743 UYL458743:UYM458743 VIH458743:VII458743 VSD458743:VSE458743 WBZ458743:WCA458743 WLV458743:WLW458743 WVR458743:WVS458743 J524279:K524279 JF524279:JG524279 TB524279:TC524279 ACX524279:ACY524279 AMT524279:AMU524279 AWP524279:AWQ524279 BGL524279:BGM524279 BQH524279:BQI524279 CAD524279:CAE524279 CJZ524279:CKA524279 CTV524279:CTW524279 DDR524279:DDS524279 DNN524279:DNO524279 DXJ524279:DXK524279 EHF524279:EHG524279 ERB524279:ERC524279 FAX524279:FAY524279 FKT524279:FKU524279 FUP524279:FUQ524279 GEL524279:GEM524279 GOH524279:GOI524279 GYD524279:GYE524279 HHZ524279:HIA524279 HRV524279:HRW524279 IBR524279:IBS524279 ILN524279:ILO524279 IVJ524279:IVK524279 JFF524279:JFG524279 JPB524279:JPC524279 JYX524279:JYY524279 KIT524279:KIU524279 KSP524279:KSQ524279 LCL524279:LCM524279 LMH524279:LMI524279 LWD524279:LWE524279 MFZ524279:MGA524279 MPV524279:MPW524279 MZR524279:MZS524279 NJN524279:NJO524279 NTJ524279:NTK524279 ODF524279:ODG524279 ONB524279:ONC524279 OWX524279:OWY524279 PGT524279:PGU524279 PQP524279:PQQ524279 QAL524279:QAM524279 QKH524279:QKI524279 QUD524279:QUE524279 RDZ524279:REA524279 RNV524279:RNW524279 RXR524279:RXS524279 SHN524279:SHO524279 SRJ524279:SRK524279 TBF524279:TBG524279 TLB524279:TLC524279 TUX524279:TUY524279 UET524279:UEU524279 UOP524279:UOQ524279 UYL524279:UYM524279 VIH524279:VII524279 VSD524279:VSE524279 WBZ524279:WCA524279 WLV524279:WLW524279 WVR524279:WVS524279 J589815:K589815 JF589815:JG589815 TB589815:TC589815 ACX589815:ACY589815 AMT589815:AMU589815 AWP589815:AWQ589815 BGL589815:BGM589815 BQH589815:BQI589815 CAD589815:CAE589815 CJZ589815:CKA589815 CTV589815:CTW589815 DDR589815:DDS589815 DNN589815:DNO589815 DXJ589815:DXK589815 EHF589815:EHG589815 ERB589815:ERC589815 FAX589815:FAY589815 FKT589815:FKU589815 FUP589815:FUQ589815 GEL589815:GEM589815 GOH589815:GOI589815 GYD589815:GYE589815 HHZ589815:HIA589815 HRV589815:HRW589815 IBR589815:IBS589815 ILN589815:ILO589815 IVJ589815:IVK589815 JFF589815:JFG589815 JPB589815:JPC589815 JYX589815:JYY589815 KIT589815:KIU589815 KSP589815:KSQ589815 LCL589815:LCM589815 LMH589815:LMI589815 LWD589815:LWE589815 MFZ589815:MGA589815 MPV589815:MPW589815 MZR589815:MZS589815 NJN589815:NJO589815 NTJ589815:NTK589815 ODF589815:ODG589815 ONB589815:ONC589815 OWX589815:OWY589815 PGT589815:PGU589815 PQP589815:PQQ589815 QAL589815:QAM589815 QKH589815:QKI589815 QUD589815:QUE589815 RDZ589815:REA589815 RNV589815:RNW589815 RXR589815:RXS589815 SHN589815:SHO589815 SRJ589815:SRK589815 TBF589815:TBG589815 TLB589815:TLC589815 TUX589815:TUY589815 UET589815:UEU589815 UOP589815:UOQ589815 UYL589815:UYM589815 VIH589815:VII589815 VSD589815:VSE589815 WBZ589815:WCA589815 WLV589815:WLW589815 WVR589815:WVS589815 J655351:K655351 JF655351:JG655351 TB655351:TC655351 ACX655351:ACY655351 AMT655351:AMU655351 AWP655351:AWQ655351 BGL655351:BGM655351 BQH655351:BQI655351 CAD655351:CAE655351 CJZ655351:CKA655351 CTV655351:CTW655351 DDR655351:DDS655351 DNN655351:DNO655351 DXJ655351:DXK655351 EHF655351:EHG655351 ERB655351:ERC655351 FAX655351:FAY655351 FKT655351:FKU655351 FUP655351:FUQ655351 GEL655351:GEM655351 GOH655351:GOI655351 GYD655351:GYE655351 HHZ655351:HIA655351 HRV655351:HRW655351 IBR655351:IBS655351 ILN655351:ILO655351 IVJ655351:IVK655351 JFF655351:JFG655351 JPB655351:JPC655351 JYX655351:JYY655351 KIT655351:KIU655351 KSP655351:KSQ655351 LCL655351:LCM655351 LMH655351:LMI655351 LWD655351:LWE655351 MFZ655351:MGA655351 MPV655351:MPW655351 MZR655351:MZS655351 NJN655351:NJO655351 NTJ655351:NTK655351 ODF655351:ODG655351 ONB655351:ONC655351 OWX655351:OWY655351 PGT655351:PGU655351 PQP655351:PQQ655351 QAL655351:QAM655351 QKH655351:QKI655351 QUD655351:QUE655351 RDZ655351:REA655351 RNV655351:RNW655351 RXR655351:RXS655351 SHN655351:SHO655351 SRJ655351:SRK655351 TBF655351:TBG655351 TLB655351:TLC655351 TUX655351:TUY655351 UET655351:UEU655351 UOP655351:UOQ655351 UYL655351:UYM655351 VIH655351:VII655351 VSD655351:VSE655351 WBZ655351:WCA655351 WLV655351:WLW655351 WVR655351:WVS655351 J720887:K720887 JF720887:JG720887 TB720887:TC720887 ACX720887:ACY720887 AMT720887:AMU720887 AWP720887:AWQ720887 BGL720887:BGM720887 BQH720887:BQI720887 CAD720887:CAE720887 CJZ720887:CKA720887 CTV720887:CTW720887 DDR720887:DDS720887 DNN720887:DNO720887 DXJ720887:DXK720887 EHF720887:EHG720887 ERB720887:ERC720887 FAX720887:FAY720887 FKT720887:FKU720887 FUP720887:FUQ720887 GEL720887:GEM720887 GOH720887:GOI720887 GYD720887:GYE720887 HHZ720887:HIA720887 HRV720887:HRW720887 IBR720887:IBS720887 ILN720887:ILO720887 IVJ720887:IVK720887 JFF720887:JFG720887 JPB720887:JPC720887 JYX720887:JYY720887 KIT720887:KIU720887 KSP720887:KSQ720887 LCL720887:LCM720887 LMH720887:LMI720887 LWD720887:LWE720887 MFZ720887:MGA720887 MPV720887:MPW720887 MZR720887:MZS720887 NJN720887:NJO720887 NTJ720887:NTK720887 ODF720887:ODG720887 ONB720887:ONC720887 OWX720887:OWY720887 PGT720887:PGU720887 PQP720887:PQQ720887 QAL720887:QAM720887 QKH720887:QKI720887 QUD720887:QUE720887 RDZ720887:REA720887 RNV720887:RNW720887 RXR720887:RXS720887 SHN720887:SHO720887 SRJ720887:SRK720887 TBF720887:TBG720887 TLB720887:TLC720887 TUX720887:TUY720887 UET720887:UEU720887 UOP720887:UOQ720887 UYL720887:UYM720887 VIH720887:VII720887 VSD720887:VSE720887 WBZ720887:WCA720887 WLV720887:WLW720887 WVR720887:WVS720887 J786423:K786423 JF786423:JG786423 TB786423:TC786423 ACX786423:ACY786423 AMT786423:AMU786423 AWP786423:AWQ786423 BGL786423:BGM786423 BQH786423:BQI786423 CAD786423:CAE786423 CJZ786423:CKA786423 CTV786423:CTW786423 DDR786423:DDS786423 DNN786423:DNO786423 DXJ786423:DXK786423 EHF786423:EHG786423 ERB786423:ERC786423 FAX786423:FAY786423 FKT786423:FKU786423 FUP786423:FUQ786423 GEL786423:GEM786423 GOH786423:GOI786423 GYD786423:GYE786423 HHZ786423:HIA786423 HRV786423:HRW786423 IBR786423:IBS786423 ILN786423:ILO786423 IVJ786423:IVK786423 JFF786423:JFG786423 JPB786423:JPC786423 JYX786423:JYY786423 KIT786423:KIU786423 KSP786423:KSQ786423 LCL786423:LCM786423 LMH786423:LMI786423 LWD786423:LWE786423 MFZ786423:MGA786423 MPV786423:MPW786423 MZR786423:MZS786423 NJN786423:NJO786423 NTJ786423:NTK786423 ODF786423:ODG786423 ONB786423:ONC786423 OWX786423:OWY786423 PGT786423:PGU786423 PQP786423:PQQ786423 QAL786423:QAM786423 QKH786423:QKI786423 QUD786423:QUE786423 RDZ786423:REA786423 RNV786423:RNW786423 RXR786423:RXS786423 SHN786423:SHO786423 SRJ786423:SRK786423 TBF786423:TBG786423 TLB786423:TLC786423 TUX786423:TUY786423 UET786423:UEU786423 UOP786423:UOQ786423 UYL786423:UYM786423 VIH786423:VII786423 VSD786423:VSE786423 WBZ786423:WCA786423 WLV786423:WLW786423 WVR786423:WVS786423 J851959:K851959 JF851959:JG851959 TB851959:TC851959 ACX851959:ACY851959 AMT851959:AMU851959 AWP851959:AWQ851959 BGL851959:BGM851959 BQH851959:BQI851959 CAD851959:CAE851959 CJZ851959:CKA851959 CTV851959:CTW851959 DDR851959:DDS851959 DNN851959:DNO851959 DXJ851959:DXK851959 EHF851959:EHG851959 ERB851959:ERC851959 FAX851959:FAY851959 FKT851959:FKU851959 FUP851959:FUQ851959 GEL851959:GEM851959 GOH851959:GOI851959 GYD851959:GYE851959 HHZ851959:HIA851959 HRV851959:HRW851959 IBR851959:IBS851959 ILN851959:ILO851959 IVJ851959:IVK851959 JFF851959:JFG851959 JPB851959:JPC851959 JYX851959:JYY851959 KIT851959:KIU851959 KSP851959:KSQ851959 LCL851959:LCM851959 LMH851959:LMI851959 LWD851959:LWE851959 MFZ851959:MGA851959 MPV851959:MPW851959 MZR851959:MZS851959 NJN851959:NJO851959 NTJ851959:NTK851959 ODF851959:ODG851959 ONB851959:ONC851959 OWX851959:OWY851959 PGT851959:PGU851959 PQP851959:PQQ851959 QAL851959:QAM851959 QKH851959:QKI851959 QUD851959:QUE851959 RDZ851959:REA851959 RNV851959:RNW851959 RXR851959:RXS851959 SHN851959:SHO851959 SRJ851959:SRK851959 TBF851959:TBG851959 TLB851959:TLC851959 TUX851959:TUY851959 UET851959:UEU851959 UOP851959:UOQ851959 UYL851959:UYM851959 VIH851959:VII851959 VSD851959:VSE851959 WBZ851959:WCA851959 WLV851959:WLW851959 WVR851959:WVS851959 J917495:K917495 JF917495:JG917495 TB917495:TC917495 ACX917495:ACY917495 AMT917495:AMU917495 AWP917495:AWQ917495 BGL917495:BGM917495 BQH917495:BQI917495 CAD917495:CAE917495 CJZ917495:CKA917495 CTV917495:CTW917495 DDR917495:DDS917495 DNN917495:DNO917495 DXJ917495:DXK917495 EHF917495:EHG917495 ERB917495:ERC917495 FAX917495:FAY917495 FKT917495:FKU917495 FUP917495:FUQ917495 GEL917495:GEM917495 GOH917495:GOI917495 GYD917495:GYE917495 HHZ917495:HIA917495 HRV917495:HRW917495 IBR917495:IBS917495 ILN917495:ILO917495 IVJ917495:IVK917495 JFF917495:JFG917495 JPB917495:JPC917495 JYX917495:JYY917495 KIT917495:KIU917495 KSP917495:KSQ917495 LCL917495:LCM917495 LMH917495:LMI917495 LWD917495:LWE917495 MFZ917495:MGA917495 MPV917495:MPW917495 MZR917495:MZS917495 NJN917495:NJO917495 NTJ917495:NTK917495 ODF917495:ODG917495 ONB917495:ONC917495 OWX917495:OWY917495 PGT917495:PGU917495 PQP917495:PQQ917495 QAL917495:QAM917495 QKH917495:QKI917495 QUD917495:QUE917495 RDZ917495:REA917495 RNV917495:RNW917495 RXR917495:RXS917495 SHN917495:SHO917495 SRJ917495:SRK917495 TBF917495:TBG917495 TLB917495:TLC917495 TUX917495:TUY917495 UET917495:UEU917495 UOP917495:UOQ917495 UYL917495:UYM917495 VIH917495:VII917495 VSD917495:VSE917495 WBZ917495:WCA917495 WLV917495:WLW917495 WVR917495:WVS917495 J983031:K983031 JF983031:JG983031 TB983031:TC983031 ACX983031:ACY983031 AMT983031:AMU983031 AWP983031:AWQ983031 BGL983031:BGM983031 BQH983031:BQI983031 CAD983031:CAE983031 CJZ983031:CKA983031 CTV983031:CTW983031 DDR983031:DDS983031 DNN983031:DNO983031 DXJ983031:DXK983031 EHF983031:EHG983031 ERB983031:ERC983031 FAX983031:FAY983031 FKT983031:FKU983031 FUP983031:FUQ983031 GEL983031:GEM983031 GOH983031:GOI983031 GYD983031:GYE983031 HHZ983031:HIA983031 HRV983031:HRW983031 IBR983031:IBS983031 ILN983031:ILO983031 IVJ983031:IVK983031 JFF983031:JFG983031 JPB983031:JPC983031 JYX983031:JYY983031 KIT983031:KIU983031 KSP983031:KSQ983031 LCL983031:LCM983031 LMH983031:LMI983031 LWD983031:LWE983031 MFZ983031:MGA983031 MPV983031:MPW983031 MZR983031:MZS983031 NJN983031:NJO983031 NTJ983031:NTK983031 ODF983031:ODG983031 ONB983031:ONC983031 OWX983031:OWY983031 PGT983031:PGU983031 PQP983031:PQQ983031 QAL983031:QAM983031 QKH983031:QKI983031 QUD983031:QUE983031 RDZ983031:REA983031 RNV983031:RNW983031 RXR983031:RXS983031 SHN983031:SHO983031 SRJ983031:SRK983031 TBF983031:TBG983031 TLB983031:TLC983031 TUX983031:TUY983031 UET983031:UEU983031 UOP983031:UOQ983031 UYL983031:UYM983031 VIH983031:VII983031 VSD983031:VSE983031 WBZ983031:WCA983031 WLV983031:WLW983031 WVR983031:WVS983031 J65534:K65535 JF65534:JG65535 TB65534:TC65535 ACX65534:ACY65535 AMT65534:AMU65535 AWP65534:AWQ65535 BGL65534:BGM65535 BQH65534:BQI65535 CAD65534:CAE65535 CJZ65534:CKA65535 CTV65534:CTW65535 DDR65534:DDS65535 DNN65534:DNO65535 DXJ65534:DXK65535 EHF65534:EHG65535 ERB65534:ERC65535 FAX65534:FAY65535 FKT65534:FKU65535 FUP65534:FUQ65535 GEL65534:GEM65535 GOH65534:GOI65535 GYD65534:GYE65535 HHZ65534:HIA65535 HRV65534:HRW65535 IBR65534:IBS65535 ILN65534:ILO65535 IVJ65534:IVK65535 JFF65534:JFG65535 JPB65534:JPC65535 JYX65534:JYY65535 KIT65534:KIU65535 KSP65534:KSQ65535 LCL65534:LCM65535 LMH65534:LMI65535 LWD65534:LWE65535 MFZ65534:MGA65535 MPV65534:MPW65535 MZR65534:MZS65535 NJN65534:NJO65535 NTJ65534:NTK65535 ODF65534:ODG65535 ONB65534:ONC65535 OWX65534:OWY65535 PGT65534:PGU65535 PQP65534:PQQ65535 QAL65534:QAM65535 QKH65534:QKI65535 QUD65534:QUE65535 RDZ65534:REA65535 RNV65534:RNW65535 RXR65534:RXS65535 SHN65534:SHO65535 SRJ65534:SRK65535 TBF65534:TBG65535 TLB65534:TLC65535 TUX65534:TUY65535 UET65534:UEU65535 UOP65534:UOQ65535 UYL65534:UYM65535 VIH65534:VII65535 VSD65534:VSE65535 WBZ65534:WCA65535 WLV65534:WLW65535 WVR65534:WVS65535 J131070:K131071 JF131070:JG131071 TB131070:TC131071 ACX131070:ACY131071 AMT131070:AMU131071 AWP131070:AWQ131071 BGL131070:BGM131071 BQH131070:BQI131071 CAD131070:CAE131071 CJZ131070:CKA131071 CTV131070:CTW131071 DDR131070:DDS131071 DNN131070:DNO131071 DXJ131070:DXK131071 EHF131070:EHG131071 ERB131070:ERC131071 FAX131070:FAY131071 FKT131070:FKU131071 FUP131070:FUQ131071 GEL131070:GEM131071 GOH131070:GOI131071 GYD131070:GYE131071 HHZ131070:HIA131071 HRV131070:HRW131071 IBR131070:IBS131071 ILN131070:ILO131071 IVJ131070:IVK131071 JFF131070:JFG131071 JPB131070:JPC131071 JYX131070:JYY131071 KIT131070:KIU131071 KSP131070:KSQ131071 LCL131070:LCM131071 LMH131070:LMI131071 LWD131070:LWE131071 MFZ131070:MGA131071 MPV131070:MPW131071 MZR131070:MZS131071 NJN131070:NJO131071 NTJ131070:NTK131071 ODF131070:ODG131071 ONB131070:ONC131071 OWX131070:OWY131071 PGT131070:PGU131071 PQP131070:PQQ131071 QAL131070:QAM131071 QKH131070:QKI131071 QUD131070:QUE131071 RDZ131070:REA131071 RNV131070:RNW131071 RXR131070:RXS131071 SHN131070:SHO131071 SRJ131070:SRK131071 TBF131070:TBG131071 TLB131070:TLC131071 TUX131070:TUY131071 UET131070:UEU131071 UOP131070:UOQ131071 UYL131070:UYM131071 VIH131070:VII131071 VSD131070:VSE131071 WBZ131070:WCA131071 WLV131070:WLW131071 WVR131070:WVS131071 J196606:K196607 JF196606:JG196607 TB196606:TC196607 ACX196606:ACY196607 AMT196606:AMU196607 AWP196606:AWQ196607 BGL196606:BGM196607 BQH196606:BQI196607 CAD196606:CAE196607 CJZ196606:CKA196607 CTV196606:CTW196607 DDR196606:DDS196607 DNN196606:DNO196607 DXJ196606:DXK196607 EHF196606:EHG196607 ERB196606:ERC196607 FAX196606:FAY196607 FKT196606:FKU196607 FUP196606:FUQ196607 GEL196606:GEM196607 GOH196606:GOI196607 GYD196606:GYE196607 HHZ196606:HIA196607 HRV196606:HRW196607 IBR196606:IBS196607 ILN196606:ILO196607 IVJ196606:IVK196607 JFF196606:JFG196607 JPB196606:JPC196607 JYX196606:JYY196607 KIT196606:KIU196607 KSP196606:KSQ196607 LCL196606:LCM196607 LMH196606:LMI196607 LWD196606:LWE196607 MFZ196606:MGA196607 MPV196606:MPW196607 MZR196606:MZS196607 NJN196606:NJO196607 NTJ196606:NTK196607 ODF196606:ODG196607 ONB196606:ONC196607 OWX196606:OWY196607 PGT196606:PGU196607 PQP196606:PQQ196607 QAL196606:QAM196607 QKH196606:QKI196607 QUD196606:QUE196607 RDZ196606:REA196607 RNV196606:RNW196607 RXR196606:RXS196607 SHN196606:SHO196607 SRJ196606:SRK196607 TBF196606:TBG196607 TLB196606:TLC196607 TUX196606:TUY196607 UET196606:UEU196607 UOP196606:UOQ196607 UYL196606:UYM196607 VIH196606:VII196607 VSD196606:VSE196607 WBZ196606:WCA196607 WLV196606:WLW196607 WVR196606:WVS196607 J262142:K262143 JF262142:JG262143 TB262142:TC262143 ACX262142:ACY262143 AMT262142:AMU262143 AWP262142:AWQ262143 BGL262142:BGM262143 BQH262142:BQI262143 CAD262142:CAE262143 CJZ262142:CKA262143 CTV262142:CTW262143 DDR262142:DDS262143 DNN262142:DNO262143 DXJ262142:DXK262143 EHF262142:EHG262143 ERB262142:ERC262143 FAX262142:FAY262143 FKT262142:FKU262143 FUP262142:FUQ262143 GEL262142:GEM262143 GOH262142:GOI262143 GYD262142:GYE262143 HHZ262142:HIA262143 HRV262142:HRW262143 IBR262142:IBS262143 ILN262142:ILO262143 IVJ262142:IVK262143 JFF262142:JFG262143 JPB262142:JPC262143 JYX262142:JYY262143 KIT262142:KIU262143 KSP262142:KSQ262143 LCL262142:LCM262143 LMH262142:LMI262143 LWD262142:LWE262143 MFZ262142:MGA262143 MPV262142:MPW262143 MZR262142:MZS262143 NJN262142:NJO262143 NTJ262142:NTK262143 ODF262142:ODG262143 ONB262142:ONC262143 OWX262142:OWY262143 PGT262142:PGU262143 PQP262142:PQQ262143 QAL262142:QAM262143 QKH262142:QKI262143 QUD262142:QUE262143 RDZ262142:REA262143 RNV262142:RNW262143 RXR262142:RXS262143 SHN262142:SHO262143 SRJ262142:SRK262143 TBF262142:TBG262143 TLB262142:TLC262143 TUX262142:TUY262143 UET262142:UEU262143 UOP262142:UOQ262143 UYL262142:UYM262143 VIH262142:VII262143 VSD262142:VSE262143 WBZ262142:WCA262143 WLV262142:WLW262143 WVR262142:WVS262143 J327678:K327679 JF327678:JG327679 TB327678:TC327679 ACX327678:ACY327679 AMT327678:AMU327679 AWP327678:AWQ327679 BGL327678:BGM327679 BQH327678:BQI327679 CAD327678:CAE327679 CJZ327678:CKA327679 CTV327678:CTW327679 DDR327678:DDS327679 DNN327678:DNO327679 DXJ327678:DXK327679 EHF327678:EHG327679 ERB327678:ERC327679 FAX327678:FAY327679 FKT327678:FKU327679 FUP327678:FUQ327679 GEL327678:GEM327679 GOH327678:GOI327679 GYD327678:GYE327679 HHZ327678:HIA327679 HRV327678:HRW327679 IBR327678:IBS327679 ILN327678:ILO327679 IVJ327678:IVK327679 JFF327678:JFG327679 JPB327678:JPC327679 JYX327678:JYY327679 KIT327678:KIU327679 KSP327678:KSQ327679 LCL327678:LCM327679 LMH327678:LMI327679 LWD327678:LWE327679 MFZ327678:MGA327679 MPV327678:MPW327679 MZR327678:MZS327679 NJN327678:NJO327679 NTJ327678:NTK327679 ODF327678:ODG327679 ONB327678:ONC327679 OWX327678:OWY327679 PGT327678:PGU327679 PQP327678:PQQ327679 QAL327678:QAM327679 QKH327678:QKI327679 QUD327678:QUE327679 RDZ327678:REA327679 RNV327678:RNW327679 RXR327678:RXS327679 SHN327678:SHO327679 SRJ327678:SRK327679 TBF327678:TBG327679 TLB327678:TLC327679 TUX327678:TUY327679 UET327678:UEU327679 UOP327678:UOQ327679 UYL327678:UYM327679 VIH327678:VII327679 VSD327678:VSE327679 WBZ327678:WCA327679 WLV327678:WLW327679 WVR327678:WVS327679 J393214:K393215 JF393214:JG393215 TB393214:TC393215 ACX393214:ACY393215 AMT393214:AMU393215 AWP393214:AWQ393215 BGL393214:BGM393215 BQH393214:BQI393215 CAD393214:CAE393215 CJZ393214:CKA393215 CTV393214:CTW393215 DDR393214:DDS393215 DNN393214:DNO393215 DXJ393214:DXK393215 EHF393214:EHG393215 ERB393214:ERC393215 FAX393214:FAY393215 FKT393214:FKU393215 FUP393214:FUQ393215 GEL393214:GEM393215 GOH393214:GOI393215 GYD393214:GYE393215 HHZ393214:HIA393215 HRV393214:HRW393215 IBR393214:IBS393215 ILN393214:ILO393215 IVJ393214:IVK393215 JFF393214:JFG393215 JPB393214:JPC393215 JYX393214:JYY393215 KIT393214:KIU393215 KSP393214:KSQ393215 LCL393214:LCM393215 LMH393214:LMI393215 LWD393214:LWE393215 MFZ393214:MGA393215 MPV393214:MPW393215 MZR393214:MZS393215 NJN393214:NJO393215 NTJ393214:NTK393215 ODF393214:ODG393215 ONB393214:ONC393215 OWX393214:OWY393215 PGT393214:PGU393215 PQP393214:PQQ393215 QAL393214:QAM393215 QKH393214:QKI393215 QUD393214:QUE393215 RDZ393214:REA393215 RNV393214:RNW393215 RXR393214:RXS393215 SHN393214:SHO393215 SRJ393214:SRK393215 TBF393214:TBG393215 TLB393214:TLC393215 TUX393214:TUY393215 UET393214:UEU393215 UOP393214:UOQ393215 UYL393214:UYM393215 VIH393214:VII393215 VSD393214:VSE393215 WBZ393214:WCA393215 WLV393214:WLW393215 WVR393214:WVS393215 J458750:K458751 JF458750:JG458751 TB458750:TC458751 ACX458750:ACY458751 AMT458750:AMU458751 AWP458750:AWQ458751 BGL458750:BGM458751 BQH458750:BQI458751 CAD458750:CAE458751 CJZ458750:CKA458751 CTV458750:CTW458751 DDR458750:DDS458751 DNN458750:DNO458751 DXJ458750:DXK458751 EHF458750:EHG458751 ERB458750:ERC458751 FAX458750:FAY458751 FKT458750:FKU458751 FUP458750:FUQ458751 GEL458750:GEM458751 GOH458750:GOI458751 GYD458750:GYE458751 HHZ458750:HIA458751 HRV458750:HRW458751 IBR458750:IBS458751 ILN458750:ILO458751 IVJ458750:IVK458751 JFF458750:JFG458751 JPB458750:JPC458751 JYX458750:JYY458751 KIT458750:KIU458751 KSP458750:KSQ458751 LCL458750:LCM458751 LMH458750:LMI458751 LWD458750:LWE458751 MFZ458750:MGA458751 MPV458750:MPW458751 MZR458750:MZS458751 NJN458750:NJO458751 NTJ458750:NTK458751 ODF458750:ODG458751 ONB458750:ONC458751 OWX458750:OWY458751 PGT458750:PGU458751 PQP458750:PQQ458751 QAL458750:QAM458751 QKH458750:QKI458751 QUD458750:QUE458751 RDZ458750:REA458751 RNV458750:RNW458751 RXR458750:RXS458751 SHN458750:SHO458751 SRJ458750:SRK458751 TBF458750:TBG458751 TLB458750:TLC458751 TUX458750:TUY458751 UET458750:UEU458751 UOP458750:UOQ458751 UYL458750:UYM458751 VIH458750:VII458751 VSD458750:VSE458751 WBZ458750:WCA458751 WLV458750:WLW458751 WVR458750:WVS458751 J524286:K524287 JF524286:JG524287 TB524286:TC524287 ACX524286:ACY524287 AMT524286:AMU524287 AWP524286:AWQ524287 BGL524286:BGM524287 BQH524286:BQI524287 CAD524286:CAE524287 CJZ524286:CKA524287 CTV524286:CTW524287 DDR524286:DDS524287 DNN524286:DNO524287 DXJ524286:DXK524287 EHF524286:EHG524287 ERB524286:ERC524287 FAX524286:FAY524287 FKT524286:FKU524287 FUP524286:FUQ524287 GEL524286:GEM524287 GOH524286:GOI524287 GYD524286:GYE524287 HHZ524286:HIA524287 HRV524286:HRW524287 IBR524286:IBS524287 ILN524286:ILO524287 IVJ524286:IVK524287 JFF524286:JFG524287 JPB524286:JPC524287 JYX524286:JYY524287 KIT524286:KIU524287 KSP524286:KSQ524287 LCL524286:LCM524287 LMH524286:LMI524287 LWD524286:LWE524287 MFZ524286:MGA524287 MPV524286:MPW524287 MZR524286:MZS524287 NJN524286:NJO524287 NTJ524286:NTK524287 ODF524286:ODG524287 ONB524286:ONC524287 OWX524286:OWY524287 PGT524286:PGU524287 PQP524286:PQQ524287 QAL524286:QAM524287 QKH524286:QKI524287 QUD524286:QUE524287 RDZ524286:REA524287 RNV524286:RNW524287 RXR524286:RXS524287 SHN524286:SHO524287 SRJ524286:SRK524287 TBF524286:TBG524287 TLB524286:TLC524287 TUX524286:TUY524287 UET524286:UEU524287 UOP524286:UOQ524287 UYL524286:UYM524287 VIH524286:VII524287 VSD524286:VSE524287 WBZ524286:WCA524287 WLV524286:WLW524287 WVR524286:WVS524287 J589822:K589823 JF589822:JG589823 TB589822:TC589823 ACX589822:ACY589823 AMT589822:AMU589823 AWP589822:AWQ589823 BGL589822:BGM589823 BQH589822:BQI589823 CAD589822:CAE589823 CJZ589822:CKA589823 CTV589822:CTW589823 DDR589822:DDS589823 DNN589822:DNO589823 DXJ589822:DXK589823 EHF589822:EHG589823 ERB589822:ERC589823 FAX589822:FAY589823 FKT589822:FKU589823 FUP589822:FUQ589823 GEL589822:GEM589823 GOH589822:GOI589823 GYD589822:GYE589823 HHZ589822:HIA589823 HRV589822:HRW589823 IBR589822:IBS589823 ILN589822:ILO589823 IVJ589822:IVK589823 JFF589822:JFG589823 JPB589822:JPC589823 JYX589822:JYY589823 KIT589822:KIU589823 KSP589822:KSQ589823 LCL589822:LCM589823 LMH589822:LMI589823 LWD589822:LWE589823 MFZ589822:MGA589823 MPV589822:MPW589823 MZR589822:MZS589823 NJN589822:NJO589823 NTJ589822:NTK589823 ODF589822:ODG589823 ONB589822:ONC589823 OWX589822:OWY589823 PGT589822:PGU589823 PQP589822:PQQ589823 QAL589822:QAM589823 QKH589822:QKI589823 QUD589822:QUE589823 RDZ589822:REA589823 RNV589822:RNW589823 RXR589822:RXS589823 SHN589822:SHO589823 SRJ589822:SRK589823 TBF589822:TBG589823 TLB589822:TLC589823 TUX589822:TUY589823 UET589822:UEU589823 UOP589822:UOQ589823 UYL589822:UYM589823 VIH589822:VII589823 VSD589822:VSE589823 WBZ589822:WCA589823 WLV589822:WLW589823 WVR589822:WVS589823 J655358:K655359 JF655358:JG655359 TB655358:TC655359 ACX655358:ACY655359 AMT655358:AMU655359 AWP655358:AWQ655359 BGL655358:BGM655359 BQH655358:BQI655359 CAD655358:CAE655359 CJZ655358:CKA655359 CTV655358:CTW655359 DDR655358:DDS655359 DNN655358:DNO655359 DXJ655358:DXK655359 EHF655358:EHG655359 ERB655358:ERC655359 FAX655358:FAY655359 FKT655358:FKU655359 FUP655358:FUQ655359 GEL655358:GEM655359 GOH655358:GOI655359 GYD655358:GYE655359 HHZ655358:HIA655359 HRV655358:HRW655359 IBR655358:IBS655359 ILN655358:ILO655359 IVJ655358:IVK655359 JFF655358:JFG655359 JPB655358:JPC655359 JYX655358:JYY655359 KIT655358:KIU655359 KSP655358:KSQ655359 LCL655358:LCM655359 LMH655358:LMI655359 LWD655358:LWE655359 MFZ655358:MGA655359 MPV655358:MPW655359 MZR655358:MZS655359 NJN655358:NJO655359 NTJ655358:NTK655359 ODF655358:ODG655359 ONB655358:ONC655359 OWX655358:OWY655359 PGT655358:PGU655359 PQP655358:PQQ655359 QAL655358:QAM655359 QKH655358:QKI655359 QUD655358:QUE655359 RDZ655358:REA655359 RNV655358:RNW655359 RXR655358:RXS655359 SHN655358:SHO655359 SRJ655358:SRK655359 TBF655358:TBG655359 TLB655358:TLC655359 TUX655358:TUY655359 UET655358:UEU655359 UOP655358:UOQ655359 UYL655358:UYM655359 VIH655358:VII655359 VSD655358:VSE655359 WBZ655358:WCA655359 WLV655358:WLW655359 WVR655358:WVS655359 J720894:K720895 JF720894:JG720895 TB720894:TC720895 ACX720894:ACY720895 AMT720894:AMU720895 AWP720894:AWQ720895 BGL720894:BGM720895 BQH720894:BQI720895 CAD720894:CAE720895 CJZ720894:CKA720895 CTV720894:CTW720895 DDR720894:DDS720895 DNN720894:DNO720895 DXJ720894:DXK720895 EHF720894:EHG720895 ERB720894:ERC720895 FAX720894:FAY720895 FKT720894:FKU720895 FUP720894:FUQ720895 GEL720894:GEM720895 GOH720894:GOI720895 GYD720894:GYE720895 HHZ720894:HIA720895 HRV720894:HRW720895 IBR720894:IBS720895 ILN720894:ILO720895 IVJ720894:IVK720895 JFF720894:JFG720895 JPB720894:JPC720895 JYX720894:JYY720895 KIT720894:KIU720895 KSP720894:KSQ720895 LCL720894:LCM720895 LMH720894:LMI720895 LWD720894:LWE720895 MFZ720894:MGA720895 MPV720894:MPW720895 MZR720894:MZS720895 NJN720894:NJO720895 NTJ720894:NTK720895 ODF720894:ODG720895 ONB720894:ONC720895 OWX720894:OWY720895 PGT720894:PGU720895 PQP720894:PQQ720895 QAL720894:QAM720895 QKH720894:QKI720895 QUD720894:QUE720895 RDZ720894:REA720895 RNV720894:RNW720895 RXR720894:RXS720895 SHN720894:SHO720895 SRJ720894:SRK720895 TBF720894:TBG720895 TLB720894:TLC720895 TUX720894:TUY720895 UET720894:UEU720895 UOP720894:UOQ720895 UYL720894:UYM720895 VIH720894:VII720895 VSD720894:VSE720895 WBZ720894:WCA720895 WLV720894:WLW720895 WVR720894:WVS720895 J786430:K786431 JF786430:JG786431 TB786430:TC786431 ACX786430:ACY786431 AMT786430:AMU786431 AWP786430:AWQ786431 BGL786430:BGM786431 BQH786430:BQI786431 CAD786430:CAE786431 CJZ786430:CKA786431 CTV786430:CTW786431 DDR786430:DDS786431 DNN786430:DNO786431 DXJ786430:DXK786431 EHF786430:EHG786431 ERB786430:ERC786431 FAX786430:FAY786431 FKT786430:FKU786431 FUP786430:FUQ786431 GEL786430:GEM786431 GOH786430:GOI786431 GYD786430:GYE786431 HHZ786430:HIA786431 HRV786430:HRW786431 IBR786430:IBS786431 ILN786430:ILO786431 IVJ786430:IVK786431 JFF786430:JFG786431 JPB786430:JPC786431 JYX786430:JYY786431 KIT786430:KIU786431 KSP786430:KSQ786431 LCL786430:LCM786431 LMH786430:LMI786431 LWD786430:LWE786431 MFZ786430:MGA786431 MPV786430:MPW786431 MZR786430:MZS786431 NJN786430:NJO786431 NTJ786430:NTK786431 ODF786430:ODG786431 ONB786430:ONC786431 OWX786430:OWY786431 PGT786430:PGU786431 PQP786430:PQQ786431 QAL786430:QAM786431 QKH786430:QKI786431 QUD786430:QUE786431 RDZ786430:REA786431 RNV786430:RNW786431 RXR786430:RXS786431 SHN786430:SHO786431 SRJ786430:SRK786431 TBF786430:TBG786431 TLB786430:TLC786431 TUX786430:TUY786431 UET786430:UEU786431 UOP786430:UOQ786431 UYL786430:UYM786431 VIH786430:VII786431 VSD786430:VSE786431 WBZ786430:WCA786431 WLV786430:WLW786431 WVR786430:WVS786431 J851966:K851967 JF851966:JG851967 TB851966:TC851967 ACX851966:ACY851967 AMT851966:AMU851967 AWP851966:AWQ851967 BGL851966:BGM851967 BQH851966:BQI851967 CAD851966:CAE851967 CJZ851966:CKA851967 CTV851966:CTW851967 DDR851966:DDS851967 DNN851966:DNO851967 DXJ851966:DXK851967 EHF851966:EHG851967 ERB851966:ERC851967 FAX851966:FAY851967 FKT851966:FKU851967 FUP851966:FUQ851967 GEL851966:GEM851967 GOH851966:GOI851967 GYD851966:GYE851967 HHZ851966:HIA851967 HRV851966:HRW851967 IBR851966:IBS851967 ILN851966:ILO851967 IVJ851966:IVK851967 JFF851966:JFG851967 JPB851966:JPC851967 JYX851966:JYY851967 KIT851966:KIU851967 KSP851966:KSQ851967 LCL851966:LCM851967 LMH851966:LMI851967 LWD851966:LWE851967 MFZ851966:MGA851967 MPV851966:MPW851967 MZR851966:MZS851967 NJN851966:NJO851967 NTJ851966:NTK851967 ODF851966:ODG851967 ONB851966:ONC851967 OWX851966:OWY851967 PGT851966:PGU851967 PQP851966:PQQ851967 QAL851966:QAM851967 QKH851966:QKI851967 QUD851966:QUE851967 RDZ851966:REA851967 RNV851966:RNW851967 RXR851966:RXS851967 SHN851966:SHO851967 SRJ851966:SRK851967 TBF851966:TBG851967 TLB851966:TLC851967 TUX851966:TUY851967 UET851966:UEU851967 UOP851966:UOQ851967 UYL851966:UYM851967 VIH851966:VII851967 VSD851966:VSE851967 WBZ851966:WCA851967 WLV851966:WLW851967 WVR851966:WVS851967 J917502:K917503 JF917502:JG917503 TB917502:TC917503 ACX917502:ACY917503 AMT917502:AMU917503 AWP917502:AWQ917503 BGL917502:BGM917503 BQH917502:BQI917503 CAD917502:CAE917503 CJZ917502:CKA917503 CTV917502:CTW917503 DDR917502:DDS917503 DNN917502:DNO917503 DXJ917502:DXK917503 EHF917502:EHG917503 ERB917502:ERC917503 FAX917502:FAY917503 FKT917502:FKU917503 FUP917502:FUQ917503 GEL917502:GEM917503 GOH917502:GOI917503 GYD917502:GYE917503 HHZ917502:HIA917503 HRV917502:HRW917503 IBR917502:IBS917503 ILN917502:ILO917503 IVJ917502:IVK917503 JFF917502:JFG917503 JPB917502:JPC917503 JYX917502:JYY917503 KIT917502:KIU917503 KSP917502:KSQ917503 LCL917502:LCM917503 LMH917502:LMI917503 LWD917502:LWE917503 MFZ917502:MGA917503 MPV917502:MPW917503 MZR917502:MZS917503 NJN917502:NJO917503 NTJ917502:NTK917503 ODF917502:ODG917503 ONB917502:ONC917503 OWX917502:OWY917503 PGT917502:PGU917503 PQP917502:PQQ917503 QAL917502:QAM917503 QKH917502:QKI917503 QUD917502:QUE917503 RDZ917502:REA917503 RNV917502:RNW917503 RXR917502:RXS917503 SHN917502:SHO917503 SRJ917502:SRK917503 TBF917502:TBG917503 TLB917502:TLC917503 TUX917502:TUY917503 UET917502:UEU917503 UOP917502:UOQ917503 UYL917502:UYM917503 VIH917502:VII917503 VSD917502:VSE917503 WBZ917502:WCA917503 WLV917502:WLW917503 WVR917502:WVS917503 J983038:K983039 JF983038:JG983039 TB983038:TC983039 ACX983038:ACY983039 AMT983038:AMU983039 AWP983038:AWQ983039 BGL983038:BGM983039 BQH983038:BQI983039 CAD983038:CAE983039 CJZ983038:CKA983039 CTV983038:CTW983039 DDR983038:DDS983039 DNN983038:DNO983039 DXJ983038:DXK983039 EHF983038:EHG983039 ERB983038:ERC983039 FAX983038:FAY983039 FKT983038:FKU983039 FUP983038:FUQ983039 GEL983038:GEM983039 GOH983038:GOI983039 GYD983038:GYE983039 HHZ983038:HIA983039 HRV983038:HRW983039 IBR983038:IBS983039 ILN983038:ILO983039 IVJ983038:IVK983039 JFF983038:JFG983039 JPB983038:JPC983039 JYX983038:JYY983039 KIT983038:KIU983039 KSP983038:KSQ983039 LCL983038:LCM983039 LMH983038:LMI983039 LWD983038:LWE983039 MFZ983038:MGA983039 MPV983038:MPW983039 MZR983038:MZS983039 NJN983038:NJO983039 NTJ983038:NTK983039 ODF983038:ODG983039 ONB983038:ONC983039 OWX983038:OWY983039 PGT983038:PGU983039 PQP983038:PQQ983039 QAL983038:QAM983039 QKH983038:QKI983039 QUD983038:QUE983039 RDZ983038:REA983039 RNV983038:RNW983039 RXR983038:RXS983039 SHN983038:SHO983039 SRJ983038:SRK983039 TBF983038:TBG983039 TLB983038:TLC983039 TUX983038:TUY983039 UET983038:UEU983039 UOP983038:UOQ983039 UYL983038:UYM983039 VIH983038:VII983039 VSD983038:VSE983039 WBZ983038:WCA983039 WLV983038:WLW983039 WVR983038:WVS983039 Q6:W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F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F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F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F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F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F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F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F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F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F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F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F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F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F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H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H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H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H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H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H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H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H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H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H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H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H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H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H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K22" sqref="K22"/>
    </sheetView>
  </sheetViews>
  <sheetFormatPr defaultRowHeight="14.4" x14ac:dyDescent="0.3"/>
  <sheetData>
    <row r="1" spans="1:9" ht="12.75" customHeight="1" x14ac:dyDescent="0.3">
      <c r="A1" s="313" t="s">
        <v>423</v>
      </c>
      <c r="B1" s="314"/>
      <c r="C1" s="314"/>
      <c r="D1" s="314"/>
      <c r="E1" s="314"/>
      <c r="F1" s="314"/>
      <c r="G1" s="314"/>
      <c r="H1" s="314"/>
      <c r="I1" s="314"/>
    </row>
    <row r="2" spans="1:9" x14ac:dyDescent="0.3">
      <c r="A2" s="314"/>
      <c r="B2" s="314"/>
      <c r="C2" s="314"/>
      <c r="D2" s="314"/>
      <c r="E2" s="314"/>
      <c r="F2" s="314"/>
      <c r="G2" s="314"/>
      <c r="H2" s="314"/>
      <c r="I2" s="314"/>
    </row>
    <row r="3" spans="1:9" x14ac:dyDescent="0.3">
      <c r="A3" s="314"/>
      <c r="B3" s="314"/>
      <c r="C3" s="314"/>
      <c r="D3" s="314"/>
      <c r="E3" s="314"/>
      <c r="F3" s="314"/>
      <c r="G3" s="314"/>
      <c r="H3" s="314"/>
      <c r="I3" s="314"/>
    </row>
    <row r="4" spans="1:9" x14ac:dyDescent="0.3">
      <c r="A4" s="314"/>
      <c r="B4" s="314"/>
      <c r="C4" s="314"/>
      <c r="D4" s="314"/>
      <c r="E4" s="314"/>
      <c r="F4" s="314"/>
      <c r="G4" s="314"/>
      <c r="H4" s="314"/>
      <c r="I4" s="314"/>
    </row>
    <row r="5" spans="1:9" x14ac:dyDescent="0.3">
      <c r="A5" s="314"/>
      <c r="B5" s="314"/>
      <c r="C5" s="314"/>
      <c r="D5" s="314"/>
      <c r="E5" s="314"/>
      <c r="F5" s="314"/>
      <c r="G5" s="314"/>
      <c r="H5" s="314"/>
      <c r="I5" s="314"/>
    </row>
    <row r="6" spans="1:9" x14ac:dyDescent="0.3">
      <c r="A6" s="314"/>
      <c r="B6" s="314"/>
      <c r="C6" s="314"/>
      <c r="D6" s="314"/>
      <c r="E6" s="314"/>
      <c r="F6" s="314"/>
      <c r="G6" s="314"/>
      <c r="H6" s="314"/>
      <c r="I6" s="314"/>
    </row>
    <row r="7" spans="1:9" x14ac:dyDescent="0.3">
      <c r="A7" s="314"/>
      <c r="B7" s="314"/>
      <c r="C7" s="314"/>
      <c r="D7" s="314"/>
      <c r="E7" s="314"/>
      <c r="F7" s="314"/>
      <c r="G7" s="314"/>
      <c r="H7" s="314"/>
      <c r="I7" s="314"/>
    </row>
    <row r="8" spans="1:9" x14ac:dyDescent="0.3">
      <c r="A8" s="314"/>
      <c r="B8" s="314"/>
      <c r="C8" s="314"/>
      <c r="D8" s="314"/>
      <c r="E8" s="314"/>
      <c r="F8" s="314"/>
      <c r="G8" s="314"/>
      <c r="H8" s="314"/>
      <c r="I8" s="314"/>
    </row>
    <row r="9" spans="1:9" x14ac:dyDescent="0.3">
      <c r="A9" s="314"/>
      <c r="B9" s="314"/>
      <c r="C9" s="314"/>
      <c r="D9" s="314"/>
      <c r="E9" s="314"/>
      <c r="F9" s="314"/>
      <c r="G9" s="314"/>
      <c r="H9" s="314"/>
      <c r="I9" s="314"/>
    </row>
    <row r="10" spans="1:9" x14ac:dyDescent="0.3">
      <c r="A10" s="314"/>
      <c r="B10" s="314"/>
      <c r="C10" s="314"/>
      <c r="D10" s="314"/>
      <c r="E10" s="314"/>
      <c r="F10" s="314"/>
      <c r="G10" s="314"/>
      <c r="H10" s="314"/>
      <c r="I10" s="314"/>
    </row>
    <row r="11" spans="1:9" x14ac:dyDescent="0.3">
      <c r="A11" s="314"/>
      <c r="B11" s="314"/>
      <c r="C11" s="314"/>
      <c r="D11" s="314"/>
      <c r="E11" s="314"/>
      <c r="F11" s="314"/>
      <c r="G11" s="314"/>
      <c r="H11" s="314"/>
      <c r="I11" s="314"/>
    </row>
    <row r="12" spans="1:9" x14ac:dyDescent="0.3">
      <c r="A12" s="314"/>
      <c r="B12" s="314"/>
      <c r="C12" s="314"/>
      <c r="D12" s="314"/>
      <c r="E12" s="314"/>
      <c r="F12" s="314"/>
      <c r="G12" s="314"/>
      <c r="H12" s="314"/>
      <c r="I12" s="314"/>
    </row>
    <row r="13" spans="1:9" x14ac:dyDescent="0.3">
      <c r="A13" s="314"/>
      <c r="B13" s="314"/>
      <c r="C13" s="314"/>
      <c r="D13" s="314"/>
      <c r="E13" s="314"/>
      <c r="F13" s="314"/>
      <c r="G13" s="314"/>
      <c r="H13" s="314"/>
      <c r="I13" s="314"/>
    </row>
    <row r="14" spans="1:9" x14ac:dyDescent="0.3">
      <c r="A14" s="314"/>
      <c r="B14" s="314"/>
      <c r="C14" s="314"/>
      <c r="D14" s="314"/>
      <c r="E14" s="314"/>
      <c r="F14" s="314"/>
      <c r="G14" s="314"/>
      <c r="H14" s="314"/>
      <c r="I14" s="314"/>
    </row>
    <row r="15" spans="1:9" x14ac:dyDescent="0.3">
      <c r="A15" s="314"/>
      <c r="B15" s="314"/>
      <c r="C15" s="314"/>
      <c r="D15" s="314"/>
      <c r="E15" s="314"/>
      <c r="F15" s="314"/>
      <c r="G15" s="314"/>
      <c r="H15" s="314"/>
      <c r="I15" s="314"/>
    </row>
    <row r="16" spans="1:9" x14ac:dyDescent="0.3">
      <c r="A16" s="314"/>
      <c r="B16" s="314"/>
      <c r="C16" s="314"/>
      <c r="D16" s="314"/>
      <c r="E16" s="314"/>
      <c r="F16" s="314"/>
      <c r="G16" s="314"/>
      <c r="H16" s="314"/>
      <c r="I16" s="314"/>
    </row>
    <row r="17" spans="1:9" x14ac:dyDescent="0.3">
      <c r="A17" s="314"/>
      <c r="B17" s="314"/>
      <c r="C17" s="314"/>
      <c r="D17" s="314"/>
      <c r="E17" s="314"/>
      <c r="F17" s="314"/>
      <c r="G17" s="314"/>
      <c r="H17" s="314"/>
      <c r="I17" s="314"/>
    </row>
    <row r="18" spans="1:9" x14ac:dyDescent="0.3">
      <c r="A18" s="314"/>
      <c r="B18" s="314"/>
      <c r="C18" s="314"/>
      <c r="D18" s="314"/>
      <c r="E18" s="314"/>
      <c r="F18" s="314"/>
      <c r="G18" s="314"/>
      <c r="H18" s="314"/>
      <c r="I18" s="314"/>
    </row>
    <row r="19" spans="1:9" x14ac:dyDescent="0.3">
      <c r="A19" s="314"/>
      <c r="B19" s="314"/>
      <c r="C19" s="314"/>
      <c r="D19" s="314"/>
      <c r="E19" s="314"/>
      <c r="F19" s="314"/>
      <c r="G19" s="314"/>
      <c r="H19" s="314"/>
      <c r="I19" s="314"/>
    </row>
    <row r="20" spans="1:9" x14ac:dyDescent="0.3">
      <c r="A20" s="314"/>
      <c r="B20" s="314"/>
      <c r="C20" s="314"/>
      <c r="D20" s="314"/>
      <c r="E20" s="314"/>
      <c r="F20" s="314"/>
      <c r="G20" s="314"/>
      <c r="H20" s="314"/>
      <c r="I20" s="314"/>
    </row>
    <row r="21" spans="1:9" x14ac:dyDescent="0.3">
      <c r="A21" s="314"/>
      <c r="B21" s="314"/>
      <c r="C21" s="314"/>
      <c r="D21" s="314"/>
      <c r="E21" s="314"/>
      <c r="F21" s="314"/>
      <c r="G21" s="314"/>
      <c r="H21" s="314"/>
      <c r="I21" s="314"/>
    </row>
    <row r="22" spans="1:9" x14ac:dyDescent="0.3">
      <c r="A22" s="314"/>
      <c r="B22" s="314"/>
      <c r="C22" s="314"/>
      <c r="D22" s="314"/>
      <c r="E22" s="314"/>
      <c r="F22" s="314"/>
      <c r="G22" s="314"/>
      <c r="H22" s="314"/>
      <c r="I22" s="314"/>
    </row>
    <row r="23" spans="1:9" x14ac:dyDescent="0.3">
      <c r="A23" s="314"/>
      <c r="B23" s="314"/>
      <c r="C23" s="314"/>
      <c r="D23" s="314"/>
      <c r="E23" s="314"/>
      <c r="F23" s="314"/>
      <c r="G23" s="314"/>
      <c r="H23" s="314"/>
      <c r="I23" s="314"/>
    </row>
    <row r="24" spans="1:9" x14ac:dyDescent="0.3">
      <c r="A24" s="314"/>
      <c r="B24" s="314"/>
      <c r="C24" s="314"/>
      <c r="D24" s="314"/>
      <c r="E24" s="314"/>
      <c r="F24" s="314"/>
      <c r="G24" s="314"/>
      <c r="H24" s="314"/>
      <c r="I24" s="314"/>
    </row>
    <row r="25" spans="1:9" x14ac:dyDescent="0.3">
      <c r="A25" s="314"/>
      <c r="B25" s="314"/>
      <c r="C25" s="314"/>
      <c r="D25" s="314"/>
      <c r="E25" s="314"/>
      <c r="F25" s="314"/>
      <c r="G25" s="314"/>
      <c r="H25" s="314"/>
      <c r="I25" s="314"/>
    </row>
    <row r="26" spans="1:9" x14ac:dyDescent="0.3">
      <c r="A26" s="314"/>
      <c r="B26" s="314"/>
      <c r="C26" s="314"/>
      <c r="D26" s="314"/>
      <c r="E26" s="314"/>
      <c r="F26" s="314"/>
      <c r="G26" s="314"/>
      <c r="H26" s="314"/>
      <c r="I26" s="314"/>
    </row>
    <row r="27" spans="1:9" x14ac:dyDescent="0.3">
      <c r="A27" s="314"/>
      <c r="B27" s="314"/>
      <c r="C27" s="314"/>
      <c r="D27" s="314"/>
      <c r="E27" s="314"/>
      <c r="F27" s="314"/>
      <c r="G27" s="314"/>
      <c r="H27" s="314"/>
      <c r="I27" s="314"/>
    </row>
    <row r="28" spans="1:9" x14ac:dyDescent="0.3">
      <c r="A28" s="314"/>
      <c r="B28" s="314"/>
      <c r="C28" s="314"/>
      <c r="D28" s="314"/>
      <c r="E28" s="314"/>
      <c r="F28" s="314"/>
      <c r="G28" s="314"/>
      <c r="H28" s="314"/>
      <c r="I28" s="314"/>
    </row>
    <row r="29" spans="1:9" x14ac:dyDescent="0.3">
      <c r="A29" s="314"/>
      <c r="B29" s="314"/>
      <c r="C29" s="314"/>
      <c r="D29" s="314"/>
      <c r="E29" s="314"/>
      <c r="F29" s="314"/>
      <c r="G29" s="314"/>
      <c r="H29" s="314"/>
      <c r="I29" s="314"/>
    </row>
    <row r="30" spans="1:9" x14ac:dyDescent="0.3">
      <c r="A30" s="314"/>
      <c r="B30" s="314"/>
      <c r="C30" s="314"/>
      <c r="D30" s="314"/>
      <c r="E30" s="314"/>
      <c r="F30" s="314"/>
      <c r="G30" s="314"/>
      <c r="H30" s="314"/>
      <c r="I30" s="314"/>
    </row>
    <row r="31" spans="1:9" x14ac:dyDescent="0.3">
      <c r="A31" s="314"/>
      <c r="B31" s="314"/>
      <c r="C31" s="314"/>
      <c r="D31" s="314"/>
      <c r="E31" s="314"/>
      <c r="F31" s="314"/>
      <c r="G31" s="314"/>
      <c r="H31" s="314"/>
      <c r="I31" s="314"/>
    </row>
    <row r="32" spans="1:9" x14ac:dyDescent="0.3">
      <c r="A32" s="314"/>
      <c r="B32" s="314"/>
      <c r="C32" s="314"/>
      <c r="D32" s="314"/>
      <c r="E32" s="314"/>
      <c r="F32" s="314"/>
      <c r="G32" s="314"/>
      <c r="H32" s="314"/>
      <c r="I32" s="314"/>
    </row>
    <row r="33" spans="1:9" x14ac:dyDescent="0.3">
      <c r="A33" s="314"/>
      <c r="B33" s="314"/>
      <c r="C33" s="314"/>
      <c r="D33" s="314"/>
      <c r="E33" s="314"/>
      <c r="F33" s="314"/>
      <c r="G33" s="314"/>
      <c r="H33" s="314"/>
      <c r="I33" s="314"/>
    </row>
    <row r="34" spans="1:9" x14ac:dyDescent="0.3">
      <c r="A34" s="314"/>
      <c r="B34" s="314"/>
      <c r="C34" s="314"/>
      <c r="D34" s="314"/>
      <c r="E34" s="314"/>
      <c r="F34" s="314"/>
      <c r="G34" s="314"/>
      <c r="H34" s="314"/>
      <c r="I34" s="314"/>
    </row>
    <row r="35" spans="1:9" x14ac:dyDescent="0.3">
      <c r="A35" s="314"/>
      <c r="B35" s="314"/>
      <c r="C35" s="314"/>
      <c r="D35" s="314"/>
      <c r="E35" s="314"/>
      <c r="F35" s="314"/>
      <c r="G35" s="314"/>
      <c r="H35" s="314"/>
      <c r="I35" s="314"/>
    </row>
    <row r="36" spans="1:9" x14ac:dyDescent="0.3">
      <c r="A36" s="314"/>
      <c r="B36" s="314"/>
      <c r="C36" s="314"/>
      <c r="D36" s="314"/>
      <c r="E36" s="314"/>
      <c r="F36" s="314"/>
      <c r="G36" s="314"/>
      <c r="H36" s="314"/>
      <c r="I36" s="314"/>
    </row>
    <row r="37" spans="1:9" x14ac:dyDescent="0.3">
      <c r="A37" s="314"/>
      <c r="B37" s="314"/>
      <c r="C37" s="314"/>
      <c r="D37" s="314"/>
      <c r="E37" s="314"/>
      <c r="F37" s="314"/>
      <c r="G37" s="314"/>
      <c r="H37" s="314"/>
      <c r="I37" s="314"/>
    </row>
    <row r="38" spans="1:9" x14ac:dyDescent="0.3">
      <c r="A38" s="314"/>
      <c r="B38" s="314"/>
      <c r="C38" s="314"/>
      <c r="D38" s="314"/>
      <c r="E38" s="314"/>
      <c r="F38" s="314"/>
      <c r="G38" s="314"/>
      <c r="H38" s="314"/>
      <c r="I38" s="314"/>
    </row>
    <row r="39" spans="1:9" x14ac:dyDescent="0.3">
      <c r="A39" s="314"/>
      <c r="B39" s="314"/>
      <c r="C39" s="314"/>
      <c r="D39" s="314"/>
      <c r="E39" s="314"/>
      <c r="F39" s="314"/>
      <c r="G39" s="314"/>
      <c r="H39" s="314"/>
      <c r="I39" s="314"/>
    </row>
    <row r="40" spans="1:9" ht="32.4" customHeight="1" x14ac:dyDescent="0.3">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2020-04-28T09:32:09Z</cp:lastPrinted>
  <dcterms:created xsi:type="dcterms:W3CDTF">2020-04-28T09:17:03Z</dcterms:created>
  <dcterms:modified xsi:type="dcterms:W3CDTF">2020-04-29T06:51:21Z</dcterms:modified>
</cp:coreProperties>
</file>