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175" activeTab="8"/>
  </bookViews>
  <sheets>
    <sheet name="Naslovnica" sheetId="1" r:id="rId1"/>
    <sheet name="Izvještaj Uprave" sheetId="2" r:id="rId2"/>
    <sheet name="OPĆI PODACI" sheetId="3" r:id="rId3"/>
    <sheet name="Bilanca" sheetId="4" r:id="rId4"/>
    <sheet name="RDG" sheetId="5" r:id="rId5"/>
    <sheet name="NT_I" sheetId="6" r:id="rId6"/>
    <sheet name="PK" sheetId="7" r:id="rId7"/>
    <sheet name="Bilješke" sheetId="8" r:id="rId8"/>
    <sheet name="Izjava" sheetId="9" r:id="rId9"/>
  </sheets>
  <definedNames>
    <definedName name="_xlnm.Print_Area" localSheetId="7">'Bilješke'!$A$1:$J$53</definedName>
    <definedName name="_xlnm.Print_Area" localSheetId="2">'OPĆI PODACI'!$A$1:$I$63</definedName>
    <definedName name="_xlnm.Print_Area" localSheetId="6">'PK'!$A$1:$K$25</definedName>
  </definedNames>
  <calcPr fullCalcOnLoad="1"/>
</workbook>
</file>

<file path=xl/sharedStrings.xml><?xml version="1.0" encoding="utf-8"?>
<sst xmlns="http://schemas.openxmlformats.org/spreadsheetml/2006/main" count="420" uniqueCount="384">
  <si>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</si>
  <si>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</si>
  <si>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</si>
  <si>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</si>
  <si>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</si>
  <si>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</si>
  <si>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</si>
  <si>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</si>
  <si>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</si>
  <si>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</si>
  <si>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</si>
  <si>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</si>
  <si>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</si>
  <si>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</si>
  <si>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</si>
  <si>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</si>
  <si>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</si>
  <si>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</si>
  <si>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</si>
  <si>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</si>
  <si>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</si>
  <si>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</si>
  <si>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</si>
  <si>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</si>
  <si>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</si>
  <si>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</si>
  <si>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</si>
  <si>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</si>
  <si>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</si>
  <si>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</si>
  <si>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</si>
  <si>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</si>
  <si>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</si>
  <si>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</si>
  <si>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</si>
  <si>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</si>
  <si>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</si>
  <si>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</si>
  <si>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</si>
  <si>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</si>
  <si>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</si>
  <si>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</si>
  <si>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</si>
  <si>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</si>
  <si>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</si>
  <si>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</si>
  <si>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</si>
  <si>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</si>
  <si>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</si>
  <si>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</si>
  <si>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</si>
  <si>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</si>
  <si>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</si>
  <si>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</si>
  <si>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</si>
  <si>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</si>
  <si>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</si>
  <si>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</si>
  <si>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</si>
  <si>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</si>
  <si>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</si>
  <si>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</si>
  <si>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</si>
  <si>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</si>
  <si>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</si>
  <si>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</si>
  <si>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</si>
  <si>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</si>
  <si>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</si>
  <si>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</si>
  <si>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</si>
  <si>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</si>
  <si>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</si>
  <si>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</si>
  <si>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</si>
  <si>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</si>
  <si>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</si>
  <si>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</si>
  <si>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</si>
  <si>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</si>
  <si>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</si>
  <si>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</si>
  <si>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</si>
  <si>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</si>
  <si>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</si>
  <si>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</si>
  <si>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</si>
  <si>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</si>
  <si>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</si>
  <si>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</si>
  <si>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</si>
  <si>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</si>
  <si>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</si>
  <si>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</si>
  <si>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</si>
  <si>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</si>
  <si>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</si>
  <si>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</si>
  <si>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</si>
  <si>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</si>
  <si>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</si>
  <si>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</si>
  <si>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</si>
  <si>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</si>
  <si>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</si>
  <si>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</si>
  <si>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</si>
  <si>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</si>
  <si>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</si>
  <si>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</si>
  <si>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</si>
  <si>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</si>
  <si>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</si>
  <si>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</si>
  <si>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</si>
  <si>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</si>
  <si>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</si>
  <si>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</si>
  <si>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</si>
  <si>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</si>
  <si>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</si>
  <si>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</si>
  <si>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</si>
  <si>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</si>
  <si>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</si>
  <si>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</si>
  <si>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</si>
  <si>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</si>
  <si>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</si>
  <si>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</si>
  <si>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</si>
  <si>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</si>
  <si>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</si>
  <si>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</si>
  <si>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</si>
  <si>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</si>
  <si>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</si>
  <si>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</si>
  <si>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</si>
  <si>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</si>
  <si>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</si>
  <si>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</si>
  <si>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</si>
  <si>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</si>
  <si>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</si>
  <si>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</si>
  <si>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</si>
  <si>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</si>
  <si>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</si>
  <si>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</si>
  <si>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</si>
  <si>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</si>
  <si>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</si>
  <si>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</si>
  <si>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</si>
  <si>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</si>
  <si>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</si>
  <si>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</si>
  <si>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</si>
  <si>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</si>
  <si>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</si>
  <si>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</si>
  <si>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</si>
  <si>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</si>
  <si>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</si>
  <si>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</si>
  <si>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</si>
  <si>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</si>
  <si>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</si>
  <si>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</si>
  <si>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</si>
  <si>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</si>
  <si>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</si>
  <si>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</si>
  <si>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</si>
  <si>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</si>
  <si>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</si>
  <si>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</si>
  <si>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</si>
  <si>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</si>
  <si>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</si>
  <si>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</si>
  <si>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</si>
  <si>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</si>
  <si>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</si>
  <si>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</si>
  <si>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</si>
  <si>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</si>
  <si>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</si>
  <si>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</si>
  <si>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</si>
  <si>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</si>
  <si>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</si>
  <si>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</si>
  <si>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</si>
  <si>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</si>
  <si>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</si>
  <si>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</si>
  <si>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</si>
  <si>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</si>
  <si>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</si>
  <si>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</si>
  <si>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</si>
  <si>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</si>
  <si>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</si>
  <si>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</si>
  <si>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</si>
  <si>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</si>
  <si>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</si>
  <si>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</si>
  <si>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</si>
  <si>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</si>
  <si>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</si>
  <si>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</si>
  <si>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</si>
  <si>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</si>
  <si>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</si>
  <si>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</si>
  <si>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</si>
  <si>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</si>
  <si>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</si>
  <si>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</si>
  <si>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</si>
  <si>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</si>
  <si>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</si>
  <si>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</si>
  <si>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</si>
  <si>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</si>
  <si>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</si>
  <si>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</si>
  <si>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</si>
  <si>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</si>
  <si>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</si>
  <si>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</si>
  <si>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</si>
  <si>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</si>
  <si>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</si>
  <si>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</si>
  <si>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</si>
  <si>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</si>
  <si>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</si>
  <si>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</si>
  <si>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</si>
  <si>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</si>
  <si>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</si>
  <si>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</si>
  <si>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</si>
  <si>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</si>
  <si>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</si>
  <si>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</si>
  <si>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</si>
  <si>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</si>
  <si>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</si>
  <si>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</si>
  <si>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</si>
  <si>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</si>
  <si>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</si>
  <si>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</si>
  <si>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</si>
  <si>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</si>
  <si>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</si>
  <si>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</si>
  <si>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</si>
  <si>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</si>
  <si>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</si>
  <si>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</si>
  <si>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</si>
  <si>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</si>
  <si>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</si>
  <si>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</si>
  <si>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</si>
  <si>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</si>
  <si>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</si>
  <si>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</si>
  <si>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</si>
  <si>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</si>
  <si>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</si>
  <si>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</si>
  <si>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</si>
  <si>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</si>
  <si>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</si>
  <si>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</si>
  <si>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</si>
  <si>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</si>
  <si>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</si>
  <si>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</si>
  <si>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03269043</t>
  </si>
  <si>
    <t>080005858</t>
  </si>
  <si>
    <t>94989605030</t>
  </si>
  <si>
    <t>KRAŠ,d.d. Zagreb</t>
  </si>
  <si>
    <t>Zagreb</t>
  </si>
  <si>
    <t>Ravnice 48</t>
  </si>
  <si>
    <t>www.kras.hr</t>
  </si>
  <si>
    <t>Grad Zagreb</t>
  </si>
  <si>
    <t>NE</t>
  </si>
  <si>
    <t>1082</t>
  </si>
  <si>
    <t>Granić Ivanka</t>
  </si>
  <si>
    <t>012396433</t>
  </si>
  <si>
    <t>012396579</t>
  </si>
  <si>
    <t>igranic@kras.hr</t>
  </si>
  <si>
    <t>Bulić Damir</t>
  </si>
  <si>
    <t>stanje na dan 31.12.2012.</t>
  </si>
  <si>
    <t>Obveznik: KRAŠ,d.d. Zagreb_____________________________________________________________</t>
  </si>
  <si>
    <t>u razdoblju 01.01.2012. do 31.12.2012.</t>
  </si>
  <si>
    <t>Obveznik: KRAŠ,d.d.Zagreb_____________________________________________________________</t>
  </si>
  <si>
    <t>Obveznik: KRAŠ, d.d. Zagreb_____________________________________________________________</t>
  </si>
  <si>
    <t>Ukupni prihodi su u 2012.godini zabilježili pad u odnosu na proteklu godinu, dok su ukupni rashodi pali za 1,3%. U 2012. godini ostvarena je neto dobit od 8,1 mil. kuna. Fiksne obveze i obveze prema dospjelim anuitetima po kreditima podmirene su na vrijeme, a obveze prema dobavljačima usklađene su s tekućim priljevom. Nije bilo promjena računovodstvenih politika.</t>
  </si>
  <si>
    <t>Kraš d.d., Zagreb</t>
  </si>
  <si>
    <t>OIB: :94989605030</t>
  </si>
  <si>
    <t>Priopćenje za javnost i medije</t>
  </si>
  <si>
    <t>Za objavu odmah</t>
  </si>
  <si>
    <t>PRIVREMENI REZULTATI POSLOVANJA KRAŠ GRUPE ZA POSLOVNU  2012.GODINU</t>
  </si>
  <si>
    <t>NEREVIDIRANO,KONSOLIDIRANO</t>
  </si>
  <si>
    <t>(Zagreb,14.02.2013.) Temeljem članka 440. stavka 4. , Zakona o tržištu kapitala,</t>
  </si>
  <si>
    <t>obavještavamo da je SET FINANCIJSKIH IZVJEŠTAJA za   2012.godinu</t>
  </si>
  <si>
    <t xml:space="preserve">(KRAŠ, d.d. MATICA i KRAŠ GRUPA), Privremeni Izvještaj Uprave Društva i Izjava osobe </t>
  </si>
  <si>
    <t xml:space="preserve">odgovorne za sastavljanje  financijskih izvještaja (KRAŠ, d.d. MATICA i KRAŠ GRUPA) </t>
  </si>
  <si>
    <t xml:space="preserve">za 2012. godinu  objavljen na internetskim stranicama Društva www.kras.hr, </t>
  </si>
  <si>
    <t xml:space="preserve"> na internetskim  Zagrebačke burze d.d. Zagreb i  na internetskim stranicama  Službenog </t>
  </si>
  <si>
    <t xml:space="preserve">registra propisanih informacija. Privremeni Izvještaj Uprave Društva  dostavljen je HINA-i  </t>
  </si>
  <si>
    <t>putem sustava HinaOTS  s napomenom gdje se u cijelosti može pročitati.</t>
  </si>
  <si>
    <t>NAPOMENA O IZVORU:</t>
  </si>
  <si>
    <t>Kraš, prehrambena industrija d.d.</t>
  </si>
  <si>
    <t>10 000 Zaqreb</t>
  </si>
  <si>
    <t xml:space="preserve">tel:informacije za dioničare +385  1 23 29 175, </t>
  </si>
  <si>
    <t xml:space="preserve">                                            +385  1 23 96 132</t>
  </si>
  <si>
    <t>fax: +385 1  2396 592</t>
  </si>
  <si>
    <t>e-mail tliktar@kras.hr</t>
  </si>
  <si>
    <t>web:www.kras.hr</t>
  </si>
  <si>
    <t xml:space="preserve">Priopćenje za javnost </t>
  </si>
  <si>
    <t>IZVJEŠTAJ  UPRAVE DRUŠTVA</t>
  </si>
  <si>
    <t xml:space="preserve">PRIVREMENI  NEREVIDIRANI  REZULTATI POSLOVANJA KRAŠ GRUPE </t>
  </si>
  <si>
    <t>ZA POSLOVNU  2012. GODINU</t>
  </si>
  <si>
    <t xml:space="preserve">KRAŠ GRUPA je u poslovnoj   2012. godini ostvarila  konsolidirane ukupne prihode u iznosu od </t>
  </si>
  <si>
    <t xml:space="preserve">1.038,0 milijuna kuna, pri čemu su prihodi od prodaje na domaćem tržištu ostvareni  u visini od </t>
  </si>
  <si>
    <t>571,8  milijuna kuna.</t>
  </si>
  <si>
    <t xml:space="preserve">Prihodi  od prodaje u inozemstvu ostvareni u visini od 415,1 milijuna kuna što čini  42% ukupnih </t>
  </si>
  <si>
    <t xml:space="preserve">prihoda od prodaje.  </t>
  </si>
  <si>
    <t xml:space="preserve">Ukupni konsolidirani rashodi u poslovnoj 2012. godine ostvareni su u iznosu od  1.032,1 milijuna </t>
  </si>
  <si>
    <t>kuna.</t>
  </si>
  <si>
    <t xml:space="preserve">U odnosu na 2011. godinu  smanjeni su ukupni prihodi  za 9,0% , dok su ukupni rashodi smanjeni </t>
  </si>
  <si>
    <t xml:space="preserve">za 75,7 milijuna kuna,  odnosno za 6,8%. Nepovoljan utjecaj na rashode imale su povećane cijene </t>
  </si>
  <si>
    <t xml:space="preserve"> šećera, biljnih masnoća , koštuničavog voća i energenata.</t>
  </si>
  <si>
    <t xml:space="preserve">KRAŠ GRUPA je u poslovnoj  2012. godini nakon pokrića ukupnih rashoda poslovanja ostvarila </t>
  </si>
  <si>
    <t xml:space="preserve"> dobit prije porezivanja u iznosu od 5,9 milijuna kuna, dok neto dobit razdoblja iznosi 1,8 milijuna </t>
  </si>
  <si>
    <t>kuna. Neto dobit pripisana imateljima kapitala MATICE  ostvarena je u iznosu od 1,1 milijun kuna.</t>
  </si>
  <si>
    <t xml:space="preserve">Poslovanje u 2012. godini odvijalo se u još složenijim gospodarskim uvjetima u odnosu na prethodne </t>
  </si>
  <si>
    <t>godine što je rezultiralo dodatnim nepovoljnim okolnostima za poslovanje i ostvarivanje rezultata.</t>
  </si>
  <si>
    <t xml:space="preserve">Na obujam prodaje na domaćem tržištu kao i na tržištima zemalja u regiji kontinuirano utječe pad </t>
  </si>
  <si>
    <t xml:space="preserve">potrošnje izazvan padom kupovne moći potrošača, povećanjem  nezaposlenosti, rastom cijena </t>
  </si>
  <si>
    <t xml:space="preserve">industrijskih proizvoda i rastom  potrošačkih cijena. Dodatni utjecaj ima daljni rast uvoza konditorskih </t>
  </si>
  <si>
    <t>proizvoda.</t>
  </si>
  <si>
    <t xml:space="preserve">Tijekom 2012. godine Kraš je maksimalno provodio prilagodbu stanju na tržištu, prvenstveno </t>
  </si>
  <si>
    <t xml:space="preserve">niveliranjem cijena svojih brendova i  stalnim  provođenjem  marketinških i komercijalnih aktivnosti </t>
  </si>
  <si>
    <t>u suradnji sa trgovačkim lancima.</t>
  </si>
  <si>
    <t>Posebni napori uloženi su  u unapređenje izvoza, naročito u prekomorske zemlje.</t>
  </si>
  <si>
    <t xml:space="preserve">Izvoz  u Saudijsku Arabiju u 2012. godini iznosi  8,6 milijuna USD, te je porastao 30% u odnosu </t>
  </si>
  <si>
    <t xml:space="preserve">na 2011. godinu. Povećanje izvoza ostvareno je i na tržištima SAD, Njemačke, Velike Britanije, </t>
  </si>
  <si>
    <t>Slovenije i Kosova.</t>
  </si>
  <si>
    <t>Poslovna politika i planovi KRAŠ GRUPE kontinuirano su usmjereni  na maksimalnu prilagodbu</t>
  </si>
  <si>
    <t xml:space="preserve">gospodarskim uvjetima i tržišnim trendovima, s ciljem održavanja financijske stabilnosti, stabilnosti </t>
  </si>
  <si>
    <t>proizvodnje, tržišnih udjela, visoke kvalitete brendova i jačanje izvoza  te stalno restrukturiranje</t>
  </si>
  <si>
    <t>proizvodnog portfelja.</t>
  </si>
  <si>
    <t>Zagreb, veljača  2013. godine</t>
  </si>
  <si>
    <t xml:space="preserve"> Kraš,  d.d. Zagreb</t>
  </si>
  <si>
    <t>Uprava Društva</t>
  </si>
  <si>
    <t>Izjava osobe odgovorne za sastavljanje  financijskog izvještaja za razdoblje</t>
  </si>
  <si>
    <t xml:space="preserve">I-XII  2012. godine s uključenim četvrtim tromjesečjem 2012. godine </t>
  </si>
  <si>
    <t>KRAŠ, d.d. MATICA i KRAŠ GRUPA - PRIVREMENI NEREVIDIRANI</t>
  </si>
  <si>
    <t>(sukladno članku 403.stavku 2. Zakona o tržištu kapitala)</t>
  </si>
  <si>
    <t>Prema mojem najboljem saznanju:</t>
  </si>
  <si>
    <t>1. set financijskih izvještaja KRAŠ, d.d. MATICA za razdoblje I-XII 2012. godine i set</t>
  </si>
  <si>
    <t xml:space="preserve"> konsolidiranih financijskih  KRAŠ GRUPE za razdoblje  I-XII  2012. godine sastavljeni </t>
  </si>
  <si>
    <t xml:space="preserve"> su u skladu s Međunarodnim standardima financijskog izvještavanja odobrenih za </t>
  </si>
  <si>
    <t xml:space="preserve"> primjenu u Republici Hrvatskoj, te daju cjelovit,  fer i istinit prikaz imovine i obveza, </t>
  </si>
  <si>
    <t xml:space="preserve">dobitaka, financijskog položaja i  poslovanja Kraš, d.d. Zagreb i ovisnih društava  </t>
  </si>
  <si>
    <t>uključenih u konsolidaciju kao cjelinu;</t>
  </si>
  <si>
    <t>2.  Izvještaj poslovodstva za razdoblje I-XII 2012. godine sadrži istinit prikaz razvoja</t>
  </si>
  <si>
    <t xml:space="preserve">i rezultata poslovanja i položaja  Kraš, d.d. Zagreb i ovisnih društava uključenih u </t>
  </si>
  <si>
    <t xml:space="preserve"> konsolidaciju.</t>
  </si>
  <si>
    <t>U Zagrebu, veljača  2013. godine</t>
  </si>
  <si>
    <t>Za Kraš,  d.d. Zagreb</t>
  </si>
  <si>
    <t>Ivanka Granić, dipl.oec.</t>
  </si>
  <si>
    <t>direktorica računovodstva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</si>
</sst>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6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19" fillId="0" borderId="0" xfId="0" applyFont="1" applyAlignment="1">
      <alignment/>
    </xf>
    <xf numFmtId="0" fontId="58" fillId="0" borderId="0" xfId="0" applyFont="1" applyAlignment="1">
      <alignment/>
    </xf>
    <xf numFmtId="0" fontId="19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5810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zoomScalePageLayoutView="0" workbookViewId="0" topLeftCell="A1">
      <selection activeCell="M15" sqref="M15"/>
    </sheetView>
  </sheetViews>
  <sheetFormatPr defaultColWidth="9.140625" defaultRowHeight="12.75"/>
  <sheetData>
    <row r="6" spans="1:9" ht="12.75">
      <c r="A6" s="283" t="s">
        <v>307</v>
      </c>
      <c r="B6" s="284"/>
      <c r="C6" s="284"/>
      <c r="D6" s="284"/>
      <c r="E6" s="284"/>
      <c r="F6" s="284"/>
      <c r="G6" s="284"/>
      <c r="H6" s="284"/>
      <c r="I6" s="284"/>
    </row>
    <row r="7" spans="1:9" ht="12.75">
      <c r="A7" s="283" t="s">
        <v>308</v>
      </c>
      <c r="B7" s="284"/>
      <c r="C7" s="284"/>
      <c r="D7" s="284"/>
      <c r="E7" s="284"/>
      <c r="F7" s="284"/>
      <c r="G7" s="284"/>
      <c r="H7" s="284"/>
      <c r="I7" s="284"/>
    </row>
    <row r="8" spans="1:9" ht="12.75">
      <c r="A8" s="284"/>
      <c r="B8" s="284"/>
      <c r="C8" s="284"/>
      <c r="D8" s="284"/>
      <c r="E8" s="284"/>
      <c r="F8" s="284"/>
      <c r="G8" s="284"/>
      <c r="H8" s="284"/>
      <c r="I8" s="284"/>
    </row>
    <row r="9" spans="1:9" ht="12.75">
      <c r="A9" s="285" t="s">
        <v>309</v>
      </c>
      <c r="B9" s="284"/>
      <c r="C9" s="284"/>
      <c r="D9" s="284"/>
      <c r="E9" s="284"/>
      <c r="F9" s="285" t="s">
        <v>310</v>
      </c>
      <c r="G9" s="284"/>
      <c r="H9" s="284"/>
      <c r="I9" s="284"/>
    </row>
    <row r="10" spans="1:9" ht="12.75">
      <c r="A10" s="284"/>
      <c r="B10" s="284"/>
      <c r="C10" s="284"/>
      <c r="D10" s="284"/>
      <c r="E10" s="284"/>
      <c r="F10" s="284"/>
      <c r="G10" s="284"/>
      <c r="H10" s="284"/>
      <c r="I10" s="284"/>
    </row>
    <row r="11" spans="1:9" ht="15">
      <c r="A11" s="286" t="s">
        <v>311</v>
      </c>
      <c r="B11" s="286"/>
      <c r="C11" s="286"/>
      <c r="D11" s="286"/>
      <c r="E11" s="286"/>
      <c r="F11" s="286"/>
      <c r="G11" s="286"/>
      <c r="H11" s="286"/>
      <c r="I11" s="284"/>
    </row>
    <row r="12" spans="1:9" ht="15">
      <c r="A12" s="286" t="s">
        <v>312</v>
      </c>
      <c r="B12" s="286"/>
      <c r="C12" s="286"/>
      <c r="D12" s="286"/>
      <c r="E12" s="286"/>
      <c r="F12" s="286"/>
      <c r="G12" s="286"/>
      <c r="H12" s="286"/>
      <c r="I12" s="284"/>
    </row>
    <row r="13" spans="1:9" ht="12.75">
      <c r="A13" s="284"/>
      <c r="B13" s="284"/>
      <c r="C13" s="284"/>
      <c r="D13" s="284"/>
      <c r="E13" s="284"/>
      <c r="F13" s="284"/>
      <c r="G13" s="284"/>
      <c r="H13" s="284"/>
      <c r="I13" s="284"/>
    </row>
    <row r="14" spans="1:9" ht="12.75">
      <c r="A14" s="284" t="s">
        <v>313</v>
      </c>
      <c r="B14" s="284"/>
      <c r="C14" s="284"/>
      <c r="D14" s="284"/>
      <c r="E14" s="284"/>
      <c r="F14" s="284"/>
      <c r="G14" s="284"/>
      <c r="H14" s="284"/>
      <c r="I14" s="284"/>
    </row>
    <row r="15" spans="1:9" ht="12.75">
      <c r="A15" s="284" t="s">
        <v>314</v>
      </c>
      <c r="B15" s="284"/>
      <c r="C15" s="284"/>
      <c r="D15" s="284"/>
      <c r="E15" s="284"/>
      <c r="F15" s="284"/>
      <c r="G15" s="284"/>
      <c r="H15" s="284"/>
      <c r="I15" s="284"/>
    </row>
    <row r="16" spans="1:9" ht="12.75">
      <c r="A16" s="284" t="s">
        <v>315</v>
      </c>
      <c r="B16" s="284"/>
      <c r="C16" s="284"/>
      <c r="D16" s="284"/>
      <c r="E16" s="284"/>
      <c r="F16" s="284"/>
      <c r="G16" s="284"/>
      <c r="H16" s="284"/>
      <c r="I16" s="284"/>
    </row>
    <row r="17" spans="1:9" ht="12.75">
      <c r="A17" s="284" t="s">
        <v>316</v>
      </c>
      <c r="B17" s="284"/>
      <c r="C17" s="284"/>
      <c r="D17" s="284"/>
      <c r="E17" s="284"/>
      <c r="F17" s="284"/>
      <c r="G17" s="284"/>
      <c r="H17" s="284"/>
      <c r="I17" s="284"/>
    </row>
    <row r="18" spans="1:9" ht="12.75">
      <c r="A18" s="284" t="s">
        <v>317</v>
      </c>
      <c r="B18" s="284"/>
      <c r="C18" s="284"/>
      <c r="D18" s="284"/>
      <c r="E18" s="284"/>
      <c r="F18" s="284"/>
      <c r="G18" s="284"/>
      <c r="H18" s="284"/>
      <c r="I18" s="284"/>
    </row>
    <row r="19" spans="1:9" ht="12.75">
      <c r="A19" s="284" t="s">
        <v>318</v>
      </c>
      <c r="B19" s="284"/>
      <c r="C19" s="284"/>
      <c r="D19" s="284"/>
      <c r="E19" s="284"/>
      <c r="F19" s="284"/>
      <c r="G19" s="284"/>
      <c r="H19" s="284"/>
      <c r="I19" s="284"/>
    </row>
    <row r="20" spans="1:9" ht="12.75">
      <c r="A20" s="284" t="s">
        <v>319</v>
      </c>
      <c r="B20" s="284"/>
      <c r="C20" s="284"/>
      <c r="D20" s="284"/>
      <c r="E20" s="284"/>
      <c r="F20" s="284"/>
      <c r="G20" s="284"/>
      <c r="H20" s="284"/>
      <c r="I20" s="284"/>
    </row>
    <row r="21" spans="1:9" ht="12.75">
      <c r="A21" s="284" t="s">
        <v>320</v>
      </c>
      <c r="B21" s="284"/>
      <c r="C21" s="284"/>
      <c r="D21" s="284"/>
      <c r="E21" s="284"/>
      <c r="F21" s="284"/>
      <c r="G21" s="284"/>
      <c r="H21" s="284"/>
      <c r="I21" s="284"/>
    </row>
    <row r="22" spans="6:9" ht="12.75">
      <c r="F22" s="284"/>
      <c r="G22" s="284"/>
      <c r="H22" s="284"/>
      <c r="I22" s="284"/>
    </row>
    <row r="23" spans="1:9" ht="12.75">
      <c r="A23" s="283" t="s">
        <v>321</v>
      </c>
      <c r="B23" s="284"/>
      <c r="C23" s="284"/>
      <c r="D23" s="284"/>
      <c r="E23" s="284"/>
      <c r="F23" s="284"/>
      <c r="G23" s="284"/>
      <c r="H23" s="284"/>
      <c r="I23" s="284"/>
    </row>
    <row r="24" spans="1:9" ht="12.75">
      <c r="A24" s="283" t="s">
        <v>322</v>
      </c>
      <c r="B24" s="284"/>
      <c r="C24" s="284"/>
      <c r="D24" s="284"/>
      <c r="E24" s="284"/>
      <c r="F24" s="284"/>
      <c r="G24" s="284"/>
      <c r="H24" s="284"/>
      <c r="I24" s="284"/>
    </row>
    <row r="25" spans="1:9" ht="12.75">
      <c r="A25" s="283" t="s">
        <v>291</v>
      </c>
      <c r="B25" s="284"/>
      <c r="C25" s="284"/>
      <c r="D25" s="284"/>
      <c r="E25" s="284"/>
      <c r="F25" s="284"/>
      <c r="G25" s="284"/>
      <c r="H25" s="284"/>
      <c r="I25" s="284"/>
    </row>
    <row r="26" spans="1:9" ht="12.75">
      <c r="A26" s="283" t="s">
        <v>323</v>
      </c>
      <c r="B26" s="284"/>
      <c r="C26" s="284"/>
      <c r="D26" s="284"/>
      <c r="E26" s="284"/>
      <c r="F26" s="284"/>
      <c r="G26" s="284"/>
      <c r="H26" s="284"/>
      <c r="I26" s="284"/>
    </row>
    <row r="27" spans="1:9" ht="12.75">
      <c r="A27" s="283" t="s">
        <v>324</v>
      </c>
      <c r="B27" s="284"/>
      <c r="C27" s="284"/>
      <c r="D27" s="284"/>
      <c r="E27" s="284"/>
      <c r="F27" s="284"/>
      <c r="G27" s="284"/>
      <c r="H27" s="284"/>
      <c r="I27" s="284"/>
    </row>
    <row r="28" spans="1:9" ht="12.75">
      <c r="A28" s="283" t="s">
        <v>325</v>
      </c>
      <c r="B28" s="284"/>
      <c r="C28" s="284"/>
      <c r="D28" s="284"/>
      <c r="E28" s="284"/>
      <c r="F28" s="284"/>
      <c r="G28" s="284"/>
      <c r="H28" s="284"/>
      <c r="I28" s="284"/>
    </row>
    <row r="29" spans="1:9" ht="12.75">
      <c r="A29" s="283" t="s">
        <v>326</v>
      </c>
      <c r="B29" s="284"/>
      <c r="C29" s="284"/>
      <c r="D29" s="284"/>
      <c r="E29" s="284"/>
      <c r="F29" s="284"/>
      <c r="G29" s="284"/>
      <c r="H29" s="284"/>
      <c r="I29" s="284"/>
    </row>
    <row r="30" spans="1:9" ht="12.75">
      <c r="A30" s="283" t="s">
        <v>327</v>
      </c>
      <c r="B30" s="284"/>
      <c r="C30" s="284"/>
      <c r="D30" s="284"/>
      <c r="E30" s="284"/>
      <c r="F30" s="284"/>
      <c r="G30" s="284"/>
      <c r="H30" s="284"/>
      <c r="I30" s="284"/>
    </row>
    <row r="31" spans="1:5" ht="12.75">
      <c r="A31" s="283" t="s">
        <v>328</v>
      </c>
      <c r="B31" s="284"/>
      <c r="C31" s="284"/>
      <c r="D31" s="284"/>
      <c r="E31" s="28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51"/>
  <sheetViews>
    <sheetView zoomScalePageLayoutView="0" workbookViewId="0" topLeftCell="A22">
      <selection activeCell="K50" sqref="K50"/>
    </sheetView>
  </sheetViews>
  <sheetFormatPr defaultColWidth="9.140625" defaultRowHeight="12.75"/>
  <sheetData>
    <row r="5" spans="1:9" ht="12.75">
      <c r="A5" s="287" t="s">
        <v>307</v>
      </c>
      <c r="B5" s="287"/>
      <c r="C5" s="287"/>
      <c r="D5" s="287"/>
      <c r="E5" s="287"/>
      <c r="F5" s="287"/>
      <c r="G5" s="287"/>
      <c r="H5" s="288"/>
      <c r="I5" s="288"/>
    </row>
    <row r="6" spans="1:9" ht="12.75">
      <c r="A6" s="287" t="s">
        <v>308</v>
      </c>
      <c r="B6" s="287"/>
      <c r="C6" s="287"/>
      <c r="D6" s="287"/>
      <c r="E6" s="287"/>
      <c r="F6" s="289" t="s">
        <v>329</v>
      </c>
      <c r="G6" s="287"/>
      <c r="H6" s="288"/>
      <c r="I6" s="288"/>
    </row>
    <row r="7" spans="1:9" ht="12.75">
      <c r="A7" s="287"/>
      <c r="B7" s="287"/>
      <c r="C7" s="287"/>
      <c r="D7" s="287"/>
      <c r="E7" s="287"/>
      <c r="F7" s="289"/>
      <c r="G7" s="287"/>
      <c r="H7" s="288"/>
      <c r="I7" s="288"/>
    </row>
    <row r="8" spans="1:9" ht="12.75">
      <c r="A8" s="288"/>
      <c r="B8" s="288"/>
      <c r="C8" s="288"/>
      <c r="D8" s="288"/>
      <c r="E8" s="288"/>
      <c r="F8" s="288"/>
      <c r="G8" s="288"/>
      <c r="H8" s="288"/>
      <c r="I8" s="288"/>
    </row>
    <row r="9" spans="1:9" ht="12.75">
      <c r="A9" s="287"/>
      <c r="B9" s="287"/>
      <c r="C9" s="290"/>
      <c r="D9" s="289" t="s">
        <v>330</v>
      </c>
      <c r="E9" s="287"/>
      <c r="F9" s="287"/>
      <c r="G9" s="287"/>
      <c r="H9" s="287"/>
      <c r="I9" s="287"/>
    </row>
    <row r="10" spans="1:9" ht="12.75">
      <c r="A10" s="290"/>
      <c r="B10" s="291" t="s">
        <v>331</v>
      </c>
      <c r="C10" s="289"/>
      <c r="D10" s="289"/>
      <c r="E10" s="289"/>
      <c r="F10" s="289"/>
      <c r="G10" s="289"/>
      <c r="H10" s="289"/>
      <c r="I10" s="290"/>
    </row>
    <row r="11" spans="1:9" ht="12.75">
      <c r="A11" s="289"/>
      <c r="B11" s="289"/>
      <c r="C11" s="290"/>
      <c r="D11" s="289" t="s">
        <v>332</v>
      </c>
      <c r="E11" s="289"/>
      <c r="F11" s="289"/>
      <c r="G11" s="289"/>
      <c r="H11" s="287"/>
      <c r="I11" s="290"/>
    </row>
    <row r="12" spans="1:9" ht="12.75">
      <c r="A12" s="289"/>
      <c r="B12" s="289"/>
      <c r="C12" s="289"/>
      <c r="D12" s="289"/>
      <c r="E12" s="289"/>
      <c r="F12" s="289"/>
      <c r="G12" s="289"/>
      <c r="H12" s="287"/>
      <c r="I12" s="287"/>
    </row>
    <row r="13" spans="1:9" ht="12.75">
      <c r="A13" s="289"/>
      <c r="B13" s="289"/>
      <c r="C13" s="289"/>
      <c r="D13" s="289"/>
      <c r="E13" s="289"/>
      <c r="F13" s="289"/>
      <c r="G13" s="289"/>
      <c r="H13" s="287"/>
      <c r="I13" s="287"/>
    </row>
    <row r="14" spans="1:9" ht="12.75">
      <c r="A14" s="287" t="s">
        <v>333</v>
      </c>
      <c r="B14" s="289"/>
      <c r="C14" s="289"/>
      <c r="D14" s="289"/>
      <c r="E14" s="287"/>
      <c r="F14" s="287"/>
      <c r="G14" s="287"/>
      <c r="H14" s="287"/>
      <c r="I14" s="287"/>
    </row>
    <row r="15" spans="1:9" ht="12.75">
      <c r="A15" s="287" t="s">
        <v>334</v>
      </c>
      <c r="B15" s="287"/>
      <c r="C15" s="287"/>
      <c r="D15" s="287"/>
      <c r="E15" s="287"/>
      <c r="F15" s="287"/>
      <c r="G15" s="287"/>
      <c r="H15" s="287"/>
      <c r="I15" s="287"/>
    </row>
    <row r="16" spans="1:9" ht="12.75">
      <c r="A16" s="287" t="s">
        <v>335</v>
      </c>
      <c r="B16" s="287"/>
      <c r="C16" s="287"/>
      <c r="D16" s="287"/>
      <c r="E16" s="287"/>
      <c r="F16" s="287"/>
      <c r="G16" s="287"/>
      <c r="H16" s="287"/>
      <c r="I16" s="290"/>
    </row>
    <row r="17" spans="1:9" ht="12.75">
      <c r="A17" s="287" t="s">
        <v>336</v>
      </c>
      <c r="B17" s="287"/>
      <c r="C17" s="287"/>
      <c r="D17" s="287"/>
      <c r="E17" s="287"/>
      <c r="F17" s="287"/>
      <c r="G17" s="287"/>
      <c r="H17" s="287"/>
      <c r="I17" s="290"/>
    </row>
    <row r="18" spans="1:9" ht="12.75">
      <c r="A18" s="287" t="s">
        <v>337</v>
      </c>
      <c r="B18" s="290"/>
      <c r="C18" s="290"/>
      <c r="D18" s="290"/>
      <c r="E18" s="290"/>
      <c r="F18" s="290"/>
      <c r="G18" s="290"/>
      <c r="H18" s="290"/>
      <c r="I18" s="290"/>
    </row>
    <row r="19" spans="1:9" ht="12.75">
      <c r="A19" s="287" t="s">
        <v>338</v>
      </c>
      <c r="B19" s="287"/>
      <c r="C19" s="287"/>
      <c r="D19" s="287"/>
      <c r="E19" s="287"/>
      <c r="F19" s="287"/>
      <c r="G19" s="287"/>
      <c r="H19" s="287"/>
      <c r="I19" s="287"/>
    </row>
    <row r="20" spans="1:9" ht="12.75">
      <c r="A20" s="287" t="s">
        <v>339</v>
      </c>
      <c r="B20" s="287"/>
      <c r="C20" s="287"/>
      <c r="D20" s="287"/>
      <c r="E20" s="287"/>
      <c r="F20" s="287"/>
      <c r="G20" s="287"/>
      <c r="H20" s="287"/>
      <c r="I20" s="287"/>
    </row>
    <row r="21" spans="1:9" ht="12.75">
      <c r="A21" s="287" t="s">
        <v>340</v>
      </c>
      <c r="B21" s="287"/>
      <c r="C21" s="287"/>
      <c r="D21" s="287"/>
      <c r="E21" s="287"/>
      <c r="F21" s="287"/>
      <c r="G21" s="287"/>
      <c r="H21" s="287"/>
      <c r="I21" s="290"/>
    </row>
    <row r="22" spans="1:9" ht="12.75">
      <c r="A22" s="287" t="s">
        <v>341</v>
      </c>
      <c r="B22" s="287"/>
      <c r="C22" s="288"/>
      <c r="D22" s="288"/>
      <c r="E22" s="288"/>
      <c r="F22" s="288"/>
      <c r="G22" s="288"/>
      <c r="H22" s="288"/>
      <c r="I22" s="290"/>
    </row>
    <row r="23" spans="1:9" ht="12.75">
      <c r="A23" s="287" t="s">
        <v>342</v>
      </c>
      <c r="B23" s="287"/>
      <c r="C23" s="287"/>
      <c r="D23" s="287"/>
      <c r="E23" s="287"/>
      <c r="F23" s="287"/>
      <c r="G23" s="287"/>
      <c r="H23" s="287"/>
      <c r="I23" s="290"/>
    </row>
    <row r="24" spans="1:9" ht="12.75">
      <c r="A24" s="290"/>
      <c r="B24" s="290"/>
      <c r="C24" s="290"/>
      <c r="D24" s="290"/>
      <c r="E24" s="290"/>
      <c r="F24" s="290"/>
      <c r="G24" s="290"/>
      <c r="H24" s="290"/>
      <c r="I24" s="287"/>
    </row>
    <row r="25" spans="1:9" ht="12.75">
      <c r="A25" s="287" t="s">
        <v>343</v>
      </c>
      <c r="B25" s="287"/>
      <c r="C25" s="287"/>
      <c r="D25" s="287"/>
      <c r="E25" s="287"/>
      <c r="F25" s="287"/>
      <c r="G25" s="287"/>
      <c r="H25" s="287"/>
      <c r="I25" s="287"/>
    </row>
    <row r="26" spans="1:9" ht="12.75">
      <c r="A26" s="287" t="s">
        <v>344</v>
      </c>
      <c r="B26" s="287"/>
      <c r="C26" s="287"/>
      <c r="D26" s="287"/>
      <c r="E26" s="287"/>
      <c r="F26" s="287"/>
      <c r="G26" s="287"/>
      <c r="H26" s="287"/>
      <c r="I26" s="287"/>
    </row>
    <row r="27" spans="1:9" ht="12.75">
      <c r="A27" s="287" t="s">
        <v>345</v>
      </c>
      <c r="B27" s="287"/>
      <c r="C27" s="287"/>
      <c r="D27" s="287"/>
      <c r="E27" s="287"/>
      <c r="F27" s="287"/>
      <c r="G27" s="287"/>
      <c r="H27" s="287"/>
      <c r="I27" s="287"/>
    </row>
    <row r="28" spans="1:9" ht="12.75">
      <c r="A28" s="287"/>
      <c r="B28" s="290"/>
      <c r="C28" s="290"/>
      <c r="D28" s="290"/>
      <c r="E28" s="290"/>
      <c r="F28" s="290"/>
      <c r="G28" s="290"/>
      <c r="H28" s="290"/>
      <c r="I28" s="290"/>
    </row>
    <row r="29" spans="1:9" ht="12.75">
      <c r="A29" s="287" t="s">
        <v>346</v>
      </c>
      <c r="B29" s="290"/>
      <c r="C29" s="290"/>
      <c r="D29" s="290"/>
      <c r="E29" s="290"/>
      <c r="F29" s="290"/>
      <c r="G29" s="290"/>
      <c r="H29" s="290"/>
      <c r="I29" s="290"/>
    </row>
    <row r="30" spans="1:9" ht="12.75">
      <c r="A30" s="287" t="s">
        <v>347</v>
      </c>
      <c r="B30" s="290"/>
      <c r="C30" s="290"/>
      <c r="D30" s="290"/>
      <c r="E30" s="290"/>
      <c r="F30" s="290"/>
      <c r="G30" s="290"/>
      <c r="H30" s="292"/>
      <c r="I30" s="292"/>
    </row>
    <row r="31" spans="1:9" ht="12.75">
      <c r="A31" s="292" t="s">
        <v>348</v>
      </c>
      <c r="B31" s="292"/>
      <c r="C31" s="292"/>
      <c r="D31" s="292"/>
      <c r="E31" s="292"/>
      <c r="F31" s="292"/>
      <c r="G31" s="292"/>
      <c r="H31" s="292"/>
      <c r="I31" s="292"/>
    </row>
    <row r="32" spans="1:9" ht="12.75">
      <c r="A32" s="293" t="s">
        <v>349</v>
      </c>
      <c r="B32" s="290"/>
      <c r="C32" s="290"/>
      <c r="D32" s="290"/>
      <c r="E32" s="290"/>
      <c r="F32" s="290"/>
      <c r="G32" s="290"/>
      <c r="H32" s="290"/>
      <c r="I32" s="292"/>
    </row>
    <row r="33" spans="1:10" ht="15">
      <c r="A33" s="292" t="s">
        <v>350</v>
      </c>
      <c r="B33" s="294"/>
      <c r="C33" s="294"/>
      <c r="D33" s="294"/>
      <c r="E33" s="294"/>
      <c r="F33" s="294"/>
      <c r="G33" s="294"/>
      <c r="H33" s="294"/>
      <c r="I33" s="295"/>
      <c r="J33" s="296"/>
    </row>
    <row r="34" spans="1:10" ht="15">
      <c r="A34" s="292" t="s">
        <v>351</v>
      </c>
      <c r="B34" s="290"/>
      <c r="C34" s="290"/>
      <c r="D34" s="290"/>
      <c r="E34" s="290"/>
      <c r="F34" s="290"/>
      <c r="G34" s="290"/>
      <c r="H34" s="290"/>
      <c r="I34" s="294"/>
      <c r="J34" s="296"/>
    </row>
    <row r="35" spans="1:10" ht="15">
      <c r="A35" s="290"/>
      <c r="B35" s="290"/>
      <c r="C35" s="290"/>
      <c r="D35" s="290"/>
      <c r="E35" s="290"/>
      <c r="F35" s="290"/>
      <c r="G35" s="290"/>
      <c r="H35" s="290"/>
      <c r="I35" s="290"/>
      <c r="J35" s="297"/>
    </row>
    <row r="36" spans="1:10" ht="15">
      <c r="A36" s="292" t="s">
        <v>352</v>
      </c>
      <c r="B36" s="290"/>
      <c r="C36" s="290"/>
      <c r="D36" s="290"/>
      <c r="E36" s="290"/>
      <c r="F36" s="290"/>
      <c r="G36" s="290"/>
      <c r="H36" s="290"/>
      <c r="I36" s="290"/>
      <c r="J36" s="297"/>
    </row>
    <row r="37" spans="1:9" ht="12.75">
      <c r="A37" s="292" t="s">
        <v>353</v>
      </c>
      <c r="B37" s="290"/>
      <c r="C37" s="290"/>
      <c r="D37" s="290"/>
      <c r="E37" s="290"/>
      <c r="F37" s="290"/>
      <c r="G37" s="290"/>
      <c r="H37" s="290"/>
      <c r="I37" s="290"/>
    </row>
    <row r="38" spans="1:9" ht="12.75">
      <c r="A38" s="292" t="s">
        <v>354</v>
      </c>
      <c r="B38" s="290"/>
      <c r="C38" s="290"/>
      <c r="D38" s="290"/>
      <c r="E38" s="290"/>
      <c r="F38" s="290"/>
      <c r="G38" s="290"/>
      <c r="H38" s="290"/>
      <c r="I38" s="290"/>
    </row>
    <row r="39" spans="1:9" ht="12.75">
      <c r="A39" s="292" t="s">
        <v>355</v>
      </c>
      <c r="B39" s="290"/>
      <c r="C39" s="290"/>
      <c r="D39" s="290"/>
      <c r="E39" s="290"/>
      <c r="F39" s="290"/>
      <c r="G39" s="290"/>
      <c r="H39" s="290"/>
      <c r="I39" s="290"/>
    </row>
    <row r="40" spans="1:9" ht="12.75">
      <c r="A40" s="292" t="s">
        <v>356</v>
      </c>
      <c r="B40" s="290"/>
      <c r="C40" s="290"/>
      <c r="D40" s="290"/>
      <c r="E40" s="290"/>
      <c r="F40" s="290"/>
      <c r="G40" s="290"/>
      <c r="H40" s="290"/>
      <c r="I40" s="290"/>
    </row>
    <row r="41" spans="1:9" ht="12.75">
      <c r="A41" s="292" t="s">
        <v>357</v>
      </c>
      <c r="B41" s="290"/>
      <c r="C41" s="290"/>
      <c r="D41" s="290"/>
      <c r="E41" s="290"/>
      <c r="F41" s="290"/>
      <c r="G41" s="290"/>
      <c r="H41" s="290"/>
      <c r="I41" s="290"/>
    </row>
    <row r="42" spans="1:9" ht="12.75">
      <c r="A42" s="292" t="s">
        <v>358</v>
      </c>
      <c r="B42" s="290"/>
      <c r="C42" s="290"/>
      <c r="D42" s="290"/>
      <c r="E42" s="290"/>
      <c r="F42" s="290"/>
      <c r="G42" s="290"/>
      <c r="H42" s="290"/>
      <c r="I42" s="290"/>
    </row>
    <row r="43" spans="1:9" ht="12.75">
      <c r="A43" s="290"/>
      <c r="B43" s="290"/>
      <c r="C43" s="290"/>
      <c r="D43" s="290"/>
      <c r="E43" s="290"/>
      <c r="F43" s="290"/>
      <c r="G43" s="290"/>
      <c r="H43" s="290"/>
      <c r="I43" s="290"/>
    </row>
    <row r="44" spans="1:9" ht="12.75">
      <c r="A44" s="70" t="s">
        <v>359</v>
      </c>
      <c r="B44" s="70"/>
      <c r="C44" s="70"/>
      <c r="D44" s="70"/>
      <c r="E44" s="70"/>
      <c r="F44" s="70"/>
      <c r="G44" s="70"/>
      <c r="H44" s="70"/>
      <c r="I44" s="70"/>
    </row>
    <row r="45" spans="1:9" ht="12.75">
      <c r="A45" s="70" t="s">
        <v>360</v>
      </c>
      <c r="B45" s="70"/>
      <c r="C45" s="70"/>
      <c r="D45" s="70"/>
      <c r="E45" s="70"/>
      <c r="F45" s="70"/>
      <c r="G45" s="70"/>
      <c r="H45" s="70"/>
      <c r="I45" s="70"/>
    </row>
    <row r="46" spans="1:9" ht="12.75">
      <c r="A46" s="70" t="s">
        <v>361</v>
      </c>
      <c r="B46" s="70"/>
      <c r="C46" s="70"/>
      <c r="D46" s="70"/>
      <c r="E46" s="70"/>
      <c r="F46" s="70"/>
      <c r="G46" s="70"/>
      <c r="H46" s="70"/>
      <c r="I46" s="70"/>
    </row>
    <row r="47" spans="1:9" ht="12.75">
      <c r="A47" s="70" t="s">
        <v>362</v>
      </c>
      <c r="B47" s="70"/>
      <c r="C47" s="70"/>
      <c r="D47" s="70"/>
      <c r="E47" s="70"/>
      <c r="F47" s="70"/>
      <c r="G47" s="70"/>
      <c r="H47" s="70"/>
      <c r="I47" s="70"/>
    </row>
    <row r="48" spans="1:9" ht="12.75">
      <c r="A48" s="288"/>
      <c r="B48" s="288"/>
      <c r="C48" s="288"/>
      <c r="D48" s="288"/>
      <c r="E48" s="288"/>
      <c r="F48" s="288"/>
      <c r="G48" s="290"/>
      <c r="H48" s="290"/>
      <c r="I48" s="288"/>
    </row>
    <row r="49" spans="1:9" ht="12.75">
      <c r="A49" s="287" t="s">
        <v>363</v>
      </c>
      <c r="B49" s="287"/>
      <c r="C49" s="287"/>
      <c r="D49" s="287"/>
      <c r="E49" s="287"/>
      <c r="F49" s="287"/>
      <c r="G49" s="290"/>
      <c r="H49" s="290"/>
      <c r="I49" s="287"/>
    </row>
    <row r="50" spans="1:9" ht="12.75">
      <c r="A50" s="288"/>
      <c r="B50" s="288"/>
      <c r="C50" s="288"/>
      <c r="D50" s="288"/>
      <c r="E50" s="288"/>
      <c r="F50" s="288"/>
      <c r="G50" s="287" t="s">
        <v>364</v>
      </c>
      <c r="H50" s="287"/>
      <c r="I50" s="288"/>
    </row>
    <row r="51" spans="1:9" ht="12.75">
      <c r="A51" s="290"/>
      <c r="B51" s="290"/>
      <c r="C51" s="290"/>
      <c r="D51" s="290"/>
      <c r="E51" s="290"/>
      <c r="F51" s="290"/>
      <c r="G51" s="287" t="s">
        <v>365</v>
      </c>
      <c r="H51" s="287"/>
      <c r="I51" s="29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6">
      <selection activeCell="I55" sqref="I5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5" t="s">
        <v>214</v>
      </c>
      <c r="B1" s="166"/>
      <c r="C1" s="166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30" t="s">
        <v>215</v>
      </c>
      <c r="B2" s="131"/>
      <c r="C2" s="131"/>
      <c r="D2" s="132"/>
      <c r="E2" s="117">
        <v>40909</v>
      </c>
      <c r="F2" s="12"/>
      <c r="G2" s="13" t="s">
        <v>216</v>
      </c>
      <c r="H2" s="117">
        <v>41274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33" t="s">
        <v>282</v>
      </c>
      <c r="B4" s="134"/>
      <c r="C4" s="134"/>
      <c r="D4" s="134"/>
      <c r="E4" s="134"/>
      <c r="F4" s="134"/>
      <c r="G4" s="134"/>
      <c r="H4" s="134"/>
      <c r="I4" s="135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36" t="s">
        <v>217</v>
      </c>
      <c r="B6" s="137"/>
      <c r="C6" s="128" t="s">
        <v>286</v>
      </c>
      <c r="D6" s="129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38" t="s">
        <v>218</v>
      </c>
      <c r="B8" s="139"/>
      <c r="C8" s="128" t="s">
        <v>287</v>
      </c>
      <c r="D8" s="129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25" t="s">
        <v>219</v>
      </c>
      <c r="B10" s="126"/>
      <c r="C10" s="128" t="s">
        <v>288</v>
      </c>
      <c r="D10" s="129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27"/>
      <c r="B11" s="126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36" t="s">
        <v>220</v>
      </c>
      <c r="B12" s="137"/>
      <c r="C12" s="140" t="s">
        <v>289</v>
      </c>
      <c r="D12" s="141"/>
      <c r="E12" s="141"/>
      <c r="F12" s="141"/>
      <c r="G12" s="141"/>
      <c r="H12" s="141"/>
      <c r="I12" s="142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36" t="s">
        <v>221</v>
      </c>
      <c r="B14" s="137"/>
      <c r="C14" s="143">
        <v>10000</v>
      </c>
      <c r="D14" s="144"/>
      <c r="E14" s="16"/>
      <c r="F14" s="140" t="s">
        <v>290</v>
      </c>
      <c r="G14" s="141"/>
      <c r="H14" s="141"/>
      <c r="I14" s="142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36" t="s">
        <v>222</v>
      </c>
      <c r="B16" s="137"/>
      <c r="C16" s="140" t="s">
        <v>291</v>
      </c>
      <c r="D16" s="141"/>
      <c r="E16" s="141"/>
      <c r="F16" s="141"/>
      <c r="G16" s="141"/>
      <c r="H16" s="141"/>
      <c r="I16" s="142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36" t="s">
        <v>223</v>
      </c>
      <c r="B18" s="137"/>
      <c r="C18" s="145"/>
      <c r="D18" s="146"/>
      <c r="E18" s="146"/>
      <c r="F18" s="146"/>
      <c r="G18" s="146"/>
      <c r="H18" s="146"/>
      <c r="I18" s="147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36" t="s">
        <v>224</v>
      </c>
      <c r="B20" s="137"/>
      <c r="C20" s="148" t="s">
        <v>292</v>
      </c>
      <c r="D20" s="146"/>
      <c r="E20" s="146"/>
      <c r="F20" s="146"/>
      <c r="G20" s="146"/>
      <c r="H20" s="146"/>
      <c r="I20" s="147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36" t="s">
        <v>225</v>
      </c>
      <c r="B22" s="137"/>
      <c r="C22" s="118">
        <v>133</v>
      </c>
      <c r="D22" s="140" t="s">
        <v>290</v>
      </c>
      <c r="E22" s="149"/>
      <c r="F22" s="150"/>
      <c r="G22" s="136"/>
      <c r="H22" s="151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36" t="s">
        <v>226</v>
      </c>
      <c r="B24" s="137"/>
      <c r="C24" s="118">
        <v>21</v>
      </c>
      <c r="D24" s="140" t="s">
        <v>293</v>
      </c>
      <c r="E24" s="149"/>
      <c r="F24" s="149"/>
      <c r="G24" s="150"/>
      <c r="H24" s="51" t="s">
        <v>227</v>
      </c>
      <c r="I24" s="119">
        <v>1509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283</v>
      </c>
      <c r="I25" s="95"/>
      <c r="J25" s="10"/>
      <c r="K25" s="10"/>
      <c r="L25" s="10"/>
    </row>
    <row r="26" spans="1:12" ht="12.75">
      <c r="A26" s="136" t="s">
        <v>228</v>
      </c>
      <c r="B26" s="137"/>
      <c r="C26" s="120" t="s">
        <v>294</v>
      </c>
      <c r="D26" s="25"/>
      <c r="E26" s="33"/>
      <c r="F26" s="24"/>
      <c r="G26" s="152" t="s">
        <v>229</v>
      </c>
      <c r="H26" s="137"/>
      <c r="I26" s="121" t="s">
        <v>295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53" t="s">
        <v>230</v>
      </c>
      <c r="B28" s="154"/>
      <c r="C28" s="155"/>
      <c r="D28" s="155"/>
      <c r="E28" s="156" t="s">
        <v>231</v>
      </c>
      <c r="F28" s="157"/>
      <c r="G28" s="157"/>
      <c r="H28" s="158" t="s">
        <v>232</v>
      </c>
      <c r="I28" s="159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0"/>
      <c r="B30" s="161"/>
      <c r="C30" s="161"/>
      <c r="D30" s="162"/>
      <c r="E30" s="160"/>
      <c r="F30" s="161"/>
      <c r="G30" s="161"/>
      <c r="H30" s="128"/>
      <c r="I30" s="129"/>
      <c r="J30" s="10"/>
      <c r="K30" s="10"/>
      <c r="L30" s="10"/>
    </row>
    <row r="31" spans="1:12" ht="12.75">
      <c r="A31" s="91"/>
      <c r="B31" s="22"/>
      <c r="C31" s="21"/>
      <c r="D31" s="163"/>
      <c r="E31" s="163"/>
      <c r="F31" s="163"/>
      <c r="G31" s="164"/>
      <c r="H31" s="16"/>
      <c r="I31" s="98"/>
      <c r="J31" s="10"/>
      <c r="K31" s="10"/>
      <c r="L31" s="10"/>
    </row>
    <row r="32" spans="1:12" ht="12.75">
      <c r="A32" s="160"/>
      <c r="B32" s="161"/>
      <c r="C32" s="161"/>
      <c r="D32" s="162"/>
      <c r="E32" s="160"/>
      <c r="F32" s="161"/>
      <c r="G32" s="161"/>
      <c r="H32" s="128"/>
      <c r="I32" s="129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0"/>
      <c r="B34" s="161"/>
      <c r="C34" s="161"/>
      <c r="D34" s="162"/>
      <c r="E34" s="160"/>
      <c r="F34" s="161"/>
      <c r="G34" s="161"/>
      <c r="H34" s="128"/>
      <c r="I34" s="129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0"/>
      <c r="B36" s="161"/>
      <c r="C36" s="161"/>
      <c r="D36" s="162"/>
      <c r="E36" s="160"/>
      <c r="F36" s="161"/>
      <c r="G36" s="161"/>
      <c r="H36" s="128"/>
      <c r="I36" s="129"/>
      <c r="J36" s="10"/>
      <c r="K36" s="10"/>
      <c r="L36" s="10"/>
    </row>
    <row r="37" spans="1:12" ht="12.75">
      <c r="A37" s="100"/>
      <c r="B37" s="30"/>
      <c r="C37" s="167"/>
      <c r="D37" s="168"/>
      <c r="E37" s="16"/>
      <c r="F37" s="167"/>
      <c r="G37" s="168"/>
      <c r="H37" s="16"/>
      <c r="I37" s="92"/>
      <c r="J37" s="10"/>
      <c r="K37" s="10"/>
      <c r="L37" s="10"/>
    </row>
    <row r="38" spans="1:12" ht="12.75">
      <c r="A38" s="160"/>
      <c r="B38" s="161"/>
      <c r="C38" s="161"/>
      <c r="D38" s="162"/>
      <c r="E38" s="160"/>
      <c r="F38" s="161"/>
      <c r="G38" s="161"/>
      <c r="H38" s="128"/>
      <c r="I38" s="129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0"/>
      <c r="B40" s="161"/>
      <c r="C40" s="161"/>
      <c r="D40" s="162"/>
      <c r="E40" s="160"/>
      <c r="F40" s="161"/>
      <c r="G40" s="161"/>
      <c r="H40" s="128"/>
      <c r="I40" s="129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25" t="s">
        <v>233</v>
      </c>
      <c r="B44" s="176"/>
      <c r="C44" s="128"/>
      <c r="D44" s="129"/>
      <c r="E44" s="26"/>
      <c r="F44" s="140"/>
      <c r="G44" s="161"/>
      <c r="H44" s="161"/>
      <c r="I44" s="162"/>
      <c r="J44" s="10"/>
      <c r="K44" s="10"/>
      <c r="L44" s="10"/>
    </row>
    <row r="45" spans="1:12" ht="12.75">
      <c r="A45" s="100"/>
      <c r="B45" s="30"/>
      <c r="C45" s="167"/>
      <c r="D45" s="168"/>
      <c r="E45" s="16"/>
      <c r="F45" s="167"/>
      <c r="G45" s="169"/>
      <c r="H45" s="35"/>
      <c r="I45" s="104"/>
      <c r="J45" s="10"/>
      <c r="K45" s="10"/>
      <c r="L45" s="10"/>
    </row>
    <row r="46" spans="1:12" ht="12.75">
      <c r="A46" s="125" t="s">
        <v>234</v>
      </c>
      <c r="B46" s="176"/>
      <c r="C46" s="140" t="s">
        <v>296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1"/>
      <c r="B47" s="22"/>
      <c r="C47" s="21" t="s">
        <v>235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25" t="s">
        <v>236</v>
      </c>
      <c r="B48" s="176"/>
      <c r="C48" s="177" t="s">
        <v>297</v>
      </c>
      <c r="D48" s="178"/>
      <c r="E48" s="179"/>
      <c r="F48" s="16"/>
      <c r="G48" s="51" t="s">
        <v>237</v>
      </c>
      <c r="H48" s="177" t="s">
        <v>298</v>
      </c>
      <c r="I48" s="179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25" t="s">
        <v>223</v>
      </c>
      <c r="B50" s="176"/>
      <c r="C50" s="182" t="s">
        <v>299</v>
      </c>
      <c r="D50" s="178"/>
      <c r="E50" s="178"/>
      <c r="F50" s="178"/>
      <c r="G50" s="178"/>
      <c r="H50" s="178"/>
      <c r="I50" s="179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36" t="s">
        <v>238</v>
      </c>
      <c r="B52" s="137"/>
      <c r="C52" s="177" t="s">
        <v>300</v>
      </c>
      <c r="D52" s="178"/>
      <c r="E52" s="178"/>
      <c r="F52" s="178"/>
      <c r="G52" s="178"/>
      <c r="H52" s="178"/>
      <c r="I52" s="142"/>
      <c r="J52" s="10"/>
      <c r="K52" s="10"/>
      <c r="L52" s="10"/>
    </row>
    <row r="53" spans="1:12" ht="12.75">
      <c r="A53" s="105"/>
      <c r="B53" s="20"/>
      <c r="C53" s="172" t="s">
        <v>239</v>
      </c>
      <c r="D53" s="172"/>
      <c r="E53" s="172"/>
      <c r="F53" s="172"/>
      <c r="G53" s="172"/>
      <c r="H53" s="172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83" t="s">
        <v>240</v>
      </c>
      <c r="C55" s="184"/>
      <c r="D55" s="184"/>
      <c r="E55" s="184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85" t="s">
        <v>272</v>
      </c>
      <c r="C56" s="186"/>
      <c r="D56" s="186"/>
      <c r="E56" s="186"/>
      <c r="F56" s="186"/>
      <c r="G56" s="186"/>
      <c r="H56" s="186"/>
      <c r="I56" s="187"/>
      <c r="J56" s="10"/>
      <c r="K56" s="10"/>
      <c r="L56" s="10"/>
    </row>
    <row r="57" spans="1:12" ht="12.75">
      <c r="A57" s="105"/>
      <c r="B57" s="185" t="s">
        <v>273</v>
      </c>
      <c r="C57" s="186"/>
      <c r="D57" s="186"/>
      <c r="E57" s="186"/>
      <c r="F57" s="186"/>
      <c r="G57" s="186"/>
      <c r="H57" s="186"/>
      <c r="I57" s="107"/>
      <c r="J57" s="10"/>
      <c r="K57" s="10"/>
      <c r="L57" s="10"/>
    </row>
    <row r="58" spans="1:12" ht="12.75">
      <c r="A58" s="105"/>
      <c r="B58" s="185" t="s">
        <v>274</v>
      </c>
      <c r="C58" s="186"/>
      <c r="D58" s="186"/>
      <c r="E58" s="186"/>
      <c r="F58" s="186"/>
      <c r="G58" s="186"/>
      <c r="H58" s="186"/>
      <c r="I58" s="187"/>
      <c r="J58" s="10"/>
      <c r="K58" s="10"/>
      <c r="L58" s="10"/>
    </row>
    <row r="59" spans="1:12" ht="12.75">
      <c r="A59" s="105"/>
      <c r="B59" s="185" t="s">
        <v>275</v>
      </c>
      <c r="C59" s="186"/>
      <c r="D59" s="186"/>
      <c r="E59" s="186"/>
      <c r="F59" s="186"/>
      <c r="G59" s="186"/>
      <c r="H59" s="186"/>
      <c r="I59" s="187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241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242</v>
      </c>
      <c r="F62" s="33"/>
      <c r="G62" s="173" t="s">
        <v>243</v>
      </c>
      <c r="H62" s="174"/>
      <c r="I62" s="175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80"/>
      <c r="H63" s="181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0" r:id="rId2" display="igranic@kras.hr"/>
  </hyperlink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77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37">
      <selection activeCell="A9" sqref="A9:H9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2.57421875" style="52" customWidth="1"/>
    <col min="12" max="16384" width="9.140625" style="52" customWidth="1"/>
  </cols>
  <sheetData>
    <row r="1" spans="1:11" ht="12.75" customHeight="1">
      <c r="A1" s="225" t="s">
        <v>127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6" t="s">
        <v>301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227" t="s">
        <v>302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22.5">
      <c r="A4" s="230" t="s">
        <v>50</v>
      </c>
      <c r="B4" s="231"/>
      <c r="C4" s="231"/>
      <c r="D4" s="231"/>
      <c r="E4" s="231"/>
      <c r="F4" s="231"/>
      <c r="G4" s="231"/>
      <c r="H4" s="232"/>
      <c r="I4" s="58" t="s">
        <v>244</v>
      </c>
      <c r="J4" s="59" t="s">
        <v>284</v>
      </c>
      <c r="K4" s="60" t="s">
        <v>285</v>
      </c>
    </row>
    <row r="5" spans="1:11" ht="12.75">
      <c r="A5" s="221">
        <v>1</v>
      </c>
      <c r="B5" s="221"/>
      <c r="C5" s="221"/>
      <c r="D5" s="221"/>
      <c r="E5" s="221"/>
      <c r="F5" s="221"/>
      <c r="G5" s="221"/>
      <c r="H5" s="221"/>
      <c r="I5" s="57">
        <v>2</v>
      </c>
      <c r="J5" s="56">
        <v>3</v>
      </c>
      <c r="K5" s="56">
        <v>4</v>
      </c>
    </row>
    <row r="6" spans="1:11" ht="12.75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4"/>
    </row>
    <row r="7" spans="1:11" ht="12.75">
      <c r="A7" s="197" t="s">
        <v>51</v>
      </c>
      <c r="B7" s="198"/>
      <c r="C7" s="198"/>
      <c r="D7" s="198"/>
      <c r="E7" s="198"/>
      <c r="F7" s="198"/>
      <c r="G7" s="198"/>
      <c r="H7" s="215"/>
      <c r="I7" s="3">
        <v>1</v>
      </c>
      <c r="J7" s="6"/>
      <c r="K7" s="6"/>
    </row>
    <row r="8" spans="1:11" ht="12.75">
      <c r="A8" s="204" t="s">
        <v>8</v>
      </c>
      <c r="B8" s="205"/>
      <c r="C8" s="205"/>
      <c r="D8" s="205"/>
      <c r="E8" s="205"/>
      <c r="F8" s="205"/>
      <c r="G8" s="205"/>
      <c r="H8" s="206"/>
      <c r="I8" s="1">
        <v>2</v>
      </c>
      <c r="J8" s="53">
        <f>J9+J16+J26+J35+J39</f>
        <v>679684786</v>
      </c>
      <c r="K8" s="53">
        <f>K9+K16+K26+K35+K39</f>
        <v>640949939</v>
      </c>
    </row>
    <row r="9" spans="1:11" ht="12.75">
      <c r="A9" s="201" t="s">
        <v>171</v>
      </c>
      <c r="B9" s="202"/>
      <c r="C9" s="202"/>
      <c r="D9" s="202"/>
      <c r="E9" s="202"/>
      <c r="F9" s="202"/>
      <c r="G9" s="202"/>
      <c r="H9" s="203"/>
      <c r="I9" s="1">
        <v>3</v>
      </c>
      <c r="J9" s="53">
        <f>SUM(J10:J15)</f>
        <v>2104482</v>
      </c>
      <c r="K9" s="53">
        <f>SUM(K10:K15)</f>
        <v>1113552</v>
      </c>
    </row>
    <row r="10" spans="1:11" ht="12.75">
      <c r="A10" s="201" t="s">
        <v>99</v>
      </c>
      <c r="B10" s="202"/>
      <c r="C10" s="202"/>
      <c r="D10" s="202"/>
      <c r="E10" s="202"/>
      <c r="F10" s="202"/>
      <c r="G10" s="202"/>
      <c r="H10" s="203"/>
      <c r="I10" s="1">
        <v>4</v>
      </c>
      <c r="J10" s="7">
        <v>0</v>
      </c>
      <c r="K10" s="7">
        <v>0</v>
      </c>
    </row>
    <row r="11" spans="1:11" ht="12.75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7">
        <v>2030853</v>
      </c>
      <c r="K11" s="7">
        <v>1107840</v>
      </c>
    </row>
    <row r="12" spans="1:11" ht="12.75">
      <c r="A12" s="201" t="s">
        <v>100</v>
      </c>
      <c r="B12" s="202"/>
      <c r="C12" s="202"/>
      <c r="D12" s="202"/>
      <c r="E12" s="202"/>
      <c r="F12" s="202"/>
      <c r="G12" s="202"/>
      <c r="H12" s="203"/>
      <c r="I12" s="1">
        <v>6</v>
      </c>
      <c r="J12" s="7">
        <v>0</v>
      </c>
      <c r="K12" s="7">
        <v>0</v>
      </c>
    </row>
    <row r="13" spans="1:11" ht="12.75">
      <c r="A13" s="201" t="s">
        <v>174</v>
      </c>
      <c r="B13" s="202"/>
      <c r="C13" s="202"/>
      <c r="D13" s="202"/>
      <c r="E13" s="202"/>
      <c r="F13" s="202"/>
      <c r="G13" s="202"/>
      <c r="H13" s="203"/>
      <c r="I13" s="1">
        <v>7</v>
      </c>
      <c r="J13" s="7">
        <v>0</v>
      </c>
      <c r="K13" s="7">
        <v>0</v>
      </c>
    </row>
    <row r="14" spans="1:11" ht="12.75">
      <c r="A14" s="201" t="s">
        <v>175</v>
      </c>
      <c r="B14" s="202"/>
      <c r="C14" s="202"/>
      <c r="D14" s="202"/>
      <c r="E14" s="202"/>
      <c r="F14" s="202"/>
      <c r="G14" s="202"/>
      <c r="H14" s="203"/>
      <c r="I14" s="1">
        <v>8</v>
      </c>
      <c r="J14" s="7">
        <v>73629</v>
      </c>
      <c r="K14" s="7">
        <v>5712</v>
      </c>
    </row>
    <row r="15" spans="1:11" ht="12.75">
      <c r="A15" s="201" t="s">
        <v>176</v>
      </c>
      <c r="B15" s="202"/>
      <c r="C15" s="202"/>
      <c r="D15" s="202"/>
      <c r="E15" s="202"/>
      <c r="F15" s="202"/>
      <c r="G15" s="202"/>
      <c r="H15" s="203"/>
      <c r="I15" s="1">
        <v>9</v>
      </c>
      <c r="J15" s="7">
        <v>0</v>
      </c>
      <c r="K15" s="7">
        <v>0</v>
      </c>
    </row>
    <row r="16" spans="1:11" ht="12.75">
      <c r="A16" s="201" t="s">
        <v>172</v>
      </c>
      <c r="B16" s="202"/>
      <c r="C16" s="202"/>
      <c r="D16" s="202"/>
      <c r="E16" s="202"/>
      <c r="F16" s="202"/>
      <c r="G16" s="202"/>
      <c r="H16" s="203"/>
      <c r="I16" s="1">
        <v>10</v>
      </c>
      <c r="J16" s="53">
        <f>SUM(J17:J25)</f>
        <v>439504969</v>
      </c>
      <c r="K16" s="53">
        <f>SUM(K17:K25)</f>
        <v>414464697</v>
      </c>
    </row>
    <row r="17" spans="1:11" ht="12.75">
      <c r="A17" s="201" t="s">
        <v>177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>
        <v>66353031</v>
      </c>
      <c r="K17" s="7">
        <v>67736215</v>
      </c>
    </row>
    <row r="18" spans="1:11" ht="12.75">
      <c r="A18" s="201" t="s">
        <v>213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>
        <v>206585964</v>
      </c>
      <c r="K18" s="7">
        <v>211007081</v>
      </c>
    </row>
    <row r="19" spans="1:11" ht="12.75">
      <c r="A19" s="201" t="s">
        <v>178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>
        <v>97862183</v>
      </c>
      <c r="K19" s="7">
        <v>79093747</v>
      </c>
    </row>
    <row r="20" spans="1:11" ht="12.75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>
        <v>18190883</v>
      </c>
      <c r="K20" s="7">
        <v>20910689</v>
      </c>
    </row>
    <row r="21" spans="1:11" ht="12.75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>
        <v>2379778</v>
      </c>
      <c r="K21" s="7">
        <v>2711455</v>
      </c>
    </row>
    <row r="22" spans="1:11" ht="12.75">
      <c r="A22" s="201" t="s">
        <v>63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>
        <v>1341439</v>
      </c>
      <c r="K22" s="7">
        <v>220545</v>
      </c>
    </row>
    <row r="23" spans="1:11" ht="12.75">
      <c r="A23" s="201" t="s">
        <v>64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>
        <v>33999685</v>
      </c>
      <c r="K23" s="7">
        <v>20564768</v>
      </c>
    </row>
    <row r="24" spans="1:11" ht="12.75">
      <c r="A24" s="201" t="s">
        <v>65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>
        <v>3356379</v>
      </c>
      <c r="K24" s="7">
        <v>3135769</v>
      </c>
    </row>
    <row r="25" spans="1:11" ht="12.75">
      <c r="A25" s="201" t="s">
        <v>66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>
        <v>9435627</v>
      </c>
      <c r="K25" s="7">
        <v>9084428</v>
      </c>
    </row>
    <row r="26" spans="1:11" ht="12.75">
      <c r="A26" s="201" t="s">
        <v>159</v>
      </c>
      <c r="B26" s="202"/>
      <c r="C26" s="202"/>
      <c r="D26" s="202"/>
      <c r="E26" s="202"/>
      <c r="F26" s="202"/>
      <c r="G26" s="202"/>
      <c r="H26" s="203"/>
      <c r="I26" s="1">
        <v>20</v>
      </c>
      <c r="J26" s="53">
        <f>SUM(J27:J34)</f>
        <v>238075335</v>
      </c>
      <c r="K26" s="53">
        <f>SUM(K27:K34)</f>
        <v>225371690</v>
      </c>
    </row>
    <row r="27" spans="1:11" ht="12.75">
      <c r="A27" s="201" t="s">
        <v>67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>
        <v>101744715</v>
      </c>
      <c r="K27" s="7">
        <v>101805815</v>
      </c>
    </row>
    <row r="28" spans="1:11" ht="12.75">
      <c r="A28" s="201" t="s">
        <v>68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>
        <v>13331676</v>
      </c>
      <c r="K28" s="7">
        <v>10018944</v>
      </c>
    </row>
    <row r="29" spans="1:11" ht="12.75">
      <c r="A29" s="201" t="s">
        <v>69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>
        <v>5635977</v>
      </c>
      <c r="K29" s="7">
        <v>8868923</v>
      </c>
    </row>
    <row r="30" spans="1:11" ht="12.75">
      <c r="A30" s="201" t="s">
        <v>74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>
        <v>0</v>
      </c>
      <c r="K30" s="7">
        <v>0</v>
      </c>
    </row>
    <row r="31" spans="1:11" ht="12.75">
      <c r="A31" s="201" t="s">
        <v>75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>
        <v>289112</v>
      </c>
      <c r="K31" s="7">
        <v>289112</v>
      </c>
    </row>
    <row r="32" spans="1:11" ht="12.75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>
        <v>116731839</v>
      </c>
      <c r="K32" s="7">
        <v>104046880</v>
      </c>
    </row>
    <row r="33" spans="1:11" ht="12.75">
      <c r="A33" s="201" t="s">
        <v>70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>
        <v>342016</v>
      </c>
      <c r="K33" s="7">
        <v>342016</v>
      </c>
    </row>
    <row r="34" spans="1:11" ht="12.75">
      <c r="A34" s="201" t="s">
        <v>152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>
        <v>0</v>
      </c>
      <c r="K34" s="7">
        <v>0</v>
      </c>
    </row>
    <row r="35" spans="1:11" ht="12.75">
      <c r="A35" s="201" t="s">
        <v>153</v>
      </c>
      <c r="B35" s="202"/>
      <c r="C35" s="202"/>
      <c r="D35" s="202"/>
      <c r="E35" s="202"/>
      <c r="F35" s="202"/>
      <c r="G35" s="202"/>
      <c r="H35" s="20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1" t="s">
        <v>71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>
        <v>0</v>
      </c>
      <c r="K36" s="7">
        <v>0</v>
      </c>
    </row>
    <row r="37" spans="1:11" ht="12.75">
      <c r="A37" s="201" t="s">
        <v>72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>
        <v>0</v>
      </c>
      <c r="K37" s="7">
        <v>0</v>
      </c>
    </row>
    <row r="38" spans="1:11" ht="12.75">
      <c r="A38" s="201" t="s">
        <v>73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>
        <v>0</v>
      </c>
      <c r="K38" s="7">
        <v>0</v>
      </c>
    </row>
    <row r="39" spans="1:11" ht="12.75">
      <c r="A39" s="201" t="s">
        <v>154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>
        <v>0</v>
      </c>
      <c r="K39" s="7">
        <v>0</v>
      </c>
    </row>
    <row r="40" spans="1:11" ht="12.75">
      <c r="A40" s="204" t="s">
        <v>206</v>
      </c>
      <c r="B40" s="205"/>
      <c r="C40" s="205"/>
      <c r="D40" s="205"/>
      <c r="E40" s="205"/>
      <c r="F40" s="205"/>
      <c r="G40" s="205"/>
      <c r="H40" s="206"/>
      <c r="I40" s="1">
        <v>34</v>
      </c>
      <c r="J40" s="53">
        <f>J41+J49+J56+J64</f>
        <v>515597761</v>
      </c>
      <c r="K40" s="53">
        <f>K41+K49+K56+K64</f>
        <v>481409841</v>
      </c>
    </row>
    <row r="41" spans="1:11" ht="12.75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53">
        <f>SUM(J42:J48)</f>
        <v>99549050</v>
      </c>
      <c r="K41" s="53">
        <f>SUM(K42:K48)</f>
        <v>89313966</v>
      </c>
    </row>
    <row r="42" spans="1:11" ht="12.75">
      <c r="A42" s="201" t="s">
        <v>103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>
        <v>56815417</v>
      </c>
      <c r="K42" s="7">
        <v>52821928</v>
      </c>
    </row>
    <row r="43" spans="1:11" ht="12.75">
      <c r="A43" s="201" t="s">
        <v>104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>
        <v>0</v>
      </c>
      <c r="K43" s="7">
        <v>0</v>
      </c>
    </row>
    <row r="44" spans="1:11" ht="12.75">
      <c r="A44" s="201" t="s">
        <v>77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>
        <v>33631691</v>
      </c>
      <c r="K44" s="7">
        <v>28064973</v>
      </c>
    </row>
    <row r="45" spans="1:11" ht="12.75">
      <c r="A45" s="201" t="s">
        <v>78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>
        <v>7665879</v>
      </c>
      <c r="K45" s="7">
        <v>6724724</v>
      </c>
    </row>
    <row r="46" spans="1:11" ht="12.75">
      <c r="A46" s="201" t="s">
        <v>79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>
        <v>105585</v>
      </c>
      <c r="K46" s="7">
        <v>699380</v>
      </c>
    </row>
    <row r="47" spans="1:11" ht="12.75">
      <c r="A47" s="201" t="s">
        <v>80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>
        <v>0</v>
      </c>
      <c r="K47" s="7">
        <v>0</v>
      </c>
    </row>
    <row r="48" spans="1:11" ht="12.75">
      <c r="A48" s="201" t="s">
        <v>81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>
        <v>1330478</v>
      </c>
      <c r="K48" s="7">
        <v>1002961</v>
      </c>
    </row>
    <row r="49" spans="1:11" ht="12.75">
      <c r="A49" s="201" t="s">
        <v>92</v>
      </c>
      <c r="B49" s="202"/>
      <c r="C49" s="202"/>
      <c r="D49" s="202"/>
      <c r="E49" s="202"/>
      <c r="F49" s="202"/>
      <c r="G49" s="202"/>
      <c r="H49" s="203"/>
      <c r="I49" s="1">
        <v>43</v>
      </c>
      <c r="J49" s="53">
        <v>362436097</v>
      </c>
      <c r="K49" s="53">
        <f>SUM(K50:K55)</f>
        <v>340136042</v>
      </c>
    </row>
    <row r="50" spans="1:11" ht="12.75">
      <c r="A50" s="201" t="s">
        <v>166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>
        <v>146679264</v>
      </c>
      <c r="K50" s="7">
        <v>150739499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196219340</v>
      </c>
      <c r="K51" s="7">
        <v>168905115</v>
      </c>
    </row>
    <row r="52" spans="1:11" ht="12.75">
      <c r="A52" s="201" t="s">
        <v>168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>
        <v>41471</v>
      </c>
      <c r="K52" s="7">
        <v>79700</v>
      </c>
    </row>
    <row r="53" spans="1:11" ht="12.75">
      <c r="A53" s="201" t="s">
        <v>169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>
        <v>507315</v>
      </c>
      <c r="K53" s="7">
        <v>2482429</v>
      </c>
    </row>
    <row r="54" spans="1:11" ht="12.75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>
        <v>7017518</v>
      </c>
      <c r="K54" s="7">
        <v>5225572</v>
      </c>
    </row>
    <row r="55" spans="1:11" ht="12.75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>
        <v>11971189</v>
      </c>
      <c r="K55" s="7">
        <v>12703727</v>
      </c>
    </row>
    <row r="56" spans="1:11" ht="12.75">
      <c r="A56" s="201" t="s">
        <v>93</v>
      </c>
      <c r="B56" s="202"/>
      <c r="C56" s="202"/>
      <c r="D56" s="202"/>
      <c r="E56" s="202"/>
      <c r="F56" s="202"/>
      <c r="G56" s="202"/>
      <c r="H56" s="203"/>
      <c r="I56" s="1">
        <v>50</v>
      </c>
      <c r="J56" s="53">
        <v>18395210</v>
      </c>
      <c r="K56" s="53">
        <f>SUM(K57:K63)</f>
        <v>16901109</v>
      </c>
    </row>
    <row r="57" spans="1:11" ht="12.75">
      <c r="A57" s="201" t="s">
        <v>67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>
        <v>0</v>
      </c>
      <c r="K57" s="7">
        <v>0</v>
      </c>
    </row>
    <row r="58" spans="1:11" ht="12.75">
      <c r="A58" s="201" t="s">
        <v>68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>
        <v>3332919</v>
      </c>
      <c r="K58" s="7">
        <v>3339648</v>
      </c>
    </row>
    <row r="59" spans="1:11" ht="12.75">
      <c r="A59" s="201" t="s">
        <v>208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>
        <v>0</v>
      </c>
      <c r="K59" s="7">
        <v>0</v>
      </c>
    </row>
    <row r="60" spans="1:11" ht="12.75">
      <c r="A60" s="201" t="s">
        <v>74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>
        <v>0</v>
      </c>
      <c r="K60" s="7">
        <v>0</v>
      </c>
    </row>
    <row r="61" spans="1:11" ht="12.75">
      <c r="A61" s="201" t="s">
        <v>75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>
        <v>0</v>
      </c>
      <c r="K61" s="7">
        <v>1600000</v>
      </c>
    </row>
    <row r="62" spans="1:11" ht="12.75">
      <c r="A62" s="201" t="s">
        <v>76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>
        <v>14982328</v>
      </c>
      <c r="K62" s="7">
        <v>11879050</v>
      </c>
    </row>
    <row r="63" spans="1:11" ht="12.75">
      <c r="A63" s="201" t="s">
        <v>40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>
        <v>79963</v>
      </c>
      <c r="K63" s="7">
        <v>82411</v>
      </c>
    </row>
    <row r="64" spans="1:11" ht="12.75">
      <c r="A64" s="201" t="s">
        <v>173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35217404</v>
      </c>
      <c r="K64" s="7">
        <v>35058724</v>
      </c>
    </row>
    <row r="65" spans="1:11" ht="12.75">
      <c r="A65" s="204" t="s">
        <v>47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1095173</v>
      </c>
      <c r="K65" s="7">
        <v>1017923</v>
      </c>
    </row>
    <row r="66" spans="1:11" ht="12.75">
      <c r="A66" s="204" t="s">
        <v>207</v>
      </c>
      <c r="B66" s="205"/>
      <c r="C66" s="205"/>
      <c r="D66" s="205"/>
      <c r="E66" s="205"/>
      <c r="F66" s="205"/>
      <c r="G66" s="205"/>
      <c r="H66" s="206"/>
      <c r="I66" s="1">
        <v>60</v>
      </c>
      <c r="J66" s="53">
        <f>J7+J8+J40+J65</f>
        <v>1196377720</v>
      </c>
      <c r="K66" s="53">
        <f>K7+K8+K40+K65</f>
        <v>1123377703</v>
      </c>
    </row>
    <row r="67" spans="1:11" ht="12.75">
      <c r="A67" s="216" t="s">
        <v>82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51955989</v>
      </c>
      <c r="K67" s="8">
        <v>22338100</v>
      </c>
    </row>
    <row r="68" spans="1:11" ht="12.75">
      <c r="A68" s="193" t="s">
        <v>49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197" t="s">
        <v>160</v>
      </c>
      <c r="B69" s="198"/>
      <c r="C69" s="198"/>
      <c r="D69" s="198"/>
      <c r="E69" s="198"/>
      <c r="F69" s="198"/>
      <c r="G69" s="198"/>
      <c r="H69" s="215"/>
      <c r="I69" s="3">
        <v>62</v>
      </c>
      <c r="J69" s="54">
        <f>J70+J71+J72+J78+J79+J82+J85</f>
        <v>615851917</v>
      </c>
      <c r="K69" s="54">
        <f>K70+K71+K72+K78+K79+K82+K85</f>
        <v>602988691</v>
      </c>
    </row>
    <row r="70" spans="1:11" ht="12.75">
      <c r="A70" s="201" t="s">
        <v>117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549448400</v>
      </c>
      <c r="K70" s="7">
        <v>549448400</v>
      </c>
    </row>
    <row r="71" spans="1:11" ht="12.75">
      <c r="A71" s="201" t="s">
        <v>118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>
        <v>-10135171</v>
      </c>
      <c r="K71" s="7">
        <v>-10769310</v>
      </c>
    </row>
    <row r="72" spans="1:11" ht="12.75">
      <c r="A72" s="201" t="s">
        <v>119</v>
      </c>
      <c r="B72" s="202"/>
      <c r="C72" s="202"/>
      <c r="D72" s="202"/>
      <c r="E72" s="202"/>
      <c r="F72" s="202"/>
      <c r="G72" s="202"/>
      <c r="H72" s="203"/>
      <c r="I72" s="1">
        <v>65</v>
      </c>
      <c r="J72" s="53">
        <f>J73+J74-J75+J76+J77</f>
        <v>24324149</v>
      </c>
      <c r="K72" s="53">
        <f>K73+K74-K75+K76+K77</f>
        <v>25025014</v>
      </c>
    </row>
    <row r="73" spans="1:11" ht="12.75">
      <c r="A73" s="201" t="s">
        <v>120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>
        <v>24324149</v>
      </c>
      <c r="K73" s="7">
        <v>25025014</v>
      </c>
    </row>
    <row r="74" spans="1:11" ht="12.75">
      <c r="A74" s="201" t="s">
        <v>121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>
        <v>571964</v>
      </c>
      <c r="K74" s="7">
        <v>2379963</v>
      </c>
    </row>
    <row r="75" spans="1:11" ht="12.75">
      <c r="A75" s="201" t="s">
        <v>109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>
        <v>571964</v>
      </c>
      <c r="K75" s="7">
        <v>2379963</v>
      </c>
    </row>
    <row r="76" spans="1:11" ht="12.75">
      <c r="A76" s="201" t="s">
        <v>110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>
        <v>0</v>
      </c>
      <c r="K76" s="7">
        <v>0</v>
      </c>
    </row>
    <row r="77" spans="1:11" ht="12.75">
      <c r="A77" s="201" t="s">
        <v>111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>
        <v>0</v>
      </c>
      <c r="K77" s="7">
        <v>0</v>
      </c>
    </row>
    <row r="78" spans="1:11" ht="12.75">
      <c r="A78" s="201" t="s">
        <v>112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>
        <v>-19274863</v>
      </c>
      <c r="K78" s="7">
        <v>-16051617</v>
      </c>
    </row>
    <row r="79" spans="1:11" ht="12.75">
      <c r="A79" s="201" t="s">
        <v>204</v>
      </c>
      <c r="B79" s="202"/>
      <c r="C79" s="202"/>
      <c r="D79" s="202"/>
      <c r="E79" s="202"/>
      <c r="F79" s="202"/>
      <c r="G79" s="202"/>
      <c r="H79" s="203"/>
      <c r="I79" s="1">
        <v>72</v>
      </c>
      <c r="J79" s="53">
        <f>J80-J81</f>
        <v>57472103</v>
      </c>
      <c r="K79" s="53">
        <f>K80-K81</f>
        <v>47244966</v>
      </c>
    </row>
    <row r="80" spans="1:11" ht="12.75">
      <c r="A80" s="212" t="s">
        <v>138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>
        <v>57472103</v>
      </c>
      <c r="K80" s="7">
        <v>47244966</v>
      </c>
    </row>
    <row r="81" spans="1:11" ht="12.75">
      <c r="A81" s="212" t="s">
        <v>139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>
        <v>0</v>
      </c>
      <c r="K81" s="7">
        <v>0</v>
      </c>
    </row>
    <row r="82" spans="1:11" ht="12.75">
      <c r="A82" s="201" t="s">
        <v>205</v>
      </c>
      <c r="B82" s="202"/>
      <c r="C82" s="202"/>
      <c r="D82" s="202"/>
      <c r="E82" s="202"/>
      <c r="F82" s="202"/>
      <c r="G82" s="202"/>
      <c r="H82" s="203"/>
      <c r="I82" s="1">
        <v>75</v>
      </c>
      <c r="J82" s="53">
        <f>J83-J84</f>
        <v>14017299</v>
      </c>
      <c r="K82" s="53">
        <f>K83-K84</f>
        <v>8091238</v>
      </c>
    </row>
    <row r="83" spans="1:11" ht="12.75">
      <c r="A83" s="212" t="s">
        <v>140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14017299</v>
      </c>
      <c r="K83" s="7">
        <v>8091238</v>
      </c>
    </row>
    <row r="84" spans="1:11" ht="12.75">
      <c r="A84" s="212" t="s">
        <v>141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>
        <v>0</v>
      </c>
      <c r="K84" s="7">
        <v>0</v>
      </c>
    </row>
    <row r="85" spans="1:11" ht="12.75">
      <c r="A85" s="201" t="s">
        <v>142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>
        <v>0</v>
      </c>
      <c r="K85" s="7">
        <v>0</v>
      </c>
    </row>
    <row r="86" spans="1:11" ht="12.75">
      <c r="A86" s="204" t="s">
        <v>13</v>
      </c>
      <c r="B86" s="205"/>
      <c r="C86" s="205"/>
      <c r="D86" s="205"/>
      <c r="E86" s="205"/>
      <c r="F86" s="205"/>
      <c r="G86" s="205"/>
      <c r="H86" s="206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1" t="s">
        <v>105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>
        <v>0</v>
      </c>
      <c r="K87" s="7">
        <v>0</v>
      </c>
    </row>
    <row r="88" spans="1:11" ht="12.75">
      <c r="A88" s="201" t="s">
        <v>106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>
        <v>0</v>
      </c>
      <c r="K88" s="7">
        <v>0</v>
      </c>
    </row>
    <row r="89" spans="1:11" ht="12.75">
      <c r="A89" s="201" t="s">
        <v>107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>
        <v>0</v>
      </c>
      <c r="K89" s="7">
        <v>0</v>
      </c>
    </row>
    <row r="90" spans="1:11" ht="12.75">
      <c r="A90" s="204" t="s">
        <v>14</v>
      </c>
      <c r="B90" s="205"/>
      <c r="C90" s="205"/>
      <c r="D90" s="205"/>
      <c r="E90" s="205"/>
      <c r="F90" s="205"/>
      <c r="G90" s="205"/>
      <c r="H90" s="206"/>
      <c r="I90" s="1">
        <v>83</v>
      </c>
      <c r="J90" s="53">
        <f>SUM(J91:J99)</f>
        <v>193837357</v>
      </c>
      <c r="K90" s="53">
        <f>SUM(K91:K99)</f>
        <v>157413149</v>
      </c>
    </row>
    <row r="91" spans="1:11" ht="12.75">
      <c r="A91" s="201" t="s">
        <v>108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>
        <v>0</v>
      </c>
      <c r="K91" s="7">
        <v>0</v>
      </c>
    </row>
    <row r="92" spans="1:11" ht="12.75">
      <c r="A92" s="201" t="s">
        <v>209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>
        <v>0</v>
      </c>
      <c r="K92" s="7">
        <v>0</v>
      </c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>
        <v>106809692</v>
      </c>
      <c r="K93" s="7">
        <v>88059420</v>
      </c>
    </row>
    <row r="94" spans="1:11" ht="12.75">
      <c r="A94" s="201" t="s">
        <v>210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>
        <v>0</v>
      </c>
      <c r="K94" s="7">
        <v>0</v>
      </c>
    </row>
    <row r="95" spans="1:11" ht="12.75">
      <c r="A95" s="201" t="s">
        <v>211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>
        <v>0</v>
      </c>
      <c r="K95" s="7">
        <v>0</v>
      </c>
    </row>
    <row r="96" spans="1:11" ht="12.75">
      <c r="A96" s="201" t="s">
        <v>212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>
        <v>0</v>
      </c>
      <c r="K96" s="7">
        <v>0</v>
      </c>
    </row>
    <row r="97" spans="1:11" ht="12.75">
      <c r="A97" s="201" t="s">
        <v>85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>
        <v>84224033</v>
      </c>
      <c r="K97" s="7">
        <v>67033706</v>
      </c>
    </row>
    <row r="98" spans="1:11" ht="12.75">
      <c r="A98" s="201" t="s">
        <v>83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>
        <v>2803632</v>
      </c>
      <c r="K98" s="7">
        <v>2320023</v>
      </c>
    </row>
    <row r="99" spans="1:11" ht="12.75">
      <c r="A99" s="201" t="s">
        <v>84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>
        <v>0</v>
      </c>
      <c r="K99" s="7">
        <v>0</v>
      </c>
    </row>
    <row r="100" spans="1:11" ht="12.75">
      <c r="A100" s="204" t="s">
        <v>15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3">
        <f>SUM(J101:J112)</f>
        <v>378838924</v>
      </c>
      <c r="K100" s="53">
        <f>SUM(K101:K112)</f>
        <v>354731476</v>
      </c>
    </row>
    <row r="101" spans="1:11" ht="12.75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>
        <v>22146041</v>
      </c>
      <c r="K101" s="7">
        <v>55483542</v>
      </c>
    </row>
    <row r="102" spans="1:11" ht="12.75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>
        <v>0</v>
      </c>
      <c r="K102" s="7">
        <v>1600000</v>
      </c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>
        <v>143731755</v>
      </c>
      <c r="K103" s="7">
        <v>131132251</v>
      </c>
    </row>
    <row r="104" spans="1:11" ht="12.75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>
        <v>11488</v>
      </c>
      <c r="K104" s="7">
        <v>15096</v>
      </c>
    </row>
    <row r="105" spans="1:11" ht="12.75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147746525</v>
      </c>
      <c r="K105" s="7">
        <v>102520556</v>
      </c>
    </row>
    <row r="106" spans="1:11" ht="12.75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>
        <v>0</v>
      </c>
      <c r="K106" s="7">
        <v>0</v>
      </c>
    </row>
    <row r="107" spans="1:11" ht="12.75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>
        <v>35272231</v>
      </c>
      <c r="K107" s="7">
        <v>34845717</v>
      </c>
    </row>
    <row r="108" spans="1:11" ht="12.75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7596891</v>
      </c>
      <c r="K108" s="7">
        <v>8602683</v>
      </c>
    </row>
    <row r="109" spans="1:11" ht="12.75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>
        <v>7594597</v>
      </c>
      <c r="K109" s="7">
        <v>8120492</v>
      </c>
    </row>
    <row r="110" spans="1:11" ht="12.75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>
        <v>1094538</v>
      </c>
      <c r="K110" s="7">
        <v>1341550</v>
      </c>
    </row>
    <row r="111" spans="1:11" ht="12.75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>
        <v>0</v>
      </c>
      <c r="K111" s="7">
        <v>0</v>
      </c>
    </row>
    <row r="112" spans="1:11" ht="12.75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>
        <v>13644858</v>
      </c>
      <c r="K112" s="7">
        <v>11069589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7849522</v>
      </c>
      <c r="K113" s="7">
        <v>8244387</v>
      </c>
    </row>
    <row r="114" spans="1:11" ht="12.75">
      <c r="A114" s="204" t="s">
        <v>19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3">
        <f>J69+J86+J90+J100+J113</f>
        <v>1196377720</v>
      </c>
      <c r="K114" s="53">
        <f>K69+K86+K90+K100+K113</f>
        <v>1123377703</v>
      </c>
    </row>
    <row r="115" spans="1:11" ht="12.75">
      <c r="A115" s="190" t="s">
        <v>48</v>
      </c>
      <c r="B115" s="191"/>
      <c r="C115" s="191"/>
      <c r="D115" s="191"/>
      <c r="E115" s="191"/>
      <c r="F115" s="191"/>
      <c r="G115" s="191"/>
      <c r="H115" s="192"/>
      <c r="I115" s="2">
        <v>108</v>
      </c>
      <c r="J115" s="8">
        <v>51955989</v>
      </c>
      <c r="K115" s="8">
        <v>22338100</v>
      </c>
    </row>
    <row r="116" spans="1:11" ht="12.75">
      <c r="A116" s="193" t="s">
        <v>276</v>
      </c>
      <c r="B116" s="194"/>
      <c r="C116" s="194"/>
      <c r="D116" s="194"/>
      <c r="E116" s="194"/>
      <c r="F116" s="194"/>
      <c r="G116" s="194"/>
      <c r="H116" s="194"/>
      <c r="I116" s="195"/>
      <c r="J116" s="195"/>
      <c r="K116" s="196"/>
    </row>
    <row r="117" spans="1:11" ht="12.75">
      <c r="A117" s="197" t="s">
        <v>155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1" ht="12.75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>
        <v>0</v>
      </c>
      <c r="K118" s="7">
        <v>0</v>
      </c>
    </row>
    <row r="119" spans="1:11" ht="12.75">
      <c r="A119" s="207" t="s">
        <v>4</v>
      </c>
      <c r="B119" s="208"/>
      <c r="C119" s="208"/>
      <c r="D119" s="208"/>
      <c r="E119" s="208"/>
      <c r="F119" s="208"/>
      <c r="G119" s="208"/>
      <c r="H119" s="209"/>
      <c r="I119" s="4">
        <v>110</v>
      </c>
      <c r="J119" s="8">
        <v>0</v>
      </c>
      <c r="K119" s="8">
        <v>0</v>
      </c>
    </row>
    <row r="120" spans="1:11" ht="12.75">
      <c r="A120" s="210" t="s">
        <v>277</v>
      </c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1:11" ht="12.75">
      <c r="A121" s="188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79" r:id="rId1"/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A49" sqref="A49:H4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5" t="s">
        <v>128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2.75" customHeight="1">
      <c r="A2" s="233" t="s">
        <v>303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.75" customHeight="1">
      <c r="A3" s="247" t="s">
        <v>304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50</v>
      </c>
      <c r="B4" s="248"/>
      <c r="C4" s="248"/>
      <c r="D4" s="248"/>
      <c r="E4" s="248"/>
      <c r="F4" s="248"/>
      <c r="G4" s="248"/>
      <c r="H4" s="248"/>
      <c r="I4" s="58" t="s">
        <v>245</v>
      </c>
      <c r="J4" s="249" t="s">
        <v>284</v>
      </c>
      <c r="K4" s="249"/>
      <c r="L4" s="249" t="s">
        <v>285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8"/>
      <c r="J5" s="60" t="s">
        <v>280</v>
      </c>
      <c r="K5" s="60" t="s">
        <v>281</v>
      </c>
      <c r="L5" s="60" t="s">
        <v>280</v>
      </c>
      <c r="M5" s="60" t="s">
        <v>281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7" t="s">
        <v>20</v>
      </c>
      <c r="B7" s="198"/>
      <c r="C7" s="198"/>
      <c r="D7" s="198"/>
      <c r="E7" s="198"/>
      <c r="F7" s="198"/>
      <c r="G7" s="198"/>
      <c r="H7" s="215"/>
      <c r="I7" s="3">
        <v>111</v>
      </c>
      <c r="J7" s="54">
        <f>SUM(J8:J9)</f>
        <v>909251277</v>
      </c>
      <c r="K7" s="54">
        <f>SUM(K8:K9)</f>
        <v>290502876</v>
      </c>
      <c r="L7" s="54">
        <f>SUM(L8:L9)</f>
        <v>892430792</v>
      </c>
      <c r="M7" s="54">
        <f>SUM(M8:M9)</f>
        <v>270545039</v>
      </c>
    </row>
    <row r="8" spans="1:13" ht="12.75">
      <c r="A8" s="204" t="s">
        <v>126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882872314</v>
      </c>
      <c r="K8" s="7">
        <v>277731267</v>
      </c>
      <c r="L8" s="7">
        <v>850490141</v>
      </c>
      <c r="M8" s="7">
        <v>248698252</v>
      </c>
    </row>
    <row r="9" spans="1:13" ht="12.75">
      <c r="A9" s="204" t="s">
        <v>94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26378963</v>
      </c>
      <c r="K9" s="7">
        <v>12771609</v>
      </c>
      <c r="L9" s="7">
        <v>41940651</v>
      </c>
      <c r="M9" s="7">
        <v>21846787</v>
      </c>
    </row>
    <row r="10" spans="1:13" ht="12.75">
      <c r="A10" s="204" t="s">
        <v>7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3">
        <f>J11+J12+J16+J20+J21+J22+J25+J26</f>
        <v>876141955</v>
      </c>
      <c r="K10" s="53">
        <f>K11+K12+K16+K20+K21+K22+K25+K26</f>
        <v>276702818</v>
      </c>
      <c r="L10" s="53">
        <f>L11+L12+L16+L20+L21+L22+L25+L26</f>
        <v>871065354</v>
      </c>
      <c r="M10" s="53">
        <f>M11+M12+M16+M20+M21+M22+M25+M26</f>
        <v>272451862</v>
      </c>
    </row>
    <row r="11" spans="1:13" ht="12.75">
      <c r="A11" s="204" t="s">
        <v>95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>
        <v>-8112373</v>
      </c>
      <c r="K11" s="7">
        <v>30790295</v>
      </c>
      <c r="L11" s="7">
        <v>5947574</v>
      </c>
      <c r="M11" s="7">
        <v>36827119</v>
      </c>
    </row>
    <row r="12" spans="1:13" ht="12.75">
      <c r="A12" s="204" t="s">
        <v>16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3">
        <f>SUM(J13:J15)</f>
        <v>593354530</v>
      </c>
      <c r="K12" s="53">
        <f>SUM(K13:K15)</f>
        <v>169491069</v>
      </c>
      <c r="L12" s="53">
        <f>SUM(L13:L15)</f>
        <v>591046528</v>
      </c>
      <c r="M12" s="53">
        <f>SUM(M13:M15)</f>
        <v>163355806</v>
      </c>
    </row>
    <row r="13" spans="1:13" ht="12.75">
      <c r="A13" s="201" t="s">
        <v>122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>
        <v>409658077</v>
      </c>
      <c r="K13" s="7">
        <v>98844617</v>
      </c>
      <c r="L13" s="7">
        <v>326849655</v>
      </c>
      <c r="M13" s="7">
        <v>77060541</v>
      </c>
    </row>
    <row r="14" spans="1:13" ht="12.75">
      <c r="A14" s="201" t="s">
        <v>123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>
        <v>95581808</v>
      </c>
      <c r="K14" s="7">
        <v>35375544</v>
      </c>
      <c r="L14" s="7">
        <v>178039919</v>
      </c>
      <c r="M14" s="7">
        <v>50297341</v>
      </c>
    </row>
    <row r="15" spans="1:13" ht="12.75">
      <c r="A15" s="201" t="s">
        <v>52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88114645</v>
      </c>
      <c r="K15" s="7">
        <v>35270908</v>
      </c>
      <c r="L15" s="7">
        <v>86156954</v>
      </c>
      <c r="M15" s="7">
        <v>35997924</v>
      </c>
    </row>
    <row r="16" spans="1:13" ht="12.75">
      <c r="A16" s="204" t="s">
        <v>17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3">
        <f>SUM(J17:J19)</f>
        <v>202966334</v>
      </c>
      <c r="K16" s="53">
        <f>SUM(K17:K19)</f>
        <v>51093745</v>
      </c>
      <c r="L16" s="53">
        <f>SUM(L17:L19)</f>
        <v>195168049</v>
      </c>
      <c r="M16" s="53">
        <f>SUM(M17:M19)</f>
        <v>50823010</v>
      </c>
    </row>
    <row r="17" spans="1:13" ht="12.75">
      <c r="A17" s="201" t="s">
        <v>53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119139178</v>
      </c>
      <c r="K17" s="7">
        <v>29862475</v>
      </c>
      <c r="L17" s="7">
        <v>115080404</v>
      </c>
      <c r="M17" s="7">
        <v>29755490</v>
      </c>
    </row>
    <row r="18" spans="1:13" ht="12.75">
      <c r="A18" s="201" t="s">
        <v>54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54068458</v>
      </c>
      <c r="K18" s="7">
        <v>13739909</v>
      </c>
      <c r="L18" s="7">
        <v>53380711</v>
      </c>
      <c r="M18" s="7">
        <v>14364498</v>
      </c>
    </row>
    <row r="19" spans="1:13" ht="12.75">
      <c r="A19" s="201" t="s">
        <v>55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29758698</v>
      </c>
      <c r="K19" s="7">
        <v>7491361</v>
      </c>
      <c r="L19" s="7">
        <v>26706934</v>
      </c>
      <c r="M19" s="7">
        <v>6703022</v>
      </c>
    </row>
    <row r="20" spans="1:13" ht="12.75">
      <c r="A20" s="204" t="s">
        <v>96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41830089</v>
      </c>
      <c r="K20" s="7">
        <v>10423986</v>
      </c>
      <c r="L20" s="7">
        <v>41780285</v>
      </c>
      <c r="M20" s="7">
        <v>10475835</v>
      </c>
    </row>
    <row r="21" spans="1:13" ht="12.75">
      <c r="A21" s="204" t="s">
        <v>97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37418088</v>
      </c>
      <c r="K21" s="7">
        <v>8809871</v>
      </c>
      <c r="L21" s="7">
        <v>35145188</v>
      </c>
      <c r="M21" s="7">
        <v>10015196</v>
      </c>
    </row>
    <row r="22" spans="1:13" ht="12.75">
      <c r="A22" s="204" t="s">
        <v>18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3">
        <f>SUM(J23:J24)</f>
        <v>1669346</v>
      </c>
      <c r="K22" s="53">
        <f>SUM(K23:K24)</f>
        <v>416469</v>
      </c>
      <c r="L22" s="53">
        <f>SUM(L23:L24)</f>
        <v>293978</v>
      </c>
      <c r="M22" s="53">
        <f>SUM(M23:M24)</f>
        <v>293978</v>
      </c>
    </row>
    <row r="23" spans="1:13" ht="12.75">
      <c r="A23" s="201" t="s">
        <v>113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1" t="s">
        <v>114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>
        <v>1669346</v>
      </c>
      <c r="K24" s="7">
        <v>416469</v>
      </c>
      <c r="L24" s="7">
        <v>293978</v>
      </c>
      <c r="M24" s="7">
        <v>293978</v>
      </c>
    </row>
    <row r="25" spans="1:13" ht="12.75">
      <c r="A25" s="204" t="s">
        <v>98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4" t="s">
        <v>41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7015941</v>
      </c>
      <c r="K26" s="7">
        <v>5677383</v>
      </c>
      <c r="L26" s="7">
        <v>1683752</v>
      </c>
      <c r="M26" s="7">
        <v>660918</v>
      </c>
    </row>
    <row r="27" spans="1:13" ht="12.75">
      <c r="A27" s="204" t="s">
        <v>179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3">
        <f>SUM(J28:J32)</f>
        <v>20402371</v>
      </c>
      <c r="K27" s="53">
        <f>SUM(K28:K32)</f>
        <v>9017193</v>
      </c>
      <c r="L27" s="53">
        <f>SUM(L28:L32)</f>
        <v>15655288</v>
      </c>
      <c r="M27" s="53">
        <f>SUM(M28:M32)</f>
        <v>3175312</v>
      </c>
    </row>
    <row r="28" spans="1:13" ht="12.75">
      <c r="A28" s="204" t="s">
        <v>193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8414307</v>
      </c>
      <c r="K28" s="7">
        <v>3460935</v>
      </c>
      <c r="L28" s="7">
        <v>6247624</v>
      </c>
      <c r="M28" s="7">
        <v>2065515</v>
      </c>
    </row>
    <row r="29" spans="1:13" ht="12.75">
      <c r="A29" s="204" t="s">
        <v>129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11428823</v>
      </c>
      <c r="K29" s="7">
        <v>5298507</v>
      </c>
      <c r="L29" s="7">
        <v>8991381</v>
      </c>
      <c r="M29" s="7">
        <v>1083992</v>
      </c>
    </row>
    <row r="30" spans="1:13" ht="12.75">
      <c r="A30" s="204" t="s">
        <v>115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4" t="s">
        <v>189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4" t="s">
        <v>116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>
        <v>559241</v>
      </c>
      <c r="K32" s="7">
        <v>257751</v>
      </c>
      <c r="L32" s="7">
        <v>416283</v>
      </c>
      <c r="M32" s="7">
        <v>25805</v>
      </c>
    </row>
    <row r="33" spans="1:13" ht="12.75">
      <c r="A33" s="204" t="s">
        <v>180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3">
        <f>SUM(J34:J37)</f>
        <v>31977612</v>
      </c>
      <c r="K33" s="53">
        <f>SUM(K34:K37)</f>
        <v>8272058</v>
      </c>
      <c r="L33" s="53">
        <f>SUM(L34:L37)</f>
        <v>25334808</v>
      </c>
      <c r="M33" s="53">
        <f>SUM(M34:M37)</f>
        <v>5777363</v>
      </c>
    </row>
    <row r="34" spans="1:13" ht="12.75">
      <c r="A34" s="204" t="s">
        <v>57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v>2924744</v>
      </c>
      <c r="K34" s="7">
        <v>242611</v>
      </c>
      <c r="L34" s="7">
        <v>3624474</v>
      </c>
      <c r="M34" s="7">
        <v>263142</v>
      </c>
    </row>
    <row r="35" spans="1:13" ht="12.75">
      <c r="A35" s="204" t="s">
        <v>56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28899547</v>
      </c>
      <c r="K35" s="7">
        <v>8029447</v>
      </c>
      <c r="L35" s="7">
        <v>21302406</v>
      </c>
      <c r="M35" s="7">
        <v>5268622</v>
      </c>
    </row>
    <row r="36" spans="1:13" ht="12.75">
      <c r="A36" s="204" t="s">
        <v>190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4" t="s">
        <v>58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>
        <v>153321</v>
      </c>
      <c r="K37" s="7">
        <v>0</v>
      </c>
      <c r="L37" s="7">
        <v>407928</v>
      </c>
      <c r="M37" s="7">
        <v>245599</v>
      </c>
    </row>
    <row r="38" spans="1:13" ht="12.75">
      <c r="A38" s="204" t="s">
        <v>164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>
        <v>0</v>
      </c>
      <c r="K38" s="7">
        <v>0</v>
      </c>
      <c r="L38" s="7"/>
      <c r="M38" s="7">
        <v>0</v>
      </c>
    </row>
    <row r="39" spans="1:13" ht="12.75">
      <c r="A39" s="204" t="s">
        <v>165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>
        <v>0</v>
      </c>
      <c r="K39" s="7">
        <v>0</v>
      </c>
      <c r="L39" s="7"/>
      <c r="M39" s="7">
        <v>0</v>
      </c>
    </row>
    <row r="40" spans="1:13" ht="12.75">
      <c r="A40" s="204" t="s">
        <v>191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>
        <v>0</v>
      </c>
      <c r="K40" s="7">
        <v>0</v>
      </c>
      <c r="L40" s="7"/>
      <c r="M40" s="7">
        <v>0</v>
      </c>
    </row>
    <row r="41" spans="1:13" ht="12.75">
      <c r="A41" s="204" t="s">
        <v>192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>
        <v>0</v>
      </c>
      <c r="K41" s="7">
        <v>0</v>
      </c>
      <c r="L41" s="7"/>
      <c r="M41" s="7">
        <v>0</v>
      </c>
    </row>
    <row r="42" spans="1:13" ht="12.75">
      <c r="A42" s="204" t="s">
        <v>181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3">
        <f>J7+J27+J38+J40</f>
        <v>929653648</v>
      </c>
      <c r="K42" s="53">
        <f>K7+K27+K38+K40</f>
        <v>299520069</v>
      </c>
      <c r="L42" s="53">
        <f>L7+L27+L38+L40</f>
        <v>908086080</v>
      </c>
      <c r="M42" s="53">
        <f>M7+M27+M38+M40</f>
        <v>273720351</v>
      </c>
    </row>
    <row r="43" spans="1:13" ht="12.75">
      <c r="A43" s="204" t="s">
        <v>182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3">
        <f>J10+J33+J39+J41</f>
        <v>908119567</v>
      </c>
      <c r="K43" s="53">
        <f>K10+K33+K39+K41</f>
        <v>284974876</v>
      </c>
      <c r="L43" s="53">
        <f>L10+L33+L39+L41</f>
        <v>896400162</v>
      </c>
      <c r="M43" s="53">
        <f>M10+M33+M39+M41</f>
        <v>278229225</v>
      </c>
    </row>
    <row r="44" spans="1:13" ht="12.75">
      <c r="A44" s="204" t="s">
        <v>202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3">
        <f>J42-J43</f>
        <v>21534081</v>
      </c>
      <c r="K44" s="53">
        <f>K42-K43</f>
        <v>14545193</v>
      </c>
      <c r="L44" s="53">
        <f>L42-L43</f>
        <v>11685918</v>
      </c>
      <c r="M44" s="53">
        <f>M42-M43</f>
        <v>-4508874</v>
      </c>
    </row>
    <row r="45" spans="1:13" ht="12.75">
      <c r="A45" s="212" t="s">
        <v>184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3">
        <f>IF(J42&gt;J43,J42-J43,0)</f>
        <v>21534081</v>
      </c>
      <c r="K45" s="53">
        <f>IF(K42&gt;K43,K42-K43,0)</f>
        <v>14545193</v>
      </c>
      <c r="L45" s="53">
        <f>IF(L42&gt;L43,L42-L43,0)</f>
        <v>11685918</v>
      </c>
      <c r="M45" s="53">
        <f>IF(M42&gt;M43,M42-M43,0)</f>
        <v>0</v>
      </c>
    </row>
    <row r="46" spans="1:13" ht="12.75">
      <c r="A46" s="212" t="s">
        <v>185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4508874</v>
      </c>
    </row>
    <row r="47" spans="1:13" ht="12.75">
      <c r="A47" s="204" t="s">
        <v>183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>
        <v>7516782</v>
      </c>
      <c r="K47" s="7">
        <v>4553607</v>
      </c>
      <c r="L47" s="7">
        <v>3594680</v>
      </c>
      <c r="M47" s="7">
        <v>-464044</v>
      </c>
    </row>
    <row r="48" spans="1:13" ht="12.75">
      <c r="A48" s="204" t="s">
        <v>203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3">
        <f>J44-J47</f>
        <v>14017299</v>
      </c>
      <c r="K48" s="53">
        <f>K44-K47</f>
        <v>9991586</v>
      </c>
      <c r="L48" s="53">
        <f>L44-L47</f>
        <v>8091238</v>
      </c>
      <c r="M48" s="53">
        <f>M44-M47</f>
        <v>-4044830</v>
      </c>
    </row>
    <row r="49" spans="1:13" ht="12.75">
      <c r="A49" s="212" t="s">
        <v>161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3">
        <f>IF(J48&gt;0,J48,0)</f>
        <v>14017299</v>
      </c>
      <c r="K49" s="53">
        <f>IF(K48&gt;0,K48,0)</f>
        <v>9991586</v>
      </c>
      <c r="L49" s="53">
        <f>IF(L48&gt;0,L48,0)</f>
        <v>8091238</v>
      </c>
      <c r="M49" s="53">
        <f>IF(M48&gt;0,M48,0)</f>
        <v>0</v>
      </c>
    </row>
    <row r="50" spans="1:13" ht="12.75">
      <c r="A50" s="244" t="s">
        <v>186</v>
      </c>
      <c r="B50" s="245"/>
      <c r="C50" s="245"/>
      <c r="D50" s="245"/>
      <c r="E50" s="245"/>
      <c r="F50" s="245"/>
      <c r="G50" s="245"/>
      <c r="H50" s="246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4044830</v>
      </c>
    </row>
    <row r="51" spans="1:13" ht="12.75" customHeight="1">
      <c r="A51" s="193" t="s">
        <v>278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1:13" ht="12.75" customHeight="1">
      <c r="A52" s="197" t="s">
        <v>156</v>
      </c>
      <c r="B52" s="198"/>
      <c r="C52" s="198"/>
      <c r="D52" s="198"/>
      <c r="E52" s="198"/>
      <c r="F52" s="198"/>
      <c r="G52" s="198"/>
      <c r="H52" s="198"/>
      <c r="I52" s="55"/>
      <c r="J52" s="55"/>
      <c r="K52" s="55"/>
      <c r="L52" s="55"/>
      <c r="M52" s="62"/>
    </row>
    <row r="53" spans="1:13" ht="12.75">
      <c r="A53" s="241" t="s">
        <v>200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241" t="s">
        <v>201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193" t="s">
        <v>158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1:13" ht="12.75">
      <c r="A56" s="197" t="s">
        <v>170</v>
      </c>
      <c r="B56" s="198"/>
      <c r="C56" s="198"/>
      <c r="D56" s="198"/>
      <c r="E56" s="198"/>
      <c r="F56" s="198"/>
      <c r="G56" s="198"/>
      <c r="H56" s="215"/>
      <c r="I56" s="9">
        <v>157</v>
      </c>
      <c r="J56" s="6">
        <v>14017299</v>
      </c>
      <c r="K56" s="6">
        <v>9991586</v>
      </c>
      <c r="L56" s="6">
        <v>8091238</v>
      </c>
      <c r="M56" s="6">
        <v>-4044830</v>
      </c>
    </row>
    <row r="57" spans="1:13" ht="12.75">
      <c r="A57" s="204" t="s">
        <v>187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3">
        <f>SUM(J58:J64)</f>
        <v>-1770011</v>
      </c>
      <c r="K57" s="53">
        <f>SUM(K58:K64)</f>
        <v>-1770011</v>
      </c>
      <c r="L57" s="53">
        <f>SUM(L58:L64)</f>
        <v>3223246</v>
      </c>
      <c r="M57" s="53">
        <f>SUM(M58:M64)</f>
        <v>3223246</v>
      </c>
    </row>
    <row r="58" spans="1:13" ht="12.75">
      <c r="A58" s="204" t="s">
        <v>194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4" t="s">
        <v>195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4" t="s">
        <v>39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>
        <v>-1770011</v>
      </c>
      <c r="K60" s="7">
        <v>-1770011</v>
      </c>
      <c r="L60" s="7">
        <v>3223246</v>
      </c>
      <c r="M60" s="7">
        <v>3223246</v>
      </c>
    </row>
    <row r="61" spans="1:13" ht="12.75">
      <c r="A61" s="204" t="s">
        <v>196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4" t="s">
        <v>197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4" t="s">
        <v>198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4" t="s">
        <v>199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4" t="s">
        <v>188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>
        <v>0</v>
      </c>
      <c r="K65" s="7">
        <v>0</v>
      </c>
      <c r="L65" s="7">
        <v>644649</v>
      </c>
      <c r="M65" s="7">
        <v>644649</v>
      </c>
    </row>
    <row r="66" spans="1:13" ht="12.75">
      <c r="A66" s="204" t="s">
        <v>162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3">
        <f>J57-J65</f>
        <v>-1770011</v>
      </c>
      <c r="K66" s="53">
        <f>K57-K65</f>
        <v>-1770011</v>
      </c>
      <c r="L66" s="53">
        <f>L57-L65</f>
        <v>2578597</v>
      </c>
      <c r="M66" s="53">
        <f>M57-M65</f>
        <v>2578597</v>
      </c>
    </row>
    <row r="67" spans="1:13" ht="12.75">
      <c r="A67" s="204" t="s">
        <v>163</v>
      </c>
      <c r="B67" s="205"/>
      <c r="C67" s="205"/>
      <c r="D67" s="205"/>
      <c r="E67" s="205"/>
      <c r="F67" s="205"/>
      <c r="G67" s="205"/>
      <c r="H67" s="206"/>
      <c r="I67" s="1">
        <v>168</v>
      </c>
      <c r="J67" s="61">
        <f>J56+J66</f>
        <v>12247288</v>
      </c>
      <c r="K67" s="61">
        <f>K56+K66</f>
        <v>8221575</v>
      </c>
      <c r="L67" s="61">
        <f>L56+L66</f>
        <v>10669835</v>
      </c>
      <c r="M67" s="61">
        <f>M56+M66</f>
        <v>-1466233</v>
      </c>
    </row>
    <row r="68" spans="1:13" ht="12.75" customHeight="1">
      <c r="A68" s="237" t="s">
        <v>279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</row>
    <row r="69" spans="1:13" ht="12.75" customHeight="1">
      <c r="A69" s="239" t="s">
        <v>157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>
      <c r="A70" s="241" t="s">
        <v>200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34" t="s">
        <v>201</v>
      </c>
      <c r="B71" s="235"/>
      <c r="C71" s="235"/>
      <c r="D71" s="235"/>
      <c r="E71" s="235"/>
      <c r="F71" s="235"/>
      <c r="G71" s="235"/>
      <c r="H71" s="23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68" r:id="rId1"/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6" t="s">
        <v>136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303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305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3.25">
      <c r="A4" s="258" t="s">
        <v>50</v>
      </c>
      <c r="B4" s="258"/>
      <c r="C4" s="258"/>
      <c r="D4" s="258"/>
      <c r="E4" s="258"/>
      <c r="F4" s="258"/>
      <c r="G4" s="258"/>
      <c r="H4" s="258"/>
      <c r="I4" s="66" t="s">
        <v>245</v>
      </c>
      <c r="J4" s="67" t="s">
        <v>284</v>
      </c>
      <c r="K4" s="67" t="s">
        <v>285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8">
        <v>2</v>
      </c>
      <c r="J5" s="69" t="s">
        <v>249</v>
      </c>
      <c r="K5" s="69" t="s">
        <v>250</v>
      </c>
    </row>
    <row r="6" spans="1:11" ht="12.75">
      <c r="A6" s="193" t="s">
        <v>130</v>
      </c>
      <c r="B6" s="194"/>
      <c r="C6" s="194"/>
      <c r="D6" s="194"/>
      <c r="E6" s="194"/>
      <c r="F6" s="194"/>
      <c r="G6" s="194"/>
      <c r="H6" s="194"/>
      <c r="I6" s="250"/>
      <c r="J6" s="250"/>
      <c r="K6" s="251"/>
    </row>
    <row r="7" spans="1:11" ht="12.75">
      <c r="A7" s="201" t="s">
        <v>34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21534080</v>
      </c>
      <c r="K7" s="7">
        <v>11685919</v>
      </c>
    </row>
    <row r="8" spans="1:11" ht="12.75">
      <c r="A8" s="201" t="s">
        <v>35</v>
      </c>
      <c r="B8" s="202"/>
      <c r="C8" s="202"/>
      <c r="D8" s="202"/>
      <c r="E8" s="202"/>
      <c r="F8" s="202"/>
      <c r="G8" s="202"/>
      <c r="H8" s="202"/>
      <c r="I8" s="1">
        <v>2</v>
      </c>
      <c r="J8" s="5">
        <v>41830089</v>
      </c>
      <c r="K8" s="7">
        <v>41780285</v>
      </c>
    </row>
    <row r="9" spans="1:11" ht="12.75">
      <c r="A9" s="201" t="s">
        <v>36</v>
      </c>
      <c r="B9" s="202"/>
      <c r="C9" s="202"/>
      <c r="D9" s="202"/>
      <c r="E9" s="202"/>
      <c r="F9" s="202"/>
      <c r="G9" s="202"/>
      <c r="H9" s="202"/>
      <c r="I9" s="1">
        <v>3</v>
      </c>
      <c r="J9" s="5">
        <v>20205016</v>
      </c>
      <c r="K9" s="7">
        <v>0</v>
      </c>
    </row>
    <row r="10" spans="1:11" ht="12.75">
      <c r="A10" s="201" t="s">
        <v>37</v>
      </c>
      <c r="B10" s="202"/>
      <c r="C10" s="202"/>
      <c r="D10" s="202"/>
      <c r="E10" s="202"/>
      <c r="F10" s="202"/>
      <c r="G10" s="202"/>
      <c r="H10" s="202"/>
      <c r="I10" s="1">
        <v>4</v>
      </c>
      <c r="J10" s="5">
        <v>0</v>
      </c>
      <c r="K10" s="7">
        <v>22300054</v>
      </c>
    </row>
    <row r="11" spans="1:11" ht="12.75">
      <c r="A11" s="201" t="s">
        <v>38</v>
      </c>
      <c r="B11" s="202"/>
      <c r="C11" s="202"/>
      <c r="D11" s="202"/>
      <c r="E11" s="202"/>
      <c r="F11" s="202"/>
      <c r="G11" s="202"/>
      <c r="H11" s="202"/>
      <c r="I11" s="1">
        <v>5</v>
      </c>
      <c r="J11" s="5">
        <v>0</v>
      </c>
      <c r="K11" s="7">
        <v>10235085</v>
      </c>
    </row>
    <row r="12" spans="1:11" ht="12.75">
      <c r="A12" s="201" t="s">
        <v>42</v>
      </c>
      <c r="B12" s="202"/>
      <c r="C12" s="202"/>
      <c r="D12" s="202"/>
      <c r="E12" s="202"/>
      <c r="F12" s="202"/>
      <c r="G12" s="202"/>
      <c r="H12" s="202"/>
      <c r="I12" s="1">
        <v>6</v>
      </c>
      <c r="J12" s="5">
        <v>3706070</v>
      </c>
      <c r="K12" s="7">
        <v>472115</v>
      </c>
    </row>
    <row r="13" spans="1:11" ht="12.75">
      <c r="A13" s="204" t="s">
        <v>131</v>
      </c>
      <c r="B13" s="205"/>
      <c r="C13" s="205"/>
      <c r="D13" s="205"/>
      <c r="E13" s="205"/>
      <c r="F13" s="205"/>
      <c r="G13" s="205"/>
      <c r="H13" s="205"/>
      <c r="I13" s="1">
        <v>7</v>
      </c>
      <c r="J13" s="64">
        <f>SUM(J7:J12)</f>
        <v>87275255</v>
      </c>
      <c r="K13" s="53">
        <f>SUM(K7:K12)</f>
        <v>86473458</v>
      </c>
    </row>
    <row r="14" spans="1:11" ht="12.75">
      <c r="A14" s="201" t="s">
        <v>43</v>
      </c>
      <c r="B14" s="202"/>
      <c r="C14" s="202"/>
      <c r="D14" s="202"/>
      <c r="E14" s="202"/>
      <c r="F14" s="202"/>
      <c r="G14" s="202"/>
      <c r="H14" s="202"/>
      <c r="I14" s="1">
        <v>8</v>
      </c>
      <c r="J14" s="5">
        <v>0</v>
      </c>
      <c r="K14" s="7">
        <v>13176372</v>
      </c>
    </row>
    <row r="15" spans="1:11" ht="12.75">
      <c r="A15" s="201" t="s">
        <v>44</v>
      </c>
      <c r="B15" s="202"/>
      <c r="C15" s="202"/>
      <c r="D15" s="202"/>
      <c r="E15" s="202"/>
      <c r="F15" s="202"/>
      <c r="G15" s="202"/>
      <c r="H15" s="202"/>
      <c r="I15" s="1">
        <v>9</v>
      </c>
      <c r="J15" s="5">
        <v>72215454</v>
      </c>
      <c r="K15" s="7">
        <v>0</v>
      </c>
    </row>
    <row r="16" spans="1:11" ht="12.75">
      <c r="A16" s="201" t="s">
        <v>45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>
        <v>12546104</v>
      </c>
      <c r="K16" s="7">
        <v>0</v>
      </c>
    </row>
    <row r="17" spans="1:11" ht="12.75">
      <c r="A17" s="201" t="s">
        <v>46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>
        <v>8212628</v>
      </c>
      <c r="K17" s="7">
        <v>4811585</v>
      </c>
    </row>
    <row r="18" spans="1:11" ht="12.75">
      <c r="A18" s="204" t="s">
        <v>132</v>
      </c>
      <c r="B18" s="205"/>
      <c r="C18" s="205"/>
      <c r="D18" s="205"/>
      <c r="E18" s="205"/>
      <c r="F18" s="205"/>
      <c r="G18" s="205"/>
      <c r="H18" s="205"/>
      <c r="I18" s="1">
        <v>12</v>
      </c>
      <c r="J18" s="64">
        <f>SUM(J14:J17)</f>
        <v>92974186</v>
      </c>
      <c r="K18" s="53">
        <f>SUM(K14:K17)</f>
        <v>17987957</v>
      </c>
    </row>
    <row r="19" spans="1:11" ht="12.75">
      <c r="A19" s="204" t="s">
        <v>30</v>
      </c>
      <c r="B19" s="205"/>
      <c r="C19" s="205"/>
      <c r="D19" s="205"/>
      <c r="E19" s="205"/>
      <c r="F19" s="205"/>
      <c r="G19" s="205"/>
      <c r="H19" s="205"/>
      <c r="I19" s="1">
        <v>13</v>
      </c>
      <c r="J19" s="64">
        <f>IF(J13&gt;J18,J13-J18,0)</f>
        <v>0</v>
      </c>
      <c r="K19" s="53">
        <f>IF(K13&gt;K18,K13-K18,0)</f>
        <v>68485501</v>
      </c>
    </row>
    <row r="20" spans="1:11" ht="12.75">
      <c r="A20" s="204" t="s">
        <v>31</v>
      </c>
      <c r="B20" s="205"/>
      <c r="C20" s="205"/>
      <c r="D20" s="205"/>
      <c r="E20" s="205"/>
      <c r="F20" s="205"/>
      <c r="G20" s="205"/>
      <c r="H20" s="205"/>
      <c r="I20" s="1">
        <v>14</v>
      </c>
      <c r="J20" s="64">
        <f>IF(J18&gt;J13,J18-J13,0)</f>
        <v>5698931</v>
      </c>
      <c r="K20" s="53">
        <f>IF(K18&gt;K13,K18-K13,0)</f>
        <v>0</v>
      </c>
    </row>
    <row r="21" spans="1:11" ht="12.75">
      <c r="A21" s="193" t="s">
        <v>133</v>
      </c>
      <c r="B21" s="194"/>
      <c r="C21" s="194"/>
      <c r="D21" s="194"/>
      <c r="E21" s="194"/>
      <c r="F21" s="194"/>
      <c r="G21" s="194"/>
      <c r="H21" s="194"/>
      <c r="I21" s="250"/>
      <c r="J21" s="250"/>
      <c r="K21" s="251"/>
    </row>
    <row r="22" spans="1:11" ht="12.75">
      <c r="A22" s="201" t="s">
        <v>147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>
        <v>1292742</v>
      </c>
      <c r="K22" s="7">
        <v>1648452</v>
      </c>
    </row>
    <row r="23" spans="1:11" ht="12.75">
      <c r="A23" s="201" t="s">
        <v>148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>
        <v>6682900</v>
      </c>
      <c r="K23" s="7">
        <v>0</v>
      </c>
    </row>
    <row r="24" spans="1:11" ht="12.75">
      <c r="A24" s="201" t="s">
        <v>149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>
        <v>0</v>
      </c>
      <c r="K24" s="7">
        <v>0</v>
      </c>
    </row>
    <row r="25" spans="1:11" ht="12.75">
      <c r="A25" s="201" t="s">
        <v>150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>
        <v>0</v>
      </c>
      <c r="K25" s="7">
        <v>0</v>
      </c>
    </row>
    <row r="26" spans="1:11" ht="12.75">
      <c r="A26" s="201" t="s">
        <v>151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>
        <v>17068650</v>
      </c>
      <c r="K26" s="7">
        <v>19094239</v>
      </c>
    </row>
    <row r="27" spans="1:11" ht="12.75">
      <c r="A27" s="204" t="s">
        <v>137</v>
      </c>
      <c r="B27" s="205"/>
      <c r="C27" s="205"/>
      <c r="D27" s="205"/>
      <c r="E27" s="205"/>
      <c r="F27" s="205"/>
      <c r="G27" s="205"/>
      <c r="H27" s="205"/>
      <c r="I27" s="1">
        <v>20</v>
      </c>
      <c r="J27" s="64">
        <f>SUM(J22:J26)</f>
        <v>25044292</v>
      </c>
      <c r="K27" s="53">
        <f>SUM(K22:K26)</f>
        <v>20742691</v>
      </c>
    </row>
    <row r="28" spans="1:11" ht="12.75">
      <c r="A28" s="201" t="s">
        <v>101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>
        <v>31526078</v>
      </c>
      <c r="K28" s="7">
        <v>17397534</v>
      </c>
    </row>
    <row r="29" spans="1:11" ht="12.75">
      <c r="A29" s="201" t="s">
        <v>102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>
        <v>54042615</v>
      </c>
      <c r="K29" s="7">
        <v>70800</v>
      </c>
    </row>
    <row r="30" spans="1:11" ht="12.75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>
        <v>45391709</v>
      </c>
      <c r="K30" s="7">
        <v>0</v>
      </c>
    </row>
    <row r="31" spans="1:11" ht="12.75">
      <c r="A31" s="204" t="s">
        <v>2</v>
      </c>
      <c r="B31" s="205"/>
      <c r="C31" s="205"/>
      <c r="D31" s="205"/>
      <c r="E31" s="205"/>
      <c r="F31" s="205"/>
      <c r="G31" s="205"/>
      <c r="H31" s="205"/>
      <c r="I31" s="1">
        <v>24</v>
      </c>
      <c r="J31" s="64">
        <f>SUM(J28:J30)</f>
        <v>130960402</v>
      </c>
      <c r="K31" s="53">
        <f>SUM(K28:K30)</f>
        <v>17468334</v>
      </c>
    </row>
    <row r="32" spans="1:11" ht="12.75">
      <c r="A32" s="204" t="s">
        <v>32</v>
      </c>
      <c r="B32" s="205"/>
      <c r="C32" s="205"/>
      <c r="D32" s="205"/>
      <c r="E32" s="205"/>
      <c r="F32" s="205"/>
      <c r="G32" s="205"/>
      <c r="H32" s="205"/>
      <c r="I32" s="1">
        <v>25</v>
      </c>
      <c r="J32" s="64">
        <f>IF(J27&gt;J31,J27-J31,0)</f>
        <v>0</v>
      </c>
      <c r="K32" s="53">
        <f>IF(K27&gt;K31,K27-K31,0)</f>
        <v>3274357</v>
      </c>
    </row>
    <row r="33" spans="1:11" ht="12.75">
      <c r="A33" s="204" t="s">
        <v>33</v>
      </c>
      <c r="B33" s="205"/>
      <c r="C33" s="205"/>
      <c r="D33" s="205"/>
      <c r="E33" s="205"/>
      <c r="F33" s="205"/>
      <c r="G33" s="205"/>
      <c r="H33" s="205"/>
      <c r="I33" s="1">
        <v>26</v>
      </c>
      <c r="J33" s="64">
        <f>IF(J31&gt;J27,J31-J27,0)</f>
        <v>105916110</v>
      </c>
      <c r="K33" s="53">
        <f>IF(K31&gt;K27,K31-K27,0)</f>
        <v>0</v>
      </c>
    </row>
    <row r="34" spans="1:11" ht="12.75">
      <c r="A34" s="193" t="s">
        <v>134</v>
      </c>
      <c r="B34" s="194"/>
      <c r="C34" s="194"/>
      <c r="D34" s="194"/>
      <c r="E34" s="194"/>
      <c r="F34" s="194"/>
      <c r="G34" s="194"/>
      <c r="H34" s="194"/>
      <c r="I34" s="250"/>
      <c r="J34" s="250"/>
      <c r="K34" s="251"/>
    </row>
    <row r="35" spans="1:11" ht="12.75">
      <c r="A35" s="201" t="s">
        <v>143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>
        <v>0</v>
      </c>
      <c r="K35" s="7">
        <v>0</v>
      </c>
    </row>
    <row r="36" spans="1:11" ht="12.75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>
        <v>156756964</v>
      </c>
      <c r="K36" s="7">
        <v>64089345</v>
      </c>
    </row>
    <row r="37" spans="1:11" ht="12.75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>
        <v>21929250</v>
      </c>
      <c r="K37" s="7">
        <v>0</v>
      </c>
    </row>
    <row r="38" spans="1:11" ht="12.75">
      <c r="A38" s="204" t="s">
        <v>59</v>
      </c>
      <c r="B38" s="205"/>
      <c r="C38" s="205"/>
      <c r="D38" s="205"/>
      <c r="E38" s="205"/>
      <c r="F38" s="205"/>
      <c r="G38" s="205"/>
      <c r="H38" s="205"/>
      <c r="I38" s="1">
        <v>30</v>
      </c>
      <c r="J38" s="64">
        <f>SUM(J35:J37)</f>
        <v>178686214</v>
      </c>
      <c r="K38" s="53">
        <f>SUM(K35:K37)</f>
        <v>64089345</v>
      </c>
    </row>
    <row r="39" spans="1:11" ht="12.75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>
        <v>45157769</v>
      </c>
      <c r="K39" s="7">
        <v>110961020</v>
      </c>
    </row>
    <row r="40" spans="1:11" ht="12.75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>
        <v>26509940</v>
      </c>
      <c r="K40" s="7">
        <v>17736108</v>
      </c>
    </row>
    <row r="41" spans="1:11" ht="12.75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>
        <v>0</v>
      </c>
      <c r="K41" s="7">
        <v>0</v>
      </c>
    </row>
    <row r="42" spans="1:11" ht="12.75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>
        <v>6364170</v>
      </c>
      <c r="K42" s="7">
        <v>5708308</v>
      </c>
    </row>
    <row r="43" spans="1:11" ht="12.75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>
        <v>277352</v>
      </c>
      <c r="K43" s="7">
        <v>2447</v>
      </c>
    </row>
    <row r="44" spans="1:11" ht="12.75">
      <c r="A44" s="204" t="s">
        <v>60</v>
      </c>
      <c r="B44" s="205"/>
      <c r="C44" s="205"/>
      <c r="D44" s="205"/>
      <c r="E44" s="205"/>
      <c r="F44" s="205"/>
      <c r="G44" s="205"/>
      <c r="H44" s="205"/>
      <c r="I44" s="1">
        <v>36</v>
      </c>
      <c r="J44" s="64">
        <f>SUM(J39:J43)</f>
        <v>78309231</v>
      </c>
      <c r="K44" s="53">
        <f>SUM(K39:K43)</f>
        <v>134407883</v>
      </c>
    </row>
    <row r="45" spans="1:11" ht="12.75">
      <c r="A45" s="204" t="s">
        <v>11</v>
      </c>
      <c r="B45" s="205"/>
      <c r="C45" s="205"/>
      <c r="D45" s="205"/>
      <c r="E45" s="205"/>
      <c r="F45" s="205"/>
      <c r="G45" s="205"/>
      <c r="H45" s="205"/>
      <c r="I45" s="1">
        <v>37</v>
      </c>
      <c r="J45" s="64">
        <f>IF(J38&gt;J44,J38-J44,0)</f>
        <v>100376983</v>
      </c>
      <c r="K45" s="53">
        <f>IF(K38&gt;K44,K38-K44,0)</f>
        <v>0</v>
      </c>
    </row>
    <row r="46" spans="1:11" ht="12.75">
      <c r="A46" s="204" t="s">
        <v>12</v>
      </c>
      <c r="B46" s="205"/>
      <c r="C46" s="205"/>
      <c r="D46" s="205"/>
      <c r="E46" s="205"/>
      <c r="F46" s="205"/>
      <c r="G46" s="205"/>
      <c r="H46" s="205"/>
      <c r="I46" s="1">
        <v>38</v>
      </c>
      <c r="J46" s="64">
        <f>IF(J44&gt;J38,J44-J38,0)</f>
        <v>0</v>
      </c>
      <c r="K46" s="53">
        <f>IF(K44&gt;K38,K44-K38,0)</f>
        <v>70318538</v>
      </c>
    </row>
    <row r="47" spans="1:11" ht="12.75">
      <c r="A47" s="201" t="s">
        <v>61</v>
      </c>
      <c r="B47" s="202"/>
      <c r="C47" s="202"/>
      <c r="D47" s="202"/>
      <c r="E47" s="202"/>
      <c r="F47" s="202"/>
      <c r="G47" s="202"/>
      <c r="H47" s="202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1441320</v>
      </c>
    </row>
    <row r="48" spans="1:11" ht="12.75">
      <c r="A48" s="201" t="s">
        <v>62</v>
      </c>
      <c r="B48" s="202"/>
      <c r="C48" s="202"/>
      <c r="D48" s="202"/>
      <c r="E48" s="202"/>
      <c r="F48" s="202"/>
      <c r="G48" s="202"/>
      <c r="H48" s="202"/>
      <c r="I48" s="1">
        <v>40</v>
      </c>
      <c r="J48" s="64">
        <f>IF(J20-J19+J33-J32+J46-J45&gt;0,J20-J19+J33-J32+J46-J45,0)</f>
        <v>11238058</v>
      </c>
      <c r="K48" s="53">
        <f>IF(K20-K19+K33-K32+K46-K45&gt;0,K20-K19+K33-K32+K46-K45,0)</f>
        <v>0</v>
      </c>
    </row>
    <row r="49" spans="1:11" ht="12.75">
      <c r="A49" s="201" t="s">
        <v>135</v>
      </c>
      <c r="B49" s="202"/>
      <c r="C49" s="202"/>
      <c r="D49" s="202"/>
      <c r="E49" s="202"/>
      <c r="F49" s="202"/>
      <c r="G49" s="202"/>
      <c r="H49" s="202"/>
      <c r="I49" s="1">
        <v>41</v>
      </c>
      <c r="J49" s="5">
        <v>46455462</v>
      </c>
      <c r="K49" s="7">
        <v>35217404</v>
      </c>
    </row>
    <row r="50" spans="1:11" ht="12.75">
      <c r="A50" s="201" t="s">
        <v>144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>
        <v>0</v>
      </c>
      <c r="K50" s="7">
        <v>1441320</v>
      </c>
    </row>
    <row r="51" spans="1:11" ht="12.75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>
        <v>11238058</v>
      </c>
      <c r="K51" s="7">
        <v>0</v>
      </c>
    </row>
    <row r="52" spans="1:11" ht="12.75">
      <c r="A52" s="207" t="s">
        <v>146</v>
      </c>
      <c r="B52" s="208"/>
      <c r="C52" s="208"/>
      <c r="D52" s="208"/>
      <c r="E52" s="208"/>
      <c r="F52" s="208"/>
      <c r="G52" s="208"/>
      <c r="H52" s="208"/>
      <c r="I52" s="4">
        <v>44</v>
      </c>
      <c r="J52" s="65">
        <f>J49+J50-J51</f>
        <v>35217404</v>
      </c>
      <c r="K52" s="61">
        <f>K49+K50-K51</f>
        <v>36658724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2" sqref="A12:H12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74" t="s">
        <v>247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2"/>
    </row>
    <row r="2" spans="1:12" ht="15.75">
      <c r="A2" s="42"/>
      <c r="B2" s="71"/>
      <c r="C2" s="259" t="s">
        <v>248</v>
      </c>
      <c r="D2" s="259"/>
      <c r="E2" s="74">
        <v>40909</v>
      </c>
      <c r="F2" s="43" t="s">
        <v>216</v>
      </c>
      <c r="G2" s="260">
        <v>41274</v>
      </c>
      <c r="H2" s="261"/>
      <c r="I2" s="71"/>
      <c r="J2" s="71"/>
      <c r="K2" s="71"/>
      <c r="L2" s="75"/>
    </row>
    <row r="3" spans="1:11" ht="23.25">
      <c r="A3" s="262" t="s">
        <v>50</v>
      </c>
      <c r="B3" s="262"/>
      <c r="C3" s="262"/>
      <c r="D3" s="262"/>
      <c r="E3" s="262"/>
      <c r="F3" s="262"/>
      <c r="G3" s="262"/>
      <c r="H3" s="262"/>
      <c r="I3" s="78" t="s">
        <v>271</v>
      </c>
      <c r="J3" s="79" t="s">
        <v>124</v>
      </c>
      <c r="K3" s="79" t="s">
        <v>125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81">
        <v>2</v>
      </c>
      <c r="J4" s="80" t="s">
        <v>249</v>
      </c>
      <c r="K4" s="80" t="s">
        <v>250</v>
      </c>
    </row>
    <row r="5" spans="1:11" ht="12.75">
      <c r="A5" s="264" t="s">
        <v>251</v>
      </c>
      <c r="B5" s="265"/>
      <c r="C5" s="265"/>
      <c r="D5" s="265"/>
      <c r="E5" s="265"/>
      <c r="F5" s="265"/>
      <c r="G5" s="265"/>
      <c r="H5" s="265"/>
      <c r="I5" s="44">
        <v>1</v>
      </c>
      <c r="J5" s="45">
        <v>549448400</v>
      </c>
      <c r="K5" s="45">
        <v>549448400</v>
      </c>
    </row>
    <row r="6" spans="1:11" ht="12.75">
      <c r="A6" s="264" t="s">
        <v>252</v>
      </c>
      <c r="B6" s="265"/>
      <c r="C6" s="265"/>
      <c r="D6" s="265"/>
      <c r="E6" s="265"/>
      <c r="F6" s="265"/>
      <c r="G6" s="265"/>
      <c r="H6" s="265"/>
      <c r="I6" s="44">
        <v>2</v>
      </c>
      <c r="J6" s="46">
        <v>-10135171</v>
      </c>
      <c r="K6" s="46">
        <v>-10769310</v>
      </c>
    </row>
    <row r="7" spans="1:11" ht="12.75">
      <c r="A7" s="264" t="s">
        <v>253</v>
      </c>
      <c r="B7" s="265"/>
      <c r="C7" s="265"/>
      <c r="D7" s="265"/>
      <c r="E7" s="265"/>
      <c r="F7" s="265"/>
      <c r="G7" s="265"/>
      <c r="H7" s="265"/>
      <c r="I7" s="44">
        <v>3</v>
      </c>
      <c r="J7" s="46">
        <v>24324149</v>
      </c>
      <c r="K7" s="46">
        <v>25025014</v>
      </c>
    </row>
    <row r="8" spans="1:11" ht="12.75">
      <c r="A8" s="264" t="s">
        <v>254</v>
      </c>
      <c r="B8" s="265"/>
      <c r="C8" s="265"/>
      <c r="D8" s="265"/>
      <c r="E8" s="265"/>
      <c r="F8" s="265"/>
      <c r="G8" s="265"/>
      <c r="H8" s="265"/>
      <c r="I8" s="44">
        <v>4</v>
      </c>
      <c r="J8" s="46">
        <v>57472103</v>
      </c>
      <c r="K8" s="46">
        <v>47244966</v>
      </c>
    </row>
    <row r="9" spans="1:11" ht="12.75">
      <c r="A9" s="264" t="s">
        <v>255</v>
      </c>
      <c r="B9" s="265"/>
      <c r="C9" s="265"/>
      <c r="D9" s="265"/>
      <c r="E9" s="265"/>
      <c r="F9" s="265"/>
      <c r="G9" s="265"/>
      <c r="H9" s="265"/>
      <c r="I9" s="44">
        <v>5</v>
      </c>
      <c r="J9" s="46">
        <v>14017299</v>
      </c>
      <c r="K9" s="46">
        <v>8091238</v>
      </c>
    </row>
    <row r="10" spans="1:11" ht="12.75">
      <c r="A10" s="264" t="s">
        <v>256</v>
      </c>
      <c r="B10" s="265"/>
      <c r="C10" s="265"/>
      <c r="D10" s="265"/>
      <c r="E10" s="265"/>
      <c r="F10" s="265"/>
      <c r="G10" s="265"/>
      <c r="H10" s="265"/>
      <c r="I10" s="44">
        <v>6</v>
      </c>
      <c r="J10" s="46">
        <v>0</v>
      </c>
      <c r="K10" s="46">
        <v>0</v>
      </c>
    </row>
    <row r="11" spans="1:11" ht="12.75">
      <c r="A11" s="264" t="s">
        <v>257</v>
      </c>
      <c r="B11" s="265"/>
      <c r="C11" s="265"/>
      <c r="D11" s="265"/>
      <c r="E11" s="265"/>
      <c r="F11" s="265"/>
      <c r="G11" s="265"/>
      <c r="H11" s="265"/>
      <c r="I11" s="44">
        <v>7</v>
      </c>
      <c r="J11" s="46">
        <v>0</v>
      </c>
      <c r="K11" s="46">
        <v>0</v>
      </c>
    </row>
    <row r="12" spans="1:11" ht="12.75">
      <c r="A12" s="264" t="s">
        <v>258</v>
      </c>
      <c r="B12" s="265"/>
      <c r="C12" s="265"/>
      <c r="D12" s="265"/>
      <c r="E12" s="265"/>
      <c r="F12" s="265"/>
      <c r="G12" s="265"/>
      <c r="H12" s="265"/>
      <c r="I12" s="44">
        <v>8</v>
      </c>
      <c r="J12" s="46">
        <v>-19274863</v>
      </c>
      <c r="K12" s="46">
        <v>-16051617</v>
      </c>
    </row>
    <row r="13" spans="1:11" ht="12.75">
      <c r="A13" s="264" t="s">
        <v>259</v>
      </c>
      <c r="B13" s="265"/>
      <c r="C13" s="265"/>
      <c r="D13" s="265"/>
      <c r="E13" s="265"/>
      <c r="F13" s="265"/>
      <c r="G13" s="265"/>
      <c r="H13" s="265"/>
      <c r="I13" s="44">
        <v>9</v>
      </c>
      <c r="J13" s="46">
        <v>0</v>
      </c>
      <c r="K13" s="46">
        <v>0</v>
      </c>
    </row>
    <row r="14" spans="1:11" ht="12.75">
      <c r="A14" s="266" t="s">
        <v>260</v>
      </c>
      <c r="B14" s="267"/>
      <c r="C14" s="267"/>
      <c r="D14" s="267"/>
      <c r="E14" s="267"/>
      <c r="F14" s="267"/>
      <c r="G14" s="267"/>
      <c r="H14" s="267"/>
      <c r="I14" s="44">
        <v>10</v>
      </c>
      <c r="J14" s="76">
        <f>SUM(J5:J13)</f>
        <v>615851917</v>
      </c>
      <c r="K14" s="76">
        <f>SUM(K5:K13)</f>
        <v>602988691</v>
      </c>
    </row>
    <row r="15" spans="1:11" ht="12.75">
      <c r="A15" s="264" t="s">
        <v>261</v>
      </c>
      <c r="B15" s="265"/>
      <c r="C15" s="265"/>
      <c r="D15" s="265"/>
      <c r="E15" s="265"/>
      <c r="F15" s="265"/>
      <c r="G15" s="265"/>
      <c r="H15" s="265"/>
      <c r="I15" s="44">
        <v>11</v>
      </c>
      <c r="J15" s="46">
        <v>0</v>
      </c>
      <c r="K15" s="46">
        <v>0</v>
      </c>
    </row>
    <row r="16" spans="1:11" ht="12.75">
      <c r="A16" s="264" t="s">
        <v>262</v>
      </c>
      <c r="B16" s="265"/>
      <c r="C16" s="265"/>
      <c r="D16" s="265"/>
      <c r="E16" s="265"/>
      <c r="F16" s="265"/>
      <c r="G16" s="265"/>
      <c r="H16" s="265"/>
      <c r="I16" s="44">
        <v>12</v>
      </c>
      <c r="J16" s="46">
        <v>0</v>
      </c>
      <c r="K16" s="46">
        <v>0</v>
      </c>
    </row>
    <row r="17" spans="1:11" ht="12.75">
      <c r="A17" s="264" t="s">
        <v>263</v>
      </c>
      <c r="B17" s="265"/>
      <c r="C17" s="265"/>
      <c r="D17" s="265"/>
      <c r="E17" s="265"/>
      <c r="F17" s="265"/>
      <c r="G17" s="265"/>
      <c r="H17" s="265"/>
      <c r="I17" s="44">
        <v>13</v>
      </c>
      <c r="J17" s="46">
        <v>0</v>
      </c>
      <c r="K17" s="46">
        <v>0</v>
      </c>
    </row>
    <row r="18" spans="1:11" ht="12.75">
      <c r="A18" s="264" t="s">
        <v>264</v>
      </c>
      <c r="B18" s="265"/>
      <c r="C18" s="265"/>
      <c r="D18" s="265"/>
      <c r="E18" s="265"/>
      <c r="F18" s="265"/>
      <c r="G18" s="265"/>
      <c r="H18" s="265"/>
      <c r="I18" s="44">
        <v>14</v>
      </c>
      <c r="J18" s="46">
        <v>0</v>
      </c>
      <c r="K18" s="46">
        <v>0</v>
      </c>
    </row>
    <row r="19" spans="1:11" ht="12.75">
      <c r="A19" s="264" t="s">
        <v>265</v>
      </c>
      <c r="B19" s="265"/>
      <c r="C19" s="265"/>
      <c r="D19" s="265"/>
      <c r="E19" s="265"/>
      <c r="F19" s="265"/>
      <c r="G19" s="265"/>
      <c r="H19" s="265"/>
      <c r="I19" s="44">
        <v>15</v>
      </c>
      <c r="J19" s="46">
        <v>0</v>
      </c>
      <c r="K19" s="46">
        <v>0</v>
      </c>
    </row>
    <row r="20" spans="1:11" ht="12.75">
      <c r="A20" s="264" t="s">
        <v>266</v>
      </c>
      <c r="B20" s="265"/>
      <c r="C20" s="265"/>
      <c r="D20" s="265"/>
      <c r="E20" s="265"/>
      <c r="F20" s="265"/>
      <c r="G20" s="265"/>
      <c r="H20" s="265"/>
      <c r="I20" s="44">
        <v>16</v>
      </c>
      <c r="J20" s="46">
        <v>0</v>
      </c>
      <c r="K20" s="46">
        <v>0</v>
      </c>
    </row>
    <row r="21" spans="1:11" ht="12.75">
      <c r="A21" s="266" t="s">
        <v>267</v>
      </c>
      <c r="B21" s="267"/>
      <c r="C21" s="267"/>
      <c r="D21" s="267"/>
      <c r="E21" s="267"/>
      <c r="F21" s="267"/>
      <c r="G21" s="267"/>
      <c r="H21" s="267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8" t="s">
        <v>268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>
        <v>0</v>
      </c>
      <c r="K23" s="45">
        <v>0</v>
      </c>
    </row>
    <row r="24" spans="1:11" ht="17.25" customHeight="1">
      <c r="A24" s="270" t="s">
        <v>269</v>
      </c>
      <c r="B24" s="271"/>
      <c r="C24" s="271"/>
      <c r="D24" s="271"/>
      <c r="E24" s="271"/>
      <c r="F24" s="271"/>
      <c r="G24" s="271"/>
      <c r="H24" s="271"/>
      <c r="I24" s="48">
        <v>19</v>
      </c>
      <c r="J24" s="77">
        <v>0</v>
      </c>
      <c r="K24" s="77">
        <v>0</v>
      </c>
    </row>
    <row r="25" spans="1:11" ht="30" customHeight="1">
      <c r="A25" s="272" t="s">
        <v>270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1" sqref="A11:J1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0" t="s">
        <v>246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1" t="s">
        <v>306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I30"/>
  <sheetViews>
    <sheetView tabSelected="1" zoomScalePageLayoutView="0" workbookViewId="0" topLeftCell="A1">
      <selection activeCell="I27" sqref="I27"/>
    </sheetView>
  </sheetViews>
  <sheetFormatPr defaultColWidth="9.140625" defaultRowHeight="12.75"/>
  <sheetData>
    <row r="6" spans="1:9" ht="12.75">
      <c r="A6" s="283" t="s">
        <v>307</v>
      </c>
      <c r="B6" s="284"/>
      <c r="C6" s="284"/>
      <c r="D6" s="284"/>
      <c r="E6" s="284"/>
      <c r="F6" s="284"/>
      <c r="G6" s="284"/>
      <c r="H6" s="284"/>
      <c r="I6" s="284"/>
    </row>
    <row r="7" spans="1:9" ht="12.75">
      <c r="A7" s="283" t="s">
        <v>308</v>
      </c>
      <c r="B7" s="284"/>
      <c r="C7" s="284"/>
      <c r="D7" s="284"/>
      <c r="E7" s="284"/>
      <c r="F7" s="284"/>
      <c r="G7" s="284"/>
      <c r="H7" s="284"/>
      <c r="I7" s="284"/>
    </row>
    <row r="8" spans="1:9" ht="12.75">
      <c r="A8" s="284"/>
      <c r="B8" s="284"/>
      <c r="C8" s="284"/>
      <c r="D8" s="284"/>
      <c r="E8" s="284"/>
      <c r="F8" s="284"/>
      <c r="G8" s="284"/>
      <c r="H8" s="284"/>
      <c r="I8" s="284"/>
    </row>
    <row r="9" spans="1:9" ht="12.75">
      <c r="A9" s="284"/>
      <c r="B9" s="284"/>
      <c r="C9" s="284"/>
      <c r="D9" s="284"/>
      <c r="E9" s="284"/>
      <c r="F9" s="285" t="s">
        <v>329</v>
      </c>
      <c r="G9" s="284"/>
      <c r="H9" s="284"/>
      <c r="I9" s="284"/>
    </row>
    <row r="10" spans="1:9" ht="12.75">
      <c r="A10" s="284"/>
      <c r="B10" s="284"/>
      <c r="C10" s="284"/>
      <c r="D10" s="284"/>
      <c r="E10" s="284"/>
      <c r="F10" s="284"/>
      <c r="G10" s="284"/>
      <c r="H10" s="284"/>
      <c r="I10" s="284"/>
    </row>
    <row r="11" spans="1:9" ht="15">
      <c r="A11" s="286" t="s">
        <v>366</v>
      </c>
      <c r="B11" s="286"/>
      <c r="C11" s="286"/>
      <c r="D11" s="286"/>
      <c r="E11" s="286"/>
      <c r="F11" s="286"/>
      <c r="G11" s="286"/>
      <c r="H11" s="286"/>
      <c r="I11" s="284"/>
    </row>
    <row r="12" spans="1:9" ht="15">
      <c r="A12" s="286" t="s">
        <v>367</v>
      </c>
      <c r="B12" s="286"/>
      <c r="C12" s="286"/>
      <c r="D12" s="286"/>
      <c r="E12" s="286"/>
      <c r="F12" s="286"/>
      <c r="G12" s="286"/>
      <c r="H12" s="286"/>
      <c r="I12" s="284"/>
    </row>
    <row r="13" spans="1:9" ht="15">
      <c r="A13" s="286" t="s">
        <v>368</v>
      </c>
      <c r="B13" s="286"/>
      <c r="C13" s="286"/>
      <c r="D13" s="286"/>
      <c r="E13" s="284"/>
      <c r="F13" s="284"/>
      <c r="G13" s="284"/>
      <c r="H13" s="284"/>
      <c r="I13" s="284"/>
    </row>
    <row r="14" spans="1:9" ht="12.75">
      <c r="A14" s="284"/>
      <c r="B14" s="284"/>
      <c r="C14" s="284"/>
      <c r="D14" s="284" t="s">
        <v>369</v>
      </c>
      <c r="E14" s="284"/>
      <c r="F14" s="284"/>
      <c r="G14" s="284"/>
      <c r="H14" s="284"/>
      <c r="I14" s="284"/>
    </row>
    <row r="15" spans="1:9" ht="12.75">
      <c r="A15" s="284"/>
      <c r="B15" s="284"/>
      <c r="C15" s="284"/>
      <c r="D15" s="284"/>
      <c r="E15" s="284"/>
      <c r="F15" s="284"/>
      <c r="G15" s="284"/>
      <c r="H15" s="284"/>
      <c r="I15" s="284"/>
    </row>
    <row r="16" spans="1:9" ht="12.75">
      <c r="A16" s="298" t="s">
        <v>370</v>
      </c>
      <c r="B16" s="298"/>
      <c r="C16" s="298"/>
      <c r="D16" s="298"/>
      <c r="E16" s="298"/>
      <c r="F16" s="284"/>
      <c r="G16" s="284"/>
      <c r="H16" s="284"/>
      <c r="I16" s="284"/>
    </row>
    <row r="17" spans="1:9" ht="12.75">
      <c r="A17" s="284" t="s">
        <v>371</v>
      </c>
      <c r="B17" s="298"/>
      <c r="C17" s="298"/>
      <c r="D17" s="298"/>
      <c r="E17" s="298"/>
      <c r="F17" s="284"/>
      <c r="G17" s="284"/>
      <c r="H17" s="284"/>
      <c r="I17" s="284"/>
    </row>
    <row r="18" spans="1:9" ht="12.75">
      <c r="A18" s="284" t="s">
        <v>372</v>
      </c>
      <c r="B18" s="298"/>
      <c r="C18" s="298"/>
      <c r="D18" s="298"/>
      <c r="E18" s="298"/>
      <c r="F18" s="284"/>
      <c r="G18" s="284"/>
      <c r="H18" s="284"/>
      <c r="I18" s="284"/>
    </row>
    <row r="19" spans="1:9" ht="12.75">
      <c r="A19" s="284" t="s">
        <v>373</v>
      </c>
      <c r="B19" s="284"/>
      <c r="C19" s="284"/>
      <c r="D19" s="284"/>
      <c r="E19" s="284"/>
      <c r="F19" s="284"/>
      <c r="G19" s="284"/>
      <c r="H19" s="284"/>
      <c r="I19" s="284"/>
    </row>
    <row r="20" spans="1:9" ht="12.75">
      <c r="A20" s="284" t="s">
        <v>374</v>
      </c>
      <c r="B20" s="284"/>
      <c r="C20" s="284"/>
      <c r="D20" s="284"/>
      <c r="E20" s="284"/>
      <c r="F20" s="284"/>
      <c r="G20" s="284"/>
      <c r="H20" s="284"/>
      <c r="I20" s="284"/>
    </row>
    <row r="21" spans="1:9" ht="12.75">
      <c r="A21" s="284" t="s">
        <v>375</v>
      </c>
      <c r="B21" s="284"/>
      <c r="C21" s="284"/>
      <c r="D21" s="284"/>
      <c r="E21" s="284"/>
      <c r="F21" s="284"/>
      <c r="G21" s="284"/>
      <c r="H21" s="284"/>
      <c r="I21" s="284"/>
    </row>
    <row r="22" spans="1:9" ht="12.75">
      <c r="A22" s="284" t="s">
        <v>376</v>
      </c>
      <c r="B22" s="284"/>
      <c r="C22" s="284"/>
      <c r="D22" s="284"/>
      <c r="E22" s="284"/>
      <c r="F22" s="284"/>
      <c r="G22" s="284"/>
      <c r="H22" s="284"/>
      <c r="I22" s="284"/>
    </row>
    <row r="23" spans="1:9" ht="12.75">
      <c r="A23" s="284" t="s">
        <v>377</v>
      </c>
      <c r="B23" s="284"/>
      <c r="C23" s="284"/>
      <c r="D23" s="284"/>
      <c r="E23" s="284"/>
      <c r="F23" s="284"/>
      <c r="G23" s="284"/>
      <c r="H23" s="284"/>
      <c r="I23" s="284"/>
    </row>
    <row r="24" spans="1:9" ht="12.75">
      <c r="A24" s="284" t="s">
        <v>378</v>
      </c>
      <c r="B24" s="284"/>
      <c r="C24" s="284"/>
      <c r="D24" s="284"/>
      <c r="E24" s="284"/>
      <c r="F24" s="284"/>
      <c r="G24" s="284"/>
      <c r="H24" s="284"/>
      <c r="I24" s="284"/>
    </row>
    <row r="25" spans="1:9" ht="12.75">
      <c r="A25" s="284" t="s">
        <v>379</v>
      </c>
      <c r="B25" s="284"/>
      <c r="C25" s="284"/>
      <c r="D25" s="284"/>
      <c r="E25" s="284"/>
      <c r="F25" s="284"/>
      <c r="G25" s="284"/>
      <c r="H25" s="284"/>
      <c r="I25" s="284"/>
    </row>
    <row r="26" spans="1:9" ht="12.75">
      <c r="A26" s="284"/>
      <c r="B26" s="284"/>
      <c r="C26" s="284"/>
      <c r="D26" s="284"/>
      <c r="E26" s="284"/>
      <c r="F26" s="284"/>
      <c r="G26" s="284"/>
      <c r="H26" s="284"/>
      <c r="I26" s="284"/>
    </row>
    <row r="27" spans="1:9" ht="12.75">
      <c r="A27" s="283" t="s">
        <v>380</v>
      </c>
      <c r="B27" s="284"/>
      <c r="C27" s="284"/>
      <c r="D27" s="284"/>
      <c r="E27" s="284"/>
      <c r="F27" s="284"/>
      <c r="G27" s="284"/>
      <c r="H27" s="284"/>
      <c r="I27" s="284"/>
    </row>
    <row r="28" spans="1:9" ht="12.75">
      <c r="A28" s="284"/>
      <c r="B28" s="284"/>
      <c r="C28" s="284"/>
      <c r="D28" s="284"/>
      <c r="E28" s="283" t="s">
        <v>381</v>
      </c>
      <c r="F28" s="284"/>
      <c r="G28" s="284"/>
      <c r="H28" s="284"/>
      <c r="I28" s="284"/>
    </row>
    <row r="29" spans="1:9" ht="12.75">
      <c r="A29" s="283"/>
      <c r="B29" s="284"/>
      <c r="C29" s="284"/>
      <c r="D29" s="284"/>
      <c r="E29" s="284" t="s">
        <v>382</v>
      </c>
      <c r="F29" s="284"/>
      <c r="G29" s="284"/>
      <c r="H29" s="284"/>
      <c r="I29" s="284"/>
    </row>
    <row r="30" spans="1:9" ht="12.75">
      <c r="A30" s="283"/>
      <c r="B30" s="284"/>
      <c r="C30" s="284"/>
      <c r="D30" s="284"/>
      <c r="E30" s="284" t="s">
        <v>383</v>
      </c>
      <c r="F30" s="284"/>
      <c r="G30" s="284"/>
      <c r="H30" s="284"/>
      <c r="I30" s="28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tliktar</cp:lastModifiedBy>
  <cp:lastPrinted>2013-02-13T07:59:55Z</cp:lastPrinted>
  <dcterms:created xsi:type="dcterms:W3CDTF">2008-10-17T11:51:54Z</dcterms:created>
  <dcterms:modified xsi:type="dcterms:W3CDTF">2013-02-14T12:53:27Z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