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955" windowHeight="765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<sst xmlns="http://schemas.openxmlformats.org/spreadsheetml/2006/main" count="396" uniqueCount="345">
  <si>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</si>
  <si>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</si>
  <si>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</si>
  <si>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</si>
  <si>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</si>
  <si>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</si>
  <si>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</si>
  <si>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</si>
  <si>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</si>
  <si>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</si>
  <si>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</si>
  <si>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</si>
  <si>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</si>
  <si>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</si>
  <si>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</si>
  <si>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</si>
  <si>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</si>
  <si>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</si>
  <si>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</si>
  <si>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</si>
  <si>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</si>
  <si>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</si>
  <si>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</si>
  <si>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</si>
  <si>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</si>
  <si>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</si>
  <si>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</si>
  <si>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</si>
  <si>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</si>
  <si>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</si>
  <si>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</si>
  <si>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</si>
  <si>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</si>
  <si>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</si>
  <si>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</si>
  <si>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</si>
  <si>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</si>
  <si>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</si>
  <si>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</si>
  <si>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</si>
  <si>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</si>
  <si>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</si>
  <si>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</si>
  <si>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</si>
  <si>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</si>
  <si>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</si>
  <si>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</si>
  <si>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</si>
  <si>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</si>
  <si>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</si>
  <si>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</si>
  <si>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</si>
  <si>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</si>
  <si>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</si>
  <si>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</si>
  <si>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</si>
  <si>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</si>
  <si>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</si>
  <si>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</si>
  <si>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</si>
  <si>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</si>
  <si>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</si>
  <si>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</si>
  <si>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</si>
  <si>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</si>
  <si>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</si>
  <si>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</si>
  <si>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</si>
  <si>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</si>
  <si>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</si>
  <si>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</si>
  <si>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</si>
  <si>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</si>
  <si>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</si>
  <si>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</si>
  <si>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</si>
  <si>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</si>
  <si>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</si>
  <si>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</si>
  <si>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</si>
  <si>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</si>
  <si>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</si>
  <si>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</si>
  <si>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</si>
  <si>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</si>
  <si>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</si>
  <si>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</si>
  <si>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</si>
  <si>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</si>
  <si>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</si>
  <si>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</si>
  <si>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</si>
  <si>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</si>
  <si>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</si>
  <si>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</si>
  <si>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</si>
  <si>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</si>
  <si>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</si>
  <si>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</si>
  <si>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</si>
  <si>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</si>
  <si>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</si>
  <si>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</si>
  <si>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</si>
  <si>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</si>
  <si>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</si>
  <si>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</si>
  <si>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</si>
  <si>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</si>
  <si>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</si>
  <si>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</si>
  <si>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</si>
  <si>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</si>
  <si>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</si>
  <si>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</si>
  <si>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</si>
  <si>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</si>
  <si>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</si>
  <si>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</si>
  <si>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</si>
  <si>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</si>
  <si>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</si>
  <si>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</si>
  <si>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</si>
  <si>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</si>
  <si>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</si>
  <si>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</si>
  <si>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</si>
  <si>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</si>
  <si>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</si>
  <si>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</si>
  <si>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</si>
  <si>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</si>
  <si>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</si>
  <si>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</si>
  <si>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</si>
  <si>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</si>
  <si>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</si>
  <si>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</si>
  <si>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</si>
  <si>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</si>
  <si>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</si>
  <si>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</si>
  <si>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</si>
  <si>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</si>
  <si>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</si>
  <si>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</si>
  <si>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</si>
  <si>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</si>
  <si>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</si>
  <si>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</si>
  <si>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</si>
  <si>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</si>
  <si>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</si>
  <si>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</si>
  <si>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</si>
  <si>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</si>
  <si>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</si>
  <si>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</si>
  <si>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</si>
  <si>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</si>
  <si>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</si>
  <si>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</si>
  <si>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</si>
  <si>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</si>
  <si>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</si>
  <si>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</si>
  <si>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</si>
  <si>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</si>
  <si>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</si>
  <si>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</si>
  <si>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</si>
  <si>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</si>
  <si>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</si>
  <si>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</si>
  <si>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</si>
  <si>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</si>
  <si>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</si>
  <si>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</si>
  <si>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</si>
  <si>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</si>
  <si>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</si>
  <si>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</si>
  <si>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</si>
  <si>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</si>
  <si>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</si>
  <si>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</si>
  <si>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</si>
  <si>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</si>
  <si>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</si>
  <si>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</si>
  <si>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</si>
  <si>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</si>
  <si>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</si>
  <si>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</si>
  <si>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</si>
  <si>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</si>
  <si>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</si>
  <si>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</si>
  <si>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</si>
  <si>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</si>
  <si>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</si>
  <si>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</si>
  <si>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</si>
  <si>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</si>
  <si>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</si>
  <si>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</si>
  <si>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</si>
  <si>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</si>
  <si>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</si>
  <si>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</si>
  <si>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</si>
  <si>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</si>
  <si>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</si>
  <si>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</si>
  <si>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</si>
  <si>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</si>
  <si>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</si>
  <si>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</si>
  <si>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</si>
  <si>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</si>
  <si>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</si>
  <si>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</si>
  <si>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</si>
  <si>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</si>
  <si>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</si>
  <si>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</si>
  <si>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</si>
  <si>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</si>
  <si>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</si>
  <si>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</si>
  <si>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</si>
  <si>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</si>
  <si>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</si>
  <si>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</si>
  <si>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</si>
  <si>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</si>
  <si>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</si>
  <si>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</si>
  <si>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</si>
  <si>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</si>
  <si>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</si>
  <si>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</si>
  <si>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</si>
  <si>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</si>
  <si>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</si>
  <si>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</si>
  <si>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</si>
  <si>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</si>
  <si>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</si>
  <si>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</si>
  <si>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</si>
  <si>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</si>
  <si>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</si>
  <si>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</si>
  <si>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</si>
  <si>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</si>
  <si>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</si>
  <si>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</si>
  <si>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</si>
  <si>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</si>
  <si>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</si>
  <si>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</si>
  <si>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</si>
  <si>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</si>
  <si>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</si>
  <si>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</si>
  <si>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</si>
  <si>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</si>
  <si>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</si>
  <si>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</si>
  <si>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</si>
  <si>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</si>
  <si>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</si>
  <si>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</si>
  <si>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</si>
  <si>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</si>
  <si>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</si>
  <si>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</si>
  <si>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</si>
  <si>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</si>
  <si>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</si>
  <si>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</si>
  <si>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</si>
  <si>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</si>
  <si>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</si>
  <si>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</si>
  <si>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</si>
  <si>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</si>
  <si>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</si>
  <si>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</si>
  <si>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</si>
  <si>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</si>
  <si>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</si>
  <si>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</si>
  <si>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</si>
  <si>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</si>
  <si>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</si>
  <si>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</si>
  <si>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</si>
  <si>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</si>
  <si>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</si>
  <si>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</si>
  <si>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</si>
  <si>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</si>
  <si>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</si>
  <si>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</si>
  <si>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</si>
  <si>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</si>
  <si>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</si>
  <si>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</si>
  <si>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</si>
  <si>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</si>
  <si>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</si>
  <si>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</si>
  <si>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</si>
  <si>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</si>
  <si>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</si>
  <si>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</si>
  <si>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</si>
  <si>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</si>
  <si>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</si>
  <si>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</si>
  <si>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</si>
  <si>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</si>
  <si>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</si>
  <si>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</si>
  <si>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JALKOVEČKA bb</t>
  </si>
  <si>
    <t>info@koka.hr</t>
  </si>
  <si>
    <t>WWW.VINDIJA.HR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</si>
  <si>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</si>
  <si>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</si>
  <si>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</si>
  <si>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</si>
  <si>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</si>
  <si>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</si>
  <si>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</si>
  <si>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 xml:space="preserve">NENAD KLEPAČ dipl.oec.               STJEPAN SABLJAK  dipl.ing.          </t>
  </si>
  <si>
    <t>Obveznik: KOKA D.D. VARAŽDIN</t>
  </si>
  <si>
    <t>1.1.2012.</t>
  </si>
  <si>
    <t>30.06.2012.</t>
  </si>
  <si>
    <t>stanje na dan 30.06.2012.</t>
  </si>
  <si>
    <t>u razdoblju 1.01. do 30.06.2012.</t>
  </si>
  <si>
    <t>u razdoblju 01.01.2012. do 30.06.2012.</t>
  </si>
  <si>
    <t>za razdoblje od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</si>
</sst>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56" applyFont="1" applyFill="1" applyBorder="1" applyAlignment="1" applyProtection="1">
      <alignment horizontal="center" vertical="center"/>
      <protection hidden="1"/>
    </xf>
    <xf numFmtId="0" fontId="7" fillId="0" borderId="28" xfId="56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vindija.hr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12.00390625" style="11" bestFit="1" customWidth="1"/>
    <col min="4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9" t="s">
        <v>248</v>
      </c>
      <c r="B1" s="130"/>
      <c r="C1" s="13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0" t="s">
        <v>249</v>
      </c>
      <c r="B2" s="181"/>
      <c r="C2" s="181"/>
      <c r="D2" s="182"/>
      <c r="E2" s="118" t="s">
        <v>339</v>
      </c>
      <c r="F2" s="12"/>
      <c r="G2" s="13" t="s">
        <v>250</v>
      </c>
      <c r="H2" s="118" t="s">
        <v>340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3" t="s">
        <v>316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8" t="s">
        <v>251</v>
      </c>
      <c r="B6" s="149"/>
      <c r="C6" s="140" t="s">
        <v>322</v>
      </c>
      <c r="D6" s="14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6" t="s">
        <v>252</v>
      </c>
      <c r="B8" s="187"/>
      <c r="C8" s="140" t="s">
        <v>323</v>
      </c>
      <c r="D8" s="14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2" t="s">
        <v>253</v>
      </c>
      <c r="B10" s="178"/>
      <c r="C10" s="140" t="s">
        <v>324</v>
      </c>
      <c r="D10" s="14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8" t="s">
        <v>254</v>
      </c>
      <c r="B12" s="149"/>
      <c r="C12" s="134" t="s">
        <v>325</v>
      </c>
      <c r="D12" s="135"/>
      <c r="E12" s="135"/>
      <c r="F12" s="135"/>
      <c r="G12" s="135"/>
      <c r="H12" s="135"/>
      <c r="I12" s="13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8" t="s">
        <v>255</v>
      </c>
      <c r="B14" s="149"/>
      <c r="C14" s="175">
        <v>42000</v>
      </c>
      <c r="D14" s="176"/>
      <c r="E14" s="16"/>
      <c r="F14" s="134" t="s">
        <v>326</v>
      </c>
      <c r="G14" s="177"/>
      <c r="H14" s="177"/>
      <c r="I14" s="15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8" t="s">
        <v>256</v>
      </c>
      <c r="B16" s="149"/>
      <c r="C16" s="134" t="s">
        <v>327</v>
      </c>
      <c r="D16" s="177"/>
      <c r="E16" s="177"/>
      <c r="F16" s="177"/>
      <c r="G16" s="177"/>
      <c r="H16" s="177"/>
      <c r="I16" s="15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8" t="s">
        <v>257</v>
      </c>
      <c r="B18" s="149"/>
      <c r="C18" s="168" t="s">
        <v>328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8" t="s">
        <v>258</v>
      </c>
      <c r="B20" s="149"/>
      <c r="C20" s="168" t="s">
        <v>329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8" t="s">
        <v>259</v>
      </c>
      <c r="B22" s="149"/>
      <c r="C22" s="119">
        <v>472</v>
      </c>
      <c r="D22" s="134" t="s">
        <v>326</v>
      </c>
      <c r="E22" s="171"/>
      <c r="F22" s="172"/>
      <c r="G22" s="148"/>
      <c r="H22" s="17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8" t="s">
        <v>260</v>
      </c>
      <c r="B24" s="149"/>
      <c r="C24" s="119">
        <v>5</v>
      </c>
      <c r="D24" s="134" t="s">
        <v>330</v>
      </c>
      <c r="E24" s="171"/>
      <c r="F24" s="171"/>
      <c r="G24" s="172"/>
      <c r="H24" s="50" t="s">
        <v>261</v>
      </c>
      <c r="I24" s="120">
        <v>1692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8" t="s">
        <v>262</v>
      </c>
      <c r="B26" s="149"/>
      <c r="C26" s="121" t="s">
        <v>331</v>
      </c>
      <c r="D26" s="25"/>
      <c r="E26" s="33"/>
      <c r="F26" s="24"/>
      <c r="G26" s="174" t="s">
        <v>263</v>
      </c>
      <c r="H26" s="149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8"/>
      <c r="B30" s="153"/>
      <c r="C30" s="153"/>
      <c r="D30" s="154"/>
      <c r="E30" s="158"/>
      <c r="F30" s="153"/>
      <c r="G30" s="153"/>
      <c r="H30" s="140"/>
      <c r="I30" s="141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58"/>
      <c r="B32" s="153"/>
      <c r="C32" s="153"/>
      <c r="D32" s="154"/>
      <c r="E32" s="158"/>
      <c r="F32" s="153"/>
      <c r="G32" s="153"/>
      <c r="H32" s="140"/>
      <c r="I32" s="14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8"/>
      <c r="B34" s="153"/>
      <c r="C34" s="153"/>
      <c r="D34" s="154"/>
      <c r="E34" s="158"/>
      <c r="F34" s="153"/>
      <c r="G34" s="153"/>
      <c r="H34" s="140"/>
      <c r="I34" s="14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8"/>
      <c r="B36" s="153"/>
      <c r="C36" s="153"/>
      <c r="D36" s="154"/>
      <c r="E36" s="158"/>
      <c r="F36" s="153"/>
      <c r="G36" s="153"/>
      <c r="H36" s="140"/>
      <c r="I36" s="141"/>
      <c r="J36" s="10"/>
      <c r="K36" s="10"/>
      <c r="L36" s="10"/>
    </row>
    <row r="37" spans="1:12" ht="12.75">
      <c r="A37" s="101"/>
      <c r="B37" s="30"/>
      <c r="C37" s="155"/>
      <c r="D37" s="156"/>
      <c r="E37" s="16"/>
      <c r="F37" s="155"/>
      <c r="G37" s="156"/>
      <c r="H37" s="16"/>
      <c r="I37" s="93"/>
      <c r="J37" s="10"/>
      <c r="K37" s="10"/>
      <c r="L37" s="10"/>
    </row>
    <row r="38" spans="1:12" ht="12.75">
      <c r="A38" s="158"/>
      <c r="B38" s="153"/>
      <c r="C38" s="153"/>
      <c r="D38" s="154"/>
      <c r="E38" s="158"/>
      <c r="F38" s="153"/>
      <c r="G38" s="153"/>
      <c r="H38" s="140"/>
      <c r="I38" s="14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8"/>
      <c r="B40" s="153"/>
      <c r="C40" s="153"/>
      <c r="D40" s="154"/>
      <c r="E40" s="158"/>
      <c r="F40" s="153"/>
      <c r="G40" s="153"/>
      <c r="H40" s="140"/>
      <c r="I40" s="14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2" t="s">
        <v>267</v>
      </c>
      <c r="B44" s="133"/>
      <c r="C44" s="140"/>
      <c r="D44" s="141"/>
      <c r="E44" s="26"/>
      <c r="F44" s="134"/>
      <c r="G44" s="153"/>
      <c r="H44" s="153"/>
      <c r="I44" s="154"/>
      <c r="J44" s="10"/>
      <c r="K44" s="10"/>
      <c r="L44" s="10"/>
    </row>
    <row r="45" spans="1:12" ht="12.75">
      <c r="A45" s="101"/>
      <c r="B45" s="30"/>
      <c r="C45" s="155"/>
      <c r="D45" s="156"/>
      <c r="E45" s="16"/>
      <c r="F45" s="155"/>
      <c r="G45" s="157"/>
      <c r="H45" s="35"/>
      <c r="I45" s="105"/>
      <c r="J45" s="10"/>
      <c r="K45" s="10"/>
      <c r="L45" s="10"/>
    </row>
    <row r="46" spans="1:12" ht="12.75">
      <c r="A46" s="132" t="s">
        <v>268</v>
      </c>
      <c r="B46" s="133"/>
      <c r="C46" s="134" t="s">
        <v>333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2" t="s">
        <v>270</v>
      </c>
      <c r="B48" s="133"/>
      <c r="C48" s="137" t="s">
        <v>334</v>
      </c>
      <c r="D48" s="138"/>
      <c r="E48" s="139"/>
      <c r="F48" s="16"/>
      <c r="G48" s="50" t="s">
        <v>271</v>
      </c>
      <c r="H48" s="137" t="s">
        <v>335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2" t="s">
        <v>257</v>
      </c>
      <c r="B50" s="133"/>
      <c r="C50" s="147" t="s">
        <v>336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8" t="s">
        <v>272</v>
      </c>
      <c r="B52" s="149"/>
      <c r="C52" s="137" t="s">
        <v>337</v>
      </c>
      <c r="D52" s="138"/>
      <c r="E52" s="138"/>
      <c r="F52" s="138"/>
      <c r="G52" s="138"/>
      <c r="H52" s="138"/>
      <c r="I52" s="150"/>
      <c r="J52" s="10"/>
      <c r="K52" s="10"/>
      <c r="L52" s="10"/>
    </row>
    <row r="53" spans="1:12" ht="12.75">
      <c r="A53" s="106"/>
      <c r="B53" s="20"/>
      <c r="C53" s="131" t="s">
        <v>273</v>
      </c>
      <c r="D53" s="131"/>
      <c r="E53" s="131"/>
      <c r="F53" s="131"/>
      <c r="G53" s="131"/>
      <c r="H53" s="13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1" t="s">
        <v>274</v>
      </c>
      <c r="C55" s="152"/>
      <c r="D55" s="152"/>
      <c r="E55" s="152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26" t="s">
        <v>305</v>
      </c>
      <c r="C56" s="127"/>
      <c r="D56" s="127"/>
      <c r="E56" s="127"/>
      <c r="F56" s="127"/>
      <c r="G56" s="127"/>
      <c r="H56" s="127"/>
      <c r="I56" s="128"/>
      <c r="J56" s="10"/>
      <c r="K56" s="10"/>
      <c r="L56" s="10"/>
    </row>
    <row r="57" spans="1:12" ht="12.75">
      <c r="A57" s="106"/>
      <c r="B57" s="126" t="s">
        <v>306</v>
      </c>
      <c r="C57" s="127"/>
      <c r="D57" s="127"/>
      <c r="E57" s="127"/>
      <c r="F57" s="127"/>
      <c r="G57" s="127"/>
      <c r="H57" s="127"/>
      <c r="I57" s="108"/>
      <c r="J57" s="10"/>
      <c r="K57" s="10"/>
      <c r="L57" s="10"/>
    </row>
    <row r="58" spans="1:12" ht="12.75">
      <c r="A58" s="106"/>
      <c r="B58" s="126" t="s">
        <v>307</v>
      </c>
      <c r="C58" s="127"/>
      <c r="D58" s="127"/>
      <c r="E58" s="127"/>
      <c r="F58" s="127"/>
      <c r="G58" s="127"/>
      <c r="H58" s="127"/>
      <c r="I58" s="128"/>
      <c r="J58" s="10"/>
      <c r="K58" s="10"/>
      <c r="L58" s="10"/>
    </row>
    <row r="59" spans="1:12" ht="12.75">
      <c r="A59" s="106"/>
      <c r="B59" s="126" t="s">
        <v>308</v>
      </c>
      <c r="C59" s="127"/>
      <c r="D59" s="127"/>
      <c r="E59" s="127"/>
      <c r="F59" s="127"/>
      <c r="G59" s="127"/>
      <c r="H59" s="127"/>
      <c r="I59" s="12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2" t="s">
        <v>277</v>
      </c>
      <c r="H62" s="143"/>
      <c r="I62" s="14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5"/>
      <c r="H63" s="146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16:B16"/>
    <mergeCell ref="C16:I16"/>
    <mergeCell ref="A2:D2"/>
    <mergeCell ref="A4:I4"/>
    <mergeCell ref="A6:B6"/>
    <mergeCell ref="C6:D6"/>
    <mergeCell ref="A8:B8"/>
    <mergeCell ref="C8:D8"/>
    <mergeCell ref="D24:G24"/>
    <mergeCell ref="A26:B26"/>
    <mergeCell ref="G26:H26"/>
    <mergeCell ref="A12:B12"/>
    <mergeCell ref="C12:I12"/>
    <mergeCell ref="A14:B14"/>
    <mergeCell ref="C14:D14"/>
    <mergeCell ref="F14:I14"/>
    <mergeCell ref="A18:B18"/>
    <mergeCell ref="C18:I18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A28:D28"/>
    <mergeCell ref="E28:G28"/>
    <mergeCell ref="H28:I28"/>
    <mergeCell ref="A30:D30"/>
    <mergeCell ref="E30:G30"/>
    <mergeCell ref="H30:I30"/>
    <mergeCell ref="H40:I40"/>
    <mergeCell ref="A34:D34"/>
    <mergeCell ref="E34:G34"/>
    <mergeCell ref="H34:I34"/>
    <mergeCell ref="A36:D36"/>
    <mergeCell ref="E36:G36"/>
    <mergeCell ref="H36:I36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VINDIJA.HR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A42" sqref="A42:H4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338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33.75">
      <c r="A4" s="200" t="s">
        <v>59</v>
      </c>
      <c r="B4" s="201"/>
      <c r="C4" s="201"/>
      <c r="D4" s="201"/>
      <c r="E4" s="201"/>
      <c r="F4" s="201"/>
      <c r="G4" s="201"/>
      <c r="H4" s="202"/>
      <c r="I4" s="57" t="s">
        <v>278</v>
      </c>
      <c r="J4" s="58" t="s">
        <v>318</v>
      </c>
      <c r="K4" s="59" t="s">
        <v>319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6">
        <v>2</v>
      </c>
      <c r="J5" s="55">
        <v>3</v>
      </c>
      <c r="K5" s="55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>
        <v>0</v>
      </c>
      <c r="K7" s="6">
        <v>0</v>
      </c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f>J9+J16+J26+J35+J39</f>
        <v>329841</v>
      </c>
      <c r="K8" s="52">
        <f>K9+K16+K26+K35+K39</f>
        <v>313530</v>
      </c>
    </row>
    <row r="9" spans="1:11" ht="12.75">
      <c r="A9" s="188" t="s">
        <v>205</v>
      </c>
      <c r="B9" s="189"/>
      <c r="C9" s="189"/>
      <c r="D9" s="189"/>
      <c r="E9" s="189"/>
      <c r="F9" s="189"/>
      <c r="G9" s="189"/>
      <c r="H9" s="190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188" t="s">
        <v>112</v>
      </c>
      <c r="B10" s="189"/>
      <c r="C10" s="189"/>
      <c r="D10" s="189"/>
      <c r="E10" s="189"/>
      <c r="F10" s="189"/>
      <c r="G10" s="189"/>
      <c r="H10" s="190"/>
      <c r="I10" s="1">
        <v>4</v>
      </c>
      <c r="J10" s="7">
        <v>0</v>
      </c>
      <c r="K10" s="7">
        <v>0</v>
      </c>
    </row>
    <row r="11" spans="1:11" ht="12.75">
      <c r="A11" s="188" t="s">
        <v>14</v>
      </c>
      <c r="B11" s="189"/>
      <c r="C11" s="189"/>
      <c r="D11" s="189"/>
      <c r="E11" s="189"/>
      <c r="F11" s="189"/>
      <c r="G11" s="189"/>
      <c r="H11" s="190"/>
      <c r="I11" s="1">
        <v>5</v>
      </c>
      <c r="J11" s="7">
        <v>0</v>
      </c>
      <c r="K11" s="7">
        <v>0</v>
      </c>
    </row>
    <row r="12" spans="1:11" ht="12.75">
      <c r="A12" s="188" t="s">
        <v>113</v>
      </c>
      <c r="B12" s="189"/>
      <c r="C12" s="189"/>
      <c r="D12" s="189"/>
      <c r="E12" s="189"/>
      <c r="F12" s="189"/>
      <c r="G12" s="189"/>
      <c r="H12" s="190"/>
      <c r="I12" s="1">
        <v>6</v>
      </c>
      <c r="J12" s="7">
        <v>0</v>
      </c>
      <c r="K12" s="7">
        <v>0</v>
      </c>
    </row>
    <row r="13" spans="1:11" ht="12.75">
      <c r="A13" s="188" t="s">
        <v>208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>
        <v>0</v>
      </c>
      <c r="K13" s="7">
        <v>0</v>
      </c>
    </row>
    <row r="14" spans="1:11" ht="12.75">
      <c r="A14" s="188" t="s">
        <v>209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>
        <v>0</v>
      </c>
      <c r="K14" s="7">
        <v>0</v>
      </c>
    </row>
    <row r="15" spans="1:11" ht="12.75">
      <c r="A15" s="188" t="s">
        <v>210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>
        <v>0</v>
      </c>
      <c r="K15" s="7">
        <v>0</v>
      </c>
    </row>
    <row r="16" spans="1:11" ht="12.75">
      <c r="A16" s="188" t="s">
        <v>206</v>
      </c>
      <c r="B16" s="189"/>
      <c r="C16" s="189"/>
      <c r="D16" s="189"/>
      <c r="E16" s="189"/>
      <c r="F16" s="189"/>
      <c r="G16" s="189"/>
      <c r="H16" s="190"/>
      <c r="I16" s="1">
        <v>10</v>
      </c>
      <c r="J16" s="52">
        <f>SUM(J17:J25)</f>
        <v>326174</v>
      </c>
      <c r="K16" s="52">
        <f>SUM(K17:K25)</f>
        <v>310054</v>
      </c>
    </row>
    <row r="17" spans="1:11" ht="12.75">
      <c r="A17" s="188" t="s">
        <v>211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147583</v>
      </c>
      <c r="K17" s="7">
        <v>147583</v>
      </c>
    </row>
    <row r="18" spans="1:11" ht="12.75">
      <c r="A18" s="188" t="s">
        <v>247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118484</v>
      </c>
      <c r="K18" s="7">
        <v>114207</v>
      </c>
    </row>
    <row r="19" spans="1:11" ht="12.75">
      <c r="A19" s="188" t="s">
        <v>212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28313</v>
      </c>
      <c r="K19" s="7">
        <v>15810</v>
      </c>
    </row>
    <row r="20" spans="1:11" ht="12.75">
      <c r="A20" s="188" t="s">
        <v>27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4297</v>
      </c>
      <c r="K20" s="7">
        <v>6458</v>
      </c>
    </row>
    <row r="21" spans="1:11" ht="12.75">
      <c r="A21" s="188" t="s">
        <v>28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>
        <v>5342</v>
      </c>
      <c r="K21" s="7">
        <v>3206</v>
      </c>
    </row>
    <row r="22" spans="1:11" ht="12.75">
      <c r="A22" s="188" t="s">
        <v>72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1857</v>
      </c>
      <c r="K22" s="7">
        <v>1068</v>
      </c>
    </row>
    <row r="23" spans="1:11" ht="12.75">
      <c r="A23" s="188" t="s">
        <v>73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20273</v>
      </c>
      <c r="K23" s="7">
        <v>21697</v>
      </c>
    </row>
    <row r="24" spans="1:11" ht="12.75">
      <c r="A24" s="188" t="s">
        <v>74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>
        <v>25</v>
      </c>
      <c r="K24" s="7">
        <v>25</v>
      </c>
    </row>
    <row r="25" spans="1:11" ht="12.75">
      <c r="A25" s="188" t="s">
        <v>75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0</v>
      </c>
      <c r="K25" s="7">
        <v>0</v>
      </c>
    </row>
    <row r="26" spans="1:11" ht="12.75">
      <c r="A26" s="188" t="s">
        <v>190</v>
      </c>
      <c r="B26" s="189"/>
      <c r="C26" s="189"/>
      <c r="D26" s="189"/>
      <c r="E26" s="189"/>
      <c r="F26" s="189"/>
      <c r="G26" s="189"/>
      <c r="H26" s="190"/>
      <c r="I26" s="1">
        <v>20</v>
      </c>
      <c r="J26" s="52">
        <f>SUM(J27:J34)</f>
        <v>137</v>
      </c>
      <c r="K26" s="52">
        <f>SUM(K27:K34)</f>
        <v>137</v>
      </c>
    </row>
    <row r="27" spans="1:11" ht="12.75">
      <c r="A27" s="188" t="s">
        <v>76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20</v>
      </c>
      <c r="K27" s="7">
        <v>20</v>
      </c>
    </row>
    <row r="28" spans="1:11" ht="12.75">
      <c r="A28" s="188" t="s">
        <v>77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>
        <v>0</v>
      </c>
      <c r="K28" s="7">
        <v>0</v>
      </c>
    </row>
    <row r="29" spans="1:11" ht="12.75">
      <c r="A29" s="188" t="s">
        <v>78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0</v>
      </c>
      <c r="K29" s="7">
        <v>0</v>
      </c>
    </row>
    <row r="30" spans="1:11" ht="12.75">
      <c r="A30" s="188" t="s">
        <v>83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>
        <v>0</v>
      </c>
      <c r="K30" s="7">
        <v>0</v>
      </c>
    </row>
    <row r="31" spans="1:11" ht="12.75">
      <c r="A31" s="188" t="s">
        <v>84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>
        <v>0</v>
      </c>
      <c r="K31" s="7">
        <v>0</v>
      </c>
    </row>
    <row r="32" spans="1:11" ht="12.75">
      <c r="A32" s="188" t="s">
        <v>85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>
        <v>0</v>
      </c>
      <c r="K32" s="7">
        <v>0</v>
      </c>
    </row>
    <row r="33" spans="1:11" ht="12.75">
      <c r="A33" s="188" t="s">
        <v>79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>
        <v>117</v>
      </c>
      <c r="K33" s="7">
        <v>117</v>
      </c>
    </row>
    <row r="34" spans="1:11" ht="12.75">
      <c r="A34" s="188" t="s">
        <v>183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>
        <v>0</v>
      </c>
      <c r="K34" s="7">
        <v>0</v>
      </c>
    </row>
    <row r="35" spans="1:11" ht="12.75">
      <c r="A35" s="188" t="s">
        <v>184</v>
      </c>
      <c r="B35" s="189"/>
      <c r="C35" s="189"/>
      <c r="D35" s="189"/>
      <c r="E35" s="189"/>
      <c r="F35" s="189"/>
      <c r="G35" s="189"/>
      <c r="H35" s="190"/>
      <c r="I35" s="1">
        <v>29</v>
      </c>
      <c r="J35" s="52">
        <f>SUM(J36:J38)</f>
        <v>3530</v>
      </c>
      <c r="K35" s="52">
        <f>SUM(K36:K38)</f>
        <v>3339</v>
      </c>
    </row>
    <row r="36" spans="1:11" ht="12.75">
      <c r="A36" s="188" t="s">
        <v>80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>
        <v>0</v>
      </c>
      <c r="K36" s="7">
        <v>0</v>
      </c>
    </row>
    <row r="37" spans="1:11" ht="12.75">
      <c r="A37" s="188" t="s">
        <v>81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0</v>
      </c>
      <c r="K37" s="7">
        <v>0</v>
      </c>
    </row>
    <row r="38" spans="1:11" ht="12.75">
      <c r="A38" s="188" t="s">
        <v>82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>
        <v>3530</v>
      </c>
      <c r="K38" s="7">
        <v>3339</v>
      </c>
    </row>
    <row r="39" spans="1:11" ht="12.75">
      <c r="A39" s="188" t="s">
        <v>185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>
        <v>0</v>
      </c>
      <c r="K39" s="7">
        <v>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f>J41+J49+J56+J64</f>
        <v>897600</v>
      </c>
      <c r="K40" s="52">
        <f>K41+K49+K56+K64</f>
        <v>819174</v>
      </c>
    </row>
    <row r="41" spans="1:11" ht="12.75">
      <c r="A41" s="188" t="s">
        <v>100</v>
      </c>
      <c r="B41" s="189"/>
      <c r="C41" s="189"/>
      <c r="D41" s="189"/>
      <c r="E41" s="189"/>
      <c r="F41" s="189"/>
      <c r="G41" s="189"/>
      <c r="H41" s="190"/>
      <c r="I41" s="1">
        <v>35</v>
      </c>
      <c r="J41" s="52">
        <f>SUM(J42:J48)</f>
        <v>225356</v>
      </c>
      <c r="K41" s="52">
        <f>SUM(K42:K48)</f>
        <v>138743</v>
      </c>
    </row>
    <row r="42" spans="1:11" ht="12.75">
      <c r="A42" s="188" t="s">
        <v>117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181191</v>
      </c>
      <c r="K42" s="7">
        <v>93239</v>
      </c>
    </row>
    <row r="43" spans="1:11" ht="12.75">
      <c r="A43" s="188" t="s">
        <v>118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>
        <v>27150</v>
      </c>
      <c r="K43" s="7">
        <v>30972</v>
      </c>
    </row>
    <row r="44" spans="1:11" ht="12.75">
      <c r="A44" s="188" t="s">
        <v>86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>
        <v>16167</v>
      </c>
      <c r="K44" s="7">
        <v>13684</v>
      </c>
    </row>
    <row r="45" spans="1:11" ht="12.75">
      <c r="A45" s="188" t="s">
        <v>87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>
        <v>6</v>
      </c>
      <c r="K45" s="7">
        <v>6</v>
      </c>
    </row>
    <row r="46" spans="1:11" ht="12.75">
      <c r="A46" s="188" t="s">
        <v>88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>
        <v>842</v>
      </c>
      <c r="K46" s="7">
        <v>842</v>
      </c>
    </row>
    <row r="47" spans="1:11" ht="12.75">
      <c r="A47" s="188" t="s">
        <v>89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>
        <v>0</v>
      </c>
      <c r="K47" s="7">
        <v>0</v>
      </c>
    </row>
    <row r="48" spans="1:11" ht="12.75">
      <c r="A48" s="188" t="s">
        <v>90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>
        <v>0</v>
      </c>
      <c r="K48" s="7">
        <v>0</v>
      </c>
    </row>
    <row r="49" spans="1:11" ht="12.75">
      <c r="A49" s="188" t="s">
        <v>101</v>
      </c>
      <c r="B49" s="189"/>
      <c r="C49" s="189"/>
      <c r="D49" s="189"/>
      <c r="E49" s="189"/>
      <c r="F49" s="189"/>
      <c r="G49" s="189"/>
      <c r="H49" s="190"/>
      <c r="I49" s="1">
        <v>43</v>
      </c>
      <c r="J49" s="52">
        <f>SUM(J50:J55)</f>
        <v>560633</v>
      </c>
      <c r="K49" s="52">
        <f>SUM(K50:K55)</f>
        <v>594914</v>
      </c>
    </row>
    <row r="50" spans="1:11" ht="12.75">
      <c r="A50" s="188" t="s">
        <v>200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505393</v>
      </c>
      <c r="K50" s="7">
        <v>522300</v>
      </c>
    </row>
    <row r="51" spans="1:11" ht="12.75">
      <c r="A51" s="188" t="s">
        <v>201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13895</v>
      </c>
      <c r="K51" s="7">
        <v>71307</v>
      </c>
    </row>
    <row r="52" spans="1:11" ht="12.75">
      <c r="A52" s="188" t="s">
        <v>202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>
        <v>0</v>
      </c>
      <c r="K52" s="7">
        <v>0</v>
      </c>
    </row>
    <row r="53" spans="1:11" ht="12.75">
      <c r="A53" s="188" t="s">
        <v>203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>
        <v>1291</v>
      </c>
      <c r="K53" s="7">
        <v>1036</v>
      </c>
    </row>
    <row r="54" spans="1:11" ht="12.75">
      <c r="A54" s="188" t="s">
        <v>10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39649</v>
      </c>
      <c r="K54" s="7"/>
    </row>
    <row r="55" spans="1:11" ht="12.75">
      <c r="A55" s="188" t="s">
        <v>11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405</v>
      </c>
      <c r="K55" s="7">
        <v>271</v>
      </c>
    </row>
    <row r="56" spans="1:11" ht="12.75">
      <c r="A56" s="188" t="s">
        <v>102</v>
      </c>
      <c r="B56" s="189"/>
      <c r="C56" s="189"/>
      <c r="D56" s="189"/>
      <c r="E56" s="189"/>
      <c r="F56" s="189"/>
      <c r="G56" s="189"/>
      <c r="H56" s="190"/>
      <c r="I56" s="1">
        <v>50</v>
      </c>
      <c r="J56" s="52">
        <f>SUM(J57:J63)</f>
        <v>89703</v>
      </c>
      <c r="K56" s="52">
        <f>SUM(K57:K63)</f>
        <v>78567</v>
      </c>
    </row>
    <row r="57" spans="1:11" ht="12.75">
      <c r="A57" s="188" t="s">
        <v>76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>
        <v>0</v>
      </c>
      <c r="K57" s="7">
        <v>0</v>
      </c>
    </row>
    <row r="58" spans="1:11" ht="12.75">
      <c r="A58" s="188" t="s">
        <v>77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>
        <v>0</v>
      </c>
      <c r="K58" s="7">
        <v>0</v>
      </c>
    </row>
    <row r="59" spans="1:11" ht="12.75">
      <c r="A59" s="188" t="s">
        <v>242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0</v>
      </c>
      <c r="K59" s="7">
        <v>0</v>
      </c>
    </row>
    <row r="60" spans="1:11" ht="12.75">
      <c r="A60" s="188" t="s">
        <v>83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>
        <v>0</v>
      </c>
      <c r="K60" s="7">
        <v>0</v>
      </c>
    </row>
    <row r="61" spans="1:11" ht="12.75">
      <c r="A61" s="188" t="s">
        <v>84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>
        <v>0</v>
      </c>
      <c r="K61" s="7">
        <v>0</v>
      </c>
    </row>
    <row r="62" spans="1:11" ht="12.75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89703</v>
      </c>
      <c r="K62" s="7">
        <v>78567</v>
      </c>
    </row>
    <row r="63" spans="1:11" ht="12.75">
      <c r="A63" s="188" t="s">
        <v>46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>
        <v>0</v>
      </c>
      <c r="K63" s="7">
        <v>0</v>
      </c>
    </row>
    <row r="64" spans="1:11" ht="12.75">
      <c r="A64" s="188" t="s">
        <v>207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21908</v>
      </c>
      <c r="K64" s="7">
        <v>6950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1141</v>
      </c>
      <c r="K65" s="7">
        <v>982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f>J7+J8+J40+J65</f>
        <v>1228582</v>
      </c>
      <c r="K66" s="52">
        <f>K7+K8+K40+K65</f>
        <v>1133686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74972</v>
      </c>
      <c r="K67" s="8">
        <v>74972</v>
      </c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3">
        <f>J70+J71+J72+J78+J79+J82+J85</f>
        <v>533372</v>
      </c>
      <c r="K69" s="53">
        <f>K70+K71+K72+K78+K79+K82+K85</f>
        <v>544387</v>
      </c>
    </row>
    <row r="70" spans="1:11" ht="12.75">
      <c r="A70" s="188" t="s">
        <v>141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180644</v>
      </c>
      <c r="K70" s="7">
        <v>180644</v>
      </c>
    </row>
    <row r="71" spans="1:11" ht="12.75">
      <c r="A71" s="188" t="s">
        <v>142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0</v>
      </c>
      <c r="K71" s="7">
        <v>0</v>
      </c>
    </row>
    <row r="72" spans="1:11" ht="12.75">
      <c r="A72" s="188" t="s">
        <v>143</v>
      </c>
      <c r="B72" s="189"/>
      <c r="C72" s="189"/>
      <c r="D72" s="189"/>
      <c r="E72" s="189"/>
      <c r="F72" s="189"/>
      <c r="G72" s="189"/>
      <c r="H72" s="190"/>
      <c r="I72" s="1">
        <v>65</v>
      </c>
      <c r="J72" s="52">
        <f>J73+J74-J75+J76+J77</f>
        <v>81660</v>
      </c>
      <c r="K72" s="52">
        <f>K73+K74-K75+K76+K77</f>
        <v>81660</v>
      </c>
    </row>
    <row r="73" spans="1:11" ht="12.75">
      <c r="A73" s="188" t="s">
        <v>144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9032</v>
      </c>
      <c r="K73" s="7">
        <v>9032</v>
      </c>
    </row>
    <row r="74" spans="1:11" ht="12.75">
      <c r="A74" s="188" t="s">
        <v>145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0</v>
      </c>
      <c r="K74" s="7">
        <v>0</v>
      </c>
    </row>
    <row r="75" spans="1:11" ht="12.75">
      <c r="A75" s="188" t="s">
        <v>133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>
        <v>0</v>
      </c>
      <c r="K75" s="7">
        <v>0</v>
      </c>
    </row>
    <row r="76" spans="1:11" ht="12.75">
      <c r="A76" s="188" t="s">
        <v>134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>
        <v>0</v>
      </c>
      <c r="K76" s="7">
        <v>0</v>
      </c>
    </row>
    <row r="77" spans="1:11" ht="12.75">
      <c r="A77" s="188" t="s">
        <v>135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72628</v>
      </c>
      <c r="K77" s="7">
        <v>72628</v>
      </c>
    </row>
    <row r="78" spans="1:11" ht="12.75">
      <c r="A78" s="188" t="s">
        <v>136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>
        <v>7302</v>
      </c>
      <c r="K78" s="7">
        <v>6880</v>
      </c>
    </row>
    <row r="79" spans="1:11" ht="12.75">
      <c r="A79" s="188" t="s">
        <v>238</v>
      </c>
      <c r="B79" s="189"/>
      <c r="C79" s="189"/>
      <c r="D79" s="189"/>
      <c r="E79" s="189"/>
      <c r="F79" s="189"/>
      <c r="G79" s="189"/>
      <c r="H79" s="190"/>
      <c r="I79" s="1">
        <v>72</v>
      </c>
      <c r="J79" s="52">
        <f>J80-J81</f>
        <v>257207</v>
      </c>
      <c r="K79" s="52">
        <f>K80-K81</f>
        <v>263766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257207</v>
      </c>
      <c r="K80" s="7">
        <v>263766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0</v>
      </c>
      <c r="K81" s="7">
        <v>0</v>
      </c>
    </row>
    <row r="82" spans="1:11" ht="12.75">
      <c r="A82" s="188" t="s">
        <v>239</v>
      </c>
      <c r="B82" s="189"/>
      <c r="C82" s="189"/>
      <c r="D82" s="189"/>
      <c r="E82" s="189"/>
      <c r="F82" s="189"/>
      <c r="G82" s="189"/>
      <c r="H82" s="190"/>
      <c r="I82" s="1">
        <v>75</v>
      </c>
      <c r="J82" s="52">
        <f>J83-J84</f>
        <v>6559</v>
      </c>
      <c r="K82" s="52">
        <f>K83-K84</f>
        <v>11437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6559</v>
      </c>
      <c r="K83" s="7">
        <v>11437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0</v>
      </c>
    </row>
    <row r="85" spans="1:11" ht="12.75">
      <c r="A85" s="188" t="s">
        <v>173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>
        <v>0</v>
      </c>
      <c r="K85" s="7">
        <v>0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88" t="s">
        <v>129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0</v>
      </c>
      <c r="K87" s="7">
        <v>0</v>
      </c>
    </row>
    <row r="88" spans="1:11" ht="12.75">
      <c r="A88" s="188" t="s">
        <v>130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>
        <v>0</v>
      </c>
      <c r="K88" s="7">
        <v>0</v>
      </c>
    </row>
    <row r="89" spans="1:11" ht="12.75">
      <c r="A89" s="188" t="s">
        <v>131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0</v>
      </c>
      <c r="K89" s="7">
        <v>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f>SUM(J91:J99)</f>
        <v>178384</v>
      </c>
      <c r="K90" s="52">
        <f>SUM(K91:K99)</f>
        <v>178383</v>
      </c>
    </row>
    <row r="91" spans="1:11" ht="12.75">
      <c r="A91" s="188" t="s">
        <v>132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>
        <v>0</v>
      </c>
      <c r="K91" s="7">
        <v>0</v>
      </c>
    </row>
    <row r="92" spans="1:11" ht="12.75">
      <c r="A92" s="188" t="s">
        <v>243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>
        <v>0</v>
      </c>
      <c r="K92" s="7">
        <v>0</v>
      </c>
    </row>
    <row r="93" spans="1:11" ht="12.75">
      <c r="A93" s="188" t="s">
        <v>0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162283</v>
      </c>
      <c r="K93" s="7">
        <v>162282</v>
      </c>
    </row>
    <row r="94" spans="1:11" ht="12.75">
      <c r="A94" s="188" t="s">
        <v>244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>
        <v>0</v>
      </c>
      <c r="K94" s="7">
        <v>0</v>
      </c>
    </row>
    <row r="95" spans="1:11" ht="12.75">
      <c r="A95" s="188" t="s">
        <v>245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>
        <v>13862</v>
      </c>
      <c r="K95" s="7">
        <v>13862</v>
      </c>
    </row>
    <row r="96" spans="1:11" ht="12.75">
      <c r="A96" s="188" t="s">
        <v>246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>
        <v>0</v>
      </c>
      <c r="K96" s="7">
        <v>0</v>
      </c>
    </row>
    <row r="97" spans="1:11" ht="12.75">
      <c r="A97" s="188" t="s">
        <v>94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>
        <v>0</v>
      </c>
      <c r="K97" s="7">
        <v>0</v>
      </c>
    </row>
    <row r="98" spans="1:11" ht="12.75">
      <c r="A98" s="188" t="s">
        <v>92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2239</v>
      </c>
      <c r="K98" s="7">
        <v>2239</v>
      </c>
    </row>
    <row r="99" spans="1:11" ht="12.75">
      <c r="A99" s="188" t="s">
        <v>93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>
        <v>0</v>
      </c>
      <c r="K99" s="7">
        <v>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f>SUM(J101:J112)</f>
        <v>514935</v>
      </c>
      <c r="K100" s="52">
        <f>SUM(K101:K112)</f>
        <v>409025</v>
      </c>
    </row>
    <row r="101" spans="1:11" ht="12.75">
      <c r="A101" s="188" t="s">
        <v>132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>
        <v>7517</v>
      </c>
      <c r="K101" s="7">
        <v>10090</v>
      </c>
    </row>
    <row r="102" spans="1:11" ht="12.75">
      <c r="A102" s="188" t="s">
        <v>243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>
        <v>0</v>
      </c>
      <c r="K102" s="7">
        <v>0</v>
      </c>
    </row>
    <row r="103" spans="1:11" ht="12.75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119392</v>
      </c>
      <c r="K103" s="7">
        <v>68787</v>
      </c>
    </row>
    <row r="104" spans="1:11" ht="12.75">
      <c r="A104" s="188" t="s">
        <v>244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>
        <v>20</v>
      </c>
      <c r="K104" s="7">
        <v>20</v>
      </c>
    </row>
    <row r="105" spans="1:11" ht="12.75">
      <c r="A105" s="188" t="s">
        <v>245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320272</v>
      </c>
      <c r="K105" s="7">
        <v>251888</v>
      </c>
    </row>
    <row r="106" spans="1:11" ht="12.75">
      <c r="A106" s="188" t="s">
        <v>246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>
        <v>0</v>
      </c>
      <c r="K106" s="7">
        <v>0</v>
      </c>
    </row>
    <row r="107" spans="1:11" ht="12.75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0</v>
      </c>
      <c r="K107" s="7">
        <v>0</v>
      </c>
    </row>
    <row r="108" spans="1:11" ht="12.75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10652</v>
      </c>
      <c r="K108" s="7">
        <v>11552</v>
      </c>
    </row>
    <row r="109" spans="1:11" ht="12.75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793</v>
      </c>
      <c r="K109" s="7">
        <v>9829</v>
      </c>
    </row>
    <row r="110" spans="1:11" ht="12.75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>
        <v>52591</v>
      </c>
      <c r="K110" s="7">
        <v>52591</v>
      </c>
    </row>
    <row r="111" spans="1:11" ht="12.75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>
        <v>0</v>
      </c>
      <c r="K111" s="7">
        <v>0</v>
      </c>
    </row>
    <row r="112" spans="1:11" ht="12.75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3698</v>
      </c>
      <c r="K112" s="7">
        <v>4268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1891</v>
      </c>
      <c r="K113" s="7">
        <v>1891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f>J69+J86+J90+J100+J113</f>
        <v>1228582</v>
      </c>
      <c r="K114" s="52">
        <f>K69+K86+K90+K100+K113</f>
        <v>1133686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74972</v>
      </c>
      <c r="K115" s="8">
        <v>74972</v>
      </c>
    </row>
    <row r="116" spans="1:11" ht="12.75">
      <c r="A116" s="212" t="s">
        <v>309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26"/>
      <c r="J117" s="226"/>
      <c r="K117" s="227"/>
    </row>
    <row r="118" spans="1:11" ht="12.75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310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9:H109"/>
    <mergeCell ref="A110:H11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87:H87"/>
    <mergeCell ref="A88:H88"/>
    <mergeCell ref="A89:H89"/>
    <mergeCell ref="A90:H90"/>
    <mergeCell ref="A83:H83"/>
    <mergeCell ref="A84:H84"/>
    <mergeCell ref="A101:H101"/>
    <mergeCell ref="A102:H102"/>
    <mergeCell ref="A91:H91"/>
    <mergeCell ref="A92:H92"/>
    <mergeCell ref="A93:H93"/>
    <mergeCell ref="A94:H94"/>
    <mergeCell ref="A95:H95"/>
    <mergeCell ref="A96:H96"/>
    <mergeCell ref="A77:H77"/>
    <mergeCell ref="A78:H78"/>
    <mergeCell ref="A75:H75"/>
    <mergeCell ref="A76:H76"/>
    <mergeCell ref="A73:H73"/>
    <mergeCell ref="A74:H74"/>
    <mergeCell ref="A61:H61"/>
    <mergeCell ref="A62:H62"/>
    <mergeCell ref="A85:H85"/>
    <mergeCell ref="A86:H86"/>
    <mergeCell ref="A79:H79"/>
    <mergeCell ref="A80:H80"/>
    <mergeCell ref="A81:H81"/>
    <mergeCell ref="A82:H82"/>
    <mergeCell ref="A71:H71"/>
    <mergeCell ref="A72:H72"/>
    <mergeCell ref="A67:H67"/>
    <mergeCell ref="A68:K68"/>
    <mergeCell ref="A69:H69"/>
    <mergeCell ref="A70:H70"/>
    <mergeCell ref="A63:H63"/>
    <mergeCell ref="A64:H64"/>
    <mergeCell ref="A65:H65"/>
    <mergeCell ref="A66:H66"/>
    <mergeCell ref="A51:H51"/>
    <mergeCell ref="A52:H52"/>
    <mergeCell ref="A55:H55"/>
    <mergeCell ref="A56:H56"/>
    <mergeCell ref="A59:H59"/>
    <mergeCell ref="A60:H60"/>
    <mergeCell ref="A43:H43"/>
    <mergeCell ref="A44:H44"/>
    <mergeCell ref="A45:H45"/>
    <mergeCell ref="A46:H46"/>
    <mergeCell ref="A49:H49"/>
    <mergeCell ref="A50:H50"/>
    <mergeCell ref="A41:H41"/>
    <mergeCell ref="A42:H42"/>
    <mergeCell ref="A31:H31"/>
    <mergeCell ref="A32:H32"/>
    <mergeCell ref="A57:H57"/>
    <mergeCell ref="A58:H58"/>
    <mergeCell ref="A37:H37"/>
    <mergeCell ref="A38:H38"/>
    <mergeCell ref="A53:H53"/>
    <mergeCell ref="A54:H54"/>
    <mergeCell ref="A23:H23"/>
    <mergeCell ref="A24:H24"/>
    <mergeCell ref="A17:H17"/>
    <mergeCell ref="A18:H18"/>
    <mergeCell ref="A47:H47"/>
    <mergeCell ref="A48:H48"/>
    <mergeCell ref="A25:H25"/>
    <mergeCell ref="A26:H26"/>
    <mergeCell ref="A27:H27"/>
    <mergeCell ref="A28:H28"/>
    <mergeCell ref="A39:H39"/>
    <mergeCell ref="A40:H40"/>
    <mergeCell ref="A35:H35"/>
    <mergeCell ref="A36:H36"/>
    <mergeCell ref="A29:H29"/>
    <mergeCell ref="A30:H30"/>
    <mergeCell ref="A33:H33"/>
    <mergeCell ref="A34:H34"/>
    <mergeCell ref="A9:H9"/>
    <mergeCell ref="A10:H10"/>
    <mergeCell ref="A11:H11"/>
    <mergeCell ref="A12:H12"/>
    <mergeCell ref="A21:H21"/>
    <mergeCell ref="A22:H22"/>
    <mergeCell ref="A15:H15"/>
    <mergeCell ref="A16:H16"/>
    <mergeCell ref="A19:H19"/>
    <mergeCell ref="A20:H20"/>
    <mergeCell ref="A13:H13"/>
    <mergeCell ref="A14:H14"/>
    <mergeCell ref="A5:H5"/>
    <mergeCell ref="A6:K6"/>
    <mergeCell ref="A1:K1"/>
    <mergeCell ref="A2:K2"/>
    <mergeCell ref="A3:K3"/>
    <mergeCell ref="A4:H4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52">
      <selection activeCell="J42" sqref="J42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6" t="s">
        <v>342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3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7" t="s">
        <v>279</v>
      </c>
      <c r="J4" s="235" t="s">
        <v>318</v>
      </c>
      <c r="K4" s="235"/>
      <c r="L4" s="235" t="s">
        <v>319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3">
        <f>SUM(J8:J9)</f>
        <v>609569</v>
      </c>
      <c r="K7" s="53">
        <f>SUM(K8:K9)</f>
        <v>332221</v>
      </c>
      <c r="L7" s="53">
        <f>SUM(L8:L9)</f>
        <v>639122</v>
      </c>
      <c r="M7" s="53">
        <f>SUM(M8:M9)</f>
        <v>345709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607327</v>
      </c>
      <c r="K8" s="7">
        <v>330231</v>
      </c>
      <c r="L8" s="7">
        <v>637925</v>
      </c>
      <c r="M8" s="7">
        <v>345540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2242</v>
      </c>
      <c r="K9" s="7">
        <v>1990</v>
      </c>
      <c r="L9" s="7">
        <v>1197</v>
      </c>
      <c r="M9" s="7">
        <v>169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600339</v>
      </c>
      <c r="K10" s="52">
        <f>K11+K12+K16+K20+K21+K22+K25+K26</f>
        <v>329001</v>
      </c>
      <c r="L10" s="52">
        <f>L11+L12+L16+L20+L21+L22+L25+L26</f>
        <v>620327</v>
      </c>
      <c r="M10" s="52">
        <f>M11+M12+M16+M20+M21+M22+M25+M26</f>
        <v>333519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4566</v>
      </c>
      <c r="K11" s="7">
        <v>9860</v>
      </c>
      <c r="L11" s="7">
        <v>-1340</v>
      </c>
      <c r="M11" s="7">
        <v>-2691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475417</v>
      </c>
      <c r="K12" s="52">
        <f>SUM(K13:K15)</f>
        <v>255836</v>
      </c>
      <c r="L12" s="52">
        <f>SUM(L13:L15)</f>
        <v>490362</v>
      </c>
      <c r="M12" s="52">
        <f>SUM(M13:M15)</f>
        <v>263333</v>
      </c>
    </row>
    <row r="13" spans="1:13" ht="12.75">
      <c r="A13" s="188" t="s">
        <v>146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389017</v>
      </c>
      <c r="K13" s="7">
        <v>209713</v>
      </c>
      <c r="L13" s="7">
        <v>398998</v>
      </c>
      <c r="M13" s="7">
        <v>214244</v>
      </c>
    </row>
    <row r="14" spans="1:13" ht="12.75">
      <c r="A14" s="188" t="s">
        <v>147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>
        <v>10452</v>
      </c>
      <c r="K14" s="7">
        <v>5521</v>
      </c>
      <c r="L14" s="7">
        <v>12745</v>
      </c>
      <c r="M14" s="7">
        <v>6841</v>
      </c>
    </row>
    <row r="15" spans="1:13" ht="12.75">
      <c r="A15" s="188" t="s">
        <v>61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75948</v>
      </c>
      <c r="K15" s="7">
        <v>40602</v>
      </c>
      <c r="L15" s="7">
        <v>78619</v>
      </c>
      <c r="M15" s="7">
        <v>42248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56675</v>
      </c>
      <c r="K16" s="52">
        <f>SUM(K17:K19)</f>
        <v>28357</v>
      </c>
      <c r="L16" s="52">
        <f>SUM(L17:L19)</f>
        <v>55220</v>
      </c>
      <c r="M16" s="52">
        <f>SUM(M17:M19)</f>
        <v>27573</v>
      </c>
    </row>
    <row r="17" spans="1:13" ht="12.75">
      <c r="A17" s="188" t="s">
        <v>62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36332</v>
      </c>
      <c r="K17" s="7">
        <v>18177</v>
      </c>
      <c r="L17" s="7">
        <v>35799</v>
      </c>
      <c r="M17" s="7">
        <v>17994</v>
      </c>
    </row>
    <row r="18" spans="1:13" ht="12.75">
      <c r="A18" s="188" t="s">
        <v>63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12227</v>
      </c>
      <c r="K18" s="7">
        <v>6117</v>
      </c>
      <c r="L18" s="7">
        <v>11866</v>
      </c>
      <c r="M18" s="7">
        <v>5948</v>
      </c>
    </row>
    <row r="19" spans="1:13" ht="12.75">
      <c r="A19" s="188" t="s">
        <v>64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8116</v>
      </c>
      <c r="K19" s="7">
        <v>4063</v>
      </c>
      <c r="L19" s="7">
        <v>7555</v>
      </c>
      <c r="M19" s="7">
        <v>3631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29206</v>
      </c>
      <c r="K20" s="7">
        <v>16647</v>
      </c>
      <c r="L20" s="7">
        <v>26842</v>
      </c>
      <c r="M20" s="7">
        <v>13984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17784</v>
      </c>
      <c r="K21" s="7">
        <v>10822</v>
      </c>
      <c r="L21" s="7">
        <v>18631</v>
      </c>
      <c r="M21" s="7">
        <v>11712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188" t="s">
        <v>137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88" t="s">
        <v>138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16691</v>
      </c>
      <c r="K26" s="7">
        <v>7479</v>
      </c>
      <c r="L26" s="7">
        <v>30612</v>
      </c>
      <c r="M26" s="7">
        <v>19608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990</v>
      </c>
      <c r="K27" s="52">
        <f>SUM(K28:K32)</f>
        <v>290</v>
      </c>
      <c r="L27" s="52">
        <f>SUM(L28:L32)</f>
        <v>1946</v>
      </c>
      <c r="M27" s="52">
        <f>SUM(M28:M32)</f>
        <v>769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990</v>
      </c>
      <c r="K29" s="7">
        <v>290</v>
      </c>
      <c r="L29" s="7">
        <v>1946</v>
      </c>
      <c r="M29" s="7">
        <v>769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6999</v>
      </c>
      <c r="K33" s="52">
        <f>SUM(K34:K37)</f>
        <v>3567</v>
      </c>
      <c r="L33" s="52">
        <f>SUM(L34:L37)</f>
        <v>7543</v>
      </c>
      <c r="M33" s="52">
        <f>SUM(M34:M37)</f>
        <v>3259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6999</v>
      </c>
      <c r="K35" s="7">
        <v>3567</v>
      </c>
      <c r="L35" s="7">
        <v>7543</v>
      </c>
      <c r="M35" s="7">
        <v>3259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610559</v>
      </c>
      <c r="K42" s="52">
        <f>K7+K27+K38+K40</f>
        <v>332511</v>
      </c>
      <c r="L42" s="52">
        <f>L7+L27+L38+L40</f>
        <v>641068</v>
      </c>
      <c r="M42" s="52">
        <f>M7+M27+M38+M40</f>
        <v>346478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607338</v>
      </c>
      <c r="K43" s="52">
        <f>K10+K33+K39+K41</f>
        <v>332568</v>
      </c>
      <c r="L43" s="52">
        <f>L10+L33+L39+L41</f>
        <v>627870</v>
      </c>
      <c r="M43" s="52">
        <f>M10+M33+M39+M41</f>
        <v>336778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3221</v>
      </c>
      <c r="K44" s="52">
        <f>K42-K43</f>
        <v>-57</v>
      </c>
      <c r="L44" s="52">
        <f>L42-L43</f>
        <v>13198</v>
      </c>
      <c r="M44" s="52">
        <f>M42-M43</f>
        <v>9700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2">
        <f>IF(J42&gt;J43,J42-J43,0)</f>
        <v>3221</v>
      </c>
      <c r="K45" s="52">
        <f>IF(K42&gt;K43,K42-K43,0)</f>
        <v>0</v>
      </c>
      <c r="L45" s="52">
        <f>IF(L42&gt;L43,L42-L43,0)</f>
        <v>13198</v>
      </c>
      <c r="M45" s="52">
        <f>IF(M42&gt;M43,M42-M43,0)</f>
        <v>9700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2">
        <f>IF(J43&gt;J42,J43-J42,0)</f>
        <v>0</v>
      </c>
      <c r="K46" s="52">
        <f>IF(K43&gt;K42,K43-K42,0)</f>
        <v>57</v>
      </c>
      <c r="L46" s="52">
        <f>IF(L43&gt;L42,L43-L42,0)</f>
        <v>0</v>
      </c>
      <c r="M46" s="52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3968</v>
      </c>
      <c r="K47" s="7">
        <v>1256</v>
      </c>
      <c r="L47" s="7">
        <v>1761</v>
      </c>
      <c r="M47" s="7">
        <v>506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-747</v>
      </c>
      <c r="K48" s="52">
        <f>K44-K47</f>
        <v>-1313</v>
      </c>
      <c r="L48" s="52">
        <f>L44-L47</f>
        <v>11437</v>
      </c>
      <c r="M48" s="52">
        <f>M44-M47</f>
        <v>9194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11437</v>
      </c>
      <c r="M49" s="52">
        <f>IF(M48&gt;0,M48,0)</f>
        <v>9194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0">
        <f>IF(J48&lt;0,-J48,0)</f>
        <v>747</v>
      </c>
      <c r="K50" s="60">
        <f>IF(K48&lt;0,-K48,0)</f>
        <v>1313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2" t="s">
        <v>311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-747</v>
      </c>
      <c r="K56" s="6">
        <v>-1313</v>
      </c>
      <c r="L56" s="6">
        <v>11437</v>
      </c>
      <c r="M56" s="6">
        <v>9194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-747</v>
      </c>
      <c r="K67" s="60">
        <f>K56+K66</f>
        <v>-1313</v>
      </c>
      <c r="L67" s="60">
        <f>L56+L66</f>
        <v>11437</v>
      </c>
      <c r="M67" s="60">
        <f>M56+M66</f>
        <v>9194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63:H63"/>
    <mergeCell ref="A64:H64"/>
    <mergeCell ref="A2:M2"/>
    <mergeCell ref="A50:H50"/>
    <mergeCell ref="A57:H57"/>
    <mergeCell ref="A60:H60"/>
    <mergeCell ref="A37:H37"/>
    <mergeCell ref="A38:H38"/>
    <mergeCell ref="A53:H53"/>
    <mergeCell ref="A54:H54"/>
    <mergeCell ref="A1:M1"/>
    <mergeCell ref="A62:H62"/>
    <mergeCell ref="A51:M51"/>
    <mergeCell ref="A52:H52"/>
    <mergeCell ref="A58:H58"/>
    <mergeCell ref="A59:H59"/>
    <mergeCell ref="A61:H61"/>
    <mergeCell ref="A56:H56"/>
    <mergeCell ref="A55:M55"/>
    <mergeCell ref="A49:H49"/>
    <mergeCell ref="A71:H71"/>
    <mergeCell ref="A65:H65"/>
    <mergeCell ref="A66:H66"/>
    <mergeCell ref="A67:H67"/>
    <mergeCell ref="A68:M68"/>
    <mergeCell ref="A69:M69"/>
    <mergeCell ref="A70:H70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23:H23"/>
    <mergeCell ref="A24:H24"/>
    <mergeCell ref="A17:H17"/>
    <mergeCell ref="A18:H18"/>
    <mergeCell ref="A39:H39"/>
    <mergeCell ref="A40:H40"/>
    <mergeCell ref="A35:H35"/>
    <mergeCell ref="A36:H36"/>
    <mergeCell ref="A29:H29"/>
    <mergeCell ref="A30:H30"/>
    <mergeCell ref="A9:H9"/>
    <mergeCell ref="A10:H10"/>
    <mergeCell ref="A11:H11"/>
    <mergeCell ref="A12:H12"/>
    <mergeCell ref="A21:H21"/>
    <mergeCell ref="A22:H22"/>
    <mergeCell ref="A15:H15"/>
    <mergeCell ref="A16:H16"/>
    <mergeCell ref="A19:H19"/>
    <mergeCell ref="A20:H20"/>
    <mergeCell ref="A13:H13"/>
    <mergeCell ref="A14:H14"/>
    <mergeCell ref="A3:M3"/>
    <mergeCell ref="A4:H4"/>
    <mergeCell ref="A6:H6"/>
    <mergeCell ref="J4:K4"/>
    <mergeCell ref="L4:M4"/>
    <mergeCell ref="A5:H5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L47 J70:L71 J53:L54 L56 J57:M57 L58:L65 J47 J66:M6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L34:L41 J7:M7 L8:L9 J48:M50 J12:M12 L13:L15 J16:M16 L17:L21 J22:M22 L23:L26 J27:M27 L28:L32 J33:M33 J42:M46 J34:J41 J8:J9 J13:J15 J17:J21 J23:J26 J28:J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1">
      <selection activeCell="L52" sqref="L5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338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318</v>
      </c>
      <c r="K4" s="66" t="s">
        <v>319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7">
        <v>2</v>
      </c>
      <c r="J5" s="68" t="s">
        <v>282</v>
      </c>
      <c r="K5" s="68" t="s">
        <v>283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1"/>
      <c r="J6" s="251"/>
      <c r="K6" s="252"/>
    </row>
    <row r="7" spans="1:11" ht="12.75">
      <c r="A7" s="188" t="s">
        <v>40</v>
      </c>
      <c r="B7" s="189"/>
      <c r="C7" s="189"/>
      <c r="D7" s="189"/>
      <c r="E7" s="189"/>
      <c r="F7" s="189"/>
      <c r="G7" s="189"/>
      <c r="H7" s="189"/>
      <c r="I7" s="1">
        <v>1</v>
      </c>
      <c r="J7" s="7">
        <v>3221</v>
      </c>
      <c r="K7" s="7">
        <v>13198</v>
      </c>
    </row>
    <row r="8" spans="1:11" ht="12.75">
      <c r="A8" s="188" t="s">
        <v>41</v>
      </c>
      <c r="B8" s="189"/>
      <c r="C8" s="189"/>
      <c r="D8" s="189"/>
      <c r="E8" s="189"/>
      <c r="F8" s="189"/>
      <c r="G8" s="189"/>
      <c r="H8" s="189"/>
      <c r="I8" s="1">
        <v>2</v>
      </c>
      <c r="J8" s="7">
        <v>29206</v>
      </c>
      <c r="K8" s="7">
        <v>26842</v>
      </c>
    </row>
    <row r="9" spans="1:11" ht="12.75">
      <c r="A9" s="188" t="s">
        <v>42</v>
      </c>
      <c r="B9" s="189"/>
      <c r="C9" s="189"/>
      <c r="D9" s="189"/>
      <c r="E9" s="189"/>
      <c r="F9" s="189"/>
      <c r="G9" s="189"/>
      <c r="H9" s="189"/>
      <c r="I9" s="1">
        <v>3</v>
      </c>
      <c r="J9" s="7">
        <v>33372</v>
      </c>
      <c r="K9" s="7">
        <v>2573</v>
      </c>
    </row>
    <row r="10" spans="1:11" ht="12.75">
      <c r="A10" s="188" t="s">
        <v>43</v>
      </c>
      <c r="B10" s="189"/>
      <c r="C10" s="189"/>
      <c r="D10" s="189"/>
      <c r="E10" s="189"/>
      <c r="F10" s="189"/>
      <c r="G10" s="189"/>
      <c r="H10" s="189"/>
      <c r="I10" s="1">
        <v>4</v>
      </c>
      <c r="J10" s="7">
        <v>27231</v>
      </c>
      <c r="K10" s="7">
        <v>0</v>
      </c>
    </row>
    <row r="11" spans="1:11" ht="12.75">
      <c r="A11" s="188" t="s">
        <v>44</v>
      </c>
      <c r="B11" s="189"/>
      <c r="C11" s="189"/>
      <c r="D11" s="189"/>
      <c r="E11" s="189"/>
      <c r="F11" s="189"/>
      <c r="G11" s="189"/>
      <c r="H11" s="189"/>
      <c r="I11" s="1">
        <v>5</v>
      </c>
      <c r="J11" s="7">
        <v>50769</v>
      </c>
      <c r="K11" s="7">
        <v>86613</v>
      </c>
    </row>
    <row r="12" spans="1:11" ht="12.75">
      <c r="A12" s="188" t="s">
        <v>51</v>
      </c>
      <c r="B12" s="189"/>
      <c r="C12" s="189"/>
      <c r="D12" s="189"/>
      <c r="E12" s="189"/>
      <c r="F12" s="189"/>
      <c r="G12" s="189"/>
      <c r="H12" s="189"/>
      <c r="I12" s="1">
        <v>6</v>
      </c>
      <c r="J12" s="7">
        <v>159</v>
      </c>
      <c r="K12" s="7">
        <v>159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2">
        <f>SUM(J7:J12)</f>
        <v>143958</v>
      </c>
      <c r="K13" s="52">
        <f>SUM(K7:K12)</f>
        <v>129385</v>
      </c>
    </row>
    <row r="14" spans="1:11" ht="12.75">
      <c r="A14" s="188" t="s">
        <v>52</v>
      </c>
      <c r="B14" s="189"/>
      <c r="C14" s="189"/>
      <c r="D14" s="189"/>
      <c r="E14" s="189"/>
      <c r="F14" s="189"/>
      <c r="G14" s="189"/>
      <c r="H14" s="189"/>
      <c r="I14" s="1">
        <v>8</v>
      </c>
      <c r="J14" s="7">
        <v>51842</v>
      </c>
      <c r="K14" s="7">
        <v>110245</v>
      </c>
    </row>
    <row r="15" spans="1:11" ht="12.75">
      <c r="A15" s="188" t="s">
        <v>53</v>
      </c>
      <c r="B15" s="189"/>
      <c r="C15" s="189"/>
      <c r="D15" s="189"/>
      <c r="E15" s="189"/>
      <c r="F15" s="189"/>
      <c r="G15" s="189"/>
      <c r="H15" s="189"/>
      <c r="I15" s="1">
        <v>9</v>
      </c>
      <c r="J15" s="7">
        <v>81455</v>
      </c>
      <c r="K15" s="7">
        <v>34281</v>
      </c>
    </row>
    <row r="16" spans="1:11" ht="12.75">
      <c r="A16" s="188" t="s">
        <v>54</v>
      </c>
      <c r="B16" s="189"/>
      <c r="C16" s="189"/>
      <c r="D16" s="189"/>
      <c r="E16" s="189"/>
      <c r="F16" s="189"/>
      <c r="G16" s="189"/>
      <c r="H16" s="189"/>
      <c r="I16" s="1">
        <v>10</v>
      </c>
      <c r="J16" s="7"/>
      <c r="K16" s="7">
        <v>0</v>
      </c>
    </row>
    <row r="17" spans="1:11" ht="12.75">
      <c r="A17" s="188" t="s">
        <v>55</v>
      </c>
      <c r="B17" s="189"/>
      <c r="C17" s="189"/>
      <c r="D17" s="189"/>
      <c r="E17" s="189"/>
      <c r="F17" s="189"/>
      <c r="G17" s="189"/>
      <c r="H17" s="189"/>
      <c r="I17" s="1">
        <v>11</v>
      </c>
      <c r="J17" s="7">
        <v>624</v>
      </c>
      <c r="K17" s="7">
        <v>422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2">
        <f>SUM(J14:J17)</f>
        <v>133921</v>
      </c>
      <c r="K18" s="52">
        <f>SUM(K14:K17)</f>
        <v>144948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2">
        <f>IF(J13&gt;J18,J13-J18,0)</f>
        <v>10037</v>
      </c>
      <c r="K19" s="52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2">
        <f>IF(J18&gt;J13,J18-J13,0)</f>
        <v>0</v>
      </c>
      <c r="K20" s="52">
        <f>IF(K18&gt;K13,K18-K13,0)</f>
        <v>15563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1"/>
      <c r="J21" s="251"/>
      <c r="K21" s="252"/>
    </row>
    <row r="22" spans="1:11" ht="12.75">
      <c r="A22" s="188" t="s">
        <v>178</v>
      </c>
      <c r="B22" s="189"/>
      <c r="C22" s="189"/>
      <c r="D22" s="189"/>
      <c r="E22" s="189"/>
      <c r="F22" s="189"/>
      <c r="G22" s="189"/>
      <c r="H22" s="189"/>
      <c r="I22" s="1">
        <v>15</v>
      </c>
      <c r="J22" s="7">
        <v>0</v>
      </c>
      <c r="K22" s="7">
        <v>0</v>
      </c>
    </row>
    <row r="23" spans="1:11" ht="12.75">
      <c r="A23" s="188" t="s">
        <v>179</v>
      </c>
      <c r="B23" s="189"/>
      <c r="C23" s="189"/>
      <c r="D23" s="189"/>
      <c r="E23" s="189"/>
      <c r="F23" s="189"/>
      <c r="G23" s="189"/>
      <c r="H23" s="189"/>
      <c r="I23" s="1">
        <v>16</v>
      </c>
      <c r="J23" s="7">
        <v>0</v>
      </c>
      <c r="K23" s="7">
        <v>0</v>
      </c>
    </row>
    <row r="24" spans="1:11" ht="12.75">
      <c r="A24" s="188" t="s">
        <v>180</v>
      </c>
      <c r="B24" s="189"/>
      <c r="C24" s="189"/>
      <c r="D24" s="189"/>
      <c r="E24" s="189"/>
      <c r="F24" s="189"/>
      <c r="G24" s="189"/>
      <c r="H24" s="189"/>
      <c r="I24" s="1">
        <v>17</v>
      </c>
      <c r="J24" s="7">
        <v>0</v>
      </c>
      <c r="K24" s="7">
        <v>0</v>
      </c>
    </row>
    <row r="25" spans="1:11" ht="12.75">
      <c r="A25" s="188" t="s">
        <v>181</v>
      </c>
      <c r="B25" s="189"/>
      <c r="C25" s="189"/>
      <c r="D25" s="189"/>
      <c r="E25" s="189"/>
      <c r="F25" s="189"/>
      <c r="G25" s="189"/>
      <c r="H25" s="189"/>
      <c r="I25" s="1">
        <v>18</v>
      </c>
      <c r="J25" s="7">
        <v>0</v>
      </c>
      <c r="K25" s="7">
        <v>0</v>
      </c>
    </row>
    <row r="26" spans="1:11" ht="12.75">
      <c r="A26" s="188" t="s">
        <v>182</v>
      </c>
      <c r="B26" s="189"/>
      <c r="C26" s="189"/>
      <c r="D26" s="189"/>
      <c r="E26" s="189"/>
      <c r="F26" s="189"/>
      <c r="G26" s="189"/>
      <c r="H26" s="189"/>
      <c r="I26" s="1">
        <v>19</v>
      </c>
      <c r="J26" s="7">
        <v>0</v>
      </c>
      <c r="K26" s="7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2">
        <f>SUM(J22:J26)</f>
        <v>0</v>
      </c>
      <c r="K27" s="52">
        <f>SUM(K22:K26)</f>
        <v>0</v>
      </c>
    </row>
    <row r="28" spans="1:11" ht="12.75">
      <c r="A28" s="188" t="s">
        <v>115</v>
      </c>
      <c r="B28" s="189"/>
      <c r="C28" s="189"/>
      <c r="D28" s="189"/>
      <c r="E28" s="189"/>
      <c r="F28" s="189"/>
      <c r="G28" s="189"/>
      <c r="H28" s="189"/>
      <c r="I28" s="1">
        <v>21</v>
      </c>
      <c r="J28" s="7">
        <v>9408</v>
      </c>
      <c r="K28" s="7">
        <v>10722</v>
      </c>
    </row>
    <row r="29" spans="1:11" ht="12.75">
      <c r="A29" s="188" t="s">
        <v>116</v>
      </c>
      <c r="B29" s="189"/>
      <c r="C29" s="189"/>
      <c r="D29" s="189"/>
      <c r="E29" s="189"/>
      <c r="F29" s="189"/>
      <c r="G29" s="189"/>
      <c r="H29" s="189"/>
      <c r="I29" s="1">
        <v>22</v>
      </c>
      <c r="J29" s="7">
        <v>0</v>
      </c>
      <c r="K29" s="7">
        <v>0</v>
      </c>
    </row>
    <row r="30" spans="1:11" ht="12.75">
      <c r="A30" s="188" t="s">
        <v>16</v>
      </c>
      <c r="B30" s="189"/>
      <c r="C30" s="189"/>
      <c r="D30" s="189"/>
      <c r="E30" s="189"/>
      <c r="F30" s="189"/>
      <c r="G30" s="189"/>
      <c r="H30" s="189"/>
      <c r="I30" s="1">
        <v>23</v>
      </c>
      <c r="J30" s="7">
        <v>0</v>
      </c>
      <c r="K30" s="7">
        <v>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2">
        <f>SUM(J28:J30)</f>
        <v>9408</v>
      </c>
      <c r="K31" s="52">
        <f>SUM(K28:K30)</f>
        <v>10722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2">
        <f>IF(J31&gt;J27,J31-J27,0)</f>
        <v>9408</v>
      </c>
      <c r="K33" s="52">
        <f>IF(K31&gt;K27,K31-K27,0)</f>
        <v>10722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1"/>
      <c r="J34" s="251"/>
      <c r="K34" s="252"/>
    </row>
    <row r="35" spans="1:11" ht="12.75">
      <c r="A35" s="188" t="s">
        <v>174</v>
      </c>
      <c r="B35" s="189"/>
      <c r="C35" s="189"/>
      <c r="D35" s="189"/>
      <c r="E35" s="189"/>
      <c r="F35" s="189"/>
      <c r="G35" s="189"/>
      <c r="H35" s="189"/>
      <c r="I35" s="1">
        <v>27</v>
      </c>
      <c r="J35" s="7">
        <v>0</v>
      </c>
      <c r="K35" s="7">
        <v>0</v>
      </c>
    </row>
    <row r="36" spans="1:11" ht="12.75">
      <c r="A36" s="188" t="s">
        <v>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7">
        <v>2256</v>
      </c>
      <c r="K36" s="7">
        <v>0</v>
      </c>
    </row>
    <row r="37" spans="1:11" ht="12.75">
      <c r="A37" s="188" t="s">
        <v>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7">
        <v>1054</v>
      </c>
      <c r="K37" s="7">
        <v>11327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2">
        <f>SUM(J35:J37)</f>
        <v>3310</v>
      </c>
      <c r="K38" s="52">
        <f>SUM(K35:K37)</f>
        <v>11327</v>
      </c>
    </row>
    <row r="39" spans="1:11" ht="12.75">
      <c r="A39" s="188" t="s">
        <v>31</v>
      </c>
      <c r="B39" s="189"/>
      <c r="C39" s="189"/>
      <c r="D39" s="189"/>
      <c r="E39" s="189"/>
      <c r="F39" s="189"/>
      <c r="G39" s="189"/>
      <c r="H39" s="189"/>
      <c r="I39" s="1">
        <v>31</v>
      </c>
      <c r="J39" s="7">
        <v>0</v>
      </c>
      <c r="K39" s="7">
        <v>0</v>
      </c>
    </row>
    <row r="40" spans="1:11" ht="12.75">
      <c r="A40" s="188" t="s">
        <v>32</v>
      </c>
      <c r="B40" s="189"/>
      <c r="C40" s="189"/>
      <c r="D40" s="189"/>
      <c r="E40" s="189"/>
      <c r="F40" s="189"/>
      <c r="G40" s="189"/>
      <c r="H40" s="189"/>
      <c r="I40" s="1">
        <v>32</v>
      </c>
      <c r="J40" s="7">
        <v>0</v>
      </c>
      <c r="K40" s="7">
        <v>0</v>
      </c>
    </row>
    <row r="41" spans="1:11" ht="12.75">
      <c r="A41" s="188" t="s">
        <v>33</v>
      </c>
      <c r="B41" s="189"/>
      <c r="C41" s="189"/>
      <c r="D41" s="189"/>
      <c r="E41" s="189"/>
      <c r="F41" s="189"/>
      <c r="G41" s="189"/>
      <c r="H41" s="189"/>
      <c r="I41" s="1">
        <v>33</v>
      </c>
      <c r="J41" s="7">
        <v>0</v>
      </c>
      <c r="K41" s="7">
        <v>0</v>
      </c>
    </row>
    <row r="42" spans="1:11" ht="12.75">
      <c r="A42" s="188" t="s">
        <v>34</v>
      </c>
      <c r="B42" s="189"/>
      <c r="C42" s="189"/>
      <c r="D42" s="189"/>
      <c r="E42" s="189"/>
      <c r="F42" s="189"/>
      <c r="G42" s="189"/>
      <c r="H42" s="189"/>
      <c r="I42" s="1">
        <v>34</v>
      </c>
      <c r="J42" s="7">
        <v>0</v>
      </c>
      <c r="K42" s="7">
        <v>0</v>
      </c>
    </row>
    <row r="43" spans="1:11" ht="12.75">
      <c r="A43" s="188" t="s">
        <v>35</v>
      </c>
      <c r="B43" s="189"/>
      <c r="C43" s="189"/>
      <c r="D43" s="189"/>
      <c r="E43" s="189"/>
      <c r="F43" s="189"/>
      <c r="G43" s="189"/>
      <c r="H43" s="189"/>
      <c r="I43" s="1">
        <v>35</v>
      </c>
      <c r="J43" s="7">
        <v>0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2">
        <f>SUM(J39:J43)</f>
        <v>0</v>
      </c>
      <c r="K44" s="52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2">
        <f>IF(J38&gt;J44,J38-J44,0)</f>
        <v>3310</v>
      </c>
      <c r="K45" s="52">
        <f>IF(K38&gt;K44,K38-K44,0)</f>
        <v>11327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188" t="s">
        <v>70</v>
      </c>
      <c r="B47" s="189"/>
      <c r="C47" s="189"/>
      <c r="D47" s="189"/>
      <c r="E47" s="189"/>
      <c r="F47" s="189"/>
      <c r="G47" s="189"/>
      <c r="H47" s="189"/>
      <c r="I47" s="1">
        <v>39</v>
      </c>
      <c r="J47" s="52">
        <f>IF(J19-J20+J32-J33+J45-J46&gt;0,J19-J20+J32-J33+J45-J46,0)</f>
        <v>3939</v>
      </c>
      <c r="K47" s="52">
        <f>IF(K19-K20+K32-K33+K45-K46&gt;0,K19-K20+K32-K33+K45-K46,0)</f>
        <v>0</v>
      </c>
    </row>
    <row r="48" spans="1:11" ht="12.75">
      <c r="A48" s="188" t="s">
        <v>71</v>
      </c>
      <c r="B48" s="189"/>
      <c r="C48" s="189"/>
      <c r="D48" s="189"/>
      <c r="E48" s="189"/>
      <c r="F48" s="189"/>
      <c r="G48" s="189"/>
      <c r="H48" s="189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14958</v>
      </c>
    </row>
    <row r="49" spans="1:11" ht="12.75">
      <c r="A49" s="188" t="s">
        <v>161</v>
      </c>
      <c r="B49" s="189"/>
      <c r="C49" s="189"/>
      <c r="D49" s="189"/>
      <c r="E49" s="189"/>
      <c r="F49" s="189"/>
      <c r="G49" s="189"/>
      <c r="H49" s="189"/>
      <c r="I49" s="1">
        <v>41</v>
      </c>
      <c r="J49" s="7">
        <v>2595</v>
      </c>
      <c r="K49" s="7">
        <v>21908</v>
      </c>
    </row>
    <row r="50" spans="1:11" ht="12.75">
      <c r="A50" s="188" t="s">
        <v>175</v>
      </c>
      <c r="B50" s="189"/>
      <c r="C50" s="189"/>
      <c r="D50" s="189"/>
      <c r="E50" s="189"/>
      <c r="F50" s="189"/>
      <c r="G50" s="189"/>
      <c r="H50" s="189"/>
      <c r="I50" s="1">
        <v>42</v>
      </c>
      <c r="J50" s="7">
        <v>3939</v>
      </c>
      <c r="K50" s="7"/>
    </row>
    <row r="51" spans="1:11" ht="12.75">
      <c r="A51" s="188" t="s">
        <v>176</v>
      </c>
      <c r="B51" s="189"/>
      <c r="C51" s="189"/>
      <c r="D51" s="189"/>
      <c r="E51" s="189"/>
      <c r="F51" s="189"/>
      <c r="G51" s="189"/>
      <c r="H51" s="189"/>
      <c r="I51" s="1">
        <v>43</v>
      </c>
      <c r="J51" s="7"/>
      <c r="K51" s="7">
        <v>14958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0">
        <f>J49+J50-J51</f>
        <v>6534</v>
      </c>
      <c r="K52" s="60">
        <f>K49+K50-K51</f>
        <v>6950</v>
      </c>
    </row>
  </sheetData>
  <sheetProtection/>
  <mergeCells count="52">
    <mergeCell ref="A39:H39"/>
    <mergeCell ref="A40:H40"/>
    <mergeCell ref="A43:H43"/>
    <mergeCell ref="A44:H44"/>
    <mergeCell ref="A41:H41"/>
    <mergeCell ref="A42:H42"/>
    <mergeCell ref="A35:H35"/>
    <mergeCell ref="A36:H36"/>
    <mergeCell ref="A47:H47"/>
    <mergeCell ref="A52:H52"/>
    <mergeCell ref="A48:H48"/>
    <mergeCell ref="A49:H49"/>
    <mergeCell ref="A50:H50"/>
    <mergeCell ref="A51:H51"/>
    <mergeCell ref="A45:H45"/>
    <mergeCell ref="A46:H46"/>
    <mergeCell ref="A15:H15"/>
    <mergeCell ref="A16:H16"/>
    <mergeCell ref="A17:H17"/>
    <mergeCell ref="A18:H18"/>
    <mergeCell ref="A37:H37"/>
    <mergeCell ref="A38:H38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9:H9"/>
    <mergeCell ref="A10:H10"/>
    <mergeCell ref="A11:H11"/>
    <mergeCell ref="A12:H12"/>
    <mergeCell ref="A29:H29"/>
    <mergeCell ref="A30:H30"/>
    <mergeCell ref="A19:H19"/>
    <mergeCell ref="A20:H20"/>
    <mergeCell ref="A21:K21"/>
    <mergeCell ref="A22:H22"/>
    <mergeCell ref="A13:H13"/>
    <mergeCell ref="A14:H14"/>
    <mergeCell ref="A5:H5"/>
    <mergeCell ref="A6:K6"/>
    <mergeCell ref="A3:K3"/>
    <mergeCell ref="A1:K1"/>
    <mergeCell ref="A2:K2"/>
    <mergeCell ref="A4:H4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318</v>
      </c>
      <c r="K4" s="66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1">
        <v>2</v>
      </c>
      <c r="J5" s="72" t="s">
        <v>282</v>
      </c>
      <c r="K5" s="72" t="s">
        <v>283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1"/>
      <c r="J6" s="251"/>
      <c r="K6" s="252"/>
    </row>
    <row r="7" spans="1:11" ht="12.75">
      <c r="A7" s="188" t="s">
        <v>199</v>
      </c>
      <c r="B7" s="189"/>
      <c r="C7" s="189"/>
      <c r="D7" s="189"/>
      <c r="E7" s="189"/>
      <c r="F7" s="189"/>
      <c r="G7" s="189"/>
      <c r="H7" s="189"/>
      <c r="I7" s="1">
        <v>1</v>
      </c>
      <c r="J7" s="5"/>
      <c r="K7" s="7"/>
    </row>
    <row r="8" spans="1:11" ht="12.75">
      <c r="A8" s="188" t="s">
        <v>119</v>
      </c>
      <c r="B8" s="189"/>
      <c r="C8" s="189"/>
      <c r="D8" s="189"/>
      <c r="E8" s="189"/>
      <c r="F8" s="189"/>
      <c r="G8" s="189"/>
      <c r="H8" s="189"/>
      <c r="I8" s="1">
        <v>2</v>
      </c>
      <c r="J8" s="5"/>
      <c r="K8" s="7"/>
    </row>
    <row r="9" spans="1:11" ht="12.75">
      <c r="A9" s="188" t="s">
        <v>120</v>
      </c>
      <c r="B9" s="189"/>
      <c r="C9" s="189"/>
      <c r="D9" s="189"/>
      <c r="E9" s="189"/>
      <c r="F9" s="189"/>
      <c r="G9" s="189"/>
      <c r="H9" s="189"/>
      <c r="I9" s="1">
        <v>3</v>
      </c>
      <c r="J9" s="5"/>
      <c r="K9" s="7"/>
    </row>
    <row r="10" spans="1:11" ht="12.75">
      <c r="A10" s="188" t="s">
        <v>121</v>
      </c>
      <c r="B10" s="189"/>
      <c r="C10" s="189"/>
      <c r="D10" s="189"/>
      <c r="E10" s="189"/>
      <c r="F10" s="189"/>
      <c r="G10" s="189"/>
      <c r="H10" s="189"/>
      <c r="I10" s="1">
        <v>4</v>
      </c>
      <c r="J10" s="5"/>
      <c r="K10" s="7"/>
    </row>
    <row r="11" spans="1:11" ht="12.75">
      <c r="A11" s="188" t="s">
        <v>122</v>
      </c>
      <c r="B11" s="189"/>
      <c r="C11" s="189"/>
      <c r="D11" s="189"/>
      <c r="E11" s="189"/>
      <c r="F11" s="189"/>
      <c r="G11" s="189"/>
      <c r="H11" s="189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88" t="s">
        <v>123</v>
      </c>
      <c r="B13" s="189"/>
      <c r="C13" s="189"/>
      <c r="D13" s="189"/>
      <c r="E13" s="189"/>
      <c r="F13" s="189"/>
      <c r="G13" s="189"/>
      <c r="H13" s="189"/>
      <c r="I13" s="1">
        <v>7</v>
      </c>
      <c r="J13" s="5"/>
      <c r="K13" s="7"/>
    </row>
    <row r="14" spans="1:11" ht="12.75">
      <c r="A14" s="188" t="s">
        <v>124</v>
      </c>
      <c r="B14" s="189"/>
      <c r="C14" s="189"/>
      <c r="D14" s="189"/>
      <c r="E14" s="189"/>
      <c r="F14" s="189"/>
      <c r="G14" s="189"/>
      <c r="H14" s="189"/>
      <c r="I14" s="1">
        <v>8</v>
      </c>
      <c r="J14" s="5"/>
      <c r="K14" s="7"/>
    </row>
    <row r="15" spans="1:11" ht="12.75">
      <c r="A15" s="188" t="s">
        <v>125</v>
      </c>
      <c r="B15" s="189"/>
      <c r="C15" s="189"/>
      <c r="D15" s="189"/>
      <c r="E15" s="189"/>
      <c r="F15" s="189"/>
      <c r="G15" s="189"/>
      <c r="H15" s="189"/>
      <c r="I15" s="1">
        <v>9</v>
      </c>
      <c r="J15" s="5"/>
      <c r="K15" s="7"/>
    </row>
    <row r="16" spans="1:11" ht="12.75">
      <c r="A16" s="188" t="s">
        <v>126</v>
      </c>
      <c r="B16" s="189"/>
      <c r="C16" s="189"/>
      <c r="D16" s="189"/>
      <c r="E16" s="189"/>
      <c r="F16" s="189"/>
      <c r="G16" s="189"/>
      <c r="H16" s="189"/>
      <c r="I16" s="1">
        <v>10</v>
      </c>
      <c r="J16" s="5"/>
      <c r="K16" s="7"/>
    </row>
    <row r="17" spans="1:11" ht="12.75">
      <c r="A17" s="188" t="s">
        <v>127</v>
      </c>
      <c r="B17" s="189"/>
      <c r="C17" s="189"/>
      <c r="D17" s="189"/>
      <c r="E17" s="189"/>
      <c r="F17" s="189"/>
      <c r="G17" s="189"/>
      <c r="H17" s="189"/>
      <c r="I17" s="1">
        <v>11</v>
      </c>
      <c r="J17" s="5"/>
      <c r="K17" s="7"/>
    </row>
    <row r="18" spans="1:11" ht="12.75">
      <c r="A18" s="188" t="s">
        <v>128</v>
      </c>
      <c r="B18" s="189"/>
      <c r="C18" s="189"/>
      <c r="D18" s="189"/>
      <c r="E18" s="189"/>
      <c r="F18" s="189"/>
      <c r="G18" s="189"/>
      <c r="H18" s="189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1"/>
      <c r="J22" s="251"/>
      <c r="K22" s="252"/>
    </row>
    <row r="23" spans="1:11" ht="12.75">
      <c r="A23" s="188" t="s">
        <v>165</v>
      </c>
      <c r="B23" s="189"/>
      <c r="C23" s="189"/>
      <c r="D23" s="189"/>
      <c r="E23" s="189"/>
      <c r="F23" s="189"/>
      <c r="G23" s="189"/>
      <c r="H23" s="189"/>
      <c r="I23" s="1">
        <v>16</v>
      </c>
      <c r="J23" s="5"/>
      <c r="K23" s="7"/>
    </row>
    <row r="24" spans="1:11" ht="12.75">
      <c r="A24" s="188" t="s">
        <v>166</v>
      </c>
      <c r="B24" s="189"/>
      <c r="C24" s="189"/>
      <c r="D24" s="189"/>
      <c r="E24" s="189"/>
      <c r="F24" s="189"/>
      <c r="G24" s="189"/>
      <c r="H24" s="189"/>
      <c r="I24" s="1">
        <v>17</v>
      </c>
      <c r="J24" s="5"/>
      <c r="K24" s="7"/>
    </row>
    <row r="25" spans="1:11" ht="12.75">
      <c r="A25" s="188" t="s">
        <v>320</v>
      </c>
      <c r="B25" s="189"/>
      <c r="C25" s="189"/>
      <c r="D25" s="189"/>
      <c r="E25" s="189"/>
      <c r="F25" s="189"/>
      <c r="G25" s="189"/>
      <c r="H25" s="189"/>
      <c r="I25" s="1">
        <v>18</v>
      </c>
      <c r="J25" s="5"/>
      <c r="K25" s="7"/>
    </row>
    <row r="26" spans="1:11" ht="12.75">
      <c r="A26" s="188" t="s">
        <v>321</v>
      </c>
      <c r="B26" s="189"/>
      <c r="C26" s="189"/>
      <c r="D26" s="189"/>
      <c r="E26" s="189"/>
      <c r="F26" s="189"/>
      <c r="G26" s="189"/>
      <c r="H26" s="189"/>
      <c r="I26" s="1">
        <v>19</v>
      </c>
      <c r="J26" s="5"/>
      <c r="K26" s="7"/>
    </row>
    <row r="27" spans="1:11" ht="12.75">
      <c r="A27" s="188" t="s">
        <v>167</v>
      </c>
      <c r="B27" s="189"/>
      <c r="C27" s="189"/>
      <c r="D27" s="189"/>
      <c r="E27" s="189"/>
      <c r="F27" s="189"/>
      <c r="G27" s="189"/>
      <c r="H27" s="189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88" t="s">
        <v>2</v>
      </c>
      <c r="B29" s="189"/>
      <c r="C29" s="189"/>
      <c r="D29" s="189"/>
      <c r="E29" s="189"/>
      <c r="F29" s="189"/>
      <c r="G29" s="189"/>
      <c r="H29" s="189"/>
      <c r="I29" s="1">
        <v>22</v>
      </c>
      <c r="J29" s="5"/>
      <c r="K29" s="7"/>
    </row>
    <row r="30" spans="1:11" ht="12.75">
      <c r="A30" s="188" t="s">
        <v>3</v>
      </c>
      <c r="B30" s="189"/>
      <c r="C30" s="189"/>
      <c r="D30" s="189"/>
      <c r="E30" s="189"/>
      <c r="F30" s="189"/>
      <c r="G30" s="189"/>
      <c r="H30" s="189"/>
      <c r="I30" s="1">
        <v>23</v>
      </c>
      <c r="J30" s="5"/>
      <c r="K30" s="7"/>
    </row>
    <row r="31" spans="1:11" ht="12.75">
      <c r="A31" s="188" t="s">
        <v>4</v>
      </c>
      <c r="B31" s="189"/>
      <c r="C31" s="189"/>
      <c r="D31" s="189"/>
      <c r="E31" s="189"/>
      <c r="F31" s="189"/>
      <c r="G31" s="189"/>
      <c r="H31" s="189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1">
        <v>0</v>
      </c>
      <c r="J35" s="251"/>
      <c r="K35" s="252"/>
    </row>
    <row r="36" spans="1:11" ht="12.75">
      <c r="A36" s="188" t="s">
        <v>174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/>
      <c r="K36" s="7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/>
      <c r="K37" s="7"/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/>
      <c r="K40" s="7"/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/>
      <c r="K41" s="7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/>
      <c r="K42" s="7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/>
      <c r="K43" s="7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7:H47"/>
    <mergeCell ref="A52:H52"/>
    <mergeCell ref="A39:H39"/>
    <mergeCell ref="A40:H40"/>
    <mergeCell ref="A41:H41"/>
    <mergeCell ref="A42:H42"/>
    <mergeCell ref="A45:H45"/>
    <mergeCell ref="A46:H46"/>
    <mergeCell ref="A43:H43"/>
    <mergeCell ref="A44:H44"/>
    <mergeCell ref="A29:H29"/>
    <mergeCell ref="A30:H30"/>
    <mergeCell ref="A31:H31"/>
    <mergeCell ref="A32:H32"/>
    <mergeCell ref="A33:H33"/>
    <mergeCell ref="A34:H34"/>
    <mergeCell ref="A37:H37"/>
    <mergeCell ref="A38:H38"/>
    <mergeCell ref="A35:K35"/>
    <mergeCell ref="A36:H36"/>
    <mergeCell ref="A19:H19"/>
    <mergeCell ref="A20:H20"/>
    <mergeCell ref="A21:H21"/>
    <mergeCell ref="A22:K22"/>
    <mergeCell ref="A25:H25"/>
    <mergeCell ref="A26:H2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:K3"/>
    <mergeCell ref="A1:K1"/>
    <mergeCell ref="A2:K2"/>
    <mergeCell ref="A4:H4"/>
    <mergeCell ref="A5:H5"/>
    <mergeCell ref="A6:K6"/>
    <mergeCell ref="A7:H7"/>
    <mergeCell ref="A8:H8"/>
    <mergeCell ref="A17:H17"/>
    <mergeCell ref="A18:H18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J17" sqref="J17"/>
    </sheetView>
  </sheetViews>
  <sheetFormatPr defaultColWidth="9.140625" defaultRowHeight="12.75"/>
  <cols>
    <col min="1" max="3" width="9.140625" style="75" customWidth="1"/>
    <col min="4" max="4" width="10.421875" style="75" customWidth="1"/>
    <col min="5" max="5" width="10.140625" style="75" bestFit="1" customWidth="1"/>
    <col min="6" max="16384" width="9.140625" style="75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4"/>
    </row>
    <row r="2" spans="1:12" ht="15.75">
      <c r="A2" s="42"/>
      <c r="B2" s="73"/>
      <c r="C2" s="284" t="s">
        <v>344</v>
      </c>
      <c r="D2" s="285"/>
      <c r="E2" s="286"/>
      <c r="F2" s="286"/>
      <c r="G2" s="286"/>
      <c r="H2" s="286"/>
      <c r="I2" s="73"/>
      <c r="J2" s="73"/>
      <c r="K2" s="73"/>
      <c r="L2" s="76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9" t="s">
        <v>304</v>
      </c>
      <c r="J3" s="80" t="s">
        <v>150</v>
      </c>
      <c r="K3" s="80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2">
        <v>2</v>
      </c>
      <c r="J4" s="81" t="s">
        <v>282</v>
      </c>
      <c r="K4" s="81" t="s">
        <v>283</v>
      </c>
    </row>
    <row r="5" spans="1:11" ht="12.75">
      <c r="A5" s="274" t="s">
        <v>284</v>
      </c>
      <c r="B5" s="275"/>
      <c r="C5" s="275"/>
      <c r="D5" s="275"/>
      <c r="E5" s="275"/>
      <c r="F5" s="275"/>
      <c r="G5" s="275"/>
      <c r="H5" s="275"/>
      <c r="I5" s="43">
        <v>1</v>
      </c>
      <c r="J5" s="44">
        <v>180644</v>
      </c>
      <c r="K5" s="44">
        <v>180644</v>
      </c>
    </row>
    <row r="6" spans="1:11" ht="12.75">
      <c r="A6" s="274" t="s">
        <v>285</v>
      </c>
      <c r="B6" s="275"/>
      <c r="C6" s="275"/>
      <c r="D6" s="275"/>
      <c r="E6" s="275"/>
      <c r="F6" s="275"/>
      <c r="G6" s="275"/>
      <c r="H6" s="275"/>
      <c r="I6" s="43">
        <v>2</v>
      </c>
      <c r="J6" s="45">
        <v>0</v>
      </c>
      <c r="K6" s="45">
        <v>0</v>
      </c>
    </row>
    <row r="7" spans="1:11" ht="12.75">
      <c r="A7" s="274" t="s">
        <v>286</v>
      </c>
      <c r="B7" s="275"/>
      <c r="C7" s="275"/>
      <c r="D7" s="275"/>
      <c r="E7" s="275"/>
      <c r="F7" s="275"/>
      <c r="G7" s="275"/>
      <c r="H7" s="275"/>
      <c r="I7" s="43">
        <v>3</v>
      </c>
      <c r="J7" s="45">
        <v>81660</v>
      </c>
      <c r="K7" s="45">
        <v>81660</v>
      </c>
    </row>
    <row r="8" spans="1:11" ht="12.75">
      <c r="A8" s="274" t="s">
        <v>287</v>
      </c>
      <c r="B8" s="275"/>
      <c r="C8" s="275"/>
      <c r="D8" s="275"/>
      <c r="E8" s="275"/>
      <c r="F8" s="275"/>
      <c r="G8" s="275"/>
      <c r="H8" s="275"/>
      <c r="I8" s="43">
        <v>4</v>
      </c>
      <c r="J8" s="45">
        <v>257207</v>
      </c>
      <c r="K8" s="45">
        <v>263766</v>
      </c>
    </row>
    <row r="9" spans="1:11" ht="12.75">
      <c r="A9" s="274" t="s">
        <v>288</v>
      </c>
      <c r="B9" s="275"/>
      <c r="C9" s="275"/>
      <c r="D9" s="275"/>
      <c r="E9" s="275"/>
      <c r="F9" s="275"/>
      <c r="G9" s="275"/>
      <c r="H9" s="275"/>
      <c r="I9" s="43">
        <v>5</v>
      </c>
      <c r="J9" s="45">
        <v>6559</v>
      </c>
      <c r="K9" s="45">
        <v>11437</v>
      </c>
    </row>
    <row r="10" spans="1:11" ht="12.75">
      <c r="A10" s="274" t="s">
        <v>289</v>
      </c>
      <c r="B10" s="275"/>
      <c r="C10" s="275"/>
      <c r="D10" s="275"/>
      <c r="E10" s="275"/>
      <c r="F10" s="275"/>
      <c r="G10" s="275"/>
      <c r="H10" s="275"/>
      <c r="I10" s="43">
        <v>6</v>
      </c>
      <c r="J10" s="45">
        <v>7302</v>
      </c>
      <c r="K10" s="45">
        <v>6880</v>
      </c>
    </row>
    <row r="11" spans="1:11" ht="12.75">
      <c r="A11" s="274" t="s">
        <v>290</v>
      </c>
      <c r="B11" s="275"/>
      <c r="C11" s="275"/>
      <c r="D11" s="275"/>
      <c r="E11" s="275"/>
      <c r="F11" s="275"/>
      <c r="G11" s="275"/>
      <c r="H11" s="275"/>
      <c r="I11" s="43">
        <v>7</v>
      </c>
      <c r="J11" s="45">
        <v>0</v>
      </c>
      <c r="K11" s="45">
        <v>0</v>
      </c>
    </row>
    <row r="12" spans="1:11" ht="12.75">
      <c r="A12" s="274" t="s">
        <v>291</v>
      </c>
      <c r="B12" s="275"/>
      <c r="C12" s="275"/>
      <c r="D12" s="275"/>
      <c r="E12" s="275"/>
      <c r="F12" s="275"/>
      <c r="G12" s="275"/>
      <c r="H12" s="275"/>
      <c r="I12" s="43">
        <v>8</v>
      </c>
      <c r="J12" s="45">
        <v>0</v>
      </c>
      <c r="K12" s="45">
        <v>0</v>
      </c>
    </row>
    <row r="13" spans="1:11" ht="12.75">
      <c r="A13" s="274" t="s">
        <v>292</v>
      </c>
      <c r="B13" s="275"/>
      <c r="C13" s="275"/>
      <c r="D13" s="275"/>
      <c r="E13" s="275"/>
      <c r="F13" s="275"/>
      <c r="G13" s="275"/>
      <c r="H13" s="275"/>
      <c r="I13" s="43">
        <v>9</v>
      </c>
      <c r="J13" s="45">
        <v>0</v>
      </c>
      <c r="K13" s="45">
        <v>0</v>
      </c>
    </row>
    <row r="14" spans="1:11" ht="12.75">
      <c r="A14" s="276" t="s">
        <v>293</v>
      </c>
      <c r="B14" s="277"/>
      <c r="C14" s="277"/>
      <c r="D14" s="277"/>
      <c r="E14" s="277"/>
      <c r="F14" s="277"/>
      <c r="G14" s="277"/>
      <c r="H14" s="277"/>
      <c r="I14" s="43">
        <v>10</v>
      </c>
      <c r="J14" s="77">
        <f>SUM(J5:J13)</f>
        <v>533372</v>
      </c>
      <c r="K14" s="77">
        <f>SUM(K5:K13)</f>
        <v>544387</v>
      </c>
    </row>
    <row r="15" spans="1:11" ht="12.75">
      <c r="A15" s="274" t="s">
        <v>294</v>
      </c>
      <c r="B15" s="275"/>
      <c r="C15" s="275"/>
      <c r="D15" s="275"/>
      <c r="E15" s="275"/>
      <c r="F15" s="275"/>
      <c r="G15" s="275"/>
      <c r="H15" s="275"/>
      <c r="I15" s="43">
        <v>11</v>
      </c>
      <c r="J15" s="45">
        <v>0</v>
      </c>
      <c r="K15" s="45">
        <v>0</v>
      </c>
    </row>
    <row r="16" spans="1:11" ht="12.75">
      <c r="A16" s="274" t="s">
        <v>295</v>
      </c>
      <c r="B16" s="275"/>
      <c r="C16" s="275"/>
      <c r="D16" s="275"/>
      <c r="E16" s="275"/>
      <c r="F16" s="275"/>
      <c r="G16" s="275"/>
      <c r="H16" s="275"/>
      <c r="I16" s="43">
        <v>12</v>
      </c>
      <c r="J16" s="45">
        <v>0</v>
      </c>
      <c r="K16" s="45">
        <v>0</v>
      </c>
    </row>
    <row r="17" spans="1:11" ht="12.75">
      <c r="A17" s="274" t="s">
        <v>296</v>
      </c>
      <c r="B17" s="275"/>
      <c r="C17" s="275"/>
      <c r="D17" s="275"/>
      <c r="E17" s="275"/>
      <c r="F17" s="275"/>
      <c r="G17" s="275"/>
      <c r="H17" s="275"/>
      <c r="I17" s="43">
        <v>13</v>
      </c>
      <c r="J17" s="45">
        <v>0</v>
      </c>
      <c r="K17" s="45">
        <v>0</v>
      </c>
    </row>
    <row r="18" spans="1:11" ht="12.75">
      <c r="A18" s="274" t="s">
        <v>297</v>
      </c>
      <c r="B18" s="275"/>
      <c r="C18" s="275"/>
      <c r="D18" s="275"/>
      <c r="E18" s="275"/>
      <c r="F18" s="275"/>
      <c r="G18" s="275"/>
      <c r="H18" s="275"/>
      <c r="I18" s="43">
        <v>14</v>
      </c>
      <c r="J18" s="45">
        <v>0</v>
      </c>
      <c r="K18" s="45">
        <v>0</v>
      </c>
    </row>
    <row r="19" spans="1:11" ht="12.75">
      <c r="A19" s="274" t="s">
        <v>298</v>
      </c>
      <c r="B19" s="275"/>
      <c r="C19" s="275"/>
      <c r="D19" s="275"/>
      <c r="E19" s="275"/>
      <c r="F19" s="275"/>
      <c r="G19" s="275"/>
      <c r="H19" s="275"/>
      <c r="I19" s="43">
        <v>15</v>
      </c>
      <c r="J19" s="45">
        <v>0</v>
      </c>
      <c r="K19" s="45">
        <v>0</v>
      </c>
    </row>
    <row r="20" spans="1:11" ht="12.75">
      <c r="A20" s="274" t="s">
        <v>299</v>
      </c>
      <c r="B20" s="275"/>
      <c r="C20" s="275"/>
      <c r="D20" s="275"/>
      <c r="E20" s="275"/>
      <c r="F20" s="275"/>
      <c r="G20" s="275"/>
      <c r="H20" s="275"/>
      <c r="I20" s="43">
        <v>16</v>
      </c>
      <c r="J20" s="45">
        <v>0</v>
      </c>
      <c r="K20" s="45">
        <v>0</v>
      </c>
    </row>
    <row r="21" spans="1:11" ht="12.75">
      <c r="A21" s="276" t="s">
        <v>300</v>
      </c>
      <c r="B21" s="277"/>
      <c r="C21" s="277"/>
      <c r="D21" s="277"/>
      <c r="E21" s="277"/>
      <c r="F21" s="277"/>
      <c r="G21" s="277"/>
      <c r="H21" s="277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301</v>
      </c>
      <c r="B23" s="267"/>
      <c r="C23" s="267"/>
      <c r="D23" s="267"/>
      <c r="E23" s="267"/>
      <c r="F23" s="267"/>
      <c r="G23" s="267"/>
      <c r="H23" s="267"/>
      <c r="I23" s="46">
        <v>18</v>
      </c>
      <c r="J23" s="44">
        <v>0</v>
      </c>
      <c r="K23" s="44"/>
    </row>
    <row r="24" spans="1:11" ht="17.25" customHeight="1">
      <c r="A24" s="268" t="s">
        <v>302</v>
      </c>
      <c r="B24" s="269"/>
      <c r="C24" s="269"/>
      <c r="D24" s="269"/>
      <c r="E24" s="269"/>
      <c r="F24" s="269"/>
      <c r="G24" s="269"/>
      <c r="H24" s="269"/>
      <c r="I24" s="47">
        <v>19</v>
      </c>
      <c r="J24" s="78">
        <v>0</v>
      </c>
      <c r="K24" s="78"/>
    </row>
    <row r="25" spans="1:11" ht="30" customHeight="1">
      <c r="A25" s="270" t="s">
        <v>303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5">
    <mergeCell ref="A8:H8"/>
    <mergeCell ref="A9:H9"/>
    <mergeCell ref="A3:H3"/>
    <mergeCell ref="A4:H4"/>
    <mergeCell ref="C2:H2"/>
    <mergeCell ref="A5:H5"/>
    <mergeCell ref="A6:H6"/>
    <mergeCell ref="A7:H7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315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2012-07-30T10:55:52Z</cp:lastPrinted>
  <dcterms:created xsi:type="dcterms:W3CDTF">2008-10-17T11:51:54Z</dcterms:created>
  <dcterms:modified xsi:type="dcterms:W3CDTF">2012-07-30T11:44:58Z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