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5524" windowWidth="14316" windowHeight="1284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'Bilješke'!$A$1:$J$62</definedName>
    <definedName name="_xlnm.Print_Area" localSheetId="0">'OPĆI PODACI'!$A$1:$I$66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<sst xmlns="http://schemas.openxmlformats.org/spreadsheetml/2006/main" count="424" uniqueCount="376">
  <si>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</si>
  <si>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</si>
  <si>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</si>
  <si>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</si>
  <si>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</si>
  <si>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</si>
  <si>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</si>
  <si>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</si>
  <si>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</si>
  <si>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</si>
  <si>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</si>
  <si>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</si>
  <si>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</si>
  <si>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</si>
  <si>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</si>
  <si>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</si>
  <si>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</si>
  <si>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</si>
  <si>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</si>
  <si>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</si>
  <si>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</si>
  <si>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</si>
  <si>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</si>
  <si>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</si>
  <si>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</si>
  <si>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</si>
  <si>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</si>
  <si>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</si>
  <si>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</si>
  <si>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</si>
  <si>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</si>
  <si>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</si>
  <si>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</si>
  <si>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</si>
  <si>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</si>
  <si>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</si>
  <si>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</si>
  <si>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</si>
  <si>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</si>
  <si>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</si>
  <si>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</si>
  <si>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</si>
  <si>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</si>
  <si>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</si>
  <si>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</si>
  <si>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</si>
  <si>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</si>
  <si>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</si>
  <si>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</si>
  <si>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</si>
  <si>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</si>
  <si>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</si>
  <si>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</si>
  <si>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</si>
  <si>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</si>
  <si>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</si>
  <si>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</si>
  <si>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</si>
  <si>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</si>
  <si>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</si>
  <si>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</si>
  <si>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</si>
  <si>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</si>
  <si>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</si>
  <si>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</si>
  <si>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</si>
  <si>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</si>
  <si>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</si>
  <si>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</si>
  <si>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</si>
  <si>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</si>
  <si>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</si>
  <si>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</si>
  <si>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</si>
  <si>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</si>
  <si>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</si>
  <si>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</si>
  <si>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</si>
  <si>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</si>
  <si>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</si>
  <si>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</si>
  <si>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</si>
  <si>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</si>
  <si>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</si>
  <si>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</si>
  <si>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</si>
  <si>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</si>
  <si>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</si>
  <si>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</si>
  <si>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</si>
  <si>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</si>
  <si>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</si>
  <si>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</si>
  <si>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</si>
  <si>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</si>
  <si>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</si>
  <si>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</si>
  <si>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</si>
  <si>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</si>
  <si>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</si>
  <si>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</si>
  <si>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</si>
  <si>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</si>
  <si>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</si>
  <si>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</si>
  <si>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</si>
  <si>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</si>
  <si>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</si>
  <si>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</si>
  <si>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</si>
  <si>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</si>
  <si>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</si>
  <si>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</si>
  <si>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</si>
  <si>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</si>
  <si>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</si>
  <si>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</si>
  <si>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</si>
  <si>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</si>
  <si>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</si>
  <si>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</si>
  <si>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</si>
  <si>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</si>
  <si>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</si>
  <si>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</si>
  <si>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</si>
  <si>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</si>
  <si>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</si>
  <si>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</si>
  <si>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</si>
  <si>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</si>
  <si>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</si>
  <si>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</si>
  <si>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</si>
  <si>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</si>
  <si>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</si>
  <si>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</si>
  <si>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</si>
  <si>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</si>
  <si>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</si>
  <si>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</si>
  <si>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</si>
  <si>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</si>
  <si>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</si>
  <si>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</si>
  <si>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</si>
  <si>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</si>
  <si>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</si>
  <si>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</si>
  <si>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</si>
  <si>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</si>
  <si>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</si>
  <si>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</si>
  <si>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</si>
  <si>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</si>
  <si>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</si>
  <si>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</si>
  <si>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</si>
  <si>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</si>
  <si>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</si>
  <si>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</si>
  <si>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</si>
  <si>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</si>
  <si>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</si>
  <si>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</si>
  <si>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</si>
  <si>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</si>
  <si>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</si>
  <si>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</si>
  <si>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</si>
  <si>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</si>
  <si>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</si>
  <si>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</si>
  <si>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</si>
  <si>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</si>
  <si>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</si>
  <si>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</si>
  <si>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</si>
  <si>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</si>
  <si>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</si>
  <si>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</si>
  <si>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</si>
  <si>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</si>
  <si>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</si>
  <si>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</si>
  <si>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</si>
  <si>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</si>
  <si>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</si>
  <si>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</si>
  <si>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</si>
  <si>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</si>
  <si>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</si>
  <si>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</si>
  <si>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</si>
  <si>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</si>
  <si>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</si>
  <si>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</si>
  <si>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</si>
  <si>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</si>
  <si>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</si>
  <si>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</si>
  <si>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</si>
  <si>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</si>
  <si>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</si>
  <si>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</si>
  <si>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</si>
  <si>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</si>
  <si>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</si>
  <si>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</si>
  <si>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</si>
  <si>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</si>
  <si>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</si>
  <si>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</si>
  <si>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</si>
  <si>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</si>
  <si>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</si>
  <si>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</si>
  <si>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</si>
  <si>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</si>
  <si>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</si>
  <si>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</si>
  <si>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</si>
  <si>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</si>
  <si>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</si>
  <si>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</si>
  <si>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</si>
  <si>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</si>
  <si>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</si>
  <si>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</si>
  <si>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</si>
  <si>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</si>
  <si>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</si>
  <si>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</si>
  <si>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</si>
  <si>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</si>
  <si>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</si>
  <si>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</si>
  <si>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</si>
  <si>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</si>
  <si>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</si>
  <si>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</si>
  <si>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</si>
  <si>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</si>
  <si>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</si>
  <si>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</si>
  <si>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</si>
  <si>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</si>
  <si>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</si>
  <si>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</si>
  <si>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</si>
  <si>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</si>
  <si>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</si>
  <si>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</si>
  <si>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</si>
  <si>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</si>
  <si>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</si>
  <si>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</si>
  <si>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</si>
  <si>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</si>
  <si>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</si>
  <si>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</si>
  <si>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</si>
  <si>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</si>
  <si>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</si>
  <si>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</si>
  <si>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</si>
  <si>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</si>
  <si>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</si>
  <si>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</si>
  <si>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</si>
  <si>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</si>
  <si>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</si>
  <si>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</si>
  <si>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</si>
  <si>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</si>
  <si>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</si>
  <si>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</si>
  <si>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</si>
  <si>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</si>
  <si>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</si>
  <si>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</si>
  <si>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</si>
  <si>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</si>
  <si>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</si>
  <si>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</si>
  <si>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</si>
  <si>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</si>
  <si>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</si>
  <si>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</si>
  <si>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</si>
  <si>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</si>
  <si>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</si>
  <si>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</si>
  <si>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</si>
  <si>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</si>
  <si>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Električna vozila d.d.</t>
  </si>
  <si>
    <t>Končar - Kućanski aparati d.o.o.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</si>
  <si>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</si>
  <si>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</si>
  <si>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</si>
  <si>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</si>
  <si>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Obveznik: GRUPA KONČAR - ELEKTROINDUSTRIJA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</si>
  <si>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</si>
  <si>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</si>
  <si>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</si>
  <si>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</si>
  <si>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</si>
  <si>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</si>
  <si>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</si>
  <si>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</si>
  <si>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</si>
  <si>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</si>
  <si>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MARINA MARKUŠIĆ</t>
  </si>
  <si>
    <t>01 3667175</t>
  </si>
  <si>
    <t>01 3655377</t>
  </si>
  <si>
    <t>marina.markusic@koncar.hr</t>
  </si>
  <si>
    <t>DARINKO BAGO</t>
  </si>
  <si>
    <t>2711</t>
  </si>
  <si>
    <t xml:space="preserve">  </t>
  </si>
  <si>
    <t>Bilješke uz konsolidirane financijske izvještaje</t>
  </si>
  <si>
    <t xml:space="preserve">Obveznik :  GRUPA KONČAR - ELEKTROINDUSTRIJA 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</si>
  <si>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</si>
  <si>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</si>
  <si>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</si>
  <si>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</si>
  <si>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</si>
  <si>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5. Neizvjesnost (opis slučajeva kod kojih postoji neizvjesnost naplate prihoda ili mogućih budućih troškova)</t>
  </si>
  <si>
    <t xml:space="preserve">Nema novih značajnijih neizvjesnosti u naplati i budućim troškovima. </t>
  </si>
  <si>
    <t>6. Rezultati poslovanja</t>
  </si>
  <si>
    <t>prethodne godine.</t>
  </si>
  <si>
    <t>7. Opis proizvoda ili usluga</t>
  </si>
  <si>
    <t>Proizvodnja elektroopreme za proizvodnju, prijenos i potrošnju električne energije i proizvodnja transportne</t>
  </si>
  <si>
    <t>opreme.</t>
  </si>
  <si>
    <t>8. Operativni i ostali troškovi</t>
  </si>
  <si>
    <t>9. Dobit ili gubitak</t>
  </si>
  <si>
    <t>10. Likvidnost</t>
  </si>
  <si>
    <t>11. Ostale napomene</t>
  </si>
  <si>
    <t>Nema značajnijih promjena vlasničke strukture u odnosu na prethodno tromjesečje.</t>
  </si>
  <si>
    <t>Power Engineering Transformatory Sp. z o.o.</t>
  </si>
  <si>
    <t>Czerwonaka, Poznan, Poljska</t>
  </si>
  <si>
    <t>Končar - Aparati i postrojenja d.d.</t>
  </si>
  <si>
    <t>01.01.2018.</t>
  </si>
  <si>
    <t>Nema novih pripajanja i spajanja.</t>
  </si>
  <si>
    <t>istom razdoblju prethodne godine.  Neto dobit Grupe koja pripada imateljima dionica  matice u razdoblju</t>
  </si>
  <si>
    <t>30.09.2018.</t>
  </si>
  <si>
    <t>stanje na dan 30.09.2018.</t>
  </si>
  <si>
    <t>u razdoblju 01.01.2018. do 30.09.2018.</t>
  </si>
  <si>
    <t>Stanje novca i novčanih ekvivalenata na kraju tećeg tromjesečja 2018. godine u odnosu na početak godine</t>
  </si>
  <si>
    <t>U razdoblju 1-9.2018. godine Matica je dokapitalizirala društvo Končar - Metalne konstrukcije d.d. u iznosu od 52,54</t>
  </si>
  <si>
    <t xml:space="preserve">milijuna kuna. U društvu Končar - Obnovljivi izvori d.o.o. provedeno je pojednostavljeno smanjenje kapitala radi </t>
  </si>
  <si>
    <t xml:space="preserve">pokrića gubitka u iznosu od 46,66 milijuna kuna i Matica je isto društvo dokapitalizirala u iznosu od 29,07 milijuna </t>
  </si>
  <si>
    <t xml:space="preserve">kuna. U društvu Končar - Mjerni transformatori d.d. provedena dokapitalizacija pretvorbom zadržane dobiti u kapital </t>
  </si>
  <si>
    <t>u iznosu od 18,99 milijuna kuna, a u društvu Končar - Distributivni i specijalni transformatori d.d provedena je</t>
  </si>
  <si>
    <t>dokapitalizacija pretvorbom statutarnih rezervi u kapital u iznosu od 76,68 milijuna kuna.</t>
  </si>
  <si>
    <t>U razdoblju 1-9.2018.godine, u odnosu na isto razdoblje prethodne godine,  prihodi od prodaje (koji čine 91,3%</t>
  </si>
  <si>
    <t xml:space="preserve"> ukupnih prihoda) su manji za 4,2%, a poslovni prihodi (koji čine 97,4% ukupnih prihoda) su manji za 3,7%.</t>
  </si>
  <si>
    <t>Ukupni prihodi su  manji za 4,8% u odnosu na isto razdoblje prethodne godine. Ukupni rashodi su u odnosu</t>
  </si>
  <si>
    <t xml:space="preserve">razdoblje prethodne  godine. Financijski prihodi (čiji je udio u ukupnim prihodima 1,3%) manji su za 26,8%, </t>
  </si>
  <si>
    <t>U razdoblju 1-9.2018. godine, u odnosu na isto razdoblje prethodne godine, povećano je učešće troškova osoblja</t>
  </si>
  <si>
    <t>u poslovnom prihodu za 0,9 postotnih poena, a smanjeno je učešće materijalnih troškova za 0,6 postotnih poena,</t>
  </si>
  <si>
    <t>prethodne godine. Neto dobit pripisana manjinskom interesu iznosi 16,34 milijuna kuna, što je 1,95 milijuna kuna</t>
  </si>
  <si>
    <t>veće je za 192,41 milijun kuna.</t>
  </si>
  <si>
    <t>razdablju prethodne godine za 0,23 kune.</t>
  </si>
  <si>
    <t xml:space="preserve">na isto razdoblje prethodne godine manji za 5,1%, a poslovni rashodi s promjenama zaliha, koji čine 98,2% </t>
  </si>
  <si>
    <t xml:space="preserve">ukupnih rashoda, su manji za 4,9%. Prihodi od ulaganja u pridružena društva su manji za 41,0% u odnosu  na isto </t>
  </si>
  <si>
    <t>Dobit Grupe nakon oporezivanja iznosi 71,56 milijuna kuna što je  2,38 milijuna kuna više od ostvarenja u</t>
  </si>
  <si>
    <t>1-9.2018. godine iznosi 55,22 milijuna kuna, što je  za 0,43 milijuna kuna više u odnosu na isto razdoblje</t>
  </si>
  <si>
    <t>učešće troškova amortizacije za 0,1 postotni poen, troškova vrijednosnog usklađivanja za 0,1 postotni poen,</t>
  </si>
  <si>
    <t xml:space="preserve">a financijski rashodi (čije je učešće u ukupnim rashodima 1,8%) manji su za 16,7% u odnosu na isto razdoblje </t>
  </si>
  <si>
    <t>više u odnosu na isto razdoblje prethodne godine . Od 16 društva koja čine Grupu Končar, dva su društava</t>
  </si>
  <si>
    <t>iskazala gubitke u  iznosu od 4,39 milijuna i sve pripada  imateljima dionica matice.</t>
  </si>
  <si>
    <t xml:space="preserve">Nakon isteka roka otplate iz Ugovora o prodaji dionica uz obročnu otplatu društva Končar - Elektronika i </t>
  </si>
  <si>
    <t>informatika d.d. u registru nematerijaliziranih vrijednosnih papira Središnjeg klirinškog depozitarnog društva d.d.</t>
  </si>
  <si>
    <t xml:space="preserve"> (SKDD) izvršen je prijenos 17.261 neotplaćene dionice s kupaca na prodavatelja Končar - Elektroindustriju d.d.</t>
  </si>
  <si>
    <t>Ostvarena zarada po dionici u razdoblju 1-9.2018. iznosi 21,58 kuna i  veća je od zarade po dionici u istom</t>
  </si>
  <si>
    <t xml:space="preserve"> troškova rezerviranja za 0,2 postotna poena i učešće ostalih troškova i rashoda za 1,3 postotnih poena.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</si>
</sst>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 locked="0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6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left"/>
      <protection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7" fillId="0" borderId="0" xfId="62" applyFont="1">
      <alignment vertical="top"/>
      <protection/>
    </xf>
    <xf numFmtId="0" fontId="18" fillId="0" borderId="0" xfId="62" applyFont="1" applyAlignment="1">
      <alignment/>
      <protection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110" zoomScaleSheetLayoutView="110" zoomScalePageLayoutView="0" workbookViewId="0" topLeftCell="A1">
      <selection activeCell="H30" sqref="H30:H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3" t="s">
        <v>213</v>
      </c>
      <c r="B1" s="174"/>
      <c r="C1" s="174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40" t="s">
        <v>214</v>
      </c>
      <c r="B2" s="141"/>
      <c r="C2" s="141"/>
      <c r="D2" s="142"/>
      <c r="E2" s="108" t="s">
        <v>341</v>
      </c>
      <c r="F2" s="12"/>
      <c r="G2" s="13" t="s">
        <v>215</v>
      </c>
      <c r="H2" s="108" t="s">
        <v>344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43" t="s">
        <v>280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6" t="s">
        <v>216</v>
      </c>
      <c r="B6" s="147"/>
      <c r="C6" s="138" t="s">
        <v>302</v>
      </c>
      <c r="D6" s="139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148" t="s">
        <v>217</v>
      </c>
      <c r="B8" s="149"/>
      <c r="C8" s="138" t="s">
        <v>303</v>
      </c>
      <c r="D8" s="139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3"/>
      <c r="C9" s="20"/>
      <c r="D9" s="25"/>
      <c r="E9" s="16"/>
      <c r="F9" s="16"/>
      <c r="G9" s="16"/>
      <c r="H9" s="16"/>
      <c r="I9" s="86"/>
      <c r="J9" s="10"/>
      <c r="K9" s="10"/>
      <c r="L9" s="10"/>
    </row>
    <row r="10" spans="1:12" ht="12.75">
      <c r="A10" s="135" t="s">
        <v>218</v>
      </c>
      <c r="B10" s="136"/>
      <c r="C10" s="138" t="s">
        <v>304</v>
      </c>
      <c r="D10" s="13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6" t="s">
        <v>219</v>
      </c>
      <c r="B12" s="147"/>
      <c r="C12" s="150" t="s">
        <v>305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6" t="s">
        <v>220</v>
      </c>
      <c r="B14" s="147"/>
      <c r="C14" s="153">
        <v>10000</v>
      </c>
      <c r="D14" s="154"/>
      <c r="E14" s="16"/>
      <c r="F14" s="150" t="s">
        <v>306</v>
      </c>
      <c r="G14" s="151"/>
      <c r="H14" s="151"/>
      <c r="I14" s="152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6" t="s">
        <v>221</v>
      </c>
      <c r="B16" s="147"/>
      <c r="C16" s="150" t="s">
        <v>307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6" t="s">
        <v>222</v>
      </c>
      <c r="B18" s="147"/>
      <c r="C18" s="155" t="s">
        <v>308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6" t="s">
        <v>223</v>
      </c>
      <c r="B20" s="147"/>
      <c r="C20" s="155" t="s">
        <v>309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6" t="s">
        <v>224</v>
      </c>
      <c r="B22" s="147"/>
      <c r="C22" s="109">
        <v>133</v>
      </c>
      <c r="D22" s="150" t="s">
        <v>306</v>
      </c>
      <c r="E22" s="158"/>
      <c r="F22" s="159"/>
      <c r="G22" s="146"/>
      <c r="H22" s="160"/>
      <c r="I22" s="88"/>
      <c r="J22" s="10"/>
      <c r="K22" s="10"/>
      <c r="L22" s="10"/>
    </row>
    <row r="23" spans="1:12" ht="12.75">
      <c r="A23" s="85"/>
      <c r="B23" s="22"/>
      <c r="C23" s="16"/>
      <c r="D23" s="23"/>
      <c r="E23" s="23"/>
      <c r="F23" s="23"/>
      <c r="G23" s="23"/>
      <c r="H23" s="16"/>
      <c r="I23" s="86"/>
      <c r="J23" s="10"/>
      <c r="K23" s="10"/>
      <c r="L23" s="10"/>
    </row>
    <row r="24" spans="1:12" ht="12.75">
      <c r="A24" s="146" t="s">
        <v>225</v>
      </c>
      <c r="B24" s="147"/>
      <c r="C24" s="109">
        <v>21</v>
      </c>
      <c r="D24" s="150" t="s">
        <v>310</v>
      </c>
      <c r="E24" s="158"/>
      <c r="F24" s="158"/>
      <c r="G24" s="159"/>
      <c r="H24" s="44" t="s">
        <v>226</v>
      </c>
      <c r="I24" s="134">
        <v>3555</v>
      </c>
      <c r="J24" s="10"/>
      <c r="K24" s="10"/>
      <c r="L24" s="10"/>
    </row>
    <row r="25" spans="1:12" ht="12.75">
      <c r="A25" s="85"/>
      <c r="B25" s="22"/>
      <c r="C25" s="16"/>
      <c r="D25" s="23"/>
      <c r="E25" s="23"/>
      <c r="F25" s="23"/>
      <c r="G25" s="22"/>
      <c r="H25" s="22" t="s">
        <v>281</v>
      </c>
      <c r="I25" s="89"/>
      <c r="J25" s="10"/>
      <c r="K25" s="10"/>
      <c r="L25" s="10"/>
    </row>
    <row r="26" spans="1:12" ht="12.75">
      <c r="A26" s="146" t="s">
        <v>227</v>
      </c>
      <c r="B26" s="147"/>
      <c r="C26" s="110" t="s">
        <v>311</v>
      </c>
      <c r="D26" s="24"/>
      <c r="E26" s="29"/>
      <c r="F26" s="23"/>
      <c r="G26" s="165" t="s">
        <v>228</v>
      </c>
      <c r="H26" s="147"/>
      <c r="I26" s="111" t="s">
        <v>317</v>
      </c>
      <c r="J26" s="10"/>
      <c r="K26" s="10"/>
      <c r="L26" s="10"/>
    </row>
    <row r="27" spans="1:12" ht="12.75">
      <c r="A27" s="85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166" t="s">
        <v>229</v>
      </c>
      <c r="B28" s="167"/>
      <c r="C28" s="168"/>
      <c r="D28" s="168"/>
      <c r="E28" s="169" t="s">
        <v>230</v>
      </c>
      <c r="F28" s="170"/>
      <c r="G28" s="170"/>
      <c r="H28" s="171" t="s">
        <v>231</v>
      </c>
      <c r="I28" s="172"/>
      <c r="J28" s="10"/>
      <c r="K28" s="10"/>
      <c r="L28" s="10"/>
    </row>
    <row r="29" spans="1:12" ht="12.75">
      <c r="A29" s="91"/>
      <c r="B29" s="29"/>
      <c r="C29" s="29"/>
      <c r="D29" s="25"/>
      <c r="E29" s="16"/>
      <c r="F29" s="16"/>
      <c r="G29" s="16"/>
      <c r="H29" s="26"/>
      <c r="I29" s="90" t="s">
        <v>318</v>
      </c>
      <c r="J29" s="10"/>
      <c r="K29" s="10"/>
      <c r="L29" s="10"/>
    </row>
    <row r="30" spans="1:12" ht="12.75">
      <c r="A30" s="10" t="s">
        <v>286</v>
      </c>
      <c r="B30" s="10"/>
      <c r="C30" s="10"/>
      <c r="D30" s="25"/>
      <c r="E30" s="113"/>
      <c r="F30" s="16" t="s">
        <v>287</v>
      </c>
      <c r="G30" s="16"/>
      <c r="H30" s="114">
        <v>1343068</v>
      </c>
      <c r="I30" s="90"/>
      <c r="J30" s="10"/>
      <c r="K30" s="10"/>
      <c r="L30" s="10"/>
    </row>
    <row r="31" spans="1:12" ht="12.75">
      <c r="A31" s="10" t="s">
        <v>288</v>
      </c>
      <c r="B31" s="10"/>
      <c r="C31" s="10"/>
      <c r="D31" s="25"/>
      <c r="E31" s="113"/>
      <c r="F31" s="16" t="s">
        <v>287</v>
      </c>
      <c r="G31" s="16"/>
      <c r="H31" s="114">
        <v>3645363</v>
      </c>
      <c r="I31" s="90"/>
      <c r="J31" s="10"/>
      <c r="K31" s="10"/>
      <c r="L31" s="10"/>
    </row>
    <row r="32" spans="1:12" ht="12.75">
      <c r="A32" s="10" t="s">
        <v>289</v>
      </c>
      <c r="B32" s="10"/>
      <c r="C32" s="10"/>
      <c r="D32" s="25"/>
      <c r="E32" s="113"/>
      <c r="F32" s="16" t="s">
        <v>287</v>
      </c>
      <c r="G32" s="16"/>
      <c r="H32" s="114">
        <v>3282899</v>
      </c>
      <c r="I32" s="90"/>
      <c r="J32" s="10"/>
      <c r="K32" s="10"/>
      <c r="L32" s="10"/>
    </row>
    <row r="33" spans="1:12" ht="12.75">
      <c r="A33" s="10" t="s">
        <v>290</v>
      </c>
      <c r="B33" s="10"/>
      <c r="C33" s="10"/>
      <c r="D33" s="25"/>
      <c r="E33" s="113"/>
      <c r="F33" s="16" t="s">
        <v>287</v>
      </c>
      <c r="G33" s="16"/>
      <c r="H33" s="114">
        <v>3282678</v>
      </c>
      <c r="I33" s="90"/>
      <c r="J33" s="10"/>
      <c r="K33" s="10"/>
      <c r="L33" s="10"/>
    </row>
    <row r="34" spans="1:12" ht="12.75">
      <c r="A34" s="10" t="s">
        <v>291</v>
      </c>
      <c r="B34" s="10"/>
      <c r="C34" s="10"/>
      <c r="D34" s="25"/>
      <c r="E34" s="113"/>
      <c r="F34" s="16" t="s">
        <v>287</v>
      </c>
      <c r="G34" s="16"/>
      <c r="H34" s="114">
        <v>1356216</v>
      </c>
      <c r="I34" s="90"/>
      <c r="J34" s="10"/>
      <c r="K34" s="10"/>
      <c r="L34" s="10"/>
    </row>
    <row r="35" spans="1:12" ht="12.75">
      <c r="A35" s="10" t="s">
        <v>292</v>
      </c>
      <c r="B35" s="10"/>
      <c r="C35" s="10"/>
      <c r="D35" s="25"/>
      <c r="E35" s="113"/>
      <c r="F35" s="16" t="s">
        <v>287</v>
      </c>
      <c r="G35" s="16"/>
      <c r="H35" s="114">
        <v>2435071</v>
      </c>
      <c r="I35" s="90"/>
      <c r="J35" s="10"/>
      <c r="K35" s="10"/>
      <c r="L35" s="10"/>
    </row>
    <row r="36" spans="1:12" ht="12.75">
      <c r="A36" s="10" t="s">
        <v>293</v>
      </c>
      <c r="B36" s="10"/>
      <c r="C36" s="10"/>
      <c r="D36" s="25"/>
      <c r="E36" s="113"/>
      <c r="F36" s="16" t="s">
        <v>287</v>
      </c>
      <c r="G36" s="16"/>
      <c r="H36" s="114">
        <v>3654656</v>
      </c>
      <c r="I36" s="90"/>
      <c r="J36" s="10"/>
      <c r="K36" s="10"/>
      <c r="L36" s="10"/>
    </row>
    <row r="37" spans="1:12" ht="12.75">
      <c r="A37" s="10" t="s">
        <v>294</v>
      </c>
      <c r="B37" s="10"/>
      <c r="C37" s="10"/>
      <c r="D37" s="25"/>
      <c r="E37" s="113"/>
      <c r="F37" s="16" t="s">
        <v>287</v>
      </c>
      <c r="G37" s="16"/>
      <c r="H37" s="114">
        <v>3654664</v>
      </c>
      <c r="I37" s="90"/>
      <c r="J37" s="10"/>
      <c r="K37" s="10"/>
      <c r="L37" s="10"/>
    </row>
    <row r="38" spans="1:12" ht="12.75">
      <c r="A38" s="10" t="s">
        <v>340</v>
      </c>
      <c r="B38" s="10"/>
      <c r="C38" s="10"/>
      <c r="D38" s="25"/>
      <c r="E38" s="113"/>
      <c r="F38" s="16" t="s">
        <v>287</v>
      </c>
      <c r="G38" s="16"/>
      <c r="H38" s="114">
        <v>3641287</v>
      </c>
      <c r="I38" s="112"/>
      <c r="J38" s="10"/>
      <c r="K38" s="10"/>
      <c r="L38" s="10"/>
    </row>
    <row r="39" spans="1:12" ht="12.75">
      <c r="A39" s="10" t="s">
        <v>295</v>
      </c>
      <c r="B39" s="10"/>
      <c r="C39" s="10"/>
      <c r="D39" s="25"/>
      <c r="E39" s="113"/>
      <c r="F39" s="16" t="s">
        <v>287</v>
      </c>
      <c r="G39" s="16"/>
      <c r="H39" s="114">
        <v>3282660</v>
      </c>
      <c r="I39" s="112"/>
      <c r="J39" s="10"/>
      <c r="K39" s="10"/>
      <c r="L39" s="10"/>
    </row>
    <row r="40" spans="1:12" ht="12.75">
      <c r="A40" s="10" t="s">
        <v>296</v>
      </c>
      <c r="B40" s="10"/>
      <c r="C40" s="10"/>
      <c r="D40" s="25"/>
      <c r="E40" s="113"/>
      <c r="F40" s="16" t="s">
        <v>287</v>
      </c>
      <c r="G40" s="16"/>
      <c r="H40" s="114">
        <v>1403222</v>
      </c>
      <c r="I40" s="112"/>
      <c r="J40" s="10"/>
      <c r="K40" s="10"/>
      <c r="L40" s="10"/>
    </row>
    <row r="41" spans="1:12" ht="12.75">
      <c r="A41" s="30" t="s">
        <v>297</v>
      </c>
      <c r="B41" s="30"/>
      <c r="C41" s="30"/>
      <c r="D41" s="20"/>
      <c r="E41" s="113"/>
      <c r="F41" s="20" t="s">
        <v>287</v>
      </c>
      <c r="G41" s="20"/>
      <c r="H41" s="22">
        <v>3228398</v>
      </c>
      <c r="I41" s="112"/>
      <c r="J41" s="10"/>
      <c r="K41" s="10"/>
      <c r="L41" s="10"/>
    </row>
    <row r="42" spans="1:12" ht="12.75">
      <c r="A42" s="30" t="s">
        <v>298</v>
      </c>
      <c r="B42" s="30"/>
      <c r="C42" s="30"/>
      <c r="D42" s="20"/>
      <c r="E42" s="113"/>
      <c r="F42" s="20" t="s">
        <v>287</v>
      </c>
      <c r="G42" s="20"/>
      <c r="H42" s="22">
        <v>3654362</v>
      </c>
      <c r="I42" s="112"/>
      <c r="J42" s="10"/>
      <c r="K42" s="10"/>
      <c r="L42" s="10"/>
    </row>
    <row r="43" spans="1:12" ht="12.75">
      <c r="A43" s="30" t="s">
        <v>299</v>
      </c>
      <c r="B43" s="30"/>
      <c r="C43" s="30"/>
      <c r="D43" s="20"/>
      <c r="E43" s="113"/>
      <c r="F43" s="20" t="s">
        <v>287</v>
      </c>
      <c r="G43" s="20"/>
      <c r="H43" s="22">
        <v>3654354</v>
      </c>
      <c r="I43" s="112"/>
      <c r="J43" s="10"/>
      <c r="K43" s="10"/>
      <c r="L43" s="10"/>
    </row>
    <row r="44" spans="1:12" ht="12.75">
      <c r="A44" s="30" t="s">
        <v>300</v>
      </c>
      <c r="B44" s="30"/>
      <c r="C44" s="30"/>
      <c r="D44" s="20"/>
      <c r="E44" s="113"/>
      <c r="F44" s="20" t="s">
        <v>287</v>
      </c>
      <c r="G44" s="20"/>
      <c r="H44" s="22">
        <v>1114328</v>
      </c>
      <c r="I44" s="112"/>
      <c r="J44" s="10"/>
      <c r="K44" s="10"/>
      <c r="L44" s="10"/>
    </row>
    <row r="45" spans="1:12" ht="12.75">
      <c r="A45" s="30" t="s">
        <v>338</v>
      </c>
      <c r="B45" s="30"/>
      <c r="C45" s="30"/>
      <c r="D45" s="20"/>
      <c r="E45" s="113"/>
      <c r="F45" s="20" t="s">
        <v>339</v>
      </c>
      <c r="G45" s="20"/>
      <c r="H45" s="22"/>
      <c r="I45" s="112"/>
      <c r="J45" s="10"/>
      <c r="K45" s="10"/>
      <c r="L45" s="10"/>
    </row>
    <row r="46" spans="1:12" ht="12.75">
      <c r="A46" s="93"/>
      <c r="B46" s="30"/>
      <c r="C46" s="30"/>
      <c r="D46" s="20"/>
      <c r="E46" s="20"/>
      <c r="F46" s="30"/>
      <c r="G46" s="20"/>
      <c r="H46" s="20"/>
      <c r="I46" s="94"/>
      <c r="J46" s="10"/>
      <c r="K46" s="10"/>
      <c r="L46" s="10"/>
    </row>
    <row r="47" spans="1:12" ht="12.75">
      <c r="A47" s="135" t="s">
        <v>232</v>
      </c>
      <c r="B47" s="161"/>
      <c r="C47" s="138"/>
      <c r="D47" s="139"/>
      <c r="E47" s="25"/>
      <c r="F47" s="150"/>
      <c r="G47" s="179"/>
      <c r="H47" s="179"/>
      <c r="I47" s="180"/>
      <c r="J47" s="10"/>
      <c r="K47" s="10"/>
      <c r="L47" s="10"/>
    </row>
    <row r="48" spans="1:12" ht="12.75">
      <c r="A48" s="92"/>
      <c r="B48" s="28"/>
      <c r="C48" s="181"/>
      <c r="D48" s="182"/>
      <c r="E48" s="16"/>
      <c r="F48" s="181"/>
      <c r="G48" s="183"/>
      <c r="H48" s="31"/>
      <c r="I48" s="95"/>
      <c r="J48" s="10"/>
      <c r="K48" s="10"/>
      <c r="L48" s="10"/>
    </row>
    <row r="49" spans="1:12" ht="12.75">
      <c r="A49" s="135" t="s">
        <v>233</v>
      </c>
      <c r="B49" s="161"/>
      <c r="C49" s="150" t="s">
        <v>312</v>
      </c>
      <c r="D49" s="184"/>
      <c r="E49" s="184"/>
      <c r="F49" s="184"/>
      <c r="G49" s="184"/>
      <c r="H49" s="184"/>
      <c r="I49" s="185"/>
      <c r="J49" s="10"/>
      <c r="K49" s="10"/>
      <c r="L49" s="10"/>
    </row>
    <row r="50" spans="1:12" ht="12.75">
      <c r="A50" s="85"/>
      <c r="B50" s="22"/>
      <c r="C50" s="21" t="s">
        <v>234</v>
      </c>
      <c r="D50" s="16"/>
      <c r="E50" s="16"/>
      <c r="F50" s="16"/>
      <c r="G50" s="16"/>
      <c r="H50" s="16"/>
      <c r="I50" s="86"/>
      <c r="J50" s="10"/>
      <c r="K50" s="10"/>
      <c r="L50" s="10"/>
    </row>
    <row r="51" spans="1:12" ht="12.75">
      <c r="A51" s="135" t="s">
        <v>235</v>
      </c>
      <c r="B51" s="161"/>
      <c r="C51" s="162" t="s">
        <v>313</v>
      </c>
      <c r="D51" s="163"/>
      <c r="E51" s="164"/>
      <c r="F51" s="16"/>
      <c r="G51" s="44" t="s">
        <v>236</v>
      </c>
      <c r="H51" s="162" t="s">
        <v>314</v>
      </c>
      <c r="I51" s="164"/>
      <c r="J51" s="10"/>
      <c r="K51" s="10"/>
      <c r="L51" s="10"/>
    </row>
    <row r="52" spans="1:12" ht="12.75">
      <c r="A52" s="85"/>
      <c r="B52" s="22"/>
      <c r="C52" s="21"/>
      <c r="D52" s="16"/>
      <c r="E52" s="16"/>
      <c r="F52" s="16"/>
      <c r="G52" s="16"/>
      <c r="H52" s="16"/>
      <c r="I52" s="86"/>
      <c r="J52" s="10"/>
      <c r="K52" s="10"/>
      <c r="L52" s="10"/>
    </row>
    <row r="53" spans="1:12" ht="12.75">
      <c r="A53" s="135" t="s">
        <v>222</v>
      </c>
      <c r="B53" s="161"/>
      <c r="C53" s="188" t="s">
        <v>315</v>
      </c>
      <c r="D53" s="163"/>
      <c r="E53" s="163"/>
      <c r="F53" s="163"/>
      <c r="G53" s="163"/>
      <c r="H53" s="163"/>
      <c r="I53" s="164"/>
      <c r="J53" s="10"/>
      <c r="K53" s="10"/>
      <c r="L53" s="10"/>
    </row>
    <row r="54" spans="1:12" ht="12.75">
      <c r="A54" s="85"/>
      <c r="B54" s="22"/>
      <c r="C54" s="16"/>
      <c r="D54" s="16"/>
      <c r="E54" s="16"/>
      <c r="F54" s="16"/>
      <c r="G54" s="16"/>
      <c r="H54" s="16"/>
      <c r="I54" s="86"/>
      <c r="J54" s="10"/>
      <c r="K54" s="10"/>
      <c r="L54" s="10"/>
    </row>
    <row r="55" spans="1:12" ht="12.75">
      <c r="A55" s="146" t="s">
        <v>237</v>
      </c>
      <c r="B55" s="147"/>
      <c r="C55" s="162" t="s">
        <v>316</v>
      </c>
      <c r="D55" s="163"/>
      <c r="E55" s="163"/>
      <c r="F55" s="163"/>
      <c r="G55" s="163"/>
      <c r="H55" s="163"/>
      <c r="I55" s="152"/>
      <c r="J55" s="10"/>
      <c r="K55" s="10"/>
      <c r="L55" s="10"/>
    </row>
    <row r="56" spans="1:12" ht="12.75">
      <c r="A56" s="96"/>
      <c r="B56" s="20"/>
      <c r="C56" s="175" t="s">
        <v>238</v>
      </c>
      <c r="D56" s="175"/>
      <c r="E56" s="175"/>
      <c r="F56" s="175"/>
      <c r="G56" s="175"/>
      <c r="H56" s="175"/>
      <c r="I56" s="97"/>
      <c r="J56" s="10"/>
      <c r="K56" s="10"/>
      <c r="L56" s="10"/>
    </row>
    <row r="57" spans="1:12" ht="12.75">
      <c r="A57" s="96"/>
      <c r="B57" s="20"/>
      <c r="C57" s="32"/>
      <c r="D57" s="32"/>
      <c r="E57" s="32"/>
      <c r="F57" s="32"/>
      <c r="G57" s="32"/>
      <c r="H57" s="32"/>
      <c r="I57" s="97"/>
      <c r="J57" s="10"/>
      <c r="K57" s="10"/>
      <c r="L57" s="10"/>
    </row>
    <row r="58" spans="1:12" ht="12.75">
      <c r="A58" s="96"/>
      <c r="B58" s="189" t="s">
        <v>239</v>
      </c>
      <c r="C58" s="190"/>
      <c r="D58" s="190"/>
      <c r="E58" s="190"/>
      <c r="F58" s="42"/>
      <c r="G58" s="42"/>
      <c r="H58" s="42"/>
      <c r="I58" s="98"/>
      <c r="J58" s="10"/>
      <c r="K58" s="10"/>
      <c r="L58" s="10"/>
    </row>
    <row r="59" spans="1:12" ht="12.75">
      <c r="A59" s="96"/>
      <c r="B59" s="191" t="s">
        <v>270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96"/>
      <c r="B60" s="191" t="s">
        <v>271</v>
      </c>
      <c r="C60" s="192"/>
      <c r="D60" s="192"/>
      <c r="E60" s="192"/>
      <c r="F60" s="192"/>
      <c r="G60" s="192"/>
      <c r="H60" s="192"/>
      <c r="I60" s="98"/>
      <c r="J60" s="10"/>
      <c r="K60" s="10"/>
      <c r="L60" s="10"/>
    </row>
    <row r="61" spans="1:12" ht="12.75">
      <c r="A61" s="96"/>
      <c r="B61" s="191" t="s">
        <v>272</v>
      </c>
      <c r="C61" s="192"/>
      <c r="D61" s="192"/>
      <c r="E61" s="192"/>
      <c r="F61" s="192"/>
      <c r="G61" s="192"/>
      <c r="H61" s="192"/>
      <c r="I61" s="193"/>
      <c r="J61" s="10"/>
      <c r="K61" s="10"/>
      <c r="L61" s="10"/>
    </row>
    <row r="62" spans="1:12" ht="12.75">
      <c r="A62" s="96"/>
      <c r="B62" s="191" t="s">
        <v>273</v>
      </c>
      <c r="C62" s="192"/>
      <c r="D62" s="192"/>
      <c r="E62" s="192"/>
      <c r="F62" s="192"/>
      <c r="G62" s="192"/>
      <c r="H62" s="192"/>
      <c r="I62" s="193"/>
      <c r="J62" s="10"/>
      <c r="K62" s="10"/>
      <c r="L62" s="10"/>
    </row>
    <row r="63" spans="1:12" ht="12.75">
      <c r="A63" s="96"/>
      <c r="B63" s="99"/>
      <c r="C63" s="100"/>
      <c r="D63" s="100"/>
      <c r="E63" s="100"/>
      <c r="F63" s="100"/>
      <c r="G63" s="100"/>
      <c r="H63" s="100"/>
      <c r="I63" s="101"/>
      <c r="J63" s="10"/>
      <c r="K63" s="10"/>
      <c r="L63" s="10"/>
    </row>
    <row r="64" spans="1:12" ht="13.5" thickBot="1">
      <c r="A64" s="102" t="s">
        <v>240</v>
      </c>
      <c r="B64" s="16"/>
      <c r="C64" s="16"/>
      <c r="D64" s="16"/>
      <c r="E64" s="16"/>
      <c r="F64" s="16"/>
      <c r="G64" s="33"/>
      <c r="H64" s="34"/>
      <c r="I64" s="103"/>
      <c r="J64" s="10"/>
      <c r="K64" s="10"/>
      <c r="L64" s="10"/>
    </row>
    <row r="65" spans="1:12" ht="12.75">
      <c r="A65" s="81"/>
      <c r="B65" s="16"/>
      <c r="C65" s="16"/>
      <c r="D65" s="16"/>
      <c r="E65" s="20" t="s">
        <v>241</v>
      </c>
      <c r="F65" s="29"/>
      <c r="G65" s="176" t="s">
        <v>242</v>
      </c>
      <c r="H65" s="177"/>
      <c r="I65" s="178"/>
      <c r="J65" s="10"/>
      <c r="K65" s="10"/>
      <c r="L65" s="10"/>
    </row>
    <row r="66" spans="1:12" ht="12.75">
      <c r="A66" s="104"/>
      <c r="B66" s="105"/>
      <c r="C66" s="106"/>
      <c r="D66" s="106"/>
      <c r="E66" s="106"/>
      <c r="F66" s="106"/>
      <c r="G66" s="186"/>
      <c r="H66" s="187"/>
      <c r="I66" s="107"/>
      <c r="J66" s="10"/>
      <c r="K66" s="10"/>
      <c r="L66" s="10"/>
    </row>
  </sheetData>
  <sheetProtection/>
  <protectedRanges>
    <protectedRange sqref="E2 H2 C6:D6 C8:D8 C10:D10 C12:I12 C14:D14 F14:I14 C16:I16 C18:I18 C20:I20 C24:G24 C22:F22 C26 I26 I24 I38:I45" name="Range1"/>
  </protectedRanges>
  <mergeCells count="52"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1:C1"/>
    <mergeCell ref="C56:H56"/>
    <mergeCell ref="G65:I65"/>
    <mergeCell ref="A49:B49"/>
    <mergeCell ref="A47:B47"/>
    <mergeCell ref="C47:D47"/>
    <mergeCell ref="F47:I47"/>
    <mergeCell ref="C48:D48"/>
    <mergeCell ref="F48:G48"/>
    <mergeCell ref="C49:I49"/>
    <mergeCell ref="A51:B51"/>
    <mergeCell ref="C51:E51"/>
    <mergeCell ref="H51:I51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0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3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">
      <selection activeCell="A110" sqref="A109:H110"/>
    </sheetView>
  </sheetViews>
  <sheetFormatPr defaultColWidth="9.140625" defaultRowHeight="12.75"/>
  <cols>
    <col min="1" max="9" width="9.140625" style="45" customWidth="1"/>
    <col min="10" max="10" width="11.28125" style="45" customWidth="1"/>
    <col min="11" max="11" width="11.00390625" style="45" customWidth="1"/>
    <col min="12" max="13" width="12.8515625" style="45" bestFit="1" customWidth="1"/>
    <col min="14" max="16384" width="9.140625" style="45" customWidth="1"/>
  </cols>
  <sheetData>
    <row r="1" spans="1:11" ht="12.75" customHeight="1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301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1">
      <c r="A4" s="236" t="s">
        <v>39</v>
      </c>
      <c r="B4" s="237"/>
      <c r="C4" s="237"/>
      <c r="D4" s="237"/>
      <c r="E4" s="237"/>
      <c r="F4" s="237"/>
      <c r="G4" s="237"/>
      <c r="H4" s="238"/>
      <c r="I4" s="51" t="s">
        <v>243</v>
      </c>
      <c r="J4" s="52" t="s">
        <v>282</v>
      </c>
      <c r="K4" s="53" t="s">
        <v>283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0">
        <v>2</v>
      </c>
      <c r="J5" s="49">
        <v>3</v>
      </c>
      <c r="K5" s="49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10</v>
      </c>
      <c r="B8" s="211"/>
      <c r="C8" s="211"/>
      <c r="D8" s="211"/>
      <c r="E8" s="211"/>
      <c r="F8" s="211"/>
      <c r="G8" s="211"/>
      <c r="H8" s="212"/>
      <c r="I8" s="1">
        <v>2</v>
      </c>
      <c r="J8" s="46">
        <f>J9+J16+J26+J35+J39</f>
        <v>1436401680</v>
      </c>
      <c r="K8" s="46">
        <f>K9+K16+K26+K35+K39</f>
        <v>1461907635</v>
      </c>
    </row>
    <row r="9" spans="1:11" ht="12.75">
      <c r="A9" s="207" t="s">
        <v>170</v>
      </c>
      <c r="B9" s="208"/>
      <c r="C9" s="208"/>
      <c r="D9" s="208"/>
      <c r="E9" s="208"/>
      <c r="F9" s="208"/>
      <c r="G9" s="208"/>
      <c r="H9" s="209"/>
      <c r="I9" s="1">
        <v>3</v>
      </c>
      <c r="J9" s="46">
        <f>SUM(J10:J15)</f>
        <v>48635976</v>
      </c>
      <c r="K9" s="46">
        <f>SUM(K10:K15)</f>
        <v>50456439</v>
      </c>
    </row>
    <row r="10" spans="1:11" ht="12.75">
      <c r="A10" s="207" t="s">
        <v>88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26436078</v>
      </c>
      <c r="K10" s="7">
        <v>22454852</v>
      </c>
    </row>
    <row r="11" spans="1:11" ht="12.75">
      <c r="A11" s="207" t="s">
        <v>11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7742495</v>
      </c>
      <c r="K11" s="7">
        <v>9118703</v>
      </c>
    </row>
    <row r="12" spans="1:11" ht="12.75">
      <c r="A12" s="207" t="s">
        <v>89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7342331</v>
      </c>
      <c r="K12" s="7">
        <v>7342331</v>
      </c>
    </row>
    <row r="13" spans="1:11" ht="12.75">
      <c r="A13" s="207" t="s">
        <v>173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0</v>
      </c>
      <c r="K13" s="7"/>
    </row>
    <row r="14" spans="1:11" ht="12.75">
      <c r="A14" s="207" t="s">
        <v>174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6902929</v>
      </c>
      <c r="K14" s="7">
        <v>10181300</v>
      </c>
    </row>
    <row r="15" spans="1:11" ht="12.75">
      <c r="A15" s="207" t="s">
        <v>175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212143</v>
      </c>
      <c r="K15" s="7">
        <v>1359253</v>
      </c>
    </row>
    <row r="16" spans="1:11" ht="12.75">
      <c r="A16" s="207" t="s">
        <v>171</v>
      </c>
      <c r="B16" s="208"/>
      <c r="C16" s="208"/>
      <c r="D16" s="208"/>
      <c r="E16" s="208"/>
      <c r="F16" s="208"/>
      <c r="G16" s="208"/>
      <c r="H16" s="209"/>
      <c r="I16" s="1">
        <v>10</v>
      </c>
      <c r="J16" s="46">
        <f>SUM(J17:J25)</f>
        <v>1101401089</v>
      </c>
      <c r="K16" s="46">
        <f>SUM(K17:K25)</f>
        <v>1099017889</v>
      </c>
    </row>
    <row r="17" spans="1:11" ht="12.75">
      <c r="A17" s="207" t="s">
        <v>176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150227351</v>
      </c>
      <c r="K17" s="7">
        <v>153347507</v>
      </c>
    </row>
    <row r="18" spans="1:11" ht="12.75">
      <c r="A18" s="207" t="s">
        <v>212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346741531</v>
      </c>
      <c r="K18" s="7">
        <v>332477632</v>
      </c>
    </row>
    <row r="19" spans="1:11" ht="12.75">
      <c r="A19" s="207" t="s">
        <v>177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364677407</v>
      </c>
      <c r="K19" s="7">
        <v>354596451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66046769</v>
      </c>
      <c r="K20" s="7">
        <v>61561853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>
        <v>0</v>
      </c>
      <c r="K21" s="7">
        <v>0</v>
      </c>
    </row>
    <row r="22" spans="1:11" ht="12.75">
      <c r="A22" s="207" t="s">
        <v>48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9531929</v>
      </c>
      <c r="K22" s="7">
        <v>8845566</v>
      </c>
    </row>
    <row r="23" spans="1:11" ht="12.75">
      <c r="A23" s="207" t="s">
        <v>49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25371451</v>
      </c>
      <c r="K23" s="7">
        <v>48509197</v>
      </c>
    </row>
    <row r="24" spans="1:11" ht="12.75">
      <c r="A24" s="207" t="s">
        <v>50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1031516</v>
      </c>
      <c r="K24" s="7">
        <v>1205099</v>
      </c>
    </row>
    <row r="25" spans="1:11" ht="12.75">
      <c r="A25" s="207" t="s">
        <v>51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137773135</v>
      </c>
      <c r="K25" s="7">
        <v>138474584</v>
      </c>
    </row>
    <row r="26" spans="1:11" ht="12.75">
      <c r="A26" s="207" t="s">
        <v>155</v>
      </c>
      <c r="B26" s="208"/>
      <c r="C26" s="208"/>
      <c r="D26" s="208"/>
      <c r="E26" s="208"/>
      <c r="F26" s="208"/>
      <c r="G26" s="208"/>
      <c r="H26" s="209"/>
      <c r="I26" s="1">
        <v>20</v>
      </c>
      <c r="J26" s="46">
        <f>SUM(J27:J34)</f>
        <v>275225424</v>
      </c>
      <c r="K26" s="46">
        <f>SUM(K27:K34)</f>
        <v>301973566</v>
      </c>
    </row>
    <row r="27" spans="1:11" ht="12.75">
      <c r="A27" s="207" t="s">
        <v>52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290067</v>
      </c>
      <c r="K27" s="7">
        <v>309396</v>
      </c>
    </row>
    <row r="28" spans="1:11" ht="12.75">
      <c r="A28" s="207" t="s">
        <v>53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0</v>
      </c>
      <c r="K28" s="7">
        <v>0</v>
      </c>
    </row>
    <row r="29" spans="1:11" ht="12.75">
      <c r="A29" s="207" t="s">
        <v>54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3527783</v>
      </c>
      <c r="K29" s="7">
        <v>2795328</v>
      </c>
    </row>
    <row r="30" spans="1:11" ht="12.75">
      <c r="A30" s="207" t="s">
        <v>59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0</v>
      </c>
      <c r="K30" s="7">
        <v>0</v>
      </c>
    </row>
    <row r="31" spans="1:11" ht="12.75">
      <c r="A31" s="207" t="s">
        <v>60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1265593</v>
      </c>
      <c r="K31" s="7">
        <v>1863307</v>
      </c>
    </row>
    <row r="32" spans="1:11" ht="12.75">
      <c r="A32" s="207" t="s">
        <v>61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7567423</v>
      </c>
      <c r="K32" s="7">
        <v>9099026</v>
      </c>
    </row>
    <row r="33" spans="1:11" ht="12.75">
      <c r="A33" s="207" t="s">
        <v>55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57782</v>
      </c>
      <c r="K33" s="7">
        <v>678655</v>
      </c>
    </row>
    <row r="34" spans="1:11" ht="12.75">
      <c r="A34" s="207" t="s">
        <v>148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>
        <v>262516776</v>
      </c>
      <c r="K34" s="7">
        <v>287227854</v>
      </c>
    </row>
    <row r="35" spans="1:11" ht="12.75">
      <c r="A35" s="207" t="s">
        <v>149</v>
      </c>
      <c r="B35" s="208"/>
      <c r="C35" s="208"/>
      <c r="D35" s="208"/>
      <c r="E35" s="208"/>
      <c r="F35" s="208"/>
      <c r="G35" s="208"/>
      <c r="H35" s="209"/>
      <c r="I35" s="1">
        <v>29</v>
      </c>
      <c r="J35" s="46">
        <f>SUM(J36:J38)</f>
        <v>10874967</v>
      </c>
      <c r="K35" s="46">
        <f>SUM(K36:K38)</f>
        <v>10196758</v>
      </c>
    </row>
    <row r="36" spans="1:11" ht="12.75">
      <c r="A36" s="207" t="s">
        <v>56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>
        <v>0</v>
      </c>
      <c r="K36" s="7">
        <v>0</v>
      </c>
    </row>
    <row r="37" spans="1:11" ht="12.75">
      <c r="A37" s="207" t="s">
        <v>57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6573825</v>
      </c>
      <c r="K37" s="7">
        <v>5932716</v>
      </c>
    </row>
    <row r="38" spans="1:11" ht="12.75">
      <c r="A38" s="207" t="s">
        <v>58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4301142</v>
      </c>
      <c r="K38" s="7">
        <v>4264042</v>
      </c>
    </row>
    <row r="39" spans="1:11" ht="12.75">
      <c r="A39" s="207" t="s">
        <v>150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264224</v>
      </c>
      <c r="K39" s="7">
        <v>262983</v>
      </c>
    </row>
    <row r="40" spans="1:11" ht="12.75">
      <c r="A40" s="210" t="s">
        <v>205</v>
      </c>
      <c r="B40" s="211"/>
      <c r="C40" s="211"/>
      <c r="D40" s="211"/>
      <c r="E40" s="211"/>
      <c r="F40" s="211"/>
      <c r="G40" s="211"/>
      <c r="H40" s="212"/>
      <c r="I40" s="1">
        <v>34</v>
      </c>
      <c r="J40" s="46">
        <f>J41+J49+J56+J64</f>
        <v>2264787369</v>
      </c>
      <c r="K40" s="46">
        <f>K41+K49+K56+K64</f>
        <v>2139707585</v>
      </c>
    </row>
    <row r="41" spans="1:11" ht="12.75">
      <c r="A41" s="207" t="s">
        <v>76</v>
      </c>
      <c r="B41" s="208"/>
      <c r="C41" s="208"/>
      <c r="D41" s="208"/>
      <c r="E41" s="208"/>
      <c r="F41" s="208"/>
      <c r="G41" s="208"/>
      <c r="H41" s="209"/>
      <c r="I41" s="1">
        <v>35</v>
      </c>
      <c r="J41" s="131">
        <f>SUM(J42:J48)</f>
        <v>461997111</v>
      </c>
      <c r="K41" s="131">
        <f>SUM(K42:K48)</f>
        <v>552450233</v>
      </c>
    </row>
    <row r="42" spans="1:11" ht="12.75">
      <c r="A42" s="207" t="s">
        <v>91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223313705</v>
      </c>
      <c r="K42" s="7">
        <v>249799792</v>
      </c>
    </row>
    <row r="43" spans="1:11" ht="12.75">
      <c r="A43" s="207" t="s">
        <v>92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149156841</v>
      </c>
      <c r="K43" s="7">
        <v>207405073</v>
      </c>
    </row>
    <row r="44" spans="1:11" ht="12.75">
      <c r="A44" s="207" t="s">
        <v>62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56157754</v>
      </c>
      <c r="K44" s="7">
        <v>45022494</v>
      </c>
    </row>
    <row r="45" spans="1:11" ht="12.75">
      <c r="A45" s="207" t="s">
        <v>63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24910880</v>
      </c>
      <c r="K45" s="7">
        <v>22669495</v>
      </c>
    </row>
    <row r="46" spans="1:11" ht="12.75">
      <c r="A46" s="207" t="s">
        <v>64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8457931</v>
      </c>
      <c r="K46" s="7">
        <v>27553379</v>
      </c>
    </row>
    <row r="47" spans="1:11" ht="12.75">
      <c r="A47" s="207" t="s">
        <v>65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0</v>
      </c>
      <c r="K47" s="7">
        <v>0</v>
      </c>
    </row>
    <row r="48" spans="1:11" ht="12.75">
      <c r="A48" s="207" t="s">
        <v>66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>
        <v>0</v>
      </c>
      <c r="K48" s="7">
        <v>0</v>
      </c>
    </row>
    <row r="49" spans="1:11" ht="12.75">
      <c r="A49" s="207" t="s">
        <v>77</v>
      </c>
      <c r="B49" s="208"/>
      <c r="C49" s="208"/>
      <c r="D49" s="208"/>
      <c r="E49" s="208"/>
      <c r="F49" s="208"/>
      <c r="G49" s="208"/>
      <c r="H49" s="209"/>
      <c r="I49" s="1">
        <v>43</v>
      </c>
      <c r="J49" s="46">
        <f>SUM(J50:J55)</f>
        <v>1008993029</v>
      </c>
      <c r="K49" s="46">
        <f>SUM(K50:K55)</f>
        <v>785870847</v>
      </c>
    </row>
    <row r="50" spans="1:11" ht="12.75">
      <c r="A50" s="207" t="s">
        <v>165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33338230</v>
      </c>
      <c r="K50" s="7">
        <v>27206520</v>
      </c>
    </row>
    <row r="51" spans="1:11" ht="12.75">
      <c r="A51" s="207" t="s">
        <v>166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877855447</v>
      </c>
      <c r="K51" s="7">
        <v>711766009</v>
      </c>
    </row>
    <row r="52" spans="1:11" ht="12.75">
      <c r="A52" s="207" t="s">
        <v>167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0</v>
      </c>
      <c r="K52" s="7">
        <v>0</v>
      </c>
    </row>
    <row r="53" spans="1:11" ht="12.75">
      <c r="A53" s="207" t="s">
        <v>168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1315878</v>
      </c>
      <c r="K53" s="7">
        <v>2616832</v>
      </c>
    </row>
    <row r="54" spans="1:11" ht="12.75">
      <c r="A54" s="207" t="s">
        <v>7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54887353</v>
      </c>
      <c r="K54" s="7">
        <v>29765038</v>
      </c>
    </row>
    <row r="55" spans="1:11" ht="12.75">
      <c r="A55" s="207" t="s">
        <v>8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41596121</v>
      </c>
      <c r="K55" s="7">
        <v>14516448</v>
      </c>
    </row>
    <row r="56" spans="1:11" ht="12.75">
      <c r="A56" s="207" t="s">
        <v>78</v>
      </c>
      <c r="B56" s="208"/>
      <c r="C56" s="208"/>
      <c r="D56" s="208"/>
      <c r="E56" s="208"/>
      <c r="F56" s="208"/>
      <c r="G56" s="208"/>
      <c r="H56" s="209"/>
      <c r="I56" s="1">
        <v>50</v>
      </c>
      <c r="J56" s="46">
        <f>SUM(J57:J63)</f>
        <v>273100411</v>
      </c>
      <c r="K56" s="46">
        <f>SUM(K57:K63)</f>
        <v>88281666</v>
      </c>
    </row>
    <row r="57" spans="1:11" ht="12.75">
      <c r="A57" s="207" t="s">
        <v>52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>
        <v>0</v>
      </c>
      <c r="K57" s="7">
        <v>0</v>
      </c>
    </row>
    <row r="58" spans="1:11" ht="12.75">
      <c r="A58" s="207" t="s">
        <v>53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0</v>
      </c>
      <c r="K58" s="7">
        <v>0</v>
      </c>
    </row>
    <row r="59" spans="1:11" ht="12.75">
      <c r="A59" s="207" t="s">
        <v>207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0</v>
      </c>
      <c r="K59" s="7">
        <v>0</v>
      </c>
    </row>
    <row r="60" spans="1:11" ht="12.75">
      <c r="A60" s="207" t="s">
        <v>59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0</v>
      </c>
      <c r="K60" s="7">
        <v>0</v>
      </c>
    </row>
    <row r="61" spans="1:11" ht="12.75">
      <c r="A61" s="207" t="s">
        <v>60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0</v>
      </c>
      <c r="K61" s="7">
        <v>0</v>
      </c>
    </row>
    <row r="62" spans="1:11" ht="12.75">
      <c r="A62" s="207" t="s">
        <v>61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272212320</v>
      </c>
      <c r="K62" s="7">
        <v>88138811</v>
      </c>
    </row>
    <row r="63" spans="1:11" ht="12.75">
      <c r="A63" s="207" t="s">
        <v>31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888091</v>
      </c>
      <c r="K63" s="7">
        <v>142855</v>
      </c>
    </row>
    <row r="64" spans="1:11" ht="12.75">
      <c r="A64" s="207" t="s">
        <v>172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520696818</v>
      </c>
      <c r="K64" s="7">
        <v>713104839</v>
      </c>
    </row>
    <row r="65" spans="1:11" ht="12.75">
      <c r="A65" s="210" t="s">
        <v>36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7842804</v>
      </c>
      <c r="K65" s="7">
        <v>18599504</v>
      </c>
    </row>
    <row r="66" spans="1:11" ht="12.75">
      <c r="A66" s="210" t="s">
        <v>206</v>
      </c>
      <c r="B66" s="211"/>
      <c r="C66" s="211"/>
      <c r="D66" s="211"/>
      <c r="E66" s="211"/>
      <c r="F66" s="211"/>
      <c r="G66" s="211"/>
      <c r="H66" s="212"/>
      <c r="I66" s="1">
        <v>60</v>
      </c>
      <c r="J66" s="46">
        <f>J7+J8+J40+J65</f>
        <v>3709031853</v>
      </c>
      <c r="K66" s="46">
        <f>K7+K8+K40+K65</f>
        <v>3620214724</v>
      </c>
    </row>
    <row r="67" spans="1:11" ht="12.75">
      <c r="A67" s="222" t="s">
        <v>67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1900003310</v>
      </c>
      <c r="K67" s="8">
        <v>1926176504</v>
      </c>
    </row>
    <row r="68" spans="1:11" ht="12.75">
      <c r="A68" s="199" t="s">
        <v>38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156</v>
      </c>
      <c r="B69" s="204"/>
      <c r="C69" s="204"/>
      <c r="D69" s="204"/>
      <c r="E69" s="204"/>
      <c r="F69" s="204"/>
      <c r="G69" s="204"/>
      <c r="H69" s="221"/>
      <c r="I69" s="3">
        <v>62</v>
      </c>
      <c r="J69" s="47">
        <f>J70+J71+J72+J78+J79+J82+J85</f>
        <v>2484900105</v>
      </c>
      <c r="K69" s="47">
        <f>K70+K71+K72+K78+K79+K82+K85</f>
        <v>2489122534</v>
      </c>
    </row>
    <row r="70" spans="1:11" ht="12.75">
      <c r="A70" s="207" t="s">
        <v>115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1208895930</v>
      </c>
      <c r="K70" s="7">
        <v>1208895930</v>
      </c>
    </row>
    <row r="71" spans="1:11" ht="12.75">
      <c r="A71" s="207" t="s">
        <v>116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719579</v>
      </c>
      <c r="K71" s="7">
        <v>719579</v>
      </c>
    </row>
    <row r="72" spans="1:11" ht="12.75">
      <c r="A72" s="207" t="s">
        <v>117</v>
      </c>
      <c r="B72" s="208"/>
      <c r="C72" s="208"/>
      <c r="D72" s="208"/>
      <c r="E72" s="208"/>
      <c r="F72" s="208"/>
      <c r="G72" s="208"/>
      <c r="H72" s="209"/>
      <c r="I72" s="1">
        <v>65</v>
      </c>
      <c r="J72" s="46">
        <f>J73+J74-J75+J76+J77</f>
        <v>623163094</v>
      </c>
      <c r="K72" s="46">
        <f>K73+K74-K75+K76+K77</f>
        <v>683603111</v>
      </c>
    </row>
    <row r="73" spans="1:11" ht="12.75">
      <c r="A73" s="207" t="s">
        <v>118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57920857</v>
      </c>
      <c r="K73" s="7">
        <v>62447462</v>
      </c>
    </row>
    <row r="74" spans="1:11" ht="12.75">
      <c r="A74" s="207" t="s">
        <v>119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4143784</v>
      </c>
      <c r="K74" s="7">
        <v>10143784</v>
      </c>
    </row>
    <row r="75" spans="1:11" ht="12.75">
      <c r="A75" s="207" t="s">
        <v>107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4143784</v>
      </c>
      <c r="K75" s="7">
        <v>9403554</v>
      </c>
    </row>
    <row r="76" spans="1:11" ht="12.75">
      <c r="A76" s="207" t="s">
        <v>108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405400310</v>
      </c>
      <c r="K76" s="7">
        <v>421760810</v>
      </c>
    </row>
    <row r="77" spans="1:11" ht="12.75">
      <c r="A77" s="207" t="s">
        <v>109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159841927</v>
      </c>
      <c r="K77" s="7">
        <v>198654609</v>
      </c>
    </row>
    <row r="78" spans="1:11" ht="12.75">
      <c r="A78" s="207" t="s">
        <v>110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129445</v>
      </c>
      <c r="K78" s="7">
        <v>49845</v>
      </c>
    </row>
    <row r="79" spans="1:11" ht="12.75">
      <c r="A79" s="207" t="s">
        <v>203</v>
      </c>
      <c r="B79" s="208"/>
      <c r="C79" s="208"/>
      <c r="D79" s="208"/>
      <c r="E79" s="208"/>
      <c r="F79" s="208"/>
      <c r="G79" s="208"/>
      <c r="H79" s="209"/>
      <c r="I79" s="1">
        <v>72</v>
      </c>
      <c r="J79" s="46">
        <f>J80-J81</f>
        <v>337981548</v>
      </c>
      <c r="K79" s="46">
        <f>K80-K81</f>
        <v>319606664</v>
      </c>
    </row>
    <row r="80" spans="1:11" ht="12.75">
      <c r="A80" s="218" t="s">
        <v>139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337981548</v>
      </c>
      <c r="K80" s="7">
        <v>319606664</v>
      </c>
    </row>
    <row r="81" spans="1:11" ht="12.75">
      <c r="A81" s="218" t="s">
        <v>140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0</v>
      </c>
      <c r="K81" s="7">
        <v>0</v>
      </c>
    </row>
    <row r="82" spans="1:11" ht="12.75">
      <c r="A82" s="207" t="s">
        <v>204</v>
      </c>
      <c r="B82" s="208"/>
      <c r="C82" s="208"/>
      <c r="D82" s="208"/>
      <c r="E82" s="208"/>
      <c r="F82" s="208"/>
      <c r="G82" s="208"/>
      <c r="H82" s="209"/>
      <c r="I82" s="1">
        <v>75</v>
      </c>
      <c r="J82" s="46">
        <f>J83-J84</f>
        <v>83625614</v>
      </c>
      <c r="K82" s="46">
        <f>K83-K84</f>
        <v>55220671</v>
      </c>
    </row>
    <row r="83" spans="1:11" ht="12.75">
      <c r="A83" s="218" t="s">
        <v>141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83625614</v>
      </c>
      <c r="K83" s="7">
        <v>55220671</v>
      </c>
    </row>
    <row r="84" spans="1:11" ht="12.75">
      <c r="A84" s="218" t="s">
        <v>142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0</v>
      </c>
      <c r="K84" s="7">
        <v>0</v>
      </c>
    </row>
    <row r="85" spans="1:11" ht="12.75">
      <c r="A85" s="207" t="s">
        <v>143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230384895</v>
      </c>
      <c r="K85" s="7">
        <v>221026734</v>
      </c>
    </row>
    <row r="86" spans="1:11" ht="12.75">
      <c r="A86" s="210" t="s">
        <v>13</v>
      </c>
      <c r="B86" s="211"/>
      <c r="C86" s="211"/>
      <c r="D86" s="211"/>
      <c r="E86" s="211"/>
      <c r="F86" s="211"/>
      <c r="G86" s="211"/>
      <c r="H86" s="212"/>
      <c r="I86" s="1">
        <v>79</v>
      </c>
      <c r="J86" s="46">
        <f>SUM(J87:J89)</f>
        <v>220046463</v>
      </c>
      <c r="K86" s="46">
        <f>SUM(K87:K89)</f>
        <v>207861759</v>
      </c>
    </row>
    <row r="87" spans="1:12" ht="12.75">
      <c r="A87" s="207" t="s">
        <v>103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48661974</v>
      </c>
      <c r="K87" s="7">
        <v>47820294</v>
      </c>
      <c r="L87" s="130"/>
    </row>
    <row r="88" spans="1:11" ht="12.75">
      <c r="A88" s="207" t="s">
        <v>104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0</v>
      </c>
      <c r="K88" s="7">
        <v>0</v>
      </c>
    </row>
    <row r="89" spans="1:11" ht="12.75">
      <c r="A89" s="207" t="s">
        <v>105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171384489</v>
      </c>
      <c r="K89" s="7">
        <v>160041465</v>
      </c>
    </row>
    <row r="90" spans="1:11" ht="12.75">
      <c r="A90" s="210" t="s">
        <v>14</v>
      </c>
      <c r="B90" s="211"/>
      <c r="C90" s="211"/>
      <c r="D90" s="211"/>
      <c r="E90" s="211"/>
      <c r="F90" s="211"/>
      <c r="G90" s="211"/>
      <c r="H90" s="212"/>
      <c r="I90" s="1">
        <v>83</v>
      </c>
      <c r="J90" s="46">
        <f>SUM(J91:J99)</f>
        <v>128800017</v>
      </c>
      <c r="K90" s="46">
        <f>SUM(K91:K99)</f>
        <v>127492934</v>
      </c>
    </row>
    <row r="91" spans="1:11" ht="12.75">
      <c r="A91" s="207" t="s">
        <v>106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0</v>
      </c>
      <c r="K91" s="7">
        <v>0</v>
      </c>
    </row>
    <row r="92" spans="1:11" ht="12.75">
      <c r="A92" s="207" t="s">
        <v>208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0</v>
      </c>
      <c r="K92" s="7">
        <v>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120798248</v>
      </c>
      <c r="K93" s="7">
        <v>119666757</v>
      </c>
    </row>
    <row r="94" spans="1:11" ht="12.75">
      <c r="A94" s="207" t="s">
        <v>209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>
        <v>0</v>
      </c>
      <c r="K94" s="7">
        <v>0</v>
      </c>
    </row>
    <row r="95" spans="1:11" ht="12.75">
      <c r="A95" s="207" t="s">
        <v>210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0</v>
      </c>
      <c r="K95" s="7">
        <v>0</v>
      </c>
    </row>
    <row r="96" spans="1:11" ht="12.75">
      <c r="A96" s="207" t="s">
        <v>211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0</v>
      </c>
      <c r="K96" s="7">
        <v>0</v>
      </c>
    </row>
    <row r="97" spans="1:11" ht="12.75">
      <c r="A97" s="207" t="s">
        <v>70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>
        <v>0</v>
      </c>
      <c r="K97" s="7">
        <v>0</v>
      </c>
    </row>
    <row r="98" spans="1:11" ht="12.75">
      <c r="A98" s="207" t="s">
        <v>68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8001769</v>
      </c>
      <c r="K98" s="7">
        <v>7826177</v>
      </c>
    </row>
    <row r="99" spans="1:11" ht="12.75">
      <c r="A99" s="207" t="s">
        <v>69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0</v>
      </c>
      <c r="K99" s="7">
        <v>0</v>
      </c>
    </row>
    <row r="100" spans="1:11" ht="12.75">
      <c r="A100" s="210" t="s">
        <v>15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6">
        <f>SUM(J101:J112)</f>
        <v>740298872</v>
      </c>
      <c r="K100" s="46">
        <f>SUM(K101:K112)</f>
        <v>713556736</v>
      </c>
    </row>
    <row r="101" spans="1:11" ht="12.75">
      <c r="A101" s="207" t="s">
        <v>106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16100685</v>
      </c>
      <c r="K101" s="7">
        <v>6300722</v>
      </c>
    </row>
    <row r="102" spans="1:11" ht="12.75">
      <c r="A102" s="207" t="s">
        <v>208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0</v>
      </c>
      <c r="K102" s="7">
        <v>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63928234</v>
      </c>
      <c r="K103" s="7">
        <v>54052784</v>
      </c>
    </row>
    <row r="104" spans="1:11" ht="12.75">
      <c r="A104" s="207" t="s">
        <v>209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177190153</v>
      </c>
      <c r="K104" s="7">
        <v>216896232</v>
      </c>
    </row>
    <row r="105" spans="1:11" ht="13.5" customHeight="1">
      <c r="A105" s="207" t="s">
        <v>210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364550205</v>
      </c>
      <c r="K105" s="7">
        <v>319679690</v>
      </c>
    </row>
    <row r="106" spans="1:11" ht="13.5" customHeight="1">
      <c r="A106" s="207" t="s">
        <v>211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0</v>
      </c>
      <c r="K106" s="7">
        <v>0</v>
      </c>
    </row>
    <row r="107" spans="1:11" ht="12.75">
      <c r="A107" s="207" t="s">
        <v>70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0</v>
      </c>
      <c r="K107" s="7">
        <v>0</v>
      </c>
    </row>
    <row r="108" spans="1:11" ht="12.75">
      <c r="A108" s="207" t="s">
        <v>71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37509409</v>
      </c>
      <c r="K108" s="7">
        <v>38189589</v>
      </c>
    </row>
    <row r="109" spans="1:11" ht="12.75">
      <c r="A109" s="207" t="s">
        <v>72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56276759</v>
      </c>
      <c r="K109" s="7">
        <v>27141262</v>
      </c>
    </row>
    <row r="110" spans="1:11" ht="12.75">
      <c r="A110" s="207" t="s">
        <v>75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676131</v>
      </c>
      <c r="K110" s="7">
        <v>759035</v>
      </c>
    </row>
    <row r="111" spans="1:11" ht="12.75">
      <c r="A111" s="207" t="s">
        <v>73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>
        <v>0</v>
      </c>
      <c r="K111" s="7">
        <v>0</v>
      </c>
    </row>
    <row r="112" spans="1:11" ht="12.75">
      <c r="A112" s="207" t="s">
        <v>74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24067296</v>
      </c>
      <c r="K112" s="7">
        <v>50537422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134986396</v>
      </c>
      <c r="K113" s="7">
        <v>82180761</v>
      </c>
    </row>
    <row r="114" spans="1:11" ht="12.75">
      <c r="A114" s="210" t="s">
        <v>19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6">
        <f>J69+J86+J90+J100+J113</f>
        <v>3709031853</v>
      </c>
      <c r="K114" s="46">
        <f>K69+K86+K90+K100+K113</f>
        <v>3620214724</v>
      </c>
    </row>
    <row r="115" spans="1:11" ht="12.75">
      <c r="A115" s="196" t="s">
        <v>37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1900003310</v>
      </c>
      <c r="K115" s="8">
        <v>1926176504</v>
      </c>
    </row>
    <row r="116" spans="1:11" ht="12.75">
      <c r="A116" s="199" t="s">
        <v>274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151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3" ht="12.75">
      <c r="A118" s="207" t="s">
        <v>5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2254515210</v>
      </c>
      <c r="K118" s="7">
        <v>2268095800</v>
      </c>
      <c r="L118" s="130"/>
      <c r="M118" s="130"/>
    </row>
    <row r="119" spans="1:13" ht="12.75">
      <c r="A119" s="213" t="s">
        <v>6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v>230384895</v>
      </c>
      <c r="K119" s="8">
        <v>221026734</v>
      </c>
      <c r="L119" s="130"/>
      <c r="M119" s="130"/>
    </row>
    <row r="120" spans="1:11" ht="12.75">
      <c r="A120" s="216" t="s">
        <v>275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3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M121" s="1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7:H107"/>
    <mergeCell ref="A108:H108"/>
    <mergeCell ref="A106:H106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J1:J9 J16 J26 J35 J40 J49 J56 J66 J68:J69 J72 J79 J82:K82 J86 J90 J100 J114 J116:J117 J120:J65536 A1:I65536 L1:IV65536 K1:K40 K42:K81 K83:K65536"/>
    <dataValidation type="whole" operator="greaterThanOrEqual" allowBlank="1" showInputMessage="1" showErrorMessage="1" errorTitle="Pogrešan unos" error="Mogu se unijeti samo cjelobrojne pozitivne vrijednosti." sqref="J91:J99 J10:J15 J17:J25 J27:J34 J36:J39 K41 J50:J55 J57:J65 J70 J67 J73:J77 J80:J81 J83:J84 J87:J89 J101:J113 J41:J48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110" zoomScaleSheetLayoutView="110" zoomScalePageLayoutView="0" workbookViewId="0" topLeftCell="A1">
      <selection activeCell="I21" sqref="I21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421875" style="45" customWidth="1"/>
    <col min="12" max="12" width="11.00390625" style="45" customWidth="1"/>
    <col min="13" max="13" width="10.8515625" style="45" customWidth="1"/>
    <col min="14" max="16384" width="9.140625" style="45" customWidth="1"/>
  </cols>
  <sheetData>
    <row r="1" spans="1:13" ht="12.75" customHeight="1">
      <c r="A1" s="231" t="s">
        <v>128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301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1.75">
      <c r="A4" s="254" t="s">
        <v>39</v>
      </c>
      <c r="B4" s="254"/>
      <c r="C4" s="254"/>
      <c r="D4" s="254"/>
      <c r="E4" s="254"/>
      <c r="F4" s="254"/>
      <c r="G4" s="254"/>
      <c r="H4" s="254"/>
      <c r="I4" s="51" t="s">
        <v>244</v>
      </c>
      <c r="J4" s="255" t="s">
        <v>282</v>
      </c>
      <c r="K4" s="255"/>
      <c r="L4" s="255" t="s">
        <v>283</v>
      </c>
      <c r="M4" s="255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1"/>
      <c r="J5" s="53" t="s">
        <v>278</v>
      </c>
      <c r="K5" s="53" t="s">
        <v>279</v>
      </c>
      <c r="L5" s="53" t="s">
        <v>278</v>
      </c>
      <c r="M5" s="53" t="s">
        <v>279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3" t="s">
        <v>20</v>
      </c>
      <c r="B7" s="204"/>
      <c r="C7" s="204"/>
      <c r="D7" s="204"/>
      <c r="E7" s="204"/>
      <c r="F7" s="204"/>
      <c r="G7" s="204"/>
      <c r="H7" s="221"/>
      <c r="I7" s="3">
        <v>111</v>
      </c>
      <c r="J7" s="47">
        <f>SUM(J8:J9)</f>
        <v>2045192732</v>
      </c>
      <c r="K7" s="47">
        <f>SUM(K8:K9)</f>
        <v>713019513</v>
      </c>
      <c r="L7" s="47">
        <f>SUM(L8:L9)</f>
        <v>1969435502</v>
      </c>
      <c r="M7" s="47">
        <f>SUM(M8:M9)</f>
        <v>677458838</v>
      </c>
    </row>
    <row r="8" spans="1:13" ht="12.75">
      <c r="A8" s="210" t="s">
        <v>126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1925200868</v>
      </c>
      <c r="K8" s="7">
        <v>682515947</v>
      </c>
      <c r="L8" s="7">
        <v>1844606071</v>
      </c>
      <c r="M8" s="7">
        <v>640695833</v>
      </c>
    </row>
    <row r="9" spans="1:13" ht="12.75">
      <c r="A9" s="210" t="s">
        <v>79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119991864</v>
      </c>
      <c r="K9" s="7">
        <v>30503566</v>
      </c>
      <c r="L9" s="7">
        <v>124829431</v>
      </c>
      <c r="M9" s="7">
        <v>36763005</v>
      </c>
    </row>
    <row r="10" spans="1:13" ht="12.75">
      <c r="A10" s="210" t="s">
        <v>9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6">
        <f>J11+J12+J16+J20+J21+J22+J25+J26</f>
        <v>1999477078</v>
      </c>
      <c r="K10" s="46">
        <f>K11+K12+K16+K20+K21+K22+K25+K26</f>
        <v>699005427</v>
      </c>
      <c r="L10" s="46">
        <f>L11+L12+L16+L20+L21+L22+L25+L26</f>
        <v>1901358676</v>
      </c>
      <c r="M10" s="46">
        <f>M11+M12+M16+M20+M21+M22+M25+M26</f>
        <v>653527267</v>
      </c>
    </row>
    <row r="11" spans="1:13" ht="12.75">
      <c r="A11" s="210" t="s">
        <v>80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-4950661</v>
      </c>
      <c r="K11" s="7">
        <v>26637332</v>
      </c>
      <c r="L11" s="7">
        <v>-46760065</v>
      </c>
      <c r="M11" s="7">
        <v>15922150</v>
      </c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6">
        <f>SUM(J13:J15)</f>
        <v>1328586417</v>
      </c>
      <c r="K12" s="46">
        <f>SUM(K13:K15)</f>
        <v>455438667</v>
      </c>
      <c r="L12" s="46">
        <f>SUM(L13:L15)</f>
        <v>1296190270</v>
      </c>
      <c r="M12" s="46">
        <f>SUM(M13:M15)</f>
        <v>425727937</v>
      </c>
    </row>
    <row r="13" spans="1:13" ht="12.75">
      <c r="A13" s="207" t="s">
        <v>120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958064925</v>
      </c>
      <c r="K13" s="7">
        <v>327877799</v>
      </c>
      <c r="L13" s="7">
        <v>923625289</v>
      </c>
      <c r="M13" s="7">
        <v>298069663</v>
      </c>
    </row>
    <row r="14" spans="1:13" ht="12.75">
      <c r="A14" s="207" t="s">
        <v>121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134789492</v>
      </c>
      <c r="K14" s="7">
        <v>47521882</v>
      </c>
      <c r="L14" s="7">
        <v>144621870</v>
      </c>
      <c r="M14" s="7">
        <v>50676698</v>
      </c>
    </row>
    <row r="15" spans="1:13" ht="12.75">
      <c r="A15" s="207" t="s">
        <v>41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235732000</v>
      </c>
      <c r="K15" s="7">
        <v>80038986</v>
      </c>
      <c r="L15" s="7">
        <v>227943111</v>
      </c>
      <c r="M15" s="7">
        <v>76981576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6">
        <f>SUM(J17:J19)</f>
        <v>406581995</v>
      </c>
      <c r="K16" s="46">
        <f>SUM(K17:K19)</f>
        <v>138284696</v>
      </c>
      <c r="L16" s="46">
        <f>SUM(L17:L19)</f>
        <v>418831283</v>
      </c>
      <c r="M16" s="46">
        <f>SUM(M17:M19)</f>
        <v>138392867</v>
      </c>
    </row>
    <row r="17" spans="1:13" ht="12.75">
      <c r="A17" s="207" t="s">
        <v>42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238434198</v>
      </c>
      <c r="K17" s="7">
        <v>80875645</v>
      </c>
      <c r="L17" s="7">
        <v>244947251</v>
      </c>
      <c r="M17" s="7">
        <v>81612162</v>
      </c>
    </row>
    <row r="18" spans="1:13" ht="12.75">
      <c r="A18" s="207" t="s">
        <v>43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112124161</v>
      </c>
      <c r="K18" s="7">
        <v>37824738</v>
      </c>
      <c r="L18" s="7">
        <v>116164898</v>
      </c>
      <c r="M18" s="7">
        <v>36635622</v>
      </c>
    </row>
    <row r="19" spans="1:13" ht="12.75">
      <c r="A19" s="207" t="s">
        <v>44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56023636</v>
      </c>
      <c r="K19" s="7">
        <v>19584313</v>
      </c>
      <c r="L19" s="7">
        <v>57719134</v>
      </c>
      <c r="M19" s="7">
        <v>20145083</v>
      </c>
    </row>
    <row r="20" spans="1:13" ht="12.75">
      <c r="A20" s="210" t="s">
        <v>81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70203954</v>
      </c>
      <c r="K20" s="7">
        <v>23400659</v>
      </c>
      <c r="L20" s="7">
        <v>68083347</v>
      </c>
      <c r="M20" s="7">
        <v>23137105</v>
      </c>
    </row>
    <row r="21" spans="1:13" ht="12.75">
      <c r="A21" s="210" t="s">
        <v>82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148736656</v>
      </c>
      <c r="K21" s="7">
        <v>46063653</v>
      </c>
      <c r="L21" s="7">
        <v>149056958</v>
      </c>
      <c r="M21" s="7">
        <v>47605479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6">
        <f>SUM(J23:J24)</f>
        <v>3489411</v>
      </c>
      <c r="K22" s="46">
        <f>SUM(K23:K24)</f>
        <v>1925267</v>
      </c>
      <c r="L22" s="46">
        <f>SUM(L23:L24)</f>
        <v>1819936</v>
      </c>
      <c r="M22" s="46">
        <f>SUM(M23:M24)</f>
        <v>1126473</v>
      </c>
    </row>
    <row r="23" spans="1:13" ht="12.75">
      <c r="A23" s="207" t="s">
        <v>111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0</v>
      </c>
      <c r="K23" s="7">
        <v>0</v>
      </c>
      <c r="L23" s="7">
        <v>21818</v>
      </c>
      <c r="M23" s="7">
        <v>-158</v>
      </c>
    </row>
    <row r="24" spans="1:13" ht="12.75">
      <c r="A24" s="207" t="s">
        <v>112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3489411</v>
      </c>
      <c r="K24" s="7">
        <v>1925267</v>
      </c>
      <c r="L24" s="7">
        <v>1798118</v>
      </c>
      <c r="M24" s="7">
        <v>1126631</v>
      </c>
    </row>
    <row r="25" spans="1:13" ht="12.75">
      <c r="A25" s="210" t="s">
        <v>83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12133598</v>
      </c>
      <c r="K25" s="7">
        <v>5742070</v>
      </c>
      <c r="L25" s="7">
        <v>8179930</v>
      </c>
      <c r="M25" s="7">
        <v>-918274</v>
      </c>
    </row>
    <row r="26" spans="1:13" ht="12.75">
      <c r="A26" s="210" t="s">
        <v>35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34695708</v>
      </c>
      <c r="K26" s="7">
        <v>1513083</v>
      </c>
      <c r="L26" s="7">
        <v>5957017</v>
      </c>
      <c r="M26" s="7">
        <v>2533530</v>
      </c>
    </row>
    <row r="27" spans="1:13" ht="12.75">
      <c r="A27" s="210" t="s">
        <v>178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6">
        <f>SUM(J28:J32)</f>
        <v>36607746</v>
      </c>
      <c r="K27" s="46">
        <f>SUM(K28:K32)</f>
        <v>14156163</v>
      </c>
      <c r="L27" s="46">
        <f>SUM(L28:L32)</f>
        <v>26795488</v>
      </c>
      <c r="M27" s="46">
        <f>SUM(M28:M32)</f>
        <v>8858572</v>
      </c>
    </row>
    <row r="28" spans="1:13" ht="12.75">
      <c r="A28" s="210" t="s">
        <v>192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1022638</v>
      </c>
      <c r="K28" s="7">
        <v>229514</v>
      </c>
      <c r="L28" s="7">
        <v>1270243</v>
      </c>
      <c r="M28" s="7">
        <v>-28514</v>
      </c>
    </row>
    <row r="29" spans="1:13" ht="12.75">
      <c r="A29" s="210" t="s">
        <v>129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33466708</v>
      </c>
      <c r="K29" s="7">
        <v>14049465</v>
      </c>
      <c r="L29" s="7">
        <v>25158053</v>
      </c>
      <c r="M29" s="7">
        <v>8846859</v>
      </c>
    </row>
    <row r="30" spans="1:13" ht="12.75">
      <c r="A30" s="210" t="s">
        <v>113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0" t="s">
        <v>188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0</v>
      </c>
      <c r="K31" s="7">
        <v>0</v>
      </c>
      <c r="L31" s="7">
        <v>183872</v>
      </c>
      <c r="M31" s="7"/>
    </row>
    <row r="32" spans="1:13" ht="12.75">
      <c r="A32" s="210" t="s">
        <v>114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2118400</v>
      </c>
      <c r="K32" s="7">
        <v>-122816</v>
      </c>
      <c r="L32" s="7">
        <v>183320</v>
      </c>
      <c r="M32" s="7">
        <v>40227</v>
      </c>
    </row>
    <row r="33" spans="1:13" ht="12.75">
      <c r="A33" s="210" t="s">
        <v>179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6">
        <f>SUM(J34:J37)</f>
        <v>40732323</v>
      </c>
      <c r="K33" s="46">
        <f>SUM(K34:K37)</f>
        <v>7487392</v>
      </c>
      <c r="L33" s="46">
        <f>SUM(L34:L37)</f>
        <v>33930432</v>
      </c>
      <c r="M33" s="46">
        <f>SUM(M34:M37)</f>
        <v>4483859</v>
      </c>
    </row>
    <row r="34" spans="1:13" ht="12.75">
      <c r="A34" s="210" t="s">
        <v>46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921578</v>
      </c>
      <c r="K34" s="7">
        <v>132749</v>
      </c>
      <c r="L34" s="7">
        <v>1222668</v>
      </c>
      <c r="M34" s="7">
        <v>-14140</v>
      </c>
    </row>
    <row r="35" spans="1:13" ht="12.75">
      <c r="A35" s="210" t="s">
        <v>45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39805018</v>
      </c>
      <c r="K35" s="7">
        <v>7352988</v>
      </c>
      <c r="L35" s="7">
        <v>32650890</v>
      </c>
      <c r="M35" s="7">
        <v>5237397</v>
      </c>
    </row>
    <row r="36" spans="1:13" ht="12.75">
      <c r="A36" s="210" t="s">
        <v>189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0</v>
      </c>
      <c r="K36" s="7">
        <v>0</v>
      </c>
      <c r="L36" s="7">
        <v>0</v>
      </c>
      <c r="M36" s="7">
        <v>-752390</v>
      </c>
    </row>
    <row r="37" spans="1:13" ht="12.75">
      <c r="A37" s="210" t="s">
        <v>47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5727</v>
      </c>
      <c r="K37" s="7">
        <v>1655</v>
      </c>
      <c r="L37" s="7">
        <v>56874</v>
      </c>
      <c r="M37" s="7">
        <v>12992</v>
      </c>
    </row>
    <row r="38" spans="1:13" ht="12.75">
      <c r="A38" s="210" t="s">
        <v>160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>
        <v>42170926</v>
      </c>
      <c r="K38" s="7">
        <v>16378147</v>
      </c>
      <c r="L38" s="7">
        <v>24871758</v>
      </c>
      <c r="M38" s="7">
        <v>11891455</v>
      </c>
    </row>
    <row r="39" spans="1:13" ht="12.75">
      <c r="A39" s="210" t="s">
        <v>161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0" t="s">
        <v>190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0" t="s">
        <v>191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0" t="s">
        <v>180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6">
        <f>J7+J27+J38+J40</f>
        <v>2123971404</v>
      </c>
      <c r="K42" s="46">
        <f>K7+K27+K38+K40</f>
        <v>743553823</v>
      </c>
      <c r="L42" s="46">
        <f>L7+L27+L38+L40</f>
        <v>2021102748</v>
      </c>
      <c r="M42" s="46">
        <f>M7+M27+M38+M40</f>
        <v>698208865</v>
      </c>
    </row>
    <row r="43" spans="1:13" ht="12.75">
      <c r="A43" s="210" t="s">
        <v>181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6">
        <f>J10+J33+J39+J41</f>
        <v>2040209401</v>
      </c>
      <c r="K43" s="46">
        <f>K10+K33+K39+K41</f>
        <v>706492819</v>
      </c>
      <c r="L43" s="46">
        <f>L10+L33+L39+L41</f>
        <v>1935289108</v>
      </c>
      <c r="M43" s="46">
        <f>M10+M33+M39+M41</f>
        <v>658011126</v>
      </c>
    </row>
    <row r="44" spans="1:13" ht="12.75">
      <c r="A44" s="210" t="s">
        <v>201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6">
        <f>J42-J43</f>
        <v>83762003</v>
      </c>
      <c r="K44" s="46">
        <f>K42-K43</f>
        <v>37061004</v>
      </c>
      <c r="L44" s="46">
        <f>L42-L43</f>
        <v>85813640</v>
      </c>
      <c r="M44" s="46">
        <f>M42-M43</f>
        <v>40197739</v>
      </c>
    </row>
    <row r="45" spans="1:13" ht="12.75">
      <c r="A45" s="218" t="s">
        <v>183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6">
        <f>IF(J42&gt;J43,J42-J43,0)</f>
        <v>83762003</v>
      </c>
      <c r="K45" s="46">
        <f>IF(K42&gt;K43,K42-K43,0)</f>
        <v>37061004</v>
      </c>
      <c r="L45" s="46">
        <f>IF(L42&gt;L43,L42-L43,0)</f>
        <v>85813640</v>
      </c>
      <c r="M45" s="46">
        <f>IF(M42&gt;M43,M42-M43,0)</f>
        <v>40197739</v>
      </c>
    </row>
    <row r="46" spans="1:13" ht="12.75">
      <c r="A46" s="218" t="s">
        <v>184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10" t="s">
        <v>182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14584396</v>
      </c>
      <c r="K47" s="7">
        <v>5486605</v>
      </c>
      <c r="L47" s="7">
        <v>14254240</v>
      </c>
      <c r="M47" s="7">
        <v>4506828</v>
      </c>
    </row>
    <row r="48" spans="1:13" ht="12.75">
      <c r="A48" s="210" t="s">
        <v>202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6">
        <f>J44-J47</f>
        <v>69177607</v>
      </c>
      <c r="K48" s="46">
        <f>K44-K47</f>
        <v>31574399</v>
      </c>
      <c r="L48" s="46">
        <f>L44-L47</f>
        <v>71559400</v>
      </c>
      <c r="M48" s="46">
        <f>M44-M47</f>
        <v>35690911</v>
      </c>
    </row>
    <row r="49" spans="1:13" ht="12.75">
      <c r="A49" s="218" t="s">
        <v>157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6">
        <f>IF(J48&gt;0,J48,0)</f>
        <v>69177607</v>
      </c>
      <c r="K49" s="46">
        <f>IF(K48&gt;0,K48,0)</f>
        <v>31574399</v>
      </c>
      <c r="L49" s="46">
        <f>IF(L48&gt;0,L48,0)</f>
        <v>71559400</v>
      </c>
      <c r="M49" s="46">
        <f>IF(M48&gt;0,M48,0)</f>
        <v>35690911</v>
      </c>
    </row>
    <row r="50" spans="1:13" ht="12.75">
      <c r="A50" s="250" t="s">
        <v>185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199" t="s">
        <v>276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152</v>
      </c>
      <c r="B52" s="204"/>
      <c r="C52" s="204"/>
      <c r="D52" s="204"/>
      <c r="E52" s="204"/>
      <c r="F52" s="204"/>
      <c r="G52" s="204"/>
      <c r="H52" s="204"/>
      <c r="I52" s="48"/>
      <c r="J52" s="48"/>
      <c r="K52" s="48"/>
      <c r="L52" s="48"/>
      <c r="M52" s="55"/>
    </row>
    <row r="53" spans="1:13" ht="12.75">
      <c r="A53" s="247" t="s">
        <v>199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54790493</v>
      </c>
      <c r="K53" s="7">
        <v>28815310</v>
      </c>
      <c r="L53" s="7">
        <v>55220671</v>
      </c>
      <c r="M53" s="7">
        <v>28780420</v>
      </c>
    </row>
    <row r="54" spans="1:13" ht="12.75">
      <c r="A54" s="247" t="s">
        <v>200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>
        <v>14387114</v>
      </c>
      <c r="K54" s="8">
        <v>2759089</v>
      </c>
      <c r="L54" s="8">
        <v>16338729</v>
      </c>
      <c r="M54" s="8">
        <v>6910491</v>
      </c>
    </row>
    <row r="55" spans="1:13" ht="12.75" customHeight="1">
      <c r="A55" s="199" t="s">
        <v>154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169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69177607</v>
      </c>
      <c r="K56" s="6">
        <v>31574399</v>
      </c>
      <c r="L56" s="6">
        <v>71559400</v>
      </c>
      <c r="M56" s="6">
        <v>35690911</v>
      </c>
    </row>
    <row r="57" spans="1:13" ht="12.75">
      <c r="A57" s="210" t="s">
        <v>186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6">
        <f>SUM(J58:J64)</f>
        <v>-2435010</v>
      </c>
      <c r="K57" s="46">
        <f>SUM(K58:K64)</f>
        <v>-2220895</v>
      </c>
      <c r="L57" s="46">
        <f>SUM(L58:L64)</f>
        <v>-575032</v>
      </c>
      <c r="M57" s="46">
        <f>SUM(M58:M64)</f>
        <v>494930</v>
      </c>
    </row>
    <row r="58" spans="1:13" ht="12.75">
      <c r="A58" s="210" t="s">
        <v>193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>
        <v>-309980</v>
      </c>
      <c r="K58" s="7">
        <v>-95865</v>
      </c>
      <c r="L58" s="7">
        <v>-575032</v>
      </c>
      <c r="M58" s="7">
        <v>494930</v>
      </c>
    </row>
    <row r="59" spans="1:13" ht="12.75">
      <c r="A59" s="210" t="s">
        <v>194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0</v>
      </c>
      <c r="K59" s="7">
        <v>0</v>
      </c>
      <c r="L59" s="7"/>
      <c r="M59" s="7">
        <v>0</v>
      </c>
    </row>
    <row r="60" spans="1:13" ht="12.75">
      <c r="A60" s="210" t="s">
        <v>30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>
        <v>-2125030</v>
      </c>
      <c r="K60" s="7">
        <v>-2125030</v>
      </c>
      <c r="L60" s="7"/>
      <c r="M60" s="7">
        <v>0</v>
      </c>
    </row>
    <row r="61" spans="1:13" ht="12.75">
      <c r="A61" s="210" t="s">
        <v>195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>
        <v>0</v>
      </c>
      <c r="K61" s="7">
        <v>0</v>
      </c>
      <c r="L61" s="7"/>
      <c r="M61" s="7">
        <v>0</v>
      </c>
    </row>
    <row r="62" spans="1:13" ht="12.75">
      <c r="A62" s="210" t="s">
        <v>196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>
        <v>0</v>
      </c>
      <c r="K62" s="7">
        <v>0</v>
      </c>
      <c r="L62" s="7"/>
      <c r="M62" s="7">
        <v>0</v>
      </c>
    </row>
    <row r="63" spans="1:13" ht="12.75">
      <c r="A63" s="210" t="s">
        <v>197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>
        <v>0</v>
      </c>
      <c r="K63" s="7">
        <v>0</v>
      </c>
      <c r="L63" s="7"/>
      <c r="M63" s="7">
        <v>0</v>
      </c>
    </row>
    <row r="64" spans="1:13" ht="12.75">
      <c r="A64" s="210" t="s">
        <v>198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>
        <v>0</v>
      </c>
      <c r="K64" s="7">
        <v>0</v>
      </c>
      <c r="L64" s="7"/>
      <c r="M64" s="7">
        <v>0</v>
      </c>
    </row>
    <row r="65" spans="1:13" ht="12.75">
      <c r="A65" s="210" t="s">
        <v>187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>
        <v>-424607</v>
      </c>
      <c r="K65" s="7">
        <v>-424607</v>
      </c>
      <c r="L65" s="7"/>
      <c r="M65" s="7">
        <v>0</v>
      </c>
    </row>
    <row r="66" spans="1:13" ht="12.75">
      <c r="A66" s="210" t="s">
        <v>158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6">
        <f>J57-J65</f>
        <v>-2010403</v>
      </c>
      <c r="K66" s="46">
        <f>K57-K65</f>
        <v>-1796288</v>
      </c>
      <c r="L66" s="46">
        <f>L57-L65</f>
        <v>-575032</v>
      </c>
      <c r="M66" s="46">
        <f>M57-M65</f>
        <v>494930</v>
      </c>
    </row>
    <row r="67" spans="1:13" ht="12.75">
      <c r="A67" s="210" t="s">
        <v>159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4">
        <f>J56+J66</f>
        <v>67167204</v>
      </c>
      <c r="K67" s="54">
        <f>K56+K66</f>
        <v>29778111</v>
      </c>
      <c r="L67" s="54">
        <f>L56+L66</f>
        <v>70984368</v>
      </c>
      <c r="M67" s="54">
        <f>M56+M66</f>
        <v>36185841</v>
      </c>
    </row>
    <row r="68" spans="1:13" ht="12.75" customHeight="1">
      <c r="A68" s="243" t="s">
        <v>277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153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199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54925014</v>
      </c>
      <c r="K70" s="7">
        <v>29162445</v>
      </c>
      <c r="L70" s="7">
        <v>54917456</v>
      </c>
      <c r="M70" s="7">
        <v>29041396</v>
      </c>
    </row>
    <row r="71" spans="1:13" ht="12.75">
      <c r="A71" s="240" t="s">
        <v>200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12242190</v>
      </c>
      <c r="K71" s="8">
        <v>615666</v>
      </c>
      <c r="L71" s="8">
        <v>16066912</v>
      </c>
      <c r="M71" s="8">
        <v>7144445</v>
      </c>
    </row>
    <row r="72" spans="12:13" ht="12.75">
      <c r="L72" s="130"/>
      <c r="M72" s="130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69" right="0.36" top="1" bottom="0.84" header="0.5" footer="0.5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9" width="9.140625" style="45" customWidth="1"/>
    <col min="10" max="10" width="11.421875" style="45" customWidth="1"/>
    <col min="11" max="11" width="13.140625" style="45" customWidth="1"/>
    <col min="12" max="16384" width="9.140625" style="45" customWidth="1"/>
  </cols>
  <sheetData>
    <row r="1" spans="1:11" ht="12.75" customHeight="1">
      <c r="A1" s="264" t="s">
        <v>162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3" t="s">
        <v>301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21.75">
      <c r="A4" s="266" t="s">
        <v>39</v>
      </c>
      <c r="B4" s="266"/>
      <c r="C4" s="266"/>
      <c r="D4" s="266"/>
      <c r="E4" s="266"/>
      <c r="F4" s="266"/>
      <c r="G4" s="266"/>
      <c r="H4" s="266"/>
      <c r="I4" s="59" t="s">
        <v>244</v>
      </c>
      <c r="J4" s="60" t="s">
        <v>282</v>
      </c>
      <c r="K4" s="60" t="s">
        <v>283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3">
        <v>2</v>
      </c>
      <c r="J5" s="64" t="s">
        <v>247</v>
      </c>
      <c r="K5" s="64" t="s">
        <v>248</v>
      </c>
    </row>
    <row r="6" spans="1:11" ht="12.75">
      <c r="A6" s="199" t="s">
        <v>130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164</v>
      </c>
      <c r="B7" s="208"/>
      <c r="C7" s="208"/>
      <c r="D7" s="208"/>
      <c r="E7" s="208"/>
      <c r="F7" s="208"/>
      <c r="G7" s="208"/>
      <c r="H7" s="208"/>
      <c r="I7" s="1">
        <v>1</v>
      </c>
      <c r="J7" s="7">
        <v>1970429185</v>
      </c>
      <c r="K7" s="7">
        <v>2103509673</v>
      </c>
    </row>
    <row r="8" spans="1:11" ht="12.75">
      <c r="A8" s="207" t="s">
        <v>93</v>
      </c>
      <c r="B8" s="208"/>
      <c r="C8" s="208"/>
      <c r="D8" s="208"/>
      <c r="E8" s="208"/>
      <c r="F8" s="208"/>
      <c r="G8" s="208"/>
      <c r="H8" s="208"/>
      <c r="I8" s="1">
        <v>2</v>
      </c>
      <c r="J8" s="7">
        <v>0</v>
      </c>
      <c r="K8" s="7">
        <v>0</v>
      </c>
    </row>
    <row r="9" spans="1:11" ht="12.75">
      <c r="A9" s="207" t="s">
        <v>94</v>
      </c>
      <c r="B9" s="208"/>
      <c r="C9" s="208"/>
      <c r="D9" s="208"/>
      <c r="E9" s="208"/>
      <c r="F9" s="208"/>
      <c r="G9" s="208"/>
      <c r="H9" s="208"/>
      <c r="I9" s="1">
        <v>3</v>
      </c>
      <c r="J9" s="7">
        <v>3479283</v>
      </c>
      <c r="K9" s="7">
        <v>23661153</v>
      </c>
    </row>
    <row r="10" spans="1:11" ht="12.75">
      <c r="A10" s="207" t="s">
        <v>95</v>
      </c>
      <c r="B10" s="208"/>
      <c r="C10" s="208"/>
      <c r="D10" s="208"/>
      <c r="E10" s="208"/>
      <c r="F10" s="208"/>
      <c r="G10" s="208"/>
      <c r="H10" s="208"/>
      <c r="I10" s="1">
        <v>4</v>
      </c>
      <c r="J10" s="7">
        <v>101782510</v>
      </c>
      <c r="K10" s="7">
        <v>87051110</v>
      </c>
    </row>
    <row r="11" spans="1:11" ht="12.75">
      <c r="A11" s="207" t="s">
        <v>96</v>
      </c>
      <c r="B11" s="208"/>
      <c r="C11" s="208"/>
      <c r="D11" s="208"/>
      <c r="E11" s="208"/>
      <c r="F11" s="208"/>
      <c r="G11" s="208"/>
      <c r="H11" s="208"/>
      <c r="I11" s="1">
        <v>5</v>
      </c>
      <c r="J11" s="7">
        <v>21913389</v>
      </c>
      <c r="K11" s="7">
        <v>31852309</v>
      </c>
    </row>
    <row r="12" spans="1:11" ht="12.75">
      <c r="A12" s="210" t="s">
        <v>163</v>
      </c>
      <c r="B12" s="211"/>
      <c r="C12" s="211"/>
      <c r="D12" s="211"/>
      <c r="E12" s="211"/>
      <c r="F12" s="211"/>
      <c r="G12" s="211"/>
      <c r="H12" s="211"/>
      <c r="I12" s="1">
        <v>6</v>
      </c>
      <c r="J12" s="57">
        <f>SUM(J7:J11)</f>
        <v>2097604367</v>
      </c>
      <c r="K12" s="46">
        <f>SUM(K7:K11)</f>
        <v>2246074245</v>
      </c>
    </row>
    <row r="13" spans="1:11" ht="12.75">
      <c r="A13" s="207" t="s">
        <v>97</v>
      </c>
      <c r="B13" s="208"/>
      <c r="C13" s="208"/>
      <c r="D13" s="208"/>
      <c r="E13" s="208"/>
      <c r="F13" s="208"/>
      <c r="G13" s="208"/>
      <c r="H13" s="208"/>
      <c r="I13" s="1">
        <v>7</v>
      </c>
      <c r="J13" s="7">
        <v>1464811581</v>
      </c>
      <c r="K13" s="7">
        <v>1431059119</v>
      </c>
    </row>
    <row r="14" spans="1:11" ht="12.75">
      <c r="A14" s="207" t="s">
        <v>98</v>
      </c>
      <c r="B14" s="208"/>
      <c r="C14" s="208"/>
      <c r="D14" s="208"/>
      <c r="E14" s="208"/>
      <c r="F14" s="208"/>
      <c r="G14" s="208"/>
      <c r="H14" s="208"/>
      <c r="I14" s="1">
        <v>8</v>
      </c>
      <c r="J14" s="7">
        <v>459412842</v>
      </c>
      <c r="K14" s="7">
        <v>462023247</v>
      </c>
    </row>
    <row r="15" spans="1:11" ht="12.75">
      <c r="A15" s="207" t="s">
        <v>99</v>
      </c>
      <c r="B15" s="208"/>
      <c r="C15" s="208"/>
      <c r="D15" s="208"/>
      <c r="E15" s="208"/>
      <c r="F15" s="208"/>
      <c r="G15" s="208"/>
      <c r="H15" s="208"/>
      <c r="I15" s="1">
        <v>9</v>
      </c>
      <c r="J15" s="7">
        <v>5586104</v>
      </c>
      <c r="K15" s="7">
        <v>8022642</v>
      </c>
    </row>
    <row r="16" spans="1:11" ht="12.75">
      <c r="A16" s="207" t="s">
        <v>100</v>
      </c>
      <c r="B16" s="208"/>
      <c r="C16" s="208"/>
      <c r="D16" s="208"/>
      <c r="E16" s="208"/>
      <c r="F16" s="208"/>
      <c r="G16" s="208"/>
      <c r="H16" s="208"/>
      <c r="I16" s="1">
        <v>10</v>
      </c>
      <c r="J16" s="7">
        <v>4952012</v>
      </c>
      <c r="K16" s="7">
        <v>4173552</v>
      </c>
    </row>
    <row r="17" spans="1:11" ht="12.75">
      <c r="A17" s="207" t="s">
        <v>101</v>
      </c>
      <c r="B17" s="208"/>
      <c r="C17" s="208"/>
      <c r="D17" s="208"/>
      <c r="E17" s="208"/>
      <c r="F17" s="208"/>
      <c r="G17" s="208"/>
      <c r="H17" s="208"/>
      <c r="I17" s="1">
        <v>11</v>
      </c>
      <c r="J17" s="7">
        <v>87328859</v>
      </c>
      <c r="K17" s="7">
        <v>107796287</v>
      </c>
    </row>
    <row r="18" spans="1:11" ht="12.75">
      <c r="A18" s="207" t="s">
        <v>102</v>
      </c>
      <c r="B18" s="208"/>
      <c r="C18" s="208"/>
      <c r="D18" s="208"/>
      <c r="E18" s="208"/>
      <c r="F18" s="208"/>
      <c r="G18" s="208"/>
      <c r="H18" s="208"/>
      <c r="I18" s="1">
        <v>12</v>
      </c>
      <c r="J18" s="7">
        <v>87314117</v>
      </c>
      <c r="K18" s="7">
        <v>102468980</v>
      </c>
    </row>
    <row r="19" spans="1:11" ht="12.75">
      <c r="A19" s="210" t="s">
        <v>32</v>
      </c>
      <c r="B19" s="211"/>
      <c r="C19" s="211"/>
      <c r="D19" s="211"/>
      <c r="E19" s="211"/>
      <c r="F19" s="211"/>
      <c r="G19" s="211"/>
      <c r="H19" s="211"/>
      <c r="I19" s="1">
        <v>13</v>
      </c>
      <c r="J19" s="57">
        <f>SUM(J13:J18)</f>
        <v>2109405515</v>
      </c>
      <c r="K19" s="46">
        <f>SUM(K13:K18)</f>
        <v>2115543827</v>
      </c>
    </row>
    <row r="20" spans="1:11" ht="12.75">
      <c r="A20" s="210" t="s">
        <v>84</v>
      </c>
      <c r="B20" s="260"/>
      <c r="C20" s="260"/>
      <c r="D20" s="260"/>
      <c r="E20" s="260"/>
      <c r="F20" s="260"/>
      <c r="G20" s="260"/>
      <c r="H20" s="261"/>
      <c r="I20" s="1">
        <v>14</v>
      </c>
      <c r="J20" s="57">
        <f>IF(J12&gt;J19,J12-J19,0)</f>
        <v>0</v>
      </c>
      <c r="K20" s="46">
        <f>IF(K12&gt;K19,K12-K19,0)</f>
        <v>130530418</v>
      </c>
    </row>
    <row r="21" spans="1:11" ht="12.75">
      <c r="A21" s="222" t="s">
        <v>85</v>
      </c>
      <c r="B21" s="258"/>
      <c r="C21" s="258"/>
      <c r="D21" s="258"/>
      <c r="E21" s="258"/>
      <c r="F21" s="258"/>
      <c r="G21" s="258"/>
      <c r="H21" s="259"/>
      <c r="I21" s="1">
        <v>15</v>
      </c>
      <c r="J21" s="57">
        <f>IF(J19&gt;J12,J19-J12,0)</f>
        <v>11801148</v>
      </c>
      <c r="K21" s="46">
        <f>IF(K19&gt;K12,K19-K12,0)</f>
        <v>0</v>
      </c>
    </row>
    <row r="22" spans="1:11" ht="12.75">
      <c r="A22" s="199" t="s">
        <v>131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136</v>
      </c>
      <c r="B23" s="208"/>
      <c r="C23" s="208"/>
      <c r="D23" s="208"/>
      <c r="E23" s="208"/>
      <c r="F23" s="208"/>
      <c r="G23" s="208"/>
      <c r="H23" s="208"/>
      <c r="I23" s="1">
        <v>16</v>
      </c>
      <c r="J23" s="7">
        <v>2549949</v>
      </c>
      <c r="K23" s="7">
        <v>3569007</v>
      </c>
    </row>
    <row r="24" spans="1:11" ht="12.75">
      <c r="A24" s="207" t="s">
        <v>137</v>
      </c>
      <c r="B24" s="208"/>
      <c r="C24" s="208"/>
      <c r="D24" s="208"/>
      <c r="E24" s="208"/>
      <c r="F24" s="208"/>
      <c r="G24" s="208"/>
      <c r="H24" s="208"/>
      <c r="I24" s="1">
        <v>17</v>
      </c>
      <c r="J24" s="7">
        <v>2626418</v>
      </c>
      <c r="K24" s="7">
        <v>8219</v>
      </c>
    </row>
    <row r="25" spans="1:11" ht="12.75">
      <c r="A25" s="207" t="s">
        <v>284</v>
      </c>
      <c r="B25" s="208"/>
      <c r="C25" s="208"/>
      <c r="D25" s="208"/>
      <c r="E25" s="208"/>
      <c r="F25" s="208"/>
      <c r="G25" s="208"/>
      <c r="H25" s="208"/>
      <c r="I25" s="1">
        <v>18</v>
      </c>
      <c r="J25" s="7">
        <v>0</v>
      </c>
      <c r="K25" s="7">
        <v>0</v>
      </c>
    </row>
    <row r="26" spans="1:11" ht="12.75">
      <c r="A26" s="207" t="s">
        <v>285</v>
      </c>
      <c r="B26" s="208"/>
      <c r="C26" s="208"/>
      <c r="D26" s="208"/>
      <c r="E26" s="208"/>
      <c r="F26" s="208"/>
      <c r="G26" s="208"/>
      <c r="H26" s="208"/>
      <c r="I26" s="1">
        <v>19</v>
      </c>
      <c r="J26" s="7">
        <v>66961433</v>
      </c>
      <c r="K26" s="7">
        <v>1176019</v>
      </c>
    </row>
    <row r="27" spans="1:11" ht="12.75">
      <c r="A27" s="207" t="s">
        <v>138</v>
      </c>
      <c r="B27" s="208"/>
      <c r="C27" s="208"/>
      <c r="D27" s="208"/>
      <c r="E27" s="208"/>
      <c r="F27" s="208"/>
      <c r="G27" s="208"/>
      <c r="H27" s="208"/>
      <c r="I27" s="1">
        <v>20</v>
      </c>
      <c r="J27" s="7">
        <v>0</v>
      </c>
      <c r="K27" s="7">
        <v>0</v>
      </c>
    </row>
    <row r="28" spans="1:11" ht="12.75">
      <c r="A28" s="210" t="s">
        <v>90</v>
      </c>
      <c r="B28" s="211"/>
      <c r="C28" s="211"/>
      <c r="D28" s="211"/>
      <c r="E28" s="211"/>
      <c r="F28" s="211"/>
      <c r="G28" s="211"/>
      <c r="H28" s="211"/>
      <c r="I28" s="1">
        <v>21</v>
      </c>
      <c r="J28" s="57">
        <f>SUM(J23:J27)</f>
        <v>72137800</v>
      </c>
      <c r="K28" s="46">
        <f>SUM(K23:K27)</f>
        <v>4753245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7">
        <v>45526614</v>
      </c>
      <c r="K29" s="7">
        <v>58070393</v>
      </c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7">
        <v>20285672</v>
      </c>
      <c r="K30" s="7">
        <v>20000</v>
      </c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7">
        <v>0</v>
      </c>
      <c r="K31" s="7">
        <v>0</v>
      </c>
    </row>
    <row r="32" spans="1:11" ht="12.75">
      <c r="A32" s="210" t="s">
        <v>33</v>
      </c>
      <c r="B32" s="211"/>
      <c r="C32" s="211"/>
      <c r="D32" s="211"/>
      <c r="E32" s="211"/>
      <c r="F32" s="211"/>
      <c r="G32" s="211"/>
      <c r="H32" s="211"/>
      <c r="I32" s="1">
        <v>25</v>
      </c>
      <c r="J32" s="57">
        <f>SUM(J29:J31)</f>
        <v>65812286</v>
      </c>
      <c r="K32" s="46">
        <f>SUM(K29:K31)</f>
        <v>58090393</v>
      </c>
    </row>
    <row r="33" spans="1:11" ht="12.75">
      <c r="A33" s="210" t="s">
        <v>86</v>
      </c>
      <c r="B33" s="211"/>
      <c r="C33" s="211"/>
      <c r="D33" s="211"/>
      <c r="E33" s="211"/>
      <c r="F33" s="211"/>
      <c r="G33" s="211"/>
      <c r="H33" s="211"/>
      <c r="I33" s="1">
        <v>26</v>
      </c>
      <c r="J33" s="57">
        <f>IF(J28&gt;J32,J28-J32,0)</f>
        <v>6325514</v>
      </c>
      <c r="K33" s="46">
        <f>IF(K28&gt;K32,K28-K32,0)</f>
        <v>0</v>
      </c>
    </row>
    <row r="34" spans="1:11" ht="12.75">
      <c r="A34" s="210" t="s">
        <v>87</v>
      </c>
      <c r="B34" s="211"/>
      <c r="C34" s="211"/>
      <c r="D34" s="211"/>
      <c r="E34" s="211"/>
      <c r="F34" s="211"/>
      <c r="G34" s="211"/>
      <c r="H34" s="211"/>
      <c r="I34" s="1">
        <v>27</v>
      </c>
      <c r="J34" s="57">
        <f>IF(J32&gt;J28,J32-J28,0)</f>
        <v>0</v>
      </c>
      <c r="K34" s="46">
        <f>IF(K32&gt;K28,K32-K28,0)</f>
        <v>53337148</v>
      </c>
    </row>
    <row r="35" spans="1:11" ht="12.75">
      <c r="A35" s="199" t="s">
        <v>132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144</v>
      </c>
      <c r="B36" s="208"/>
      <c r="C36" s="208"/>
      <c r="D36" s="208"/>
      <c r="E36" s="208"/>
      <c r="F36" s="208"/>
      <c r="G36" s="208"/>
      <c r="H36" s="208"/>
      <c r="I36" s="1">
        <v>28</v>
      </c>
      <c r="J36" s="7">
        <v>0</v>
      </c>
      <c r="K36" s="7">
        <v>0</v>
      </c>
    </row>
    <row r="37" spans="1:11" ht="12.75">
      <c r="A37" s="207" t="s">
        <v>23</v>
      </c>
      <c r="B37" s="208"/>
      <c r="C37" s="208"/>
      <c r="D37" s="208"/>
      <c r="E37" s="208"/>
      <c r="F37" s="208"/>
      <c r="G37" s="208"/>
      <c r="H37" s="208"/>
      <c r="I37" s="1">
        <v>29</v>
      </c>
      <c r="J37" s="7">
        <v>29869622</v>
      </c>
      <c r="K37" s="7">
        <v>24835860</v>
      </c>
    </row>
    <row r="38" spans="1:11" ht="12.75">
      <c r="A38" s="207" t="s">
        <v>24</v>
      </c>
      <c r="B38" s="208"/>
      <c r="C38" s="208"/>
      <c r="D38" s="208"/>
      <c r="E38" s="208"/>
      <c r="F38" s="208"/>
      <c r="G38" s="208"/>
      <c r="H38" s="208"/>
      <c r="I38" s="1">
        <v>30</v>
      </c>
      <c r="J38" s="7">
        <v>230017125</v>
      </c>
      <c r="K38" s="7">
        <v>267864101</v>
      </c>
    </row>
    <row r="39" spans="1:11" ht="12.75">
      <c r="A39" s="210" t="s">
        <v>34</v>
      </c>
      <c r="B39" s="211"/>
      <c r="C39" s="211"/>
      <c r="D39" s="211"/>
      <c r="E39" s="211"/>
      <c r="F39" s="211"/>
      <c r="G39" s="211"/>
      <c r="H39" s="211"/>
      <c r="I39" s="1">
        <v>31</v>
      </c>
      <c r="J39" s="57">
        <f>SUM(J36:J38)</f>
        <v>259886747</v>
      </c>
      <c r="K39" s="46">
        <f>SUM(K36:K38)</f>
        <v>292699961</v>
      </c>
    </row>
    <row r="40" spans="1:11" ht="12.75">
      <c r="A40" s="207" t="s">
        <v>25</v>
      </c>
      <c r="B40" s="208"/>
      <c r="C40" s="208"/>
      <c r="D40" s="208"/>
      <c r="E40" s="208"/>
      <c r="F40" s="208"/>
      <c r="G40" s="208"/>
      <c r="H40" s="208"/>
      <c r="I40" s="1">
        <v>32</v>
      </c>
      <c r="J40" s="7">
        <v>23352993</v>
      </c>
      <c r="K40" s="7">
        <v>31811255</v>
      </c>
    </row>
    <row r="41" spans="1:11" ht="12.75">
      <c r="A41" s="207" t="s">
        <v>26</v>
      </c>
      <c r="B41" s="208"/>
      <c r="C41" s="208"/>
      <c r="D41" s="208"/>
      <c r="E41" s="208"/>
      <c r="F41" s="208"/>
      <c r="G41" s="208"/>
      <c r="H41" s="208"/>
      <c r="I41" s="1">
        <v>33</v>
      </c>
      <c r="J41" s="7">
        <v>47165362</v>
      </c>
      <c r="K41" s="7">
        <v>51074775</v>
      </c>
    </row>
    <row r="42" spans="1:11" ht="12.75">
      <c r="A42" s="207" t="s">
        <v>27</v>
      </c>
      <c r="B42" s="208"/>
      <c r="C42" s="208"/>
      <c r="D42" s="208"/>
      <c r="E42" s="208"/>
      <c r="F42" s="208"/>
      <c r="G42" s="208"/>
      <c r="H42" s="208"/>
      <c r="I42" s="1">
        <v>34</v>
      </c>
      <c r="J42" s="7">
        <v>458940</v>
      </c>
      <c r="K42" s="7">
        <v>486652</v>
      </c>
    </row>
    <row r="43" spans="1:11" ht="12.75">
      <c r="A43" s="207" t="s">
        <v>28</v>
      </c>
      <c r="B43" s="208"/>
      <c r="C43" s="208"/>
      <c r="D43" s="208"/>
      <c r="E43" s="208"/>
      <c r="F43" s="208"/>
      <c r="G43" s="208"/>
      <c r="H43" s="208"/>
      <c r="I43" s="1">
        <v>35</v>
      </c>
      <c r="J43" s="7">
        <v>0</v>
      </c>
      <c r="K43" s="7">
        <v>5212085</v>
      </c>
    </row>
    <row r="44" spans="1:11" ht="12.75">
      <c r="A44" s="207" t="s">
        <v>29</v>
      </c>
      <c r="B44" s="208"/>
      <c r="C44" s="208"/>
      <c r="D44" s="208"/>
      <c r="E44" s="208"/>
      <c r="F44" s="208"/>
      <c r="G44" s="208"/>
      <c r="H44" s="208"/>
      <c r="I44" s="1">
        <v>36</v>
      </c>
      <c r="J44" s="7">
        <v>317708792</v>
      </c>
      <c r="K44" s="7">
        <v>88900443</v>
      </c>
    </row>
    <row r="45" spans="1:11" ht="12.75">
      <c r="A45" s="210" t="s">
        <v>122</v>
      </c>
      <c r="B45" s="211"/>
      <c r="C45" s="211"/>
      <c r="D45" s="211"/>
      <c r="E45" s="211"/>
      <c r="F45" s="211"/>
      <c r="G45" s="211"/>
      <c r="H45" s="211"/>
      <c r="I45" s="1">
        <v>37</v>
      </c>
      <c r="J45" s="57">
        <f>SUM(J40:J44)</f>
        <v>388686087</v>
      </c>
      <c r="K45" s="46">
        <f>SUM(K40:K44)</f>
        <v>177485210</v>
      </c>
    </row>
    <row r="46" spans="1:11" ht="12.75">
      <c r="A46" s="210" t="s">
        <v>134</v>
      </c>
      <c r="B46" s="211"/>
      <c r="C46" s="211"/>
      <c r="D46" s="211"/>
      <c r="E46" s="211"/>
      <c r="F46" s="211"/>
      <c r="G46" s="211"/>
      <c r="H46" s="211"/>
      <c r="I46" s="1">
        <v>38</v>
      </c>
      <c r="J46" s="57">
        <f>IF(J39&gt;J45,J39-J45,0)</f>
        <v>0</v>
      </c>
      <c r="K46" s="46">
        <f>IF(K39&gt;K45,K39-K45,0)</f>
        <v>115214751</v>
      </c>
    </row>
    <row r="47" spans="1:11" ht="12.75">
      <c r="A47" s="210" t="s">
        <v>135</v>
      </c>
      <c r="B47" s="211"/>
      <c r="C47" s="211"/>
      <c r="D47" s="211"/>
      <c r="E47" s="211"/>
      <c r="F47" s="211"/>
      <c r="G47" s="211"/>
      <c r="H47" s="211"/>
      <c r="I47" s="1">
        <v>39</v>
      </c>
      <c r="J47" s="57">
        <f>IF(J45&gt;J39,J45-J39,0)</f>
        <v>128799340</v>
      </c>
      <c r="K47" s="46">
        <f>IF(K45&gt;K39,K45-K39,0)</f>
        <v>0</v>
      </c>
    </row>
    <row r="48" spans="1:11" ht="12.75">
      <c r="A48" s="210" t="s">
        <v>123</v>
      </c>
      <c r="B48" s="211"/>
      <c r="C48" s="211"/>
      <c r="D48" s="211"/>
      <c r="E48" s="211"/>
      <c r="F48" s="211"/>
      <c r="G48" s="211"/>
      <c r="H48" s="211"/>
      <c r="I48" s="1">
        <v>40</v>
      </c>
      <c r="J48" s="57">
        <f>IF(J20-J21+J33-J34+J46-J47&gt;0,J20-J21+J33-J34+J46-J47,0)</f>
        <v>0</v>
      </c>
      <c r="K48" s="46">
        <f>IF(K20-K21+K33-K34+K46-K47&gt;0,K20-K21+K33-K34+K46-K47,0)</f>
        <v>192408021</v>
      </c>
    </row>
    <row r="49" spans="1:11" ht="12.75">
      <c r="A49" s="210" t="s">
        <v>12</v>
      </c>
      <c r="B49" s="211"/>
      <c r="C49" s="211"/>
      <c r="D49" s="211"/>
      <c r="E49" s="211"/>
      <c r="F49" s="211"/>
      <c r="G49" s="211"/>
      <c r="H49" s="211"/>
      <c r="I49" s="1">
        <v>41</v>
      </c>
      <c r="J49" s="57">
        <f>IF(J21-J20+J34-J33+J47-J46&gt;0,J21-J20+J34-J33+J47-J46,0)</f>
        <v>134274974</v>
      </c>
      <c r="K49" s="46">
        <f>IF(K21-K20+K34-K33+K47-K46&gt;0,K21-K20+K34-K33+K47-K46,0)</f>
        <v>0</v>
      </c>
    </row>
    <row r="50" spans="1:11" ht="12.75">
      <c r="A50" s="210" t="s">
        <v>133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v>441470621</v>
      </c>
      <c r="K50" s="7">
        <v>520696818</v>
      </c>
    </row>
    <row r="51" spans="1:11" ht="12.75">
      <c r="A51" s="210" t="s">
        <v>145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0</v>
      </c>
      <c r="K51" s="7">
        <v>192408021</v>
      </c>
    </row>
    <row r="52" spans="1:11" ht="12.75">
      <c r="A52" s="210" t="s">
        <v>146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>
        <v>134274974</v>
      </c>
      <c r="K52" s="7">
        <v>0</v>
      </c>
    </row>
    <row r="53" spans="1:11" ht="12.75">
      <c r="A53" s="222" t="s">
        <v>147</v>
      </c>
      <c r="B53" s="223"/>
      <c r="C53" s="223"/>
      <c r="D53" s="223"/>
      <c r="E53" s="223"/>
      <c r="F53" s="223"/>
      <c r="G53" s="223"/>
      <c r="H53" s="223"/>
      <c r="I53" s="4">
        <v>45</v>
      </c>
      <c r="J53" s="58">
        <f>J50+J51-J52</f>
        <v>307195647</v>
      </c>
      <c r="K53" s="54">
        <f>K50+K51-K52</f>
        <v>713104839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2">
    <dataValidation allowBlank="1" sqref="A1:I65536 K1:IV65536 J1:J6 J12 J19:J22 J28 J32:J35 J39 J45:J65536"/>
    <dataValidation type="whole" operator="notEqual" allowBlank="1" showInputMessage="1" showErrorMessage="1" errorTitle="Pogrešan unos" error="Mogu se unijeti samo cjelobrojne vrijednosti." sqref="J7:J11 J13:J18 J23:J27 J29:J31 J36:J38 J40:J44">
      <formula1>9999999998</formula1>
    </dataValidation>
  </dataValidations>
  <printOptions/>
  <pageMargins left="0.66" right="0.52" top="1" bottom="1" header="0.5" footer="0.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P18" sqref="P18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8515625" style="67" bestFit="1" customWidth="1"/>
    <col min="12" max="12" width="11.140625" style="67" bestFit="1" customWidth="1"/>
    <col min="13" max="13" width="10.7109375" style="67" customWidth="1"/>
    <col min="14" max="16384" width="9.140625" style="67" customWidth="1"/>
  </cols>
  <sheetData>
    <row r="1" spans="1:12" ht="12.75">
      <c r="A1" s="282" t="s">
        <v>245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6"/>
    </row>
    <row r="2" spans="1:12" ht="15">
      <c r="A2" s="35"/>
      <c r="B2" s="65"/>
      <c r="C2" s="267" t="s">
        <v>246</v>
      </c>
      <c r="D2" s="267"/>
      <c r="E2" s="68" t="s">
        <v>341</v>
      </c>
      <c r="F2" s="36" t="s">
        <v>215</v>
      </c>
      <c r="G2" s="268" t="s">
        <v>344</v>
      </c>
      <c r="H2" s="269"/>
      <c r="I2" s="65"/>
      <c r="J2" s="65"/>
      <c r="K2" s="65"/>
      <c r="L2" s="69"/>
    </row>
    <row r="3" spans="1:11" ht="21.75">
      <c r="A3" s="270" t="s">
        <v>39</v>
      </c>
      <c r="B3" s="270"/>
      <c r="C3" s="270"/>
      <c r="D3" s="270"/>
      <c r="E3" s="270"/>
      <c r="F3" s="270"/>
      <c r="G3" s="270"/>
      <c r="H3" s="270"/>
      <c r="I3" s="72" t="s">
        <v>269</v>
      </c>
      <c r="J3" s="73" t="s">
        <v>124</v>
      </c>
      <c r="K3" s="73" t="s">
        <v>125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75">
        <v>2</v>
      </c>
      <c r="J4" s="74" t="s">
        <v>247</v>
      </c>
      <c r="K4" s="74" t="s">
        <v>248</v>
      </c>
    </row>
    <row r="5" spans="1:11" ht="12.75">
      <c r="A5" s="272" t="s">
        <v>249</v>
      </c>
      <c r="B5" s="273"/>
      <c r="C5" s="273"/>
      <c r="D5" s="273"/>
      <c r="E5" s="273"/>
      <c r="F5" s="273"/>
      <c r="G5" s="273"/>
      <c r="H5" s="273"/>
      <c r="I5" s="37">
        <v>1</v>
      </c>
      <c r="J5" s="6">
        <v>1282382190</v>
      </c>
      <c r="K5" s="38">
        <v>1319290468</v>
      </c>
    </row>
    <row r="6" spans="1:11" ht="12.75">
      <c r="A6" s="272" t="s">
        <v>250</v>
      </c>
      <c r="B6" s="273"/>
      <c r="C6" s="273"/>
      <c r="D6" s="273"/>
      <c r="E6" s="273"/>
      <c r="F6" s="273"/>
      <c r="G6" s="273"/>
      <c r="H6" s="273"/>
      <c r="I6" s="37">
        <v>2</v>
      </c>
      <c r="J6" s="7">
        <v>719579</v>
      </c>
      <c r="K6" s="39">
        <v>719579</v>
      </c>
    </row>
    <row r="7" spans="1:11" ht="12.75">
      <c r="A7" s="272" t="s">
        <v>251</v>
      </c>
      <c r="B7" s="273"/>
      <c r="C7" s="273"/>
      <c r="D7" s="273"/>
      <c r="E7" s="273"/>
      <c r="F7" s="273"/>
      <c r="G7" s="273"/>
      <c r="H7" s="273"/>
      <c r="I7" s="37">
        <v>3</v>
      </c>
      <c r="J7" s="7">
        <v>745109078</v>
      </c>
      <c r="K7" s="39">
        <v>777866469</v>
      </c>
    </row>
    <row r="8" spans="1:11" ht="12.75">
      <c r="A8" s="272" t="s">
        <v>252</v>
      </c>
      <c r="B8" s="273"/>
      <c r="C8" s="273"/>
      <c r="D8" s="273"/>
      <c r="E8" s="273"/>
      <c r="F8" s="273"/>
      <c r="G8" s="273"/>
      <c r="H8" s="273"/>
      <c r="I8" s="37">
        <v>4</v>
      </c>
      <c r="J8" s="7">
        <v>348339859</v>
      </c>
      <c r="K8" s="39">
        <v>320016163</v>
      </c>
    </row>
    <row r="9" spans="1:11" ht="12.75">
      <c r="A9" s="272" t="s">
        <v>253</v>
      </c>
      <c r="B9" s="273"/>
      <c r="C9" s="273"/>
      <c r="D9" s="273"/>
      <c r="E9" s="273"/>
      <c r="F9" s="273"/>
      <c r="G9" s="273"/>
      <c r="H9" s="273"/>
      <c r="I9" s="37">
        <v>5</v>
      </c>
      <c r="J9" s="7">
        <v>108103912</v>
      </c>
      <c r="K9" s="39">
        <v>71559400</v>
      </c>
    </row>
    <row r="10" spans="1:11" ht="12.75">
      <c r="A10" s="272" t="s">
        <v>254</v>
      </c>
      <c r="B10" s="273"/>
      <c r="C10" s="273"/>
      <c r="D10" s="273"/>
      <c r="E10" s="273"/>
      <c r="F10" s="273"/>
      <c r="G10" s="273"/>
      <c r="H10" s="273"/>
      <c r="I10" s="37">
        <v>6</v>
      </c>
      <c r="J10" s="7">
        <v>0</v>
      </c>
      <c r="K10" s="39"/>
    </row>
    <row r="11" spans="1:11" ht="12.75">
      <c r="A11" s="272" t="s">
        <v>255</v>
      </c>
      <c r="B11" s="273"/>
      <c r="C11" s="273"/>
      <c r="D11" s="273"/>
      <c r="E11" s="273"/>
      <c r="F11" s="273"/>
      <c r="G11" s="273"/>
      <c r="H11" s="273"/>
      <c r="I11" s="37">
        <v>7</v>
      </c>
      <c r="J11" s="7">
        <v>0</v>
      </c>
      <c r="K11" s="39"/>
    </row>
    <row r="12" spans="1:11" ht="12.75">
      <c r="A12" s="272" t="s">
        <v>256</v>
      </c>
      <c r="B12" s="273"/>
      <c r="C12" s="273"/>
      <c r="D12" s="273"/>
      <c r="E12" s="273"/>
      <c r="F12" s="273"/>
      <c r="G12" s="273"/>
      <c r="H12" s="273"/>
      <c r="I12" s="37">
        <v>8</v>
      </c>
      <c r="J12" s="7">
        <v>0</v>
      </c>
      <c r="K12" s="39"/>
    </row>
    <row r="13" spans="1:11" ht="12.75">
      <c r="A13" s="272" t="s">
        <v>257</v>
      </c>
      <c r="B13" s="273"/>
      <c r="C13" s="273"/>
      <c r="D13" s="273"/>
      <c r="E13" s="273"/>
      <c r="F13" s="273"/>
      <c r="G13" s="273"/>
      <c r="H13" s="273"/>
      <c r="I13" s="37">
        <v>9</v>
      </c>
      <c r="J13" s="7">
        <v>245487</v>
      </c>
      <c r="K13" s="39">
        <v>-329545</v>
      </c>
    </row>
    <row r="14" spans="1:13" ht="12.75">
      <c r="A14" s="274" t="s">
        <v>258</v>
      </c>
      <c r="B14" s="275"/>
      <c r="C14" s="275"/>
      <c r="D14" s="275"/>
      <c r="E14" s="275"/>
      <c r="F14" s="275"/>
      <c r="G14" s="275"/>
      <c r="H14" s="275"/>
      <c r="I14" s="37">
        <v>10</v>
      </c>
      <c r="J14" s="70">
        <f>SUM(J5:J13)</f>
        <v>2484900105</v>
      </c>
      <c r="K14" s="70">
        <f>SUM(K5:K13)</f>
        <v>2489122534</v>
      </c>
      <c r="L14" s="129"/>
      <c r="M14" s="129"/>
    </row>
    <row r="15" spans="1:12" ht="12.75">
      <c r="A15" s="272" t="s">
        <v>259</v>
      </c>
      <c r="B15" s="273"/>
      <c r="C15" s="273"/>
      <c r="D15" s="273"/>
      <c r="E15" s="273"/>
      <c r="F15" s="273"/>
      <c r="G15" s="273"/>
      <c r="H15" s="273"/>
      <c r="I15" s="37">
        <v>11</v>
      </c>
      <c r="J15" s="7">
        <v>245487</v>
      </c>
      <c r="K15" s="39">
        <v>-575032</v>
      </c>
      <c r="L15" s="129"/>
    </row>
    <row r="16" spans="1:13" ht="12.75">
      <c r="A16" s="272" t="s">
        <v>260</v>
      </c>
      <c r="B16" s="273"/>
      <c r="C16" s="273"/>
      <c r="D16" s="273"/>
      <c r="E16" s="273"/>
      <c r="F16" s="273"/>
      <c r="G16" s="273"/>
      <c r="H16" s="273"/>
      <c r="I16" s="37">
        <v>12</v>
      </c>
      <c r="J16" s="7">
        <v>0</v>
      </c>
      <c r="K16" s="39">
        <v>0</v>
      </c>
      <c r="L16" s="129"/>
      <c r="M16" s="129"/>
    </row>
    <row r="17" spans="1:11" ht="12.75">
      <c r="A17" s="272" t="s">
        <v>261</v>
      </c>
      <c r="B17" s="273"/>
      <c r="C17" s="273"/>
      <c r="D17" s="273"/>
      <c r="E17" s="273"/>
      <c r="F17" s="273"/>
      <c r="G17" s="273"/>
      <c r="H17" s="273"/>
      <c r="I17" s="37">
        <v>13</v>
      </c>
      <c r="J17" s="7">
        <v>0</v>
      </c>
      <c r="K17" s="39">
        <v>0</v>
      </c>
    </row>
    <row r="18" spans="1:11" ht="12.75">
      <c r="A18" s="272" t="s">
        <v>262</v>
      </c>
      <c r="B18" s="273"/>
      <c r="C18" s="273"/>
      <c r="D18" s="273"/>
      <c r="E18" s="273"/>
      <c r="F18" s="273"/>
      <c r="G18" s="273"/>
      <c r="H18" s="273"/>
      <c r="I18" s="37">
        <v>14</v>
      </c>
      <c r="J18" s="7">
        <v>0</v>
      </c>
      <c r="K18" s="39">
        <v>0</v>
      </c>
    </row>
    <row r="19" spans="1:11" ht="12.75">
      <c r="A19" s="272" t="s">
        <v>263</v>
      </c>
      <c r="B19" s="273"/>
      <c r="C19" s="273"/>
      <c r="D19" s="273"/>
      <c r="E19" s="273"/>
      <c r="F19" s="273"/>
      <c r="G19" s="273"/>
      <c r="H19" s="273"/>
      <c r="I19" s="37">
        <v>15</v>
      </c>
      <c r="J19" s="7">
        <v>0</v>
      </c>
      <c r="K19" s="39">
        <v>0</v>
      </c>
    </row>
    <row r="20" spans="1:12" ht="12.75">
      <c r="A20" s="272" t="s">
        <v>264</v>
      </c>
      <c r="B20" s="273"/>
      <c r="C20" s="273"/>
      <c r="D20" s="273"/>
      <c r="E20" s="273"/>
      <c r="F20" s="273"/>
      <c r="G20" s="273"/>
      <c r="H20" s="273"/>
      <c r="I20" s="37">
        <v>16</v>
      </c>
      <c r="J20" s="7">
        <v>36328973</v>
      </c>
      <c r="K20" s="39">
        <v>4797461</v>
      </c>
      <c r="L20" s="129"/>
    </row>
    <row r="21" spans="1:11" ht="12.75">
      <c r="A21" s="274" t="s">
        <v>265</v>
      </c>
      <c r="B21" s="275"/>
      <c r="C21" s="275"/>
      <c r="D21" s="275"/>
      <c r="E21" s="275"/>
      <c r="F21" s="275"/>
      <c r="G21" s="275"/>
      <c r="H21" s="275"/>
      <c r="I21" s="37">
        <v>17</v>
      </c>
      <c r="J21" s="71">
        <f>SUM(J15:J20)</f>
        <v>36574460</v>
      </c>
      <c r="K21" s="71">
        <f>SUM(K15:K20)</f>
        <v>4222429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2" ht="12.75">
      <c r="A23" s="276" t="s">
        <v>266</v>
      </c>
      <c r="B23" s="277"/>
      <c r="C23" s="277"/>
      <c r="D23" s="277"/>
      <c r="E23" s="277"/>
      <c r="F23" s="277"/>
      <c r="G23" s="277"/>
      <c r="H23" s="277"/>
      <c r="I23" s="40">
        <v>18</v>
      </c>
      <c r="J23" s="132">
        <v>46975096</v>
      </c>
      <c r="K23" s="38">
        <v>13580590</v>
      </c>
      <c r="L23" s="129"/>
    </row>
    <row r="24" spans="1:13" ht="17.25" customHeight="1">
      <c r="A24" s="278" t="s">
        <v>267</v>
      </c>
      <c r="B24" s="279"/>
      <c r="C24" s="279"/>
      <c r="D24" s="279"/>
      <c r="E24" s="279"/>
      <c r="F24" s="279"/>
      <c r="G24" s="279"/>
      <c r="H24" s="279"/>
      <c r="I24" s="41">
        <v>19</v>
      </c>
      <c r="J24" s="133">
        <v>-10400636</v>
      </c>
      <c r="K24" s="71">
        <v>-9358161</v>
      </c>
      <c r="L24" s="129"/>
      <c r="M24" s="129"/>
    </row>
    <row r="25" spans="1:12" ht="30" customHeight="1">
      <c r="A25" s="280" t="s">
        <v>268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12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4 J21:J22 J25:J65536"/>
    <dataValidation type="whole" operator="notEqual" allowBlank="1" showInputMessage="1" showErrorMessage="1" errorTitle="Pogrešan unos" error="Mogu se unijeti samo cjelobrojne vrijednosti." sqref="J5:J13 J15:J20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0" max="10" width="9.8515625" style="0" customWidth="1"/>
  </cols>
  <sheetData>
    <row r="1" spans="1:10" ht="12.75">
      <c r="A1" s="288" t="s">
        <v>319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2.7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289" t="s">
        <v>320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2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 customHeight="1">
      <c r="A5" s="116" t="s">
        <v>321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 customHeight="1">
      <c r="A6" s="116"/>
      <c r="B6" s="117" t="s">
        <v>322</v>
      </c>
      <c r="C6" s="116"/>
      <c r="D6" s="116"/>
      <c r="E6" s="116"/>
      <c r="F6" s="116"/>
      <c r="G6" s="116"/>
      <c r="H6" s="116"/>
      <c r="I6" s="116"/>
      <c r="J6" s="116"/>
    </row>
    <row r="7" spans="1:10" ht="12.75" customHeight="1">
      <c r="A7" s="116"/>
      <c r="B7" s="117"/>
      <c r="C7" s="116"/>
      <c r="D7" s="116"/>
      <c r="E7" s="116"/>
      <c r="F7" s="116"/>
      <c r="G7" s="116"/>
      <c r="H7" s="116"/>
      <c r="I7" s="116"/>
      <c r="J7" s="116"/>
    </row>
    <row r="8" spans="1:10" ht="12.75" customHeight="1">
      <c r="A8" s="118" t="s">
        <v>323</v>
      </c>
      <c r="B8" s="119"/>
      <c r="C8" s="116"/>
      <c r="D8" s="116"/>
      <c r="E8" s="116"/>
      <c r="F8" s="116"/>
      <c r="G8" s="116"/>
      <c r="H8" s="116"/>
      <c r="I8" s="116"/>
      <c r="J8" s="116"/>
    </row>
    <row r="9" spans="1:10" ht="12.75" customHeight="1">
      <c r="A9" s="116"/>
      <c r="B9" s="117" t="s">
        <v>374</v>
      </c>
      <c r="C9" s="116"/>
      <c r="D9" s="116"/>
      <c r="E9" s="116"/>
      <c r="F9" s="116"/>
      <c r="G9" s="116"/>
      <c r="H9" s="116"/>
      <c r="I9" s="116"/>
      <c r="J9" s="116"/>
    </row>
    <row r="10" spans="1:10" ht="12.75" customHeight="1">
      <c r="A10" s="116"/>
      <c r="B10" s="117" t="s">
        <v>362</v>
      </c>
      <c r="C10" s="116"/>
      <c r="D10" s="116"/>
      <c r="E10" s="116"/>
      <c r="F10" s="116"/>
      <c r="G10" s="116"/>
      <c r="H10" s="116"/>
      <c r="I10" s="116"/>
      <c r="J10" s="116"/>
    </row>
    <row r="11" spans="1:10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2.75">
      <c r="A12" s="120" t="s">
        <v>324</v>
      </c>
      <c r="B12" s="121"/>
      <c r="C12" s="121"/>
      <c r="D12" s="121"/>
      <c r="E12" s="122"/>
      <c r="F12" s="122"/>
      <c r="G12" s="122"/>
      <c r="H12" s="122"/>
      <c r="I12" s="122"/>
      <c r="J12" s="122"/>
    </row>
    <row r="13" spans="1:10" ht="12.75">
      <c r="A13" s="120"/>
      <c r="B13" s="121" t="s">
        <v>337</v>
      </c>
      <c r="C13" s="121"/>
      <c r="D13" s="121"/>
      <c r="E13" s="122"/>
      <c r="F13" s="122"/>
      <c r="G13" s="122"/>
      <c r="H13" s="122"/>
      <c r="I13" s="122"/>
      <c r="J13" s="122"/>
    </row>
    <row r="14" spans="1:10" ht="12.75">
      <c r="A14" s="120"/>
      <c r="B14" s="121"/>
      <c r="C14" s="121"/>
      <c r="D14" s="121"/>
      <c r="E14" s="122"/>
      <c r="F14" s="122"/>
      <c r="G14" s="122"/>
      <c r="H14" s="122"/>
      <c r="I14" s="122"/>
      <c r="J14" s="122"/>
    </row>
    <row r="15" spans="1:10" ht="12.75">
      <c r="A15" s="123" t="s">
        <v>325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2.75">
      <c r="A16" s="124"/>
      <c r="B16" s="124" t="s">
        <v>342</v>
      </c>
      <c r="C16" s="124"/>
      <c r="D16" s="124"/>
      <c r="E16" s="124"/>
      <c r="F16" s="124"/>
      <c r="G16" s="124"/>
      <c r="H16" s="124"/>
      <c r="I16" s="124"/>
      <c r="J16" s="124"/>
    </row>
    <row r="17" spans="1:10" ht="12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ht="12.75">
      <c r="A18" s="123" t="s">
        <v>326</v>
      </c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12.75">
      <c r="A19" s="124"/>
      <c r="B19" s="124" t="s">
        <v>327</v>
      </c>
      <c r="C19" s="124"/>
      <c r="D19" s="124"/>
      <c r="E19" s="124"/>
      <c r="F19" s="124"/>
      <c r="G19" s="124"/>
      <c r="H19" s="124"/>
      <c r="I19" s="124"/>
      <c r="J19" s="124"/>
    </row>
    <row r="20" spans="1:10" ht="12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12.75">
      <c r="A21" s="123" t="s">
        <v>328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2.75">
      <c r="A22" s="124"/>
      <c r="B22" s="124" t="s">
        <v>354</v>
      </c>
      <c r="C22" s="124"/>
      <c r="D22" s="124"/>
      <c r="E22" s="124"/>
      <c r="F22" s="124"/>
      <c r="G22" s="124"/>
      <c r="H22" s="124"/>
      <c r="I22" s="124"/>
      <c r="J22" s="124"/>
    </row>
    <row r="23" spans="1:10" ht="12.75">
      <c r="A23" s="124"/>
      <c r="B23" s="124" t="s">
        <v>355</v>
      </c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26"/>
      <c r="B24" s="124" t="s">
        <v>356</v>
      </c>
      <c r="C24" s="124"/>
      <c r="D24" s="124"/>
      <c r="E24" s="124"/>
      <c r="F24" s="124"/>
      <c r="G24" s="124"/>
      <c r="H24" s="124"/>
      <c r="I24" s="124"/>
      <c r="J24" s="124"/>
    </row>
    <row r="25" spans="1:10" ht="12.75">
      <c r="A25" s="126"/>
      <c r="B25" s="124" t="s">
        <v>363</v>
      </c>
      <c r="C25" s="124"/>
      <c r="D25" s="124"/>
      <c r="E25" s="124"/>
      <c r="F25" s="124"/>
      <c r="G25" s="124"/>
      <c r="H25" s="124"/>
      <c r="I25" s="124"/>
      <c r="J25" s="124"/>
    </row>
    <row r="26" spans="1:10" ht="12.75">
      <c r="A26" s="126"/>
      <c r="B26" s="126" t="s">
        <v>364</v>
      </c>
      <c r="C26" s="126"/>
      <c r="D26" s="126"/>
      <c r="E26" s="126"/>
      <c r="F26" s="126"/>
      <c r="G26" s="126"/>
      <c r="H26" s="126"/>
      <c r="I26" s="126"/>
      <c r="J26" s="126"/>
    </row>
    <row r="27" spans="1:10" ht="12.75">
      <c r="A27" s="126"/>
      <c r="B27" s="126" t="s">
        <v>357</v>
      </c>
      <c r="C27" s="126"/>
      <c r="D27" s="126"/>
      <c r="E27" s="126"/>
      <c r="F27" s="126"/>
      <c r="G27" s="126"/>
      <c r="H27" s="126"/>
      <c r="I27" s="126"/>
      <c r="J27" s="126"/>
    </row>
    <row r="28" spans="1:10" ht="12.75">
      <c r="A28" s="126"/>
      <c r="B28" s="126" t="s">
        <v>368</v>
      </c>
      <c r="C28" s="126"/>
      <c r="D28" s="126"/>
      <c r="E28" s="126"/>
      <c r="F28" s="126"/>
      <c r="G28" s="126"/>
      <c r="H28" s="126"/>
      <c r="I28" s="126"/>
      <c r="J28" s="126"/>
    </row>
    <row r="29" spans="1:10" ht="12.75">
      <c r="A29" s="126"/>
      <c r="B29" s="126" t="s">
        <v>329</v>
      </c>
      <c r="C29" s="126"/>
      <c r="D29" s="126"/>
      <c r="E29" s="126"/>
      <c r="F29" s="126"/>
      <c r="G29" s="126"/>
      <c r="H29" s="126"/>
      <c r="I29" s="126"/>
      <c r="J29" s="126"/>
    </row>
    <row r="30" spans="1:10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12.75">
      <c r="A31" s="127" t="s">
        <v>330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12.75">
      <c r="A32" s="126"/>
      <c r="B32" s="126" t="s">
        <v>331</v>
      </c>
      <c r="C32" s="126"/>
      <c r="D32" s="126"/>
      <c r="E32" s="126"/>
      <c r="F32" s="126"/>
      <c r="G32" s="126"/>
      <c r="H32" s="126"/>
      <c r="I32" s="126"/>
      <c r="J32" s="126"/>
    </row>
    <row r="33" spans="1:10" ht="12.75">
      <c r="A33" s="126"/>
      <c r="B33" s="126" t="s">
        <v>332</v>
      </c>
      <c r="C33" s="126"/>
      <c r="D33" s="126"/>
      <c r="E33" s="126"/>
      <c r="F33" s="126"/>
      <c r="G33" s="126"/>
      <c r="H33" s="126"/>
      <c r="I33" s="126"/>
      <c r="J33" s="126"/>
    </row>
    <row r="34" spans="1:10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12.75">
      <c r="A35" s="127" t="s">
        <v>333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ht="12.75">
      <c r="A36" s="126"/>
      <c r="B36" s="126" t="s">
        <v>358</v>
      </c>
      <c r="C36" s="126"/>
      <c r="D36" s="126"/>
      <c r="E36" s="126"/>
      <c r="F36" s="126"/>
      <c r="G36" s="126"/>
      <c r="H36" s="126"/>
      <c r="I36" s="126"/>
      <c r="J36" s="126"/>
    </row>
    <row r="37" spans="1:10" ht="12.75">
      <c r="A37" s="126"/>
      <c r="B37" s="126" t="s">
        <v>359</v>
      </c>
      <c r="C37" s="126"/>
      <c r="D37" s="126"/>
      <c r="E37" s="126"/>
      <c r="F37" s="126"/>
      <c r="G37" s="126"/>
      <c r="H37" s="126"/>
      <c r="I37" s="126"/>
      <c r="J37" s="126"/>
    </row>
    <row r="38" spans="1:10" ht="12.75">
      <c r="A38" s="126"/>
      <c r="B38" s="126" t="s">
        <v>367</v>
      </c>
      <c r="C38" s="126"/>
      <c r="D38" s="126"/>
      <c r="E38" s="126"/>
      <c r="F38" s="126"/>
      <c r="G38" s="126"/>
      <c r="H38" s="126"/>
      <c r="I38" s="126"/>
      <c r="J38" s="126"/>
    </row>
    <row r="39" spans="1:10" ht="12.75">
      <c r="A39" s="126"/>
      <c r="B39" s="126" t="s">
        <v>375</v>
      </c>
      <c r="C39" s="126"/>
      <c r="D39" s="126"/>
      <c r="E39" s="126"/>
      <c r="F39" s="126"/>
      <c r="G39" s="126"/>
      <c r="H39" s="126"/>
      <c r="I39" s="126"/>
      <c r="J39" s="126"/>
    </row>
    <row r="40" spans="1:10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ht="12.75">
      <c r="A41" s="127" t="s">
        <v>334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 ht="12.75">
      <c r="A42" s="126"/>
      <c r="B42" s="126" t="s">
        <v>365</v>
      </c>
      <c r="C42" s="126"/>
      <c r="D42" s="126"/>
      <c r="E42" s="126"/>
      <c r="F42" s="126"/>
      <c r="G42" s="126"/>
      <c r="H42" s="126"/>
      <c r="I42" s="126"/>
      <c r="J42" s="126"/>
    </row>
    <row r="43" spans="1:10" ht="12.75">
      <c r="A43" s="126"/>
      <c r="B43" s="126" t="s">
        <v>343</v>
      </c>
      <c r="C43" s="126"/>
      <c r="D43" s="126"/>
      <c r="E43" s="126"/>
      <c r="F43" s="126"/>
      <c r="G43" s="126"/>
      <c r="H43" s="126"/>
      <c r="I43" s="126"/>
      <c r="J43" s="126"/>
    </row>
    <row r="44" spans="1:10" ht="12.75">
      <c r="A44" s="126"/>
      <c r="B44" s="126" t="s">
        <v>366</v>
      </c>
      <c r="C44" s="126"/>
      <c r="D44" s="126"/>
      <c r="E44" s="126"/>
      <c r="F44" s="126"/>
      <c r="G44" s="126"/>
      <c r="H44" s="126"/>
      <c r="I44" s="126"/>
      <c r="J44" s="126"/>
    </row>
    <row r="45" spans="1:10" ht="12.75">
      <c r="A45" s="126"/>
      <c r="B45" s="126" t="s">
        <v>360</v>
      </c>
      <c r="C45" s="126"/>
      <c r="D45" s="126"/>
      <c r="E45" s="126"/>
      <c r="F45" s="126"/>
      <c r="G45" s="126"/>
      <c r="H45" s="126"/>
      <c r="I45" s="126"/>
      <c r="J45" s="126"/>
    </row>
    <row r="46" spans="1:10" ht="12.75">
      <c r="A46" s="126"/>
      <c r="B46" s="126" t="s">
        <v>369</v>
      </c>
      <c r="C46" s="126"/>
      <c r="D46" s="126"/>
      <c r="E46" s="126"/>
      <c r="F46" s="126"/>
      <c r="G46" s="126"/>
      <c r="H46" s="126"/>
      <c r="I46" s="126"/>
      <c r="J46" s="126"/>
    </row>
    <row r="47" spans="1:10" ht="12.75">
      <c r="A47" s="126"/>
      <c r="B47" s="126" t="s">
        <v>370</v>
      </c>
      <c r="C47" s="126"/>
      <c r="D47" s="126"/>
      <c r="E47" s="126"/>
      <c r="F47" s="126"/>
      <c r="G47" s="126"/>
      <c r="H47" s="126"/>
      <c r="I47" s="126"/>
      <c r="J47" s="126"/>
    </row>
    <row r="48" spans="1:10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</row>
    <row r="49" spans="1:10" ht="12.75">
      <c r="A49" s="127" t="s">
        <v>335</v>
      </c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ht="12.75">
      <c r="A50" s="126"/>
      <c r="B50" s="126" t="s">
        <v>347</v>
      </c>
      <c r="C50" s="126"/>
      <c r="D50" s="126"/>
      <c r="E50" s="128"/>
      <c r="F50" s="128"/>
      <c r="G50" s="128"/>
      <c r="H50" s="128"/>
      <c r="I50" s="128"/>
      <c r="J50" s="128"/>
    </row>
    <row r="51" spans="1:10" ht="12.75">
      <c r="A51" s="126"/>
      <c r="B51" s="126" t="s">
        <v>361</v>
      </c>
      <c r="C51" s="126"/>
      <c r="D51" s="126"/>
      <c r="E51" s="128"/>
      <c r="F51" s="128"/>
      <c r="G51" s="128"/>
      <c r="H51" s="128"/>
      <c r="I51" s="128"/>
      <c r="J51" s="128"/>
    </row>
    <row r="52" spans="1:10" ht="12.75">
      <c r="A52" s="126"/>
      <c r="B52" s="126"/>
      <c r="C52" s="126"/>
      <c r="D52" s="126"/>
      <c r="E52" s="128"/>
      <c r="F52" s="128"/>
      <c r="G52" s="128"/>
      <c r="H52" s="128"/>
      <c r="I52" s="128"/>
      <c r="J52" s="128"/>
    </row>
    <row r="53" spans="1:10" ht="12.75">
      <c r="A53" s="127" t="s">
        <v>336</v>
      </c>
      <c r="B53" s="126"/>
      <c r="C53" s="126"/>
      <c r="D53" s="126"/>
      <c r="E53" s="126"/>
      <c r="F53" s="126"/>
      <c r="G53" s="126"/>
      <c r="H53" s="126"/>
      <c r="I53" s="126"/>
      <c r="J53" s="126"/>
    </row>
    <row r="54" spans="1:10" ht="12.75">
      <c r="A54" s="127"/>
      <c r="B54" s="126" t="s">
        <v>348</v>
      </c>
      <c r="C54" s="126"/>
      <c r="D54" s="126"/>
      <c r="E54" s="126"/>
      <c r="F54" s="126"/>
      <c r="G54" s="126"/>
      <c r="H54" s="126"/>
      <c r="I54" s="126"/>
      <c r="J54" s="126"/>
    </row>
    <row r="55" spans="1:10" ht="12.75">
      <c r="A55" s="127"/>
      <c r="B55" s="126" t="s">
        <v>349</v>
      </c>
      <c r="C55" s="126"/>
      <c r="D55" s="126"/>
      <c r="E55" s="126"/>
      <c r="F55" s="126"/>
      <c r="G55" s="126"/>
      <c r="H55" s="126"/>
      <c r="I55" s="126"/>
      <c r="J55" s="126"/>
    </row>
    <row r="56" spans="1:10" ht="12.75">
      <c r="A56" s="127"/>
      <c r="B56" s="126" t="s">
        <v>350</v>
      </c>
      <c r="C56" s="126"/>
      <c r="D56" s="126"/>
      <c r="E56" s="126"/>
      <c r="F56" s="126"/>
      <c r="G56" s="126"/>
      <c r="H56" s="126"/>
      <c r="I56" s="126"/>
      <c r="J56" s="126"/>
    </row>
    <row r="57" spans="1:10" ht="12.75">
      <c r="A57" s="127"/>
      <c r="B57" s="126" t="s">
        <v>351</v>
      </c>
      <c r="C57" s="126"/>
      <c r="D57" s="126"/>
      <c r="E57" s="126"/>
      <c r="F57" s="126"/>
      <c r="G57" s="126"/>
      <c r="H57" s="126"/>
      <c r="I57" s="126"/>
      <c r="J57" s="126"/>
    </row>
    <row r="58" spans="1:10" ht="12.75">
      <c r="A58" s="127"/>
      <c r="B58" s="126" t="s">
        <v>352</v>
      </c>
      <c r="C58" s="126"/>
      <c r="D58" s="126"/>
      <c r="E58" s="126"/>
      <c r="F58" s="126"/>
      <c r="G58" s="126"/>
      <c r="H58" s="126"/>
      <c r="I58" s="126"/>
      <c r="J58" s="126"/>
    </row>
    <row r="59" spans="1:10" ht="12.75">
      <c r="A59" s="127"/>
      <c r="B59" s="126" t="s">
        <v>353</v>
      </c>
      <c r="C59" s="126"/>
      <c r="D59" s="126"/>
      <c r="E59" s="126"/>
      <c r="F59" s="126"/>
      <c r="G59" s="126"/>
      <c r="H59" s="126"/>
      <c r="I59" s="126"/>
      <c r="J59" s="126"/>
    </row>
    <row r="60" spans="1:10" ht="12.75">
      <c r="A60" s="127"/>
      <c r="B60" s="126" t="s">
        <v>371</v>
      </c>
      <c r="C60" s="126"/>
      <c r="D60" s="126"/>
      <c r="E60" s="126"/>
      <c r="F60" s="126"/>
      <c r="G60" s="126"/>
      <c r="H60" s="126"/>
      <c r="I60" s="126"/>
      <c r="J60" s="126"/>
    </row>
    <row r="61" ht="12.75">
      <c r="B61" s="126" t="s">
        <v>372</v>
      </c>
    </row>
    <row r="62" ht="12.75">
      <c r="B62" s="126" t="s">
        <v>373</v>
      </c>
    </row>
  </sheetData>
  <sheetProtection/>
  <mergeCells count="2">
    <mergeCell ref="A1:J1"/>
    <mergeCell ref="A3:J3"/>
  </mergeCells>
  <printOptions/>
  <pageMargins left="0.6" right="0.57" top="0.67" bottom="0.71" header="0.5" footer="0.23"/>
  <pageSetup fitToWidth="0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Ervin Filipčić</cp:lastModifiedBy>
  <cp:lastPrinted>2018-10-29T11:40:06Z</cp:lastPrinted>
  <dcterms:created xsi:type="dcterms:W3CDTF">2008-10-17T11:51:54Z</dcterms:created>
  <dcterms:modified xsi:type="dcterms:W3CDTF">2018-10-30T15:28:01Z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