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8830" windowHeight="12840" activeTab="0"/>
  </bookViews>
  <sheets>
    <sheet name="OPĆI PODACI" sheetId="1" r:id="rId1"/>
    <sheet name="Bilanca" sheetId="2" r:id="rId2"/>
    <sheet name="RDG" sheetId="3" r:id="rId3"/>
    <sheet name="NT_D" sheetId="4" r:id="rId4"/>
    <sheet name="PK" sheetId="5" r:id="rId5"/>
    <sheet name="Bilješke" sheetId="6" r:id="rId6"/>
  </sheets>
  <definedNames>
    <definedName name="_xlnm.Print_Area" localSheetId="5">'Bilješke'!$A$1:$J$66</definedName>
    <definedName name="_xlnm.Print_Area" localSheetId="0">'OPĆI PODACI'!$A$1:$I$66</definedName>
    <definedName name="_xlnm.Print_Area" localSheetId="4">'PK'!$A$1:$K$25</definedName>
  </definedNames>
  <calcPr fullCalcOnLoad="1"/>
</workbook>
</file>

<file path=xl/sharedStrings.xml><?xml version="1.0" encoding="utf-8"?>
<sst xmlns="http://schemas.openxmlformats.org/spreadsheetml/2006/main" count="428" uniqueCount="380">
  <si>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</si>
  <si>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</si>
  <si>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</si>
  <si>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</si>
  <si>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</si>
  <si>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</si>
  <si>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</si>
  <si>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</si>
  <si>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</si>
  <si>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</si>
  <si>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</si>
  <si>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</si>
  <si>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</si>
  <si>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</si>
  <si>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</si>
  <si>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</si>
  <si>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</si>
  <si>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</si>
  <si>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</si>
  <si>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</si>
  <si>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</si>
  <si>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</si>
  <si>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</si>
  <si>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</si>
  <si>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</si>
  <si>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</si>
  <si>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</si>
  <si>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</si>
  <si>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</si>
  <si>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</si>
  <si>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</si>
  <si>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</si>
  <si>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</si>
  <si>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</si>
  <si>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</si>
  <si>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</si>
  <si>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</si>
  <si>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</si>
  <si>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</si>
  <si>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</si>
  <si>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</si>
  <si>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</si>
  <si>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</si>
  <si>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</si>
  <si>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</si>
  <si>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</si>
  <si>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</si>
  <si>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</si>
  <si>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</si>
  <si>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</si>
  <si>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</si>
  <si>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</si>
  <si>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</si>
  <si>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</si>
  <si>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</si>
  <si>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</si>
  <si>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</si>
  <si>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</si>
  <si>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</si>
  <si>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</si>
  <si>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</si>
  <si>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</si>
  <si>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</si>
  <si>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</si>
  <si>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</si>
  <si>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</si>
  <si>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</si>
  <si>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</si>
  <si>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</si>
  <si>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</si>
  <si>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</si>
  <si>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</si>
  <si>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</si>
  <si>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</si>
  <si>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</si>
  <si>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</si>
  <si>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</si>
  <si>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</si>
  <si>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</si>
  <si>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</si>
  <si>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</si>
  <si>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</si>
  <si>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</si>
  <si>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</si>
  <si>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</si>
  <si>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</si>
  <si>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</si>
  <si>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</si>
  <si>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</si>
  <si>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</si>
  <si>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</si>
  <si>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</si>
  <si>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</si>
  <si>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</si>
  <si>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</si>
  <si>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</si>
  <si>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</si>
  <si>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</si>
  <si>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</si>
  <si>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</si>
  <si>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</si>
  <si>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</si>
  <si>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</si>
  <si>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</si>
  <si>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</si>
  <si>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</si>
  <si>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</si>
  <si>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</si>
  <si>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</si>
  <si>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</si>
  <si>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</si>
  <si>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</si>
  <si>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</si>
  <si>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</si>
  <si>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</si>
  <si>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</si>
  <si>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</si>
  <si>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</si>
  <si>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</si>
  <si>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</si>
  <si>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</si>
  <si>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</si>
  <si>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</si>
  <si>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</si>
  <si>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</si>
  <si>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</si>
  <si>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</si>
  <si>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</si>
  <si>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</si>
  <si>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</si>
  <si>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</si>
  <si>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</si>
  <si>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</si>
  <si>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</si>
  <si>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</si>
  <si>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</si>
  <si>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</si>
  <si>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</si>
  <si>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</si>
  <si>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</si>
  <si>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</si>
  <si>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</si>
  <si>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</si>
  <si>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</si>
  <si>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</si>
  <si>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</si>
  <si>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</si>
  <si>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</si>
  <si>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</si>
  <si>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</si>
  <si>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</si>
  <si>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</si>
  <si>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</si>
  <si>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</si>
  <si>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</si>
  <si>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</si>
  <si>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</si>
  <si>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</si>
  <si>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</si>
  <si>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</si>
  <si>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</si>
  <si>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</si>
  <si>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</si>
  <si>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</si>
  <si>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</si>
  <si>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</si>
  <si>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</si>
  <si>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</si>
  <si>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</si>
  <si>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</si>
  <si>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</si>
  <si>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</si>
  <si>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</si>
  <si>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</si>
  <si>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</si>
  <si>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</si>
  <si>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</si>
  <si>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</si>
  <si>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</si>
  <si>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</si>
  <si>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</si>
  <si>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</si>
  <si>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</si>
  <si>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</si>
  <si>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</si>
  <si>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</si>
  <si>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</si>
  <si>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</si>
  <si>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</si>
  <si>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</si>
  <si>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</si>
  <si>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</si>
  <si>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</si>
  <si>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</si>
  <si>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</si>
  <si>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</si>
  <si>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</si>
  <si>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</si>
  <si>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</si>
  <si>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</si>
  <si>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</si>
  <si>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</si>
  <si>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</si>
  <si>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</si>
  <si>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</si>
  <si>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</si>
  <si>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</si>
  <si>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</si>
  <si>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</si>
  <si>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</si>
  <si>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</si>
  <si>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</si>
  <si>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</si>
  <si>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</si>
  <si>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</si>
  <si>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</si>
  <si>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</si>
  <si>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</si>
  <si>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</si>
  <si>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</si>
  <si>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</si>
  <si>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</si>
  <si>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</si>
  <si>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</si>
  <si>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</si>
  <si>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</si>
  <si>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</si>
  <si>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</si>
  <si>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</si>
  <si>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</si>
  <si>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</si>
  <si>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</si>
  <si>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</si>
  <si>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</si>
  <si>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</si>
  <si>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</si>
  <si>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</si>
  <si>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</si>
  <si>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</si>
  <si>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</si>
  <si>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</si>
  <si>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</si>
  <si>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</si>
  <si>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</si>
  <si>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</si>
  <si>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</si>
  <si>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</si>
  <si>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</si>
  <si>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</si>
  <si>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</si>
  <si>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</si>
  <si>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</si>
  <si>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</si>
  <si>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</si>
  <si>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</si>
  <si>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</si>
  <si>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</si>
  <si>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</si>
  <si>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</si>
  <si>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</si>
  <si>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</si>
  <si>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</si>
  <si>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</si>
  <si>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</si>
  <si>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</si>
  <si>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</si>
  <si>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</si>
  <si>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</si>
  <si>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</si>
  <si>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</si>
  <si>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</si>
  <si>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</si>
  <si>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</si>
  <si>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</si>
  <si>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</si>
  <si>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</si>
  <si>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</si>
  <si>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</si>
  <si>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</si>
  <si>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</si>
  <si>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</si>
  <si>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</si>
  <si>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</si>
  <si>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</si>
  <si>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</si>
  <si>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Končar - Energetika i usluge d.o.o</t>
  </si>
  <si>
    <t>Zagreb</t>
  </si>
  <si>
    <t>Končar - Institut za elektrotehniku d.d.</t>
  </si>
  <si>
    <t>Končar - Elektronika i informatika d.d.</t>
  </si>
  <si>
    <t>Končar - Mali električni strojevi d.d.</t>
  </si>
  <si>
    <t>Končar - Generatori i motori d.d.</t>
  </si>
  <si>
    <t>Končar - Obnovljivi izvori d.o.o.</t>
  </si>
  <si>
    <t>Končar - Mjerni transformatori d.d.</t>
  </si>
  <si>
    <t>Končar - Distributivni i specijalni transform. d.d.</t>
  </si>
  <si>
    <t>Končar - Električna vozila d.d.</t>
  </si>
  <si>
    <t>Končar - Kućanski aparati d.o.o.</t>
  </si>
  <si>
    <t>Končar - Niskonaponske sklopke i prekidači d.o.o.</t>
  </si>
  <si>
    <t>Končar - Montažni inženjering d.d.</t>
  </si>
  <si>
    <t>Končar - Inženjering za energetiku i transport d.d.</t>
  </si>
  <si>
    <t>Končar - Metalne konstrukcije d.d.</t>
  </si>
  <si>
    <t>Obveznik: GRUPA KONČAR - ELEKTROINDUSTRIJA</t>
  </si>
  <si>
    <t>03282635</t>
  </si>
  <si>
    <t>080040936</t>
  </si>
  <si>
    <t>45050126417</t>
  </si>
  <si>
    <t>KONČAR - ELEKTROINDUSTRIJA d.d.</t>
  </si>
  <si>
    <t>ZAGREB</t>
  </si>
  <si>
    <t>FALLEROVO ŠETALIŠTE 22</t>
  </si>
  <si>
    <t>koncar.finance@koncar.hr</t>
  </si>
  <si>
    <t>www.koncar.hr</t>
  </si>
  <si>
    <t>GRAD ZAGREB</t>
  </si>
  <si>
    <t>DA</t>
  </si>
  <si>
    <t>MARINA MARKUŠIĆ</t>
  </si>
  <si>
    <t>01 3667175</t>
  </si>
  <si>
    <t>01 3655377</t>
  </si>
  <si>
    <t>marina.markusic@koncar.hr</t>
  </si>
  <si>
    <t>DARINKO BAGO</t>
  </si>
  <si>
    <t>2711</t>
  </si>
  <si>
    <t xml:space="preserve">  </t>
  </si>
  <si>
    <t>Bilješke uz konsolidirane financijske izvještaje</t>
  </si>
  <si>
    <t xml:space="preserve">Obveznik :  GRUPA KONČAR - ELEKTROINDUSTRIJA </t>
  </si>
  <si>
    <t>1. Podjela dionica</t>
  </si>
  <si>
    <t>Nije bilo podjela dionica.</t>
  </si>
  <si>
    <t>2. Zarada po dionici</t>
  </si>
  <si>
    <t>3. Promjena vlasničke strukture</t>
  </si>
  <si>
    <t>4. Pripajanja i spajanja</t>
  </si>
  <si>
    <t>5. Neizvjesnost (opis slučajeva kod kojih postoji neizvjesnost naplate prihoda ili mogućih budućih troškova)</t>
  </si>
  <si>
    <t xml:space="preserve">Nema novih značajnijih neizvjesnosti u naplati i budućim troškovima. </t>
  </si>
  <si>
    <t>6. Rezultati poslovanja</t>
  </si>
  <si>
    <t>prethodne godine.</t>
  </si>
  <si>
    <t>7. Opis proizvoda ili usluga</t>
  </si>
  <si>
    <t>Proizvodnja elektroopreme za proizvodnju, prijenos i potrošnju električne energije i proizvodnja transportne</t>
  </si>
  <si>
    <t>opreme.</t>
  </si>
  <si>
    <t>8. Operativni i ostali troškovi</t>
  </si>
  <si>
    <t>9. Dobit ili gubitak</t>
  </si>
  <si>
    <t>10. Likvidnost</t>
  </si>
  <si>
    <t>11. Ostale napomene</t>
  </si>
  <si>
    <t>Nema značajnijih promjena vlasničke strukture u odnosu na prethodno tromjesečje.</t>
  </si>
  <si>
    <t>Power Engineering Transformatory Sp. z o.o.</t>
  </si>
  <si>
    <t>Czerwonaka, Poznan, Poljska</t>
  </si>
  <si>
    <t>Končar - Aparati i postrojenja d.d.</t>
  </si>
  <si>
    <t>01.01.2018.</t>
  </si>
  <si>
    <t>Nema novih pripajanja i spajanja.</t>
  </si>
  <si>
    <t>istom razdoblju prethodne godine.  Neto dobit Grupe koja pripada imateljima dionica  matice u razdoblju</t>
  </si>
  <si>
    <t xml:space="preserve">milijuna kuna. U društvu Končar - Obnovljivi izvori d.o.o. provedeno je pojednostavljeno smanjenje kapitala radi </t>
  </si>
  <si>
    <t xml:space="preserve">pokrića gubitka u iznosu od 46,66 milijuna kuna i Matica je isto društvo dokapitalizirala u iznosu od 29,07 milijuna </t>
  </si>
  <si>
    <t xml:space="preserve">kuna. U društvu Končar - Mjerni transformatori d.d. provedena dokapitalizacija pretvorbom zadržane dobiti u kapital </t>
  </si>
  <si>
    <t>u iznosu od 18,99 milijuna kuna, a u društvu Končar - Distributivni i specijalni transformatori d.d provedena je</t>
  </si>
  <si>
    <t>dokapitalizacija pretvorbom statutarnih rezervi u kapital u iznosu od 76,68 milijuna kuna.</t>
  </si>
  <si>
    <t xml:space="preserve">Nakon isteka roka otplate iz Ugovora o prodaji dionica uz obročnu otplatu društva Končar - Elektronika i </t>
  </si>
  <si>
    <t>informatika d.d. u registru nematerijaliziranih vrijednosnih papira Središnjeg klirinškog depozitarnog društva d.d.</t>
  </si>
  <si>
    <t>31.12.2018.</t>
  </si>
  <si>
    <t>stanje na dan 31.12.2018.</t>
  </si>
  <si>
    <t>u razdoblju 01.01.2018. do 31.12.2018.</t>
  </si>
  <si>
    <t>Ostvarena zarada po dionici u razdoblju 1-12.2018. iznosi 40,21 kuna i  veća je od zarade po dionici u istom</t>
  </si>
  <si>
    <t xml:space="preserve"> ukupnih prihoda) su manji za 5,0%, a poslovni prihodi (koji čine 97,0% ukupnih prihoda) su manji za 3,3%.</t>
  </si>
  <si>
    <t>Ukupni prihodi su  manji za 4,5% u odnosu na isto razdoblje prethodne godine. Ukupni rashodi su u odnosu</t>
  </si>
  <si>
    <t xml:space="preserve">na isto razdoblje prethodne godine manji za 5,2%, a poslovni rashodi s promjenama zaliha, koji čine 98,4% </t>
  </si>
  <si>
    <t xml:space="preserve">ukupnih rashoda, su manji za 5,1%. Prihodi od ulaganja u pridružena društva su manji za 35,8% u odnosu  na isto </t>
  </si>
  <si>
    <t xml:space="preserve">razdoblje prethodne  godine. Financijski prihodi (čiji je udio u ukupnim prihodima 1,3%) manji su za 33,4%, </t>
  </si>
  <si>
    <t xml:space="preserve">a financijski rashodi (čije je učešće u ukupnim rashodima 1,5%) manji su za 20,9% u odnosu na isto razdoblje </t>
  </si>
  <si>
    <t>U razdoblju 1-12.2018.godine, u odnosu na isto razdoblje prethodne godine,  prihodi od prodaje (koji čine 90,7%</t>
  </si>
  <si>
    <t>U razdoblju 1-12.2018. godine, u odnosu na isto razdoblje prethodne godine, povećano je učešće troškova osoblja</t>
  </si>
  <si>
    <t xml:space="preserve">u poslovnom prihodu za 0,2 postotna poena i učešće ostalih troškova i rashoda za 2,8 postotnih poena, a </t>
  </si>
  <si>
    <t>smanjeno je učešće materijalnih troškova za 2,8 postotnih poena, učešće troškova amortizacije za 0,1 postotni</t>
  </si>
  <si>
    <t>poen, troškova vrijednosnog usklađivanja za 1,1 postotni poen i troškova rezerviranja za 0,9 postotnih poena .</t>
  </si>
  <si>
    <t>1-12.2018. godine iznosi 102,87 milijuna kuna, što je  za 19,25 milijuna kuna više u odnosu na isto razdoblje</t>
  </si>
  <si>
    <t>Dobit Grupe nakon oporezivanja iznosi 128,26 milijuna kuna što je  20,16 milijuna kuna više od ostvarenja u</t>
  </si>
  <si>
    <t>prethodne godine. Neto dobit pripisana manjinskom interesu iznosi 25,39 milijuna kuna, što je 0,91 milijuna kuna</t>
  </si>
  <si>
    <t>više u odnosu na isto razdoblje prethodne godine . Od 16 društva koja čine Grupu Končar, jedno društvo je</t>
  </si>
  <si>
    <t>iskazalo gubitak u  iznosu od 1,07 milijuna i sve pripada  imateljima dionica matice.</t>
  </si>
  <si>
    <t>Stanje novca i novčanih ekvivalenata na kraju  2018. godine u odnosu na početak godine  veće je</t>
  </si>
  <si>
    <t xml:space="preserve"> za 95,93 milijuna kuna.</t>
  </si>
  <si>
    <t>Tijekom 2018. godine Matica je dokapitalizirala društvo Končar - Metalne konstrukcije d.d. u iznosu od 52,54</t>
  </si>
  <si>
    <t>Društvo Končar - Kućanski aparati d.o.o. preoblikovano je u d.d.</t>
  </si>
  <si>
    <t>(SKDD) izvršen je prijenos 17.261 neotplaćene dionice s kupaca na prodavatelja Končar - Elektroindustriju d.d.</t>
  </si>
  <si>
    <t>U prosincu 2018. godine potpisan je ugovor između Končar-Elektroindustrije d.d. i kineske grupe China XD</t>
  </si>
  <si>
    <t>u Zagrebu i u 50-postotnom vlasništvu svakog partnera.</t>
  </si>
  <si>
    <t xml:space="preserve">Electric Co. o osnivanju zajedničkog društva Končar-XD Visokonaponska sklopna postrojenja d.o.o. sa sjedištem </t>
  </si>
  <si>
    <t>razdoblju prethodne godine za 18,33 kune.</t>
  </si>
  <si>
    <t>1. Financijski izvještaji (bilanca, račun dobiti i gubitka, izvještaj o novčanom tijeku, izvještaj o promjenama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</si>
</sst>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90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4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5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6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17" xfId="57" applyFont="1" applyBorder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4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0" fontId="0" fillId="0" borderId="18" xfId="0" applyFont="1" applyFill="1" applyBorder="1" applyAlignment="1">
      <alignment vertical="center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/>
      <protection hidden="1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8" xfId="0" applyFill="1" applyBorder="1" applyAlignment="1">
      <alignment/>
    </xf>
    <xf numFmtId="0" fontId="6" fillId="0" borderId="20" xfId="0" applyFont="1" applyFill="1" applyBorder="1" applyAlignment="1" applyProtection="1">
      <alignment horizontal="center" vertical="center"/>
      <protection hidden="1"/>
    </xf>
    <xf numFmtId="3" fontId="1" fillId="0" borderId="22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19" xfId="0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/>
    </xf>
    <xf numFmtId="0" fontId="3" fillId="0" borderId="16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5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5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5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15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5" xfId="57" applyFont="1" applyBorder="1" applyAlignment="1">
      <alignment/>
      <protection/>
    </xf>
    <xf numFmtId="0" fontId="3" fillId="0" borderId="15" xfId="57" applyFont="1" applyBorder="1" applyAlignment="1" applyProtection="1">
      <alignment horizontal="right" vertical="top"/>
      <protection hidden="1"/>
    </xf>
    <xf numFmtId="0" fontId="3" fillId="0" borderId="15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5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3" fillId="0" borderId="25" xfId="62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2" fillId="0" borderId="15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1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19" xfId="57" applyFont="1" applyFill="1" applyBorder="1" applyAlignment="1" applyProtection="1">
      <alignment horizontal="center" vertical="center"/>
      <protection hidden="1" locked="0"/>
    </xf>
    <xf numFmtId="49" fontId="2" fillId="0" borderId="19" xfId="57" applyNumberFormat="1" applyFont="1" applyFill="1" applyBorder="1" applyAlignment="1" applyProtection="1">
      <alignment horizontal="right" vertical="center"/>
      <protection hidden="1" locked="0"/>
    </xf>
    <xf numFmtId="49" fontId="2" fillId="0" borderId="25" xfId="57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7" applyFont="1" applyAlignment="1">
      <alignment/>
      <protection/>
    </xf>
    <xf numFmtId="0" fontId="3" fillId="0" borderId="0" xfId="57" applyFont="1" applyBorder="1" applyAlignment="1" applyProtection="1">
      <alignment horizontal="right" vertical="center"/>
      <protection hidden="1" locked="0"/>
    </xf>
    <xf numFmtId="0" fontId="6" fillId="0" borderId="0" xfId="62" applyFont="1" applyAlignment="1">
      <alignment horizontal="center"/>
      <protection/>
    </xf>
    <xf numFmtId="0" fontId="6" fillId="0" borderId="0" xfId="62" applyFont="1" applyAlignment="1">
      <alignment horizontal="left"/>
      <protection/>
    </xf>
    <xf numFmtId="0" fontId="1" fillId="0" borderId="0" xfId="62" applyFont="1" applyAlignment="1">
      <alignment horizontal="left"/>
      <protection/>
    </xf>
    <xf numFmtId="0" fontId="6" fillId="0" borderId="0" xfId="62" applyFont="1" applyFill="1" applyAlignment="1">
      <alignment horizontal="left"/>
      <protection/>
    </xf>
    <xf numFmtId="0" fontId="1" fillId="0" borderId="0" xfId="62" applyFont="1" applyFill="1" applyAlignment="1">
      <alignment horizontal="left"/>
      <protection/>
    </xf>
    <xf numFmtId="0" fontId="18" fillId="0" borderId="0" xfId="62" applyFont="1" applyFill="1" applyAlignment="1">
      <alignment/>
      <protection/>
    </xf>
    <xf numFmtId="0" fontId="17" fillId="0" borderId="0" xfId="62" applyFont="1" applyFill="1">
      <alignment vertical="top"/>
      <protection/>
    </xf>
    <xf numFmtId="0" fontId="17" fillId="0" borderId="0" xfId="62" applyFont="1">
      <alignment vertical="top"/>
      <protection/>
    </xf>
    <xf numFmtId="0" fontId="18" fillId="0" borderId="0" xfId="62" applyFont="1" applyAlignment="1">
      <alignment/>
      <protection/>
    </xf>
    <xf numFmtId="0" fontId="17" fillId="0" borderId="0" xfId="62" applyFont="1" applyAlignment="1">
      <alignment/>
      <protection/>
    </xf>
    <xf numFmtId="0" fontId="1" fillId="0" borderId="0" xfId="62" applyFont="1" applyAlignment="1">
      <alignment/>
      <protection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1" fillId="34" borderId="14" xfId="0" applyNumberFormat="1" applyFont="1" applyFill="1" applyBorder="1" applyAlignment="1" applyProtection="1">
      <alignment vertical="center"/>
      <protection locked="0"/>
    </xf>
    <xf numFmtId="3" fontId="1" fillId="35" borderId="13" xfId="0" applyNumberFormat="1" applyFont="1" applyFill="1" applyBorder="1" applyAlignment="1" applyProtection="1">
      <alignment vertical="center"/>
      <protection hidden="1"/>
    </xf>
    <xf numFmtId="3" fontId="2" fillId="0" borderId="19" xfId="57" applyNumberFormat="1" applyFont="1" applyFill="1" applyBorder="1" applyAlignment="1" applyProtection="1">
      <alignment horizontal="right" vertical="center"/>
      <protection hidden="1" locked="0"/>
    </xf>
    <xf numFmtId="0" fontId="19" fillId="0" borderId="0" xfId="0" applyFont="1" applyAlignment="1">
      <alignment/>
    </xf>
    <xf numFmtId="0" fontId="3" fillId="0" borderId="15" xfId="57" applyFont="1" applyBorder="1" applyAlignment="1" applyProtection="1">
      <alignment horizontal="right" vertical="center" wrapText="1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5" xfId="57" applyFont="1" applyBorder="1" applyAlignment="1" applyProtection="1">
      <alignment horizontal="right" wrapText="1"/>
      <protection hidden="1"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15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5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3" fillId="0" borderId="15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0" fontId="1" fillId="0" borderId="15" xfId="57" applyFont="1" applyBorder="1" applyAlignment="1" applyProtection="1">
      <alignment horizontal="right" vertical="center" wrapText="1"/>
      <protection hidden="1"/>
    </xf>
    <xf numFmtId="0" fontId="1" fillId="0" borderId="25" xfId="57" applyFont="1" applyBorder="1" applyAlignment="1" applyProtection="1">
      <alignment horizontal="right" wrapText="1"/>
      <protection hidden="1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 horizontal="left" vertical="center"/>
      <protection/>
    </xf>
    <xf numFmtId="0" fontId="3" fillId="0" borderId="29" xfId="57" applyFont="1" applyFill="1" applyBorder="1" applyAlignment="1">
      <alignment horizontal="left" vertical="center"/>
      <protection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4" fillId="0" borderId="27" xfId="53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 horizontal="right" wrapText="1"/>
      <protection hidden="1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15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5" xfId="57" applyFont="1" applyBorder="1" applyAlignment="1">
      <alignment horizontal="center"/>
      <protection/>
    </xf>
    <xf numFmtId="0" fontId="10" fillId="0" borderId="30" xfId="57" applyFont="1" applyBorder="1" applyAlignment="1">
      <alignment/>
      <protection/>
    </xf>
    <xf numFmtId="0" fontId="10" fillId="0" borderId="16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1" xfId="57" applyFont="1" applyBorder="1" applyAlignment="1" applyProtection="1">
      <alignment horizontal="center" vertical="top"/>
      <protection hidden="1"/>
    </xf>
    <xf numFmtId="0" fontId="3" fillId="0" borderId="31" xfId="57" applyFont="1" applyBorder="1" applyAlignment="1">
      <alignment horizontal="center"/>
      <protection/>
    </xf>
    <xf numFmtId="0" fontId="3" fillId="0" borderId="32" xfId="57" applyFont="1" applyBorder="1" applyAlignment="1">
      <alignment/>
      <protection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6" xfId="57" applyFont="1" applyBorder="1" applyAlignment="1" applyProtection="1">
      <alignment horizontal="center"/>
      <protection hidden="1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49" fontId="4" fillId="0" borderId="27" xfId="53" applyNumberFormat="1" applyFill="1" applyBorder="1" applyAlignment="1" applyProtection="1">
      <alignment horizontal="left" vertical="center"/>
      <protection hidden="1" locked="0"/>
    </xf>
    <xf numFmtId="0" fontId="15" fillId="0" borderId="0" xfId="62" applyFont="1" applyBorder="1" applyAlignment="1" applyProtection="1">
      <alignment horizontal="left"/>
      <protection hidden="1"/>
    </xf>
    <xf numFmtId="0" fontId="16" fillId="0" borderId="0" xfId="62" applyFont="1" applyBorder="1" applyAlignment="1">
      <alignment/>
      <protection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3" fillId="0" borderId="22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vertical="center" wrapText="1"/>
    </xf>
    <xf numFmtId="0" fontId="17" fillId="0" borderId="0" xfId="0" applyFont="1" applyFill="1" applyAlignment="1">
      <alignment vertical="center"/>
    </xf>
    <xf numFmtId="0" fontId="3" fillId="0" borderId="22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1" xfId="0" applyFont="1" applyFill="1" applyBorder="1" applyAlignment="1" applyProtection="1">
      <alignment vertical="center" wrapText="1"/>
      <protection hidden="1"/>
    </xf>
    <xf numFmtId="0" fontId="7" fillId="0" borderId="36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36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6" fillId="0" borderId="0" xfId="62" applyFont="1" applyAlignment="1">
      <alignment horizontal="center"/>
      <protection/>
    </xf>
    <xf numFmtId="0" fontId="6" fillId="0" borderId="0" xfId="62" applyFont="1" applyAlignment="1">
      <alignment horizontal="left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oncar.finance@koncar.hr" TargetMode="External" /><Relationship Id="rId2" Type="http://schemas.openxmlformats.org/officeDocument/2006/relationships/hyperlink" Target="http://www.koncar.hr/" TargetMode="External" /><Relationship Id="rId3" Type="http://schemas.openxmlformats.org/officeDocument/2006/relationships/hyperlink" Target="mailto:marina.markusic@koncar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6"/>
  <sheetViews>
    <sheetView tabSelected="1" view="pageBreakPreview" zoomScaleSheetLayoutView="100" zoomScalePageLayoutView="0" workbookViewId="0" topLeftCell="A16">
      <selection activeCell="M34" sqref="M34"/>
    </sheetView>
  </sheetViews>
  <sheetFormatPr defaultColWidth="9.140625" defaultRowHeight="12.75"/>
  <cols>
    <col min="1" max="1" width="9.140625" style="10" customWidth="1"/>
    <col min="2" max="2" width="13.00390625" style="10" customWidth="1"/>
    <col min="3" max="6" width="9.140625" style="10" customWidth="1"/>
    <col min="7" max="7" width="15.140625" style="10" customWidth="1"/>
    <col min="8" max="8" width="19.28125" style="10" customWidth="1"/>
    <col min="9" max="9" width="14.421875" style="10" customWidth="1"/>
    <col min="10" max="16384" width="9.140625" style="10" customWidth="1"/>
  </cols>
  <sheetData>
    <row r="1" spans="1:12" ht="15.75">
      <c r="A1" s="173" t="s">
        <v>213</v>
      </c>
      <c r="B1" s="174"/>
      <c r="C1" s="174"/>
      <c r="D1" s="75"/>
      <c r="E1" s="75"/>
      <c r="F1" s="75"/>
      <c r="G1" s="75"/>
      <c r="H1" s="75"/>
      <c r="I1" s="76"/>
      <c r="J1" s="9"/>
      <c r="K1" s="9"/>
      <c r="L1" s="9"/>
    </row>
    <row r="2" spans="1:12" ht="12.75">
      <c r="A2" s="140" t="s">
        <v>214</v>
      </c>
      <c r="B2" s="141"/>
      <c r="C2" s="141"/>
      <c r="D2" s="142"/>
      <c r="E2" s="107" t="s">
        <v>340</v>
      </c>
      <c r="F2" s="11"/>
      <c r="G2" s="12" t="s">
        <v>215</v>
      </c>
      <c r="H2" s="107" t="s">
        <v>350</v>
      </c>
      <c r="I2" s="77"/>
      <c r="J2" s="9"/>
      <c r="K2" s="9"/>
      <c r="L2" s="9"/>
    </row>
    <row r="3" spans="1:12" ht="12.75">
      <c r="A3" s="78"/>
      <c r="B3" s="13"/>
      <c r="C3" s="13"/>
      <c r="D3" s="13"/>
      <c r="E3" s="14"/>
      <c r="F3" s="14"/>
      <c r="G3" s="13"/>
      <c r="H3" s="13"/>
      <c r="I3" s="79"/>
      <c r="J3" s="9"/>
      <c r="K3" s="9"/>
      <c r="L3" s="9"/>
    </row>
    <row r="4" spans="1:12" ht="15">
      <c r="A4" s="143" t="s">
        <v>279</v>
      </c>
      <c r="B4" s="144"/>
      <c r="C4" s="144"/>
      <c r="D4" s="144"/>
      <c r="E4" s="144"/>
      <c r="F4" s="144"/>
      <c r="G4" s="144"/>
      <c r="H4" s="144"/>
      <c r="I4" s="145"/>
      <c r="J4" s="9"/>
      <c r="K4" s="9"/>
      <c r="L4" s="9"/>
    </row>
    <row r="5" spans="1:12" ht="12.75">
      <c r="A5" s="80"/>
      <c r="B5" s="15"/>
      <c r="C5" s="15"/>
      <c r="D5" s="15"/>
      <c r="E5" s="16"/>
      <c r="F5" s="81"/>
      <c r="G5" s="17"/>
      <c r="H5" s="18"/>
      <c r="I5" s="82"/>
      <c r="J5" s="9"/>
      <c r="K5" s="9"/>
      <c r="L5" s="9"/>
    </row>
    <row r="6" spans="1:12" ht="12.75">
      <c r="A6" s="146" t="s">
        <v>216</v>
      </c>
      <c r="B6" s="147"/>
      <c r="C6" s="138" t="s">
        <v>301</v>
      </c>
      <c r="D6" s="139"/>
      <c r="E6" s="26"/>
      <c r="F6" s="26"/>
      <c r="G6" s="26"/>
      <c r="H6" s="26"/>
      <c r="I6" s="83"/>
      <c r="J6" s="9"/>
      <c r="K6" s="9"/>
      <c r="L6" s="9"/>
    </row>
    <row r="7" spans="1:12" ht="12.75">
      <c r="A7" s="84"/>
      <c r="B7" s="21"/>
      <c r="C7" s="15"/>
      <c r="D7" s="15"/>
      <c r="E7" s="26"/>
      <c r="F7" s="26"/>
      <c r="G7" s="26"/>
      <c r="H7" s="26"/>
      <c r="I7" s="83"/>
      <c r="J7" s="9"/>
      <c r="K7" s="9"/>
      <c r="L7" s="9"/>
    </row>
    <row r="8" spans="1:12" ht="12.75">
      <c r="A8" s="148" t="s">
        <v>217</v>
      </c>
      <c r="B8" s="149"/>
      <c r="C8" s="138" t="s">
        <v>302</v>
      </c>
      <c r="D8" s="139"/>
      <c r="E8" s="26"/>
      <c r="F8" s="26"/>
      <c r="G8" s="26"/>
      <c r="H8" s="26"/>
      <c r="I8" s="85"/>
      <c r="J8" s="9"/>
      <c r="K8" s="9"/>
      <c r="L8" s="9"/>
    </row>
    <row r="9" spans="1:12" ht="12.75">
      <c r="A9" s="86"/>
      <c r="B9" s="42"/>
      <c r="C9" s="19"/>
      <c r="D9" s="24"/>
      <c r="E9" s="15"/>
      <c r="F9" s="15"/>
      <c r="G9" s="15"/>
      <c r="H9" s="15"/>
      <c r="I9" s="85"/>
      <c r="J9" s="9"/>
      <c r="K9" s="9"/>
      <c r="L9" s="9"/>
    </row>
    <row r="10" spans="1:12" ht="12.75">
      <c r="A10" s="135" t="s">
        <v>218</v>
      </c>
      <c r="B10" s="136"/>
      <c r="C10" s="138" t="s">
        <v>303</v>
      </c>
      <c r="D10" s="139"/>
      <c r="E10" s="15"/>
      <c r="F10" s="15"/>
      <c r="G10" s="15"/>
      <c r="H10" s="15"/>
      <c r="I10" s="85"/>
      <c r="J10" s="9"/>
      <c r="K10" s="9"/>
      <c r="L10" s="9"/>
    </row>
    <row r="11" spans="1:12" ht="12.75">
      <c r="A11" s="137"/>
      <c r="B11" s="136"/>
      <c r="C11" s="15"/>
      <c r="D11" s="15"/>
      <c r="E11" s="15"/>
      <c r="F11" s="15"/>
      <c r="G11" s="15"/>
      <c r="H11" s="15"/>
      <c r="I11" s="85"/>
      <c r="J11" s="9"/>
      <c r="K11" s="9"/>
      <c r="L11" s="9"/>
    </row>
    <row r="12" spans="1:12" ht="12.75">
      <c r="A12" s="146" t="s">
        <v>219</v>
      </c>
      <c r="B12" s="147"/>
      <c r="C12" s="150" t="s">
        <v>304</v>
      </c>
      <c r="D12" s="151"/>
      <c r="E12" s="151"/>
      <c r="F12" s="151"/>
      <c r="G12" s="151"/>
      <c r="H12" s="151"/>
      <c r="I12" s="152"/>
      <c r="J12" s="9"/>
      <c r="K12" s="9"/>
      <c r="L12" s="9"/>
    </row>
    <row r="13" spans="1:12" ht="12.75">
      <c r="A13" s="84"/>
      <c r="B13" s="21"/>
      <c r="C13" s="20"/>
      <c r="D13" s="15"/>
      <c r="E13" s="15"/>
      <c r="F13" s="15"/>
      <c r="G13" s="15"/>
      <c r="H13" s="15"/>
      <c r="I13" s="85"/>
      <c r="J13" s="9"/>
      <c r="K13" s="9"/>
      <c r="L13" s="9"/>
    </row>
    <row r="14" spans="1:12" ht="12.75">
      <c r="A14" s="146" t="s">
        <v>220</v>
      </c>
      <c r="B14" s="147"/>
      <c r="C14" s="153">
        <v>10000</v>
      </c>
      <c r="D14" s="154"/>
      <c r="E14" s="15"/>
      <c r="F14" s="150" t="s">
        <v>305</v>
      </c>
      <c r="G14" s="151"/>
      <c r="H14" s="151"/>
      <c r="I14" s="152"/>
      <c r="J14" s="9"/>
      <c r="K14" s="9"/>
      <c r="L14" s="9"/>
    </row>
    <row r="15" spans="1:12" ht="12.75">
      <c r="A15" s="84"/>
      <c r="B15" s="21"/>
      <c r="C15" s="15"/>
      <c r="D15" s="15"/>
      <c r="E15" s="15"/>
      <c r="F15" s="15"/>
      <c r="G15" s="15"/>
      <c r="H15" s="15"/>
      <c r="I15" s="85"/>
      <c r="J15" s="9"/>
      <c r="K15" s="9"/>
      <c r="L15" s="9"/>
    </row>
    <row r="16" spans="1:12" ht="12.75">
      <c r="A16" s="146" t="s">
        <v>221</v>
      </c>
      <c r="B16" s="147"/>
      <c r="C16" s="150" t="s">
        <v>306</v>
      </c>
      <c r="D16" s="151"/>
      <c r="E16" s="151"/>
      <c r="F16" s="151"/>
      <c r="G16" s="151"/>
      <c r="H16" s="151"/>
      <c r="I16" s="152"/>
      <c r="J16" s="9"/>
      <c r="K16" s="9"/>
      <c r="L16" s="9"/>
    </row>
    <row r="17" spans="1:12" ht="12.75">
      <c r="A17" s="84"/>
      <c r="B17" s="21"/>
      <c r="C17" s="15"/>
      <c r="D17" s="15"/>
      <c r="E17" s="15"/>
      <c r="F17" s="15"/>
      <c r="G17" s="15"/>
      <c r="H17" s="15"/>
      <c r="I17" s="85"/>
      <c r="J17" s="9"/>
      <c r="K17" s="9"/>
      <c r="L17" s="9"/>
    </row>
    <row r="18" spans="1:12" ht="12.75">
      <c r="A18" s="146" t="s">
        <v>222</v>
      </c>
      <c r="B18" s="147"/>
      <c r="C18" s="155" t="s">
        <v>307</v>
      </c>
      <c r="D18" s="156"/>
      <c r="E18" s="156"/>
      <c r="F18" s="156"/>
      <c r="G18" s="156"/>
      <c r="H18" s="156"/>
      <c r="I18" s="157"/>
      <c r="J18" s="9"/>
      <c r="K18" s="9"/>
      <c r="L18" s="9"/>
    </row>
    <row r="19" spans="1:12" ht="12.75">
      <c r="A19" s="84"/>
      <c r="B19" s="21"/>
      <c r="C19" s="20"/>
      <c r="D19" s="15"/>
      <c r="E19" s="15"/>
      <c r="F19" s="15"/>
      <c r="G19" s="15"/>
      <c r="H19" s="15"/>
      <c r="I19" s="85"/>
      <c r="J19" s="9"/>
      <c r="K19" s="9"/>
      <c r="L19" s="9"/>
    </row>
    <row r="20" spans="1:12" ht="12.75">
      <c r="A20" s="146" t="s">
        <v>223</v>
      </c>
      <c r="B20" s="147"/>
      <c r="C20" s="155" t="s">
        <v>308</v>
      </c>
      <c r="D20" s="156"/>
      <c r="E20" s="156"/>
      <c r="F20" s="156"/>
      <c r="G20" s="156"/>
      <c r="H20" s="156"/>
      <c r="I20" s="157"/>
      <c r="J20" s="9"/>
      <c r="K20" s="9"/>
      <c r="L20" s="9"/>
    </row>
    <row r="21" spans="1:12" ht="12.75">
      <c r="A21" s="84"/>
      <c r="B21" s="21"/>
      <c r="C21" s="20"/>
      <c r="D21" s="15"/>
      <c r="E21" s="15"/>
      <c r="F21" s="15"/>
      <c r="G21" s="15"/>
      <c r="H21" s="15"/>
      <c r="I21" s="85"/>
      <c r="J21" s="9"/>
      <c r="K21" s="9"/>
      <c r="L21" s="9"/>
    </row>
    <row r="22" spans="1:12" ht="12.75">
      <c r="A22" s="146" t="s">
        <v>224</v>
      </c>
      <c r="B22" s="147"/>
      <c r="C22" s="108">
        <v>133</v>
      </c>
      <c r="D22" s="150" t="s">
        <v>305</v>
      </c>
      <c r="E22" s="158"/>
      <c r="F22" s="159"/>
      <c r="G22" s="146"/>
      <c r="H22" s="160"/>
      <c r="I22" s="87"/>
      <c r="J22" s="9"/>
      <c r="K22" s="9"/>
      <c r="L22" s="9"/>
    </row>
    <row r="23" spans="1:12" ht="12.75">
      <c r="A23" s="84"/>
      <c r="B23" s="21"/>
      <c r="C23" s="15"/>
      <c r="D23" s="22"/>
      <c r="E23" s="22"/>
      <c r="F23" s="22"/>
      <c r="G23" s="22"/>
      <c r="H23" s="15"/>
      <c r="I23" s="85"/>
      <c r="J23" s="9"/>
      <c r="K23" s="9"/>
      <c r="L23" s="9"/>
    </row>
    <row r="24" spans="1:12" ht="12.75">
      <c r="A24" s="146" t="s">
        <v>225</v>
      </c>
      <c r="B24" s="147"/>
      <c r="C24" s="108">
        <v>21</v>
      </c>
      <c r="D24" s="150" t="s">
        <v>309</v>
      </c>
      <c r="E24" s="158"/>
      <c r="F24" s="158"/>
      <c r="G24" s="159"/>
      <c r="H24" s="43" t="s">
        <v>226</v>
      </c>
      <c r="I24" s="133">
        <v>3508</v>
      </c>
      <c r="J24" s="9"/>
      <c r="K24" s="9"/>
      <c r="L24" s="9"/>
    </row>
    <row r="25" spans="1:12" ht="12.75">
      <c r="A25" s="84"/>
      <c r="B25" s="21"/>
      <c r="C25" s="15"/>
      <c r="D25" s="22"/>
      <c r="E25" s="22"/>
      <c r="F25" s="22"/>
      <c r="G25" s="21"/>
      <c r="H25" s="21" t="s">
        <v>280</v>
      </c>
      <c r="I25" s="88"/>
      <c r="J25" s="9"/>
      <c r="K25" s="9"/>
      <c r="L25" s="9"/>
    </row>
    <row r="26" spans="1:12" ht="12.75">
      <c r="A26" s="146" t="s">
        <v>227</v>
      </c>
      <c r="B26" s="147"/>
      <c r="C26" s="109" t="s">
        <v>310</v>
      </c>
      <c r="D26" s="23"/>
      <c r="E26" s="28"/>
      <c r="F26" s="22"/>
      <c r="G26" s="165" t="s">
        <v>228</v>
      </c>
      <c r="H26" s="147"/>
      <c r="I26" s="110" t="s">
        <v>316</v>
      </c>
      <c r="J26" s="9"/>
      <c r="K26" s="9"/>
      <c r="L26" s="9"/>
    </row>
    <row r="27" spans="1:12" ht="12.75">
      <c r="A27" s="84"/>
      <c r="B27" s="21"/>
      <c r="C27" s="15"/>
      <c r="D27" s="22"/>
      <c r="E27" s="22"/>
      <c r="F27" s="22"/>
      <c r="G27" s="22"/>
      <c r="H27" s="15"/>
      <c r="I27" s="89"/>
      <c r="J27" s="9"/>
      <c r="K27" s="9"/>
      <c r="L27" s="9"/>
    </row>
    <row r="28" spans="1:12" ht="12.75">
      <c r="A28" s="166" t="s">
        <v>229</v>
      </c>
      <c r="B28" s="167"/>
      <c r="C28" s="168"/>
      <c r="D28" s="168"/>
      <c r="E28" s="169" t="s">
        <v>230</v>
      </c>
      <c r="F28" s="170"/>
      <c r="G28" s="170"/>
      <c r="H28" s="171" t="s">
        <v>231</v>
      </c>
      <c r="I28" s="172"/>
      <c r="J28" s="9"/>
      <c r="K28" s="9"/>
      <c r="L28" s="9"/>
    </row>
    <row r="29" spans="1:12" ht="12.75">
      <c r="A29" s="90"/>
      <c r="B29" s="28"/>
      <c r="C29" s="28"/>
      <c r="D29" s="24"/>
      <c r="E29" s="15"/>
      <c r="F29" s="15"/>
      <c r="G29" s="15"/>
      <c r="H29" s="25"/>
      <c r="I29" s="89" t="s">
        <v>317</v>
      </c>
      <c r="J29" s="9"/>
      <c r="K29" s="9"/>
      <c r="L29" s="9"/>
    </row>
    <row r="30" spans="1:12" ht="12.75">
      <c r="A30" s="9" t="s">
        <v>285</v>
      </c>
      <c r="B30" s="9"/>
      <c r="C30" s="9"/>
      <c r="D30" s="24"/>
      <c r="E30" s="112"/>
      <c r="F30" s="15" t="s">
        <v>286</v>
      </c>
      <c r="G30" s="15"/>
      <c r="H30" s="113">
        <v>1343068</v>
      </c>
      <c r="I30" s="89"/>
      <c r="J30" s="9"/>
      <c r="K30" s="9"/>
      <c r="L30" s="9"/>
    </row>
    <row r="31" spans="1:12" ht="12.75">
      <c r="A31" s="9" t="s">
        <v>287</v>
      </c>
      <c r="B31" s="9"/>
      <c r="C31" s="9"/>
      <c r="D31" s="24"/>
      <c r="E31" s="112"/>
      <c r="F31" s="15" t="s">
        <v>286</v>
      </c>
      <c r="G31" s="15"/>
      <c r="H31" s="113">
        <v>3645363</v>
      </c>
      <c r="I31" s="89"/>
      <c r="J31" s="9"/>
      <c r="K31" s="9"/>
      <c r="L31" s="9"/>
    </row>
    <row r="32" spans="1:12" ht="12.75">
      <c r="A32" s="9" t="s">
        <v>288</v>
      </c>
      <c r="B32" s="9"/>
      <c r="C32" s="9"/>
      <c r="D32" s="24"/>
      <c r="E32" s="112"/>
      <c r="F32" s="15" t="s">
        <v>286</v>
      </c>
      <c r="G32" s="15"/>
      <c r="H32" s="113">
        <v>3282899</v>
      </c>
      <c r="I32" s="89"/>
      <c r="J32" s="9"/>
      <c r="K32" s="9"/>
      <c r="L32" s="9"/>
    </row>
    <row r="33" spans="1:12" ht="12.75">
      <c r="A33" s="9" t="s">
        <v>289</v>
      </c>
      <c r="B33" s="9"/>
      <c r="C33" s="9"/>
      <c r="D33" s="24"/>
      <c r="E33" s="112"/>
      <c r="F33" s="15" t="s">
        <v>286</v>
      </c>
      <c r="G33" s="15"/>
      <c r="H33" s="113">
        <v>3282678</v>
      </c>
      <c r="I33" s="89"/>
      <c r="J33" s="9"/>
      <c r="K33" s="9"/>
      <c r="L33" s="9"/>
    </row>
    <row r="34" spans="1:12" ht="12.75">
      <c r="A34" s="9" t="s">
        <v>290</v>
      </c>
      <c r="B34" s="9"/>
      <c r="C34" s="9"/>
      <c r="D34" s="24"/>
      <c r="E34" s="112"/>
      <c r="F34" s="15" t="s">
        <v>286</v>
      </c>
      <c r="G34" s="15"/>
      <c r="H34" s="113">
        <v>1356216</v>
      </c>
      <c r="I34" s="89"/>
      <c r="J34" s="9"/>
      <c r="K34" s="9"/>
      <c r="L34" s="9"/>
    </row>
    <row r="35" spans="1:12" ht="12.75">
      <c r="A35" s="9" t="s">
        <v>291</v>
      </c>
      <c r="B35" s="9"/>
      <c r="C35" s="9"/>
      <c r="D35" s="24"/>
      <c r="E35" s="112"/>
      <c r="F35" s="15" t="s">
        <v>286</v>
      </c>
      <c r="G35" s="15"/>
      <c r="H35" s="113">
        <v>2435071</v>
      </c>
      <c r="I35" s="89"/>
      <c r="J35" s="9"/>
      <c r="K35" s="9"/>
      <c r="L35" s="9"/>
    </row>
    <row r="36" spans="1:12" ht="12.75">
      <c r="A36" s="9" t="s">
        <v>292</v>
      </c>
      <c r="B36" s="9"/>
      <c r="C36" s="9"/>
      <c r="D36" s="24"/>
      <c r="E36" s="112"/>
      <c r="F36" s="15" t="s">
        <v>286</v>
      </c>
      <c r="G36" s="15"/>
      <c r="H36" s="113">
        <v>3654656</v>
      </c>
      <c r="I36" s="89"/>
      <c r="J36" s="9"/>
      <c r="K36" s="9"/>
      <c r="L36" s="9"/>
    </row>
    <row r="37" spans="1:12" ht="12.75">
      <c r="A37" s="9" t="s">
        <v>293</v>
      </c>
      <c r="B37" s="9"/>
      <c r="C37" s="9"/>
      <c r="D37" s="24"/>
      <c r="E37" s="112"/>
      <c r="F37" s="15" t="s">
        <v>286</v>
      </c>
      <c r="G37" s="15"/>
      <c r="H37" s="113">
        <v>3654664</v>
      </c>
      <c r="I37" s="89"/>
      <c r="J37" s="9"/>
      <c r="K37" s="9"/>
      <c r="L37" s="9"/>
    </row>
    <row r="38" spans="1:12" ht="12.75">
      <c r="A38" s="9" t="s">
        <v>339</v>
      </c>
      <c r="B38" s="9"/>
      <c r="C38" s="9"/>
      <c r="D38" s="24"/>
      <c r="E38" s="112"/>
      <c r="F38" s="15" t="s">
        <v>286</v>
      </c>
      <c r="G38" s="15"/>
      <c r="H38" s="113">
        <v>3641287</v>
      </c>
      <c r="I38" s="111"/>
      <c r="J38" s="9"/>
      <c r="K38" s="9"/>
      <c r="L38" s="9"/>
    </row>
    <row r="39" spans="1:12" ht="12.75">
      <c r="A39" s="9" t="s">
        <v>294</v>
      </c>
      <c r="B39" s="9"/>
      <c r="C39" s="9"/>
      <c r="D39" s="24"/>
      <c r="E39" s="112"/>
      <c r="F39" s="15" t="s">
        <v>286</v>
      </c>
      <c r="G39" s="15"/>
      <c r="H39" s="113">
        <v>3282660</v>
      </c>
      <c r="I39" s="111"/>
      <c r="J39" s="9"/>
      <c r="K39" s="9"/>
      <c r="L39" s="9"/>
    </row>
    <row r="40" spans="1:12" ht="12.75">
      <c r="A40" s="9" t="s">
        <v>295</v>
      </c>
      <c r="B40" s="9"/>
      <c r="C40" s="9"/>
      <c r="D40" s="24"/>
      <c r="E40" s="112"/>
      <c r="F40" s="15" t="s">
        <v>286</v>
      </c>
      <c r="G40" s="15"/>
      <c r="H40" s="113">
        <v>1403222</v>
      </c>
      <c r="I40" s="111"/>
      <c r="J40" s="9"/>
      <c r="K40" s="9"/>
      <c r="L40" s="9"/>
    </row>
    <row r="41" spans="1:12" ht="12.75">
      <c r="A41" s="29" t="s">
        <v>296</v>
      </c>
      <c r="B41" s="29"/>
      <c r="C41" s="29"/>
      <c r="D41" s="19"/>
      <c r="E41" s="112"/>
      <c r="F41" s="19" t="s">
        <v>286</v>
      </c>
      <c r="G41" s="19"/>
      <c r="H41" s="21">
        <v>3228398</v>
      </c>
      <c r="I41" s="111"/>
      <c r="J41" s="9"/>
      <c r="K41" s="9"/>
      <c r="L41" s="9"/>
    </row>
    <row r="42" spans="1:12" ht="12.75">
      <c r="A42" s="29" t="s">
        <v>297</v>
      </c>
      <c r="B42" s="29"/>
      <c r="C42" s="29"/>
      <c r="D42" s="19"/>
      <c r="E42" s="112"/>
      <c r="F42" s="19" t="s">
        <v>286</v>
      </c>
      <c r="G42" s="19"/>
      <c r="H42" s="21">
        <v>3654362</v>
      </c>
      <c r="I42" s="111"/>
      <c r="J42" s="9"/>
      <c r="K42" s="9"/>
      <c r="L42" s="9"/>
    </row>
    <row r="43" spans="1:12" ht="12.75">
      <c r="A43" s="29" t="s">
        <v>298</v>
      </c>
      <c r="B43" s="29"/>
      <c r="C43" s="29"/>
      <c r="D43" s="19"/>
      <c r="E43" s="112"/>
      <c r="F43" s="19" t="s">
        <v>286</v>
      </c>
      <c r="G43" s="19"/>
      <c r="H43" s="21">
        <v>3654354</v>
      </c>
      <c r="I43" s="111"/>
      <c r="J43" s="9"/>
      <c r="K43" s="9"/>
      <c r="L43" s="9"/>
    </row>
    <row r="44" spans="1:12" ht="12.75">
      <c r="A44" s="29" t="s">
        <v>299</v>
      </c>
      <c r="B44" s="29"/>
      <c r="C44" s="29"/>
      <c r="D44" s="19"/>
      <c r="E44" s="112"/>
      <c r="F44" s="19" t="s">
        <v>286</v>
      </c>
      <c r="G44" s="19"/>
      <c r="H44" s="21">
        <v>1114328</v>
      </c>
      <c r="I44" s="111"/>
      <c r="J44" s="9"/>
      <c r="K44" s="9"/>
      <c r="L44" s="9"/>
    </row>
    <row r="45" spans="1:12" ht="12.75">
      <c r="A45" s="29" t="s">
        <v>337</v>
      </c>
      <c r="B45" s="29"/>
      <c r="C45" s="29"/>
      <c r="D45" s="19"/>
      <c r="E45" s="112"/>
      <c r="F45" s="19" t="s">
        <v>338</v>
      </c>
      <c r="G45" s="19"/>
      <c r="H45" s="21"/>
      <c r="I45" s="111"/>
      <c r="J45" s="9"/>
      <c r="K45" s="9"/>
      <c r="L45" s="9"/>
    </row>
    <row r="46" spans="1:12" ht="12.75">
      <c r="A46" s="92"/>
      <c r="B46" s="29"/>
      <c r="C46" s="29"/>
      <c r="D46" s="19"/>
      <c r="E46" s="19"/>
      <c r="F46" s="29"/>
      <c r="G46" s="19"/>
      <c r="H46" s="19"/>
      <c r="I46" s="93"/>
      <c r="J46" s="9"/>
      <c r="K46" s="9"/>
      <c r="L46" s="9"/>
    </row>
    <row r="47" spans="1:12" ht="12.75">
      <c r="A47" s="135" t="s">
        <v>232</v>
      </c>
      <c r="B47" s="161"/>
      <c r="C47" s="138"/>
      <c r="D47" s="139"/>
      <c r="E47" s="24"/>
      <c r="F47" s="150"/>
      <c r="G47" s="179"/>
      <c r="H47" s="179"/>
      <c r="I47" s="180"/>
      <c r="J47" s="9"/>
      <c r="K47" s="9"/>
      <c r="L47" s="9"/>
    </row>
    <row r="48" spans="1:12" ht="12.75">
      <c r="A48" s="91"/>
      <c r="B48" s="27"/>
      <c r="C48" s="181"/>
      <c r="D48" s="182"/>
      <c r="E48" s="15"/>
      <c r="F48" s="181"/>
      <c r="G48" s="183"/>
      <c r="H48" s="30"/>
      <c r="I48" s="94"/>
      <c r="J48" s="9"/>
      <c r="K48" s="9"/>
      <c r="L48" s="9"/>
    </row>
    <row r="49" spans="1:12" ht="12.75">
      <c r="A49" s="135" t="s">
        <v>233</v>
      </c>
      <c r="B49" s="161"/>
      <c r="C49" s="150" t="s">
        <v>311</v>
      </c>
      <c r="D49" s="184"/>
      <c r="E49" s="184"/>
      <c r="F49" s="184"/>
      <c r="G49" s="184"/>
      <c r="H49" s="184"/>
      <c r="I49" s="185"/>
      <c r="J49" s="9"/>
      <c r="K49" s="9"/>
      <c r="L49" s="9"/>
    </row>
    <row r="50" spans="1:12" ht="12.75">
      <c r="A50" s="84"/>
      <c r="B50" s="21"/>
      <c r="C50" s="20" t="s">
        <v>234</v>
      </c>
      <c r="D50" s="15"/>
      <c r="E50" s="15"/>
      <c r="F50" s="15"/>
      <c r="G50" s="15"/>
      <c r="H50" s="15"/>
      <c r="I50" s="85"/>
      <c r="J50" s="9"/>
      <c r="K50" s="9"/>
      <c r="L50" s="9"/>
    </row>
    <row r="51" spans="1:12" ht="12.75">
      <c r="A51" s="135" t="s">
        <v>235</v>
      </c>
      <c r="B51" s="161"/>
      <c r="C51" s="162" t="s">
        <v>312</v>
      </c>
      <c r="D51" s="163"/>
      <c r="E51" s="164"/>
      <c r="F51" s="15"/>
      <c r="G51" s="43" t="s">
        <v>236</v>
      </c>
      <c r="H51" s="162" t="s">
        <v>313</v>
      </c>
      <c r="I51" s="164"/>
      <c r="J51" s="9"/>
      <c r="K51" s="9"/>
      <c r="L51" s="9"/>
    </row>
    <row r="52" spans="1:12" ht="12.75">
      <c r="A52" s="84"/>
      <c r="B52" s="21"/>
      <c r="C52" s="20"/>
      <c r="D52" s="15"/>
      <c r="E52" s="15"/>
      <c r="F52" s="15"/>
      <c r="G52" s="15"/>
      <c r="H52" s="15"/>
      <c r="I52" s="85"/>
      <c r="J52" s="9"/>
      <c r="K52" s="9"/>
      <c r="L52" s="9"/>
    </row>
    <row r="53" spans="1:12" ht="12.75">
      <c r="A53" s="135" t="s">
        <v>222</v>
      </c>
      <c r="B53" s="161"/>
      <c r="C53" s="188" t="s">
        <v>314</v>
      </c>
      <c r="D53" s="163"/>
      <c r="E53" s="163"/>
      <c r="F53" s="163"/>
      <c r="G53" s="163"/>
      <c r="H53" s="163"/>
      <c r="I53" s="164"/>
      <c r="J53" s="9"/>
      <c r="K53" s="9"/>
      <c r="L53" s="9"/>
    </row>
    <row r="54" spans="1:12" ht="12.75">
      <c r="A54" s="84"/>
      <c r="B54" s="21"/>
      <c r="C54" s="15"/>
      <c r="D54" s="15"/>
      <c r="E54" s="15"/>
      <c r="F54" s="15"/>
      <c r="G54" s="15"/>
      <c r="H54" s="15"/>
      <c r="I54" s="85"/>
      <c r="J54" s="9"/>
      <c r="K54" s="9"/>
      <c r="L54" s="9"/>
    </row>
    <row r="55" spans="1:12" ht="12.75">
      <c r="A55" s="146" t="s">
        <v>237</v>
      </c>
      <c r="B55" s="147"/>
      <c r="C55" s="162" t="s">
        <v>315</v>
      </c>
      <c r="D55" s="163"/>
      <c r="E55" s="163"/>
      <c r="F55" s="163"/>
      <c r="G55" s="163"/>
      <c r="H55" s="163"/>
      <c r="I55" s="152"/>
      <c r="J55" s="9"/>
      <c r="K55" s="9"/>
      <c r="L55" s="9"/>
    </row>
    <row r="56" spans="1:12" ht="12.75">
      <c r="A56" s="95"/>
      <c r="B56" s="19"/>
      <c r="C56" s="175" t="s">
        <v>238</v>
      </c>
      <c r="D56" s="175"/>
      <c r="E56" s="175"/>
      <c r="F56" s="175"/>
      <c r="G56" s="175"/>
      <c r="H56" s="175"/>
      <c r="I56" s="96"/>
      <c r="J56" s="9"/>
      <c r="K56" s="9"/>
      <c r="L56" s="9"/>
    </row>
    <row r="57" spans="1:12" ht="12.75">
      <c r="A57" s="95"/>
      <c r="B57" s="19"/>
      <c r="C57" s="31"/>
      <c r="D57" s="31"/>
      <c r="E57" s="31"/>
      <c r="F57" s="31"/>
      <c r="G57" s="31"/>
      <c r="H57" s="31"/>
      <c r="I57" s="96"/>
      <c r="J57" s="9"/>
      <c r="K57" s="9"/>
      <c r="L57" s="9"/>
    </row>
    <row r="58" spans="1:12" ht="12.75">
      <c r="A58" s="95"/>
      <c r="B58" s="189" t="s">
        <v>239</v>
      </c>
      <c r="C58" s="190"/>
      <c r="D58" s="190"/>
      <c r="E58" s="190"/>
      <c r="F58" s="41"/>
      <c r="G58" s="41"/>
      <c r="H58" s="41"/>
      <c r="I58" s="97"/>
      <c r="J58" s="9"/>
      <c r="K58" s="9"/>
      <c r="L58" s="9"/>
    </row>
    <row r="59" spans="1:12" ht="12.75">
      <c r="A59" s="95"/>
      <c r="B59" s="191" t="s">
        <v>379</v>
      </c>
      <c r="C59" s="192"/>
      <c r="D59" s="192"/>
      <c r="E59" s="192"/>
      <c r="F59" s="192"/>
      <c r="G59" s="192"/>
      <c r="H59" s="192"/>
      <c r="I59" s="193"/>
      <c r="J59" s="9"/>
      <c r="K59" s="9"/>
      <c r="L59" s="9"/>
    </row>
    <row r="60" spans="1:12" ht="12.75">
      <c r="A60" s="95"/>
      <c r="B60" s="191" t="s">
        <v>270</v>
      </c>
      <c r="C60" s="192"/>
      <c r="D60" s="192"/>
      <c r="E60" s="192"/>
      <c r="F60" s="192"/>
      <c r="G60" s="192"/>
      <c r="H60" s="192"/>
      <c r="I60" s="97"/>
      <c r="J60" s="9"/>
      <c r="K60" s="9"/>
      <c r="L60" s="9"/>
    </row>
    <row r="61" spans="1:12" ht="12.75">
      <c r="A61" s="95"/>
      <c r="B61" s="191" t="s">
        <v>271</v>
      </c>
      <c r="C61" s="192"/>
      <c r="D61" s="192"/>
      <c r="E61" s="192"/>
      <c r="F61" s="192"/>
      <c r="G61" s="192"/>
      <c r="H61" s="192"/>
      <c r="I61" s="193"/>
      <c r="J61" s="9"/>
      <c r="K61" s="9"/>
      <c r="L61" s="9"/>
    </row>
    <row r="62" spans="1:12" ht="12.75">
      <c r="A62" s="95"/>
      <c r="B62" s="191" t="s">
        <v>272</v>
      </c>
      <c r="C62" s="192"/>
      <c r="D62" s="192"/>
      <c r="E62" s="192"/>
      <c r="F62" s="192"/>
      <c r="G62" s="192"/>
      <c r="H62" s="192"/>
      <c r="I62" s="193"/>
      <c r="J62" s="9"/>
      <c r="K62" s="9"/>
      <c r="L62" s="9"/>
    </row>
    <row r="63" spans="1:12" ht="12.75">
      <c r="A63" s="95"/>
      <c r="B63" s="98"/>
      <c r="C63" s="99"/>
      <c r="D63" s="99"/>
      <c r="E63" s="99"/>
      <c r="F63" s="99"/>
      <c r="G63" s="99"/>
      <c r="H63" s="99"/>
      <c r="I63" s="100"/>
      <c r="J63" s="9"/>
      <c r="K63" s="9"/>
      <c r="L63" s="9"/>
    </row>
    <row r="64" spans="1:12" ht="13.5" thickBot="1">
      <c r="A64" s="101" t="s">
        <v>240</v>
      </c>
      <c r="B64" s="15"/>
      <c r="C64" s="15"/>
      <c r="D64" s="15"/>
      <c r="E64" s="15"/>
      <c r="F64" s="15"/>
      <c r="G64" s="32"/>
      <c r="H64" s="33"/>
      <c r="I64" s="102"/>
      <c r="J64" s="9"/>
      <c r="K64" s="9"/>
      <c r="L64" s="9"/>
    </row>
    <row r="65" spans="1:12" ht="12.75">
      <c r="A65" s="80"/>
      <c r="B65" s="15"/>
      <c r="C65" s="15"/>
      <c r="D65" s="15"/>
      <c r="E65" s="19" t="s">
        <v>241</v>
      </c>
      <c r="F65" s="28"/>
      <c r="G65" s="176" t="s">
        <v>242</v>
      </c>
      <c r="H65" s="177"/>
      <c r="I65" s="178"/>
      <c r="J65" s="9"/>
      <c r="K65" s="9"/>
      <c r="L65" s="9"/>
    </row>
    <row r="66" spans="1:12" ht="12.75">
      <c r="A66" s="103"/>
      <c r="B66" s="104"/>
      <c r="C66" s="105"/>
      <c r="D66" s="105"/>
      <c r="E66" s="105"/>
      <c r="F66" s="105"/>
      <c r="G66" s="186"/>
      <c r="H66" s="187"/>
      <c r="I66" s="106"/>
      <c r="J66" s="9"/>
      <c r="K66" s="9"/>
      <c r="L66" s="9"/>
    </row>
  </sheetData>
  <sheetProtection/>
  <protectedRanges>
    <protectedRange sqref="E2 H2 C6:D6 C8:D8 C10:D10 C12:I12 C14:D14 F14:I14 C16:I16 C18:I18 C20:I20 C24:G24 C22:F22 C26 I26 I24 I38:I45" name="Range1"/>
  </protectedRanges>
  <mergeCells count="52">
    <mergeCell ref="G66:H66"/>
    <mergeCell ref="A53:B53"/>
    <mergeCell ref="C53:I53"/>
    <mergeCell ref="A55:B55"/>
    <mergeCell ref="C55:I55"/>
    <mergeCell ref="B58:E58"/>
    <mergeCell ref="B59:I59"/>
    <mergeCell ref="B60:H60"/>
    <mergeCell ref="B61:I61"/>
    <mergeCell ref="B62:I62"/>
    <mergeCell ref="A1:C1"/>
    <mergeCell ref="C56:H56"/>
    <mergeCell ref="G65:I65"/>
    <mergeCell ref="A49:B49"/>
    <mergeCell ref="A47:B47"/>
    <mergeCell ref="C47:D47"/>
    <mergeCell ref="F47:I47"/>
    <mergeCell ref="C48:D48"/>
    <mergeCell ref="F48:G48"/>
    <mergeCell ref="C49:I49"/>
    <mergeCell ref="A51:B51"/>
    <mergeCell ref="C51:E51"/>
    <mergeCell ref="H51:I51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:H40">
    <cfRule type="cellIs" priority="2" dxfId="3" operator="equal" stopIfTrue="1">
      <formula>"DA"</formula>
    </cfRule>
  </conditionalFormatting>
  <conditionalFormatting sqref="H2">
    <cfRule type="cellIs" priority="3" dxfId="0" operator="lessThan" stopIfTrue="1">
      <formula>#REF!</formula>
    </cfRule>
  </conditionalFormatting>
  <hyperlinks>
    <hyperlink ref="C18" r:id="rId1" display="koncar.finance@koncar.hr"/>
    <hyperlink ref="C20" r:id="rId2" display="www.koncar.hr"/>
    <hyperlink ref="C53" r:id="rId3" display="marina.markusic@koncar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21"/>
  <sheetViews>
    <sheetView view="pageBreakPreview" zoomScaleSheetLayoutView="100" zoomScalePageLayoutView="0" workbookViewId="0" topLeftCell="A1">
      <selection activeCell="M59" sqref="M59"/>
    </sheetView>
  </sheetViews>
  <sheetFormatPr defaultColWidth="9.140625" defaultRowHeight="12.75"/>
  <cols>
    <col min="1" max="9" width="9.140625" style="44" customWidth="1"/>
    <col min="10" max="10" width="11.28125" style="44" customWidth="1"/>
    <col min="11" max="11" width="11.00390625" style="44" customWidth="1"/>
    <col min="12" max="13" width="12.8515625" style="44" bestFit="1" customWidth="1"/>
    <col min="14" max="16384" width="9.140625" style="44" customWidth="1"/>
  </cols>
  <sheetData>
    <row r="1" spans="1:11" ht="12.75" customHeight="1">
      <c r="A1" s="231" t="s">
        <v>127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</row>
    <row r="2" spans="1:11" ht="12.75" customHeight="1">
      <c r="A2" s="232" t="s">
        <v>351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</row>
    <row r="3" spans="1:11" ht="12.75">
      <c r="A3" s="233" t="s">
        <v>300</v>
      </c>
      <c r="B3" s="234"/>
      <c r="C3" s="234"/>
      <c r="D3" s="234"/>
      <c r="E3" s="234"/>
      <c r="F3" s="234"/>
      <c r="G3" s="234"/>
      <c r="H3" s="234"/>
      <c r="I3" s="234"/>
      <c r="J3" s="234"/>
      <c r="K3" s="235"/>
    </row>
    <row r="4" spans="1:11" ht="22.5">
      <c r="A4" s="236" t="s">
        <v>39</v>
      </c>
      <c r="B4" s="237"/>
      <c r="C4" s="237"/>
      <c r="D4" s="237"/>
      <c r="E4" s="237"/>
      <c r="F4" s="237"/>
      <c r="G4" s="237"/>
      <c r="H4" s="238"/>
      <c r="I4" s="50" t="s">
        <v>243</v>
      </c>
      <c r="J4" s="51" t="s">
        <v>281</v>
      </c>
      <c r="K4" s="52" t="s">
        <v>282</v>
      </c>
    </row>
    <row r="5" spans="1:11" ht="12.75">
      <c r="A5" s="227">
        <v>1</v>
      </c>
      <c r="B5" s="227"/>
      <c r="C5" s="227"/>
      <c r="D5" s="227"/>
      <c r="E5" s="227"/>
      <c r="F5" s="227"/>
      <c r="G5" s="227"/>
      <c r="H5" s="227"/>
      <c r="I5" s="49">
        <v>2</v>
      </c>
      <c r="J5" s="48">
        <v>3</v>
      </c>
      <c r="K5" s="48">
        <v>4</v>
      </c>
    </row>
    <row r="6" spans="1:11" ht="12.75">
      <c r="A6" s="228"/>
      <c r="B6" s="229"/>
      <c r="C6" s="229"/>
      <c r="D6" s="229"/>
      <c r="E6" s="229"/>
      <c r="F6" s="229"/>
      <c r="G6" s="229"/>
      <c r="H6" s="229"/>
      <c r="I6" s="229"/>
      <c r="J6" s="229"/>
      <c r="K6" s="230"/>
    </row>
    <row r="7" spans="1:11" ht="12.75">
      <c r="A7" s="203" t="s">
        <v>40</v>
      </c>
      <c r="B7" s="204"/>
      <c r="C7" s="204"/>
      <c r="D7" s="204"/>
      <c r="E7" s="204"/>
      <c r="F7" s="204"/>
      <c r="G7" s="204"/>
      <c r="H7" s="221"/>
      <c r="I7" s="3">
        <v>1</v>
      </c>
      <c r="J7" s="5"/>
      <c r="K7" s="5"/>
    </row>
    <row r="8" spans="1:11" ht="12.75">
      <c r="A8" s="210" t="s">
        <v>10</v>
      </c>
      <c r="B8" s="211"/>
      <c r="C8" s="211"/>
      <c r="D8" s="211"/>
      <c r="E8" s="211"/>
      <c r="F8" s="211"/>
      <c r="G8" s="211"/>
      <c r="H8" s="212"/>
      <c r="I8" s="1">
        <v>2</v>
      </c>
      <c r="J8" s="45">
        <f>J9+J16+J26+J35+J39</f>
        <v>1436401680</v>
      </c>
      <c r="K8" s="45">
        <f>K9+K16+K26+K35+K39</f>
        <v>1493122711</v>
      </c>
    </row>
    <row r="9" spans="1:11" ht="12.75">
      <c r="A9" s="207" t="s">
        <v>170</v>
      </c>
      <c r="B9" s="208"/>
      <c r="C9" s="208"/>
      <c r="D9" s="208"/>
      <c r="E9" s="208"/>
      <c r="F9" s="208"/>
      <c r="G9" s="208"/>
      <c r="H9" s="209"/>
      <c r="I9" s="1">
        <v>3</v>
      </c>
      <c r="J9" s="45">
        <f>SUM(J10:J15)</f>
        <v>48635976</v>
      </c>
      <c r="K9" s="45">
        <f>SUM(K10:K15)</f>
        <v>46001537</v>
      </c>
    </row>
    <row r="10" spans="1:11" ht="12.75">
      <c r="A10" s="207" t="s">
        <v>88</v>
      </c>
      <c r="B10" s="208"/>
      <c r="C10" s="208"/>
      <c r="D10" s="208"/>
      <c r="E10" s="208"/>
      <c r="F10" s="208"/>
      <c r="G10" s="208"/>
      <c r="H10" s="209"/>
      <c r="I10" s="1">
        <v>4</v>
      </c>
      <c r="J10" s="6">
        <v>26436078</v>
      </c>
      <c r="K10" s="6">
        <v>15443629</v>
      </c>
    </row>
    <row r="11" spans="1:11" ht="12.75">
      <c r="A11" s="207" t="s">
        <v>11</v>
      </c>
      <c r="B11" s="208"/>
      <c r="C11" s="208"/>
      <c r="D11" s="208"/>
      <c r="E11" s="208"/>
      <c r="F11" s="208"/>
      <c r="G11" s="208"/>
      <c r="H11" s="209"/>
      <c r="I11" s="1">
        <v>5</v>
      </c>
      <c r="J11" s="6">
        <v>7742495</v>
      </c>
      <c r="K11" s="6">
        <v>9503537</v>
      </c>
    </row>
    <row r="12" spans="1:11" ht="12.75">
      <c r="A12" s="207" t="s">
        <v>89</v>
      </c>
      <c r="B12" s="208"/>
      <c r="C12" s="208"/>
      <c r="D12" s="208"/>
      <c r="E12" s="208"/>
      <c r="F12" s="208"/>
      <c r="G12" s="208"/>
      <c r="H12" s="209"/>
      <c r="I12" s="1">
        <v>6</v>
      </c>
      <c r="J12" s="6">
        <v>7342331</v>
      </c>
      <c r="K12" s="6">
        <v>7342331</v>
      </c>
    </row>
    <row r="13" spans="1:11" ht="12.75">
      <c r="A13" s="207" t="s">
        <v>173</v>
      </c>
      <c r="B13" s="208"/>
      <c r="C13" s="208"/>
      <c r="D13" s="208"/>
      <c r="E13" s="208"/>
      <c r="F13" s="208"/>
      <c r="G13" s="208"/>
      <c r="H13" s="209"/>
      <c r="I13" s="1">
        <v>7</v>
      </c>
      <c r="J13" s="6">
        <v>0</v>
      </c>
      <c r="K13" s="6">
        <v>0</v>
      </c>
    </row>
    <row r="14" spans="1:11" ht="12.75">
      <c r="A14" s="207" t="s">
        <v>174</v>
      </c>
      <c r="B14" s="208"/>
      <c r="C14" s="208"/>
      <c r="D14" s="208"/>
      <c r="E14" s="208"/>
      <c r="F14" s="208"/>
      <c r="G14" s="208"/>
      <c r="H14" s="209"/>
      <c r="I14" s="1">
        <v>8</v>
      </c>
      <c r="J14" s="6">
        <v>6902929</v>
      </c>
      <c r="K14" s="6">
        <v>12486390</v>
      </c>
    </row>
    <row r="15" spans="1:11" ht="12.75">
      <c r="A15" s="207" t="s">
        <v>175</v>
      </c>
      <c r="B15" s="208"/>
      <c r="C15" s="208"/>
      <c r="D15" s="208"/>
      <c r="E15" s="208"/>
      <c r="F15" s="208"/>
      <c r="G15" s="208"/>
      <c r="H15" s="209"/>
      <c r="I15" s="1">
        <v>9</v>
      </c>
      <c r="J15" s="6">
        <v>212143</v>
      </c>
      <c r="K15" s="6">
        <v>1225650</v>
      </c>
    </row>
    <row r="16" spans="1:11" ht="12.75">
      <c r="A16" s="207" t="s">
        <v>171</v>
      </c>
      <c r="B16" s="208"/>
      <c r="C16" s="208"/>
      <c r="D16" s="208"/>
      <c r="E16" s="208"/>
      <c r="F16" s="208"/>
      <c r="G16" s="208"/>
      <c r="H16" s="209"/>
      <c r="I16" s="1">
        <v>10</v>
      </c>
      <c r="J16" s="45">
        <f>SUM(J17:J25)</f>
        <v>1101401089</v>
      </c>
      <c r="K16" s="45">
        <f>SUM(K17:K25)</f>
        <v>1131834359</v>
      </c>
    </row>
    <row r="17" spans="1:11" ht="12.75">
      <c r="A17" s="207" t="s">
        <v>176</v>
      </c>
      <c r="B17" s="208"/>
      <c r="C17" s="208"/>
      <c r="D17" s="208"/>
      <c r="E17" s="208"/>
      <c r="F17" s="208"/>
      <c r="G17" s="208"/>
      <c r="H17" s="209"/>
      <c r="I17" s="1">
        <v>11</v>
      </c>
      <c r="J17" s="6">
        <v>150227351</v>
      </c>
      <c r="K17" s="6">
        <v>149853928</v>
      </c>
    </row>
    <row r="18" spans="1:11" ht="12.75">
      <c r="A18" s="207" t="s">
        <v>212</v>
      </c>
      <c r="B18" s="208"/>
      <c r="C18" s="208"/>
      <c r="D18" s="208"/>
      <c r="E18" s="208"/>
      <c r="F18" s="208"/>
      <c r="G18" s="208"/>
      <c r="H18" s="209"/>
      <c r="I18" s="1">
        <v>12</v>
      </c>
      <c r="J18" s="6">
        <v>346741531</v>
      </c>
      <c r="K18" s="6">
        <v>342223853</v>
      </c>
    </row>
    <row r="19" spans="1:11" ht="12.75">
      <c r="A19" s="207" t="s">
        <v>177</v>
      </c>
      <c r="B19" s="208"/>
      <c r="C19" s="208"/>
      <c r="D19" s="208"/>
      <c r="E19" s="208"/>
      <c r="F19" s="208"/>
      <c r="G19" s="208"/>
      <c r="H19" s="209"/>
      <c r="I19" s="1">
        <v>13</v>
      </c>
      <c r="J19" s="6">
        <v>364677407</v>
      </c>
      <c r="K19" s="6">
        <v>354079612</v>
      </c>
    </row>
    <row r="20" spans="1:11" ht="12.75">
      <c r="A20" s="207" t="s">
        <v>21</v>
      </c>
      <c r="B20" s="208"/>
      <c r="C20" s="208"/>
      <c r="D20" s="208"/>
      <c r="E20" s="208"/>
      <c r="F20" s="208"/>
      <c r="G20" s="208"/>
      <c r="H20" s="209"/>
      <c r="I20" s="1">
        <v>14</v>
      </c>
      <c r="J20" s="6">
        <v>66046769</v>
      </c>
      <c r="K20" s="6">
        <v>62199525</v>
      </c>
    </row>
    <row r="21" spans="1:11" ht="12.75">
      <c r="A21" s="207" t="s">
        <v>22</v>
      </c>
      <c r="B21" s="208"/>
      <c r="C21" s="208"/>
      <c r="D21" s="208"/>
      <c r="E21" s="208"/>
      <c r="F21" s="208"/>
      <c r="G21" s="208"/>
      <c r="H21" s="209"/>
      <c r="I21" s="1">
        <v>15</v>
      </c>
      <c r="J21" s="6">
        <v>0</v>
      </c>
      <c r="K21" s="6">
        <v>0</v>
      </c>
    </row>
    <row r="22" spans="1:11" ht="12.75">
      <c r="A22" s="207" t="s">
        <v>48</v>
      </c>
      <c r="B22" s="208"/>
      <c r="C22" s="208"/>
      <c r="D22" s="208"/>
      <c r="E22" s="208"/>
      <c r="F22" s="208"/>
      <c r="G22" s="208"/>
      <c r="H22" s="209"/>
      <c r="I22" s="1">
        <v>16</v>
      </c>
      <c r="J22" s="6">
        <v>9531929</v>
      </c>
      <c r="K22" s="6">
        <v>31035194</v>
      </c>
    </row>
    <row r="23" spans="1:11" ht="12.75">
      <c r="A23" s="207" t="s">
        <v>49</v>
      </c>
      <c r="B23" s="208"/>
      <c r="C23" s="208"/>
      <c r="D23" s="208"/>
      <c r="E23" s="208"/>
      <c r="F23" s="208"/>
      <c r="G23" s="208"/>
      <c r="H23" s="209"/>
      <c r="I23" s="1">
        <v>17</v>
      </c>
      <c r="J23" s="6">
        <v>25371451</v>
      </c>
      <c r="K23" s="6">
        <v>52003523</v>
      </c>
    </row>
    <row r="24" spans="1:11" ht="12.75">
      <c r="A24" s="207" t="s">
        <v>50</v>
      </c>
      <c r="B24" s="208"/>
      <c r="C24" s="208"/>
      <c r="D24" s="208"/>
      <c r="E24" s="208"/>
      <c r="F24" s="208"/>
      <c r="G24" s="208"/>
      <c r="H24" s="209"/>
      <c r="I24" s="1">
        <v>18</v>
      </c>
      <c r="J24" s="6">
        <v>1031516</v>
      </c>
      <c r="K24" s="6">
        <v>1504461</v>
      </c>
    </row>
    <row r="25" spans="1:11" ht="12.75">
      <c r="A25" s="207" t="s">
        <v>51</v>
      </c>
      <c r="B25" s="208"/>
      <c r="C25" s="208"/>
      <c r="D25" s="208"/>
      <c r="E25" s="208"/>
      <c r="F25" s="208"/>
      <c r="G25" s="208"/>
      <c r="H25" s="209"/>
      <c r="I25" s="1">
        <v>19</v>
      </c>
      <c r="J25" s="6">
        <v>137773135</v>
      </c>
      <c r="K25" s="6">
        <v>138934263</v>
      </c>
    </row>
    <row r="26" spans="1:11" ht="12.75">
      <c r="A26" s="207" t="s">
        <v>155</v>
      </c>
      <c r="B26" s="208"/>
      <c r="C26" s="208"/>
      <c r="D26" s="208"/>
      <c r="E26" s="208"/>
      <c r="F26" s="208"/>
      <c r="G26" s="208"/>
      <c r="H26" s="209"/>
      <c r="I26" s="1">
        <v>20</v>
      </c>
      <c r="J26" s="45">
        <f>SUM(J27:J34)</f>
        <v>275225424</v>
      </c>
      <c r="K26" s="45">
        <f>SUM(K27:K34)</f>
        <v>299158680</v>
      </c>
    </row>
    <row r="27" spans="1:11" ht="12.75">
      <c r="A27" s="207" t="s">
        <v>52</v>
      </c>
      <c r="B27" s="208"/>
      <c r="C27" s="208"/>
      <c r="D27" s="208"/>
      <c r="E27" s="208"/>
      <c r="F27" s="208"/>
      <c r="G27" s="208"/>
      <c r="H27" s="209"/>
      <c r="I27" s="1">
        <v>21</v>
      </c>
      <c r="J27" s="6">
        <v>290067</v>
      </c>
      <c r="K27" s="6">
        <v>330527</v>
      </c>
    </row>
    <row r="28" spans="1:11" ht="12.75">
      <c r="A28" s="207" t="s">
        <v>53</v>
      </c>
      <c r="B28" s="208"/>
      <c r="C28" s="208"/>
      <c r="D28" s="208"/>
      <c r="E28" s="208"/>
      <c r="F28" s="208"/>
      <c r="G28" s="208"/>
      <c r="H28" s="209"/>
      <c r="I28" s="1">
        <v>22</v>
      </c>
      <c r="J28" s="6">
        <v>0</v>
      </c>
      <c r="K28" s="6">
        <v>0</v>
      </c>
    </row>
    <row r="29" spans="1:11" ht="12.75">
      <c r="A29" s="207" t="s">
        <v>54</v>
      </c>
      <c r="B29" s="208"/>
      <c r="C29" s="208"/>
      <c r="D29" s="208"/>
      <c r="E29" s="208"/>
      <c r="F29" s="208"/>
      <c r="G29" s="208"/>
      <c r="H29" s="209"/>
      <c r="I29" s="1">
        <v>23</v>
      </c>
      <c r="J29" s="6">
        <v>3527783</v>
      </c>
      <c r="K29" s="6">
        <v>2795328</v>
      </c>
    </row>
    <row r="30" spans="1:11" ht="12.75">
      <c r="A30" s="207" t="s">
        <v>59</v>
      </c>
      <c r="B30" s="208"/>
      <c r="C30" s="208"/>
      <c r="D30" s="208"/>
      <c r="E30" s="208"/>
      <c r="F30" s="208"/>
      <c r="G30" s="208"/>
      <c r="H30" s="209"/>
      <c r="I30" s="1">
        <v>24</v>
      </c>
      <c r="J30" s="6">
        <v>0</v>
      </c>
      <c r="K30" s="6">
        <v>0</v>
      </c>
    </row>
    <row r="31" spans="1:11" ht="12.75">
      <c r="A31" s="207" t="s">
        <v>60</v>
      </c>
      <c r="B31" s="208"/>
      <c r="C31" s="208"/>
      <c r="D31" s="208"/>
      <c r="E31" s="208"/>
      <c r="F31" s="208"/>
      <c r="G31" s="208"/>
      <c r="H31" s="209"/>
      <c r="I31" s="1">
        <v>25</v>
      </c>
      <c r="J31" s="6">
        <v>1265593</v>
      </c>
      <c r="K31" s="6">
        <v>1697854</v>
      </c>
    </row>
    <row r="32" spans="1:11" ht="12.75">
      <c r="A32" s="207" t="s">
        <v>61</v>
      </c>
      <c r="B32" s="208"/>
      <c r="C32" s="208"/>
      <c r="D32" s="208"/>
      <c r="E32" s="208"/>
      <c r="F32" s="208"/>
      <c r="G32" s="208"/>
      <c r="H32" s="209"/>
      <c r="I32" s="1">
        <v>26</v>
      </c>
      <c r="J32" s="6">
        <v>7567423</v>
      </c>
      <c r="K32" s="6">
        <v>9340322</v>
      </c>
    </row>
    <row r="33" spans="1:11" ht="12.75">
      <c r="A33" s="207" t="s">
        <v>55</v>
      </c>
      <c r="B33" s="208"/>
      <c r="C33" s="208"/>
      <c r="D33" s="208"/>
      <c r="E33" s="208"/>
      <c r="F33" s="208"/>
      <c r="G33" s="208"/>
      <c r="H33" s="209"/>
      <c r="I33" s="1">
        <v>27</v>
      </c>
      <c r="J33" s="6">
        <v>57782</v>
      </c>
      <c r="K33" s="6">
        <v>607660</v>
      </c>
    </row>
    <row r="34" spans="1:11" ht="12.75">
      <c r="A34" s="207" t="s">
        <v>148</v>
      </c>
      <c r="B34" s="208"/>
      <c r="C34" s="208"/>
      <c r="D34" s="208"/>
      <c r="E34" s="208"/>
      <c r="F34" s="208"/>
      <c r="G34" s="208"/>
      <c r="H34" s="209"/>
      <c r="I34" s="1">
        <v>28</v>
      </c>
      <c r="J34" s="6">
        <v>262516776</v>
      </c>
      <c r="K34" s="6">
        <v>284386989</v>
      </c>
    </row>
    <row r="35" spans="1:11" ht="12.75">
      <c r="A35" s="207" t="s">
        <v>149</v>
      </c>
      <c r="B35" s="208"/>
      <c r="C35" s="208"/>
      <c r="D35" s="208"/>
      <c r="E35" s="208"/>
      <c r="F35" s="208"/>
      <c r="G35" s="208"/>
      <c r="H35" s="209"/>
      <c r="I35" s="1">
        <v>29</v>
      </c>
      <c r="J35" s="45">
        <f>SUM(J36:J38)</f>
        <v>10874967</v>
      </c>
      <c r="K35" s="45">
        <f>SUM(K36:K38)</f>
        <v>15302621</v>
      </c>
    </row>
    <row r="36" spans="1:11" ht="12.75">
      <c r="A36" s="207" t="s">
        <v>56</v>
      </c>
      <c r="B36" s="208"/>
      <c r="C36" s="208"/>
      <c r="D36" s="208"/>
      <c r="E36" s="208"/>
      <c r="F36" s="208"/>
      <c r="G36" s="208"/>
      <c r="H36" s="209"/>
      <c r="I36" s="1">
        <v>30</v>
      </c>
      <c r="J36" s="6">
        <v>0</v>
      </c>
      <c r="K36" s="6"/>
    </row>
    <row r="37" spans="1:11" ht="12.75">
      <c r="A37" s="207" t="s">
        <v>57</v>
      </c>
      <c r="B37" s="208"/>
      <c r="C37" s="208"/>
      <c r="D37" s="208"/>
      <c r="E37" s="208"/>
      <c r="F37" s="208"/>
      <c r="G37" s="208"/>
      <c r="H37" s="209"/>
      <c r="I37" s="1">
        <v>31</v>
      </c>
      <c r="J37" s="6">
        <v>6573825</v>
      </c>
      <c r="K37" s="6">
        <v>3809814</v>
      </c>
    </row>
    <row r="38" spans="1:11" ht="12.75">
      <c r="A38" s="207" t="s">
        <v>58</v>
      </c>
      <c r="B38" s="208"/>
      <c r="C38" s="208"/>
      <c r="D38" s="208"/>
      <c r="E38" s="208"/>
      <c r="F38" s="208"/>
      <c r="G38" s="208"/>
      <c r="H38" s="209"/>
      <c r="I38" s="1">
        <v>32</v>
      </c>
      <c r="J38" s="6">
        <v>4301142</v>
      </c>
      <c r="K38" s="6">
        <v>11492807</v>
      </c>
    </row>
    <row r="39" spans="1:11" ht="12.75">
      <c r="A39" s="207" t="s">
        <v>150</v>
      </c>
      <c r="B39" s="208"/>
      <c r="C39" s="208"/>
      <c r="D39" s="208"/>
      <c r="E39" s="208"/>
      <c r="F39" s="208"/>
      <c r="G39" s="208"/>
      <c r="H39" s="209"/>
      <c r="I39" s="1">
        <v>33</v>
      </c>
      <c r="J39" s="6">
        <v>264224</v>
      </c>
      <c r="K39" s="6">
        <v>825514</v>
      </c>
    </row>
    <row r="40" spans="1:11" ht="12.75">
      <c r="A40" s="210" t="s">
        <v>205</v>
      </c>
      <c r="B40" s="211"/>
      <c r="C40" s="211"/>
      <c r="D40" s="211"/>
      <c r="E40" s="211"/>
      <c r="F40" s="211"/>
      <c r="G40" s="211"/>
      <c r="H40" s="212"/>
      <c r="I40" s="1">
        <v>34</v>
      </c>
      <c r="J40" s="45">
        <f>J41+J49+J56+J64</f>
        <v>2264787369</v>
      </c>
      <c r="K40" s="45">
        <f>K41+K49+K56+K64</f>
        <v>2311613327</v>
      </c>
    </row>
    <row r="41" spans="1:11" ht="12.75">
      <c r="A41" s="207" t="s">
        <v>76</v>
      </c>
      <c r="B41" s="208"/>
      <c r="C41" s="208"/>
      <c r="D41" s="208"/>
      <c r="E41" s="208"/>
      <c r="F41" s="208"/>
      <c r="G41" s="208"/>
      <c r="H41" s="209"/>
      <c r="I41" s="1">
        <v>35</v>
      </c>
      <c r="J41" s="130">
        <f>SUM(J42:J48)</f>
        <v>461997111</v>
      </c>
      <c r="K41" s="130">
        <f>SUM(K42:K48)</f>
        <v>584434780</v>
      </c>
    </row>
    <row r="42" spans="1:11" ht="12.75">
      <c r="A42" s="207" t="s">
        <v>91</v>
      </c>
      <c r="B42" s="208"/>
      <c r="C42" s="208"/>
      <c r="D42" s="208"/>
      <c r="E42" s="208"/>
      <c r="F42" s="208"/>
      <c r="G42" s="208"/>
      <c r="H42" s="209"/>
      <c r="I42" s="1">
        <v>36</v>
      </c>
      <c r="J42" s="6">
        <v>223313705</v>
      </c>
      <c r="K42" s="6">
        <v>252328611</v>
      </c>
    </row>
    <row r="43" spans="1:11" ht="12.75">
      <c r="A43" s="207" t="s">
        <v>92</v>
      </c>
      <c r="B43" s="208"/>
      <c r="C43" s="208"/>
      <c r="D43" s="208"/>
      <c r="E43" s="208"/>
      <c r="F43" s="208"/>
      <c r="G43" s="208"/>
      <c r="H43" s="209"/>
      <c r="I43" s="1">
        <v>37</v>
      </c>
      <c r="J43" s="6">
        <v>149156841</v>
      </c>
      <c r="K43" s="6">
        <v>190803382</v>
      </c>
    </row>
    <row r="44" spans="1:11" ht="12.75">
      <c r="A44" s="207" t="s">
        <v>62</v>
      </c>
      <c r="B44" s="208"/>
      <c r="C44" s="208"/>
      <c r="D44" s="208"/>
      <c r="E44" s="208"/>
      <c r="F44" s="208"/>
      <c r="G44" s="208"/>
      <c r="H44" s="209"/>
      <c r="I44" s="1">
        <v>38</v>
      </c>
      <c r="J44" s="6">
        <v>56157754</v>
      </c>
      <c r="K44" s="6">
        <v>69502264</v>
      </c>
    </row>
    <row r="45" spans="1:11" ht="12.75">
      <c r="A45" s="207" t="s">
        <v>63</v>
      </c>
      <c r="B45" s="208"/>
      <c r="C45" s="208"/>
      <c r="D45" s="208"/>
      <c r="E45" s="208"/>
      <c r="F45" s="208"/>
      <c r="G45" s="208"/>
      <c r="H45" s="209"/>
      <c r="I45" s="1">
        <v>39</v>
      </c>
      <c r="J45" s="6">
        <v>24910880</v>
      </c>
      <c r="K45" s="6">
        <v>31681694</v>
      </c>
    </row>
    <row r="46" spans="1:11" ht="12.75">
      <c r="A46" s="207" t="s">
        <v>64</v>
      </c>
      <c r="B46" s="208"/>
      <c r="C46" s="208"/>
      <c r="D46" s="208"/>
      <c r="E46" s="208"/>
      <c r="F46" s="208"/>
      <c r="G46" s="208"/>
      <c r="H46" s="209"/>
      <c r="I46" s="1">
        <v>40</v>
      </c>
      <c r="J46" s="6">
        <v>8457931</v>
      </c>
      <c r="K46" s="6">
        <v>40118829</v>
      </c>
    </row>
    <row r="47" spans="1:11" ht="12.75">
      <c r="A47" s="207" t="s">
        <v>65</v>
      </c>
      <c r="B47" s="208"/>
      <c r="C47" s="208"/>
      <c r="D47" s="208"/>
      <c r="E47" s="208"/>
      <c r="F47" s="208"/>
      <c r="G47" s="208"/>
      <c r="H47" s="209"/>
      <c r="I47" s="1">
        <v>41</v>
      </c>
      <c r="J47" s="6">
        <v>0</v>
      </c>
      <c r="K47" s="6">
        <v>0</v>
      </c>
    </row>
    <row r="48" spans="1:11" ht="12.75">
      <c r="A48" s="207" t="s">
        <v>66</v>
      </c>
      <c r="B48" s="208"/>
      <c r="C48" s="208"/>
      <c r="D48" s="208"/>
      <c r="E48" s="208"/>
      <c r="F48" s="208"/>
      <c r="G48" s="208"/>
      <c r="H48" s="209"/>
      <c r="I48" s="1">
        <v>42</v>
      </c>
      <c r="J48" s="6">
        <v>0</v>
      </c>
      <c r="K48" s="6">
        <v>0</v>
      </c>
    </row>
    <row r="49" spans="1:11" ht="12.75">
      <c r="A49" s="207" t="s">
        <v>77</v>
      </c>
      <c r="B49" s="208"/>
      <c r="C49" s="208"/>
      <c r="D49" s="208"/>
      <c r="E49" s="208"/>
      <c r="F49" s="208"/>
      <c r="G49" s="208"/>
      <c r="H49" s="209"/>
      <c r="I49" s="1">
        <v>43</v>
      </c>
      <c r="J49" s="45">
        <f>SUM(J50:J55)</f>
        <v>1008993029</v>
      </c>
      <c r="K49" s="45">
        <f>SUM(K50:K55)</f>
        <v>1040614417</v>
      </c>
    </row>
    <row r="50" spans="1:11" ht="12.75">
      <c r="A50" s="207" t="s">
        <v>165</v>
      </c>
      <c r="B50" s="208"/>
      <c r="C50" s="208"/>
      <c r="D50" s="208"/>
      <c r="E50" s="208"/>
      <c r="F50" s="208"/>
      <c r="G50" s="208"/>
      <c r="H50" s="209"/>
      <c r="I50" s="1">
        <v>44</v>
      </c>
      <c r="J50" s="6">
        <v>33338230</v>
      </c>
      <c r="K50" s="6">
        <v>78058564</v>
      </c>
    </row>
    <row r="51" spans="1:11" ht="12.75">
      <c r="A51" s="207" t="s">
        <v>166</v>
      </c>
      <c r="B51" s="208"/>
      <c r="C51" s="208"/>
      <c r="D51" s="208"/>
      <c r="E51" s="208"/>
      <c r="F51" s="208"/>
      <c r="G51" s="208"/>
      <c r="H51" s="209"/>
      <c r="I51" s="1">
        <v>45</v>
      </c>
      <c r="J51" s="6">
        <v>877855447</v>
      </c>
      <c r="K51" s="6">
        <v>927779649</v>
      </c>
    </row>
    <row r="52" spans="1:11" ht="12.75">
      <c r="A52" s="207" t="s">
        <v>167</v>
      </c>
      <c r="B52" s="208"/>
      <c r="C52" s="208"/>
      <c r="D52" s="208"/>
      <c r="E52" s="208"/>
      <c r="F52" s="208"/>
      <c r="G52" s="208"/>
      <c r="H52" s="209"/>
      <c r="I52" s="1">
        <v>46</v>
      </c>
      <c r="J52" s="6">
        <v>0</v>
      </c>
      <c r="K52" s="6">
        <v>0</v>
      </c>
    </row>
    <row r="53" spans="1:11" ht="12.75">
      <c r="A53" s="207" t="s">
        <v>168</v>
      </c>
      <c r="B53" s="208"/>
      <c r="C53" s="208"/>
      <c r="D53" s="208"/>
      <c r="E53" s="208"/>
      <c r="F53" s="208"/>
      <c r="G53" s="208"/>
      <c r="H53" s="209"/>
      <c r="I53" s="1">
        <v>47</v>
      </c>
      <c r="J53" s="6">
        <v>1315878</v>
      </c>
      <c r="K53" s="6">
        <v>1256689</v>
      </c>
    </row>
    <row r="54" spans="1:11" ht="12.75">
      <c r="A54" s="207" t="s">
        <v>7</v>
      </c>
      <c r="B54" s="208"/>
      <c r="C54" s="208"/>
      <c r="D54" s="208"/>
      <c r="E54" s="208"/>
      <c r="F54" s="208"/>
      <c r="G54" s="208"/>
      <c r="H54" s="209"/>
      <c r="I54" s="1">
        <v>48</v>
      </c>
      <c r="J54" s="6">
        <v>54887353</v>
      </c>
      <c r="K54" s="6">
        <v>27575889</v>
      </c>
    </row>
    <row r="55" spans="1:11" ht="12.75">
      <c r="A55" s="207" t="s">
        <v>8</v>
      </c>
      <c r="B55" s="208"/>
      <c r="C55" s="208"/>
      <c r="D55" s="208"/>
      <c r="E55" s="208"/>
      <c r="F55" s="208"/>
      <c r="G55" s="208"/>
      <c r="H55" s="209"/>
      <c r="I55" s="1">
        <v>49</v>
      </c>
      <c r="J55" s="6">
        <v>41596121</v>
      </c>
      <c r="K55" s="6">
        <v>5943626</v>
      </c>
    </row>
    <row r="56" spans="1:11" ht="12.75">
      <c r="A56" s="207" t="s">
        <v>78</v>
      </c>
      <c r="B56" s="208"/>
      <c r="C56" s="208"/>
      <c r="D56" s="208"/>
      <c r="E56" s="208"/>
      <c r="F56" s="208"/>
      <c r="G56" s="208"/>
      <c r="H56" s="209"/>
      <c r="I56" s="1">
        <v>50</v>
      </c>
      <c r="J56" s="45">
        <f>SUM(J57:J63)</f>
        <v>273100411</v>
      </c>
      <c r="K56" s="45">
        <f>SUM(K57:K63)</f>
        <v>69935553</v>
      </c>
    </row>
    <row r="57" spans="1:11" ht="12.75">
      <c r="A57" s="207" t="s">
        <v>52</v>
      </c>
      <c r="B57" s="208"/>
      <c r="C57" s="208"/>
      <c r="D57" s="208"/>
      <c r="E57" s="208"/>
      <c r="F57" s="208"/>
      <c r="G57" s="208"/>
      <c r="H57" s="209"/>
      <c r="I57" s="1">
        <v>51</v>
      </c>
      <c r="J57" s="6">
        <v>0</v>
      </c>
      <c r="K57" s="6">
        <v>0</v>
      </c>
    </row>
    <row r="58" spans="1:11" ht="12.75">
      <c r="A58" s="207" t="s">
        <v>53</v>
      </c>
      <c r="B58" s="208"/>
      <c r="C58" s="208"/>
      <c r="D58" s="208"/>
      <c r="E58" s="208"/>
      <c r="F58" s="208"/>
      <c r="G58" s="208"/>
      <c r="H58" s="209"/>
      <c r="I58" s="1">
        <v>52</v>
      </c>
      <c r="J58" s="6">
        <v>0</v>
      </c>
      <c r="K58" s="6">
        <v>0</v>
      </c>
    </row>
    <row r="59" spans="1:11" ht="12.75">
      <c r="A59" s="207" t="s">
        <v>207</v>
      </c>
      <c r="B59" s="208"/>
      <c r="C59" s="208"/>
      <c r="D59" s="208"/>
      <c r="E59" s="208"/>
      <c r="F59" s="208"/>
      <c r="G59" s="208"/>
      <c r="H59" s="209"/>
      <c r="I59" s="1">
        <v>53</v>
      </c>
      <c r="J59" s="6">
        <v>0</v>
      </c>
      <c r="K59" s="6">
        <v>0</v>
      </c>
    </row>
    <row r="60" spans="1:11" ht="12.75">
      <c r="A60" s="207" t="s">
        <v>59</v>
      </c>
      <c r="B60" s="208"/>
      <c r="C60" s="208"/>
      <c r="D60" s="208"/>
      <c r="E60" s="208"/>
      <c r="F60" s="208"/>
      <c r="G60" s="208"/>
      <c r="H60" s="209"/>
      <c r="I60" s="1">
        <v>54</v>
      </c>
      <c r="J60" s="6">
        <v>0</v>
      </c>
      <c r="K60" s="6">
        <v>0</v>
      </c>
    </row>
    <row r="61" spans="1:11" ht="12.75">
      <c r="A61" s="207" t="s">
        <v>60</v>
      </c>
      <c r="B61" s="208"/>
      <c r="C61" s="208"/>
      <c r="D61" s="208"/>
      <c r="E61" s="208"/>
      <c r="F61" s="208"/>
      <c r="G61" s="208"/>
      <c r="H61" s="209"/>
      <c r="I61" s="1">
        <v>55</v>
      </c>
      <c r="J61" s="6">
        <v>0</v>
      </c>
      <c r="K61" s="6">
        <v>0</v>
      </c>
    </row>
    <row r="62" spans="1:11" ht="12.75">
      <c r="A62" s="207" t="s">
        <v>61</v>
      </c>
      <c r="B62" s="208"/>
      <c r="C62" s="208"/>
      <c r="D62" s="208"/>
      <c r="E62" s="208"/>
      <c r="F62" s="208"/>
      <c r="G62" s="208"/>
      <c r="H62" s="209"/>
      <c r="I62" s="1">
        <v>56</v>
      </c>
      <c r="J62" s="6">
        <v>272212320</v>
      </c>
      <c r="K62" s="6">
        <v>69635822</v>
      </c>
    </row>
    <row r="63" spans="1:11" ht="12.75">
      <c r="A63" s="207" t="s">
        <v>31</v>
      </c>
      <c r="B63" s="208"/>
      <c r="C63" s="208"/>
      <c r="D63" s="208"/>
      <c r="E63" s="208"/>
      <c r="F63" s="208"/>
      <c r="G63" s="208"/>
      <c r="H63" s="209"/>
      <c r="I63" s="1">
        <v>57</v>
      </c>
      <c r="J63" s="6">
        <v>888091</v>
      </c>
      <c r="K63" s="6">
        <v>299731</v>
      </c>
    </row>
    <row r="64" spans="1:11" ht="12.75">
      <c r="A64" s="207" t="s">
        <v>172</v>
      </c>
      <c r="B64" s="208"/>
      <c r="C64" s="208"/>
      <c r="D64" s="208"/>
      <c r="E64" s="208"/>
      <c r="F64" s="208"/>
      <c r="G64" s="208"/>
      <c r="H64" s="209"/>
      <c r="I64" s="1">
        <v>58</v>
      </c>
      <c r="J64" s="6">
        <v>520696818</v>
      </c>
      <c r="K64" s="6">
        <v>616628577</v>
      </c>
    </row>
    <row r="65" spans="1:11" ht="12.75">
      <c r="A65" s="210" t="s">
        <v>36</v>
      </c>
      <c r="B65" s="211"/>
      <c r="C65" s="211"/>
      <c r="D65" s="211"/>
      <c r="E65" s="211"/>
      <c r="F65" s="211"/>
      <c r="G65" s="211"/>
      <c r="H65" s="212"/>
      <c r="I65" s="1">
        <v>59</v>
      </c>
      <c r="J65" s="6">
        <v>7842804</v>
      </c>
      <c r="K65" s="6">
        <v>19350240</v>
      </c>
    </row>
    <row r="66" spans="1:11" ht="12.75">
      <c r="A66" s="210" t="s">
        <v>206</v>
      </c>
      <c r="B66" s="211"/>
      <c r="C66" s="211"/>
      <c r="D66" s="211"/>
      <c r="E66" s="211"/>
      <c r="F66" s="211"/>
      <c r="G66" s="211"/>
      <c r="H66" s="212"/>
      <c r="I66" s="1">
        <v>60</v>
      </c>
      <c r="J66" s="45">
        <f>J7+J8+J40+J65</f>
        <v>3709031853</v>
      </c>
      <c r="K66" s="45">
        <f>K7+K8+K40+K65</f>
        <v>3824086278</v>
      </c>
    </row>
    <row r="67" spans="1:11" ht="12.75">
      <c r="A67" s="222" t="s">
        <v>67</v>
      </c>
      <c r="B67" s="223"/>
      <c r="C67" s="223"/>
      <c r="D67" s="223"/>
      <c r="E67" s="223"/>
      <c r="F67" s="223"/>
      <c r="G67" s="223"/>
      <c r="H67" s="224"/>
      <c r="I67" s="4">
        <v>61</v>
      </c>
      <c r="J67" s="7">
        <v>1900003310</v>
      </c>
      <c r="K67" s="7">
        <v>1827478294</v>
      </c>
    </row>
    <row r="68" spans="1:11" ht="12.75">
      <c r="A68" s="199" t="s">
        <v>38</v>
      </c>
      <c r="B68" s="225"/>
      <c r="C68" s="225"/>
      <c r="D68" s="225"/>
      <c r="E68" s="225"/>
      <c r="F68" s="225"/>
      <c r="G68" s="225"/>
      <c r="H68" s="225"/>
      <c r="I68" s="225"/>
      <c r="J68" s="225"/>
      <c r="K68" s="226"/>
    </row>
    <row r="69" spans="1:11" ht="12.75">
      <c r="A69" s="203" t="s">
        <v>156</v>
      </c>
      <c r="B69" s="204"/>
      <c r="C69" s="204"/>
      <c r="D69" s="204"/>
      <c r="E69" s="204"/>
      <c r="F69" s="204"/>
      <c r="G69" s="204"/>
      <c r="H69" s="221"/>
      <c r="I69" s="3">
        <v>62</v>
      </c>
      <c r="J69" s="46">
        <f>J70+J71+J72+J78+J79+J82+J85</f>
        <v>2484900105</v>
      </c>
      <c r="K69" s="46">
        <f>K70+K71+K72+K78+K79+K82+K85</f>
        <v>2537958330</v>
      </c>
    </row>
    <row r="70" spans="1:11" ht="12.75">
      <c r="A70" s="207" t="s">
        <v>115</v>
      </c>
      <c r="B70" s="208"/>
      <c r="C70" s="208"/>
      <c r="D70" s="208"/>
      <c r="E70" s="208"/>
      <c r="F70" s="208"/>
      <c r="G70" s="208"/>
      <c r="H70" s="209"/>
      <c r="I70" s="1">
        <v>63</v>
      </c>
      <c r="J70" s="6">
        <v>1208895930</v>
      </c>
      <c r="K70" s="6">
        <v>1208895930</v>
      </c>
    </row>
    <row r="71" spans="1:11" ht="12.75">
      <c r="A71" s="207" t="s">
        <v>116</v>
      </c>
      <c r="B71" s="208"/>
      <c r="C71" s="208"/>
      <c r="D71" s="208"/>
      <c r="E71" s="208"/>
      <c r="F71" s="208"/>
      <c r="G71" s="208"/>
      <c r="H71" s="209"/>
      <c r="I71" s="1">
        <v>64</v>
      </c>
      <c r="J71" s="6">
        <v>719579</v>
      </c>
      <c r="K71" s="6">
        <v>719579</v>
      </c>
    </row>
    <row r="72" spans="1:11" ht="12.75">
      <c r="A72" s="207" t="s">
        <v>117</v>
      </c>
      <c r="B72" s="208"/>
      <c r="C72" s="208"/>
      <c r="D72" s="208"/>
      <c r="E72" s="208"/>
      <c r="F72" s="208"/>
      <c r="G72" s="208"/>
      <c r="H72" s="209"/>
      <c r="I72" s="1">
        <v>65</v>
      </c>
      <c r="J72" s="45">
        <f>J73+J74-J75+J76+J77</f>
        <v>623163094</v>
      </c>
      <c r="K72" s="45">
        <f>K73+K74-K75+K76+K77</f>
        <v>682914310</v>
      </c>
    </row>
    <row r="73" spans="1:11" ht="12.75">
      <c r="A73" s="207" t="s">
        <v>118</v>
      </c>
      <c r="B73" s="208"/>
      <c r="C73" s="208"/>
      <c r="D73" s="208"/>
      <c r="E73" s="208"/>
      <c r="F73" s="208"/>
      <c r="G73" s="208"/>
      <c r="H73" s="209"/>
      <c r="I73" s="1">
        <v>66</v>
      </c>
      <c r="J73" s="6">
        <v>57920857</v>
      </c>
      <c r="K73" s="6">
        <v>62447461</v>
      </c>
    </row>
    <row r="74" spans="1:11" ht="12.75">
      <c r="A74" s="207" t="s">
        <v>119</v>
      </c>
      <c r="B74" s="208"/>
      <c r="C74" s="208"/>
      <c r="D74" s="208"/>
      <c r="E74" s="208"/>
      <c r="F74" s="208"/>
      <c r="G74" s="208"/>
      <c r="H74" s="209"/>
      <c r="I74" s="1">
        <v>67</v>
      </c>
      <c r="J74" s="6">
        <v>4143784</v>
      </c>
      <c r="K74" s="6">
        <v>10092356</v>
      </c>
    </row>
    <row r="75" spans="1:11" ht="12.75">
      <c r="A75" s="207" t="s">
        <v>107</v>
      </c>
      <c r="B75" s="208"/>
      <c r="C75" s="208"/>
      <c r="D75" s="208"/>
      <c r="E75" s="208"/>
      <c r="F75" s="208"/>
      <c r="G75" s="208"/>
      <c r="H75" s="209"/>
      <c r="I75" s="1">
        <v>68</v>
      </c>
      <c r="J75" s="6">
        <v>4143784</v>
      </c>
      <c r="K75" s="6">
        <v>10092356</v>
      </c>
    </row>
    <row r="76" spans="1:11" ht="12.75">
      <c r="A76" s="207" t="s">
        <v>108</v>
      </c>
      <c r="B76" s="208"/>
      <c r="C76" s="208"/>
      <c r="D76" s="208"/>
      <c r="E76" s="208"/>
      <c r="F76" s="208"/>
      <c r="G76" s="208"/>
      <c r="H76" s="209"/>
      <c r="I76" s="1">
        <v>69</v>
      </c>
      <c r="J76" s="6">
        <v>405400310</v>
      </c>
      <c r="K76" s="6">
        <v>421760812</v>
      </c>
    </row>
    <row r="77" spans="1:11" ht="12.75">
      <c r="A77" s="207" t="s">
        <v>109</v>
      </c>
      <c r="B77" s="208"/>
      <c r="C77" s="208"/>
      <c r="D77" s="208"/>
      <c r="E77" s="208"/>
      <c r="F77" s="208"/>
      <c r="G77" s="208"/>
      <c r="H77" s="209"/>
      <c r="I77" s="1">
        <v>70</v>
      </c>
      <c r="J77" s="6">
        <v>159841927</v>
      </c>
      <c r="K77" s="6">
        <v>198706037</v>
      </c>
    </row>
    <row r="78" spans="1:11" ht="12.75">
      <c r="A78" s="207" t="s">
        <v>110</v>
      </c>
      <c r="B78" s="208"/>
      <c r="C78" s="208"/>
      <c r="D78" s="208"/>
      <c r="E78" s="208"/>
      <c r="F78" s="208"/>
      <c r="G78" s="208"/>
      <c r="H78" s="209"/>
      <c r="I78" s="1">
        <v>71</v>
      </c>
      <c r="J78" s="6">
        <v>129445</v>
      </c>
      <c r="K78" s="6">
        <v>-223143</v>
      </c>
    </row>
    <row r="79" spans="1:11" ht="12.75">
      <c r="A79" s="207" t="s">
        <v>203</v>
      </c>
      <c r="B79" s="208"/>
      <c r="C79" s="208"/>
      <c r="D79" s="208"/>
      <c r="E79" s="208"/>
      <c r="F79" s="208"/>
      <c r="G79" s="208"/>
      <c r="H79" s="209"/>
      <c r="I79" s="1">
        <v>72</v>
      </c>
      <c r="J79" s="45">
        <f>J80-J81</f>
        <v>337981548</v>
      </c>
      <c r="K79" s="45">
        <f>K80-K81</f>
        <v>312608789</v>
      </c>
    </row>
    <row r="80" spans="1:11" ht="12.75">
      <c r="A80" s="218" t="s">
        <v>139</v>
      </c>
      <c r="B80" s="219"/>
      <c r="C80" s="219"/>
      <c r="D80" s="219"/>
      <c r="E80" s="219"/>
      <c r="F80" s="219"/>
      <c r="G80" s="219"/>
      <c r="H80" s="220"/>
      <c r="I80" s="1">
        <v>73</v>
      </c>
      <c r="J80" s="6">
        <v>337981548</v>
      </c>
      <c r="K80" s="6">
        <v>312608789</v>
      </c>
    </row>
    <row r="81" spans="1:11" ht="12.75">
      <c r="A81" s="218" t="s">
        <v>140</v>
      </c>
      <c r="B81" s="219"/>
      <c r="C81" s="219"/>
      <c r="D81" s="219"/>
      <c r="E81" s="219"/>
      <c r="F81" s="219"/>
      <c r="G81" s="219"/>
      <c r="H81" s="220"/>
      <c r="I81" s="1">
        <v>74</v>
      </c>
      <c r="J81" s="6">
        <v>0</v>
      </c>
      <c r="K81" s="6">
        <v>0</v>
      </c>
    </row>
    <row r="82" spans="1:11" ht="12.75">
      <c r="A82" s="207" t="s">
        <v>204</v>
      </c>
      <c r="B82" s="208"/>
      <c r="C82" s="208"/>
      <c r="D82" s="208"/>
      <c r="E82" s="208"/>
      <c r="F82" s="208"/>
      <c r="G82" s="208"/>
      <c r="H82" s="209"/>
      <c r="I82" s="1">
        <v>75</v>
      </c>
      <c r="J82" s="45">
        <f>J83-J84</f>
        <v>83625614</v>
      </c>
      <c r="K82" s="45">
        <f>K83-K84</f>
        <v>102874042</v>
      </c>
    </row>
    <row r="83" spans="1:11" ht="12.75">
      <c r="A83" s="218" t="s">
        <v>141</v>
      </c>
      <c r="B83" s="219"/>
      <c r="C83" s="219"/>
      <c r="D83" s="219"/>
      <c r="E83" s="219"/>
      <c r="F83" s="219"/>
      <c r="G83" s="219"/>
      <c r="H83" s="220"/>
      <c r="I83" s="1">
        <v>76</v>
      </c>
      <c r="J83" s="6">
        <v>83625614</v>
      </c>
      <c r="K83" s="6">
        <v>102874042</v>
      </c>
    </row>
    <row r="84" spans="1:11" ht="12.75">
      <c r="A84" s="218" t="s">
        <v>142</v>
      </c>
      <c r="B84" s="219"/>
      <c r="C84" s="219"/>
      <c r="D84" s="219"/>
      <c r="E84" s="219"/>
      <c r="F84" s="219"/>
      <c r="G84" s="219"/>
      <c r="H84" s="220"/>
      <c r="I84" s="1">
        <v>77</v>
      </c>
      <c r="J84" s="6">
        <v>0</v>
      </c>
      <c r="K84" s="6">
        <v>0</v>
      </c>
    </row>
    <row r="85" spans="1:11" ht="12.75">
      <c r="A85" s="207" t="s">
        <v>143</v>
      </c>
      <c r="B85" s="208"/>
      <c r="C85" s="208"/>
      <c r="D85" s="208"/>
      <c r="E85" s="208"/>
      <c r="F85" s="208"/>
      <c r="G85" s="208"/>
      <c r="H85" s="209"/>
      <c r="I85" s="1">
        <v>78</v>
      </c>
      <c r="J85" s="6">
        <v>230384895</v>
      </c>
      <c r="K85" s="6">
        <v>230168823</v>
      </c>
    </row>
    <row r="86" spans="1:11" ht="12.75">
      <c r="A86" s="210" t="s">
        <v>13</v>
      </c>
      <c r="B86" s="211"/>
      <c r="C86" s="211"/>
      <c r="D86" s="211"/>
      <c r="E86" s="211"/>
      <c r="F86" s="211"/>
      <c r="G86" s="211"/>
      <c r="H86" s="212"/>
      <c r="I86" s="1">
        <v>79</v>
      </c>
      <c r="J86" s="45">
        <f>SUM(J87:J89)</f>
        <v>220046463</v>
      </c>
      <c r="K86" s="45">
        <f>SUM(K87:K89)</f>
        <v>205208878</v>
      </c>
    </row>
    <row r="87" spans="1:12" ht="12.75">
      <c r="A87" s="207" t="s">
        <v>103</v>
      </c>
      <c r="B87" s="208"/>
      <c r="C87" s="208"/>
      <c r="D87" s="208"/>
      <c r="E87" s="208"/>
      <c r="F87" s="208"/>
      <c r="G87" s="208"/>
      <c r="H87" s="209"/>
      <c r="I87" s="1">
        <v>80</v>
      </c>
      <c r="J87" s="6">
        <v>48661974</v>
      </c>
      <c r="K87" s="6">
        <v>48661343</v>
      </c>
      <c r="L87" s="129"/>
    </row>
    <row r="88" spans="1:11" ht="12.75">
      <c r="A88" s="207" t="s">
        <v>104</v>
      </c>
      <c r="B88" s="208"/>
      <c r="C88" s="208"/>
      <c r="D88" s="208"/>
      <c r="E88" s="208"/>
      <c r="F88" s="208"/>
      <c r="G88" s="208"/>
      <c r="H88" s="209"/>
      <c r="I88" s="1">
        <v>81</v>
      </c>
      <c r="J88" s="6">
        <v>0</v>
      </c>
      <c r="K88" s="6">
        <v>0</v>
      </c>
    </row>
    <row r="89" spans="1:11" ht="12.75">
      <c r="A89" s="207" t="s">
        <v>105</v>
      </c>
      <c r="B89" s="208"/>
      <c r="C89" s="208"/>
      <c r="D89" s="208"/>
      <c r="E89" s="208"/>
      <c r="F89" s="208"/>
      <c r="G89" s="208"/>
      <c r="H89" s="209"/>
      <c r="I89" s="1">
        <v>82</v>
      </c>
      <c r="J89" s="6">
        <v>171384489</v>
      </c>
      <c r="K89" s="6">
        <v>156547535</v>
      </c>
    </row>
    <row r="90" spans="1:11" ht="12.75">
      <c r="A90" s="210" t="s">
        <v>14</v>
      </c>
      <c r="B90" s="211"/>
      <c r="C90" s="211"/>
      <c r="D90" s="211"/>
      <c r="E90" s="211"/>
      <c r="F90" s="211"/>
      <c r="G90" s="211"/>
      <c r="H90" s="212"/>
      <c r="I90" s="1">
        <v>83</v>
      </c>
      <c r="J90" s="45">
        <f>SUM(J91:J99)</f>
        <v>128800017</v>
      </c>
      <c r="K90" s="45">
        <f>SUM(K91:K99)</f>
        <v>97168107</v>
      </c>
    </row>
    <row r="91" spans="1:11" ht="12.75">
      <c r="A91" s="207" t="s">
        <v>106</v>
      </c>
      <c r="B91" s="208"/>
      <c r="C91" s="208"/>
      <c r="D91" s="208"/>
      <c r="E91" s="208"/>
      <c r="F91" s="208"/>
      <c r="G91" s="208"/>
      <c r="H91" s="209"/>
      <c r="I91" s="1">
        <v>84</v>
      </c>
      <c r="J91" s="6">
        <v>0</v>
      </c>
      <c r="K91" s="6">
        <v>0</v>
      </c>
    </row>
    <row r="92" spans="1:11" ht="12.75">
      <c r="A92" s="207" t="s">
        <v>208</v>
      </c>
      <c r="B92" s="208"/>
      <c r="C92" s="208"/>
      <c r="D92" s="208"/>
      <c r="E92" s="208"/>
      <c r="F92" s="208"/>
      <c r="G92" s="208"/>
      <c r="H92" s="209"/>
      <c r="I92" s="1">
        <v>85</v>
      </c>
      <c r="J92" s="6">
        <v>0</v>
      </c>
      <c r="K92" s="6">
        <v>0</v>
      </c>
    </row>
    <row r="93" spans="1:11" ht="12.75">
      <c r="A93" s="207" t="s">
        <v>0</v>
      </c>
      <c r="B93" s="208"/>
      <c r="C93" s="208"/>
      <c r="D93" s="208"/>
      <c r="E93" s="208"/>
      <c r="F93" s="208"/>
      <c r="G93" s="208"/>
      <c r="H93" s="209"/>
      <c r="I93" s="1">
        <v>86</v>
      </c>
      <c r="J93" s="6">
        <v>120798248</v>
      </c>
      <c r="K93" s="6">
        <v>89029043</v>
      </c>
    </row>
    <row r="94" spans="1:11" ht="12.75">
      <c r="A94" s="207" t="s">
        <v>209</v>
      </c>
      <c r="B94" s="208"/>
      <c r="C94" s="208"/>
      <c r="D94" s="208"/>
      <c r="E94" s="208"/>
      <c r="F94" s="208"/>
      <c r="G94" s="208"/>
      <c r="H94" s="209"/>
      <c r="I94" s="1">
        <v>87</v>
      </c>
      <c r="J94" s="6">
        <v>0</v>
      </c>
      <c r="K94" s="6">
        <v>0</v>
      </c>
    </row>
    <row r="95" spans="1:11" ht="12.75">
      <c r="A95" s="207" t="s">
        <v>210</v>
      </c>
      <c r="B95" s="208"/>
      <c r="C95" s="208"/>
      <c r="D95" s="208"/>
      <c r="E95" s="208"/>
      <c r="F95" s="208"/>
      <c r="G95" s="208"/>
      <c r="H95" s="209"/>
      <c r="I95" s="1">
        <v>88</v>
      </c>
      <c r="J95" s="6">
        <v>0</v>
      </c>
      <c r="K95" s="6">
        <v>0</v>
      </c>
    </row>
    <row r="96" spans="1:11" ht="12.75">
      <c r="A96" s="207" t="s">
        <v>211</v>
      </c>
      <c r="B96" s="208"/>
      <c r="C96" s="208"/>
      <c r="D96" s="208"/>
      <c r="E96" s="208"/>
      <c r="F96" s="208"/>
      <c r="G96" s="208"/>
      <c r="H96" s="209"/>
      <c r="I96" s="1">
        <v>89</v>
      </c>
      <c r="J96" s="6">
        <v>0</v>
      </c>
      <c r="K96" s="6">
        <v>0</v>
      </c>
    </row>
    <row r="97" spans="1:11" ht="12.75">
      <c r="A97" s="207" t="s">
        <v>70</v>
      </c>
      <c r="B97" s="208"/>
      <c r="C97" s="208"/>
      <c r="D97" s="208"/>
      <c r="E97" s="208"/>
      <c r="F97" s="208"/>
      <c r="G97" s="208"/>
      <c r="H97" s="209"/>
      <c r="I97" s="1">
        <v>90</v>
      </c>
      <c r="J97" s="6">
        <v>0</v>
      </c>
      <c r="K97" s="6">
        <v>0</v>
      </c>
    </row>
    <row r="98" spans="1:11" ht="12.75">
      <c r="A98" s="207" t="s">
        <v>68</v>
      </c>
      <c r="B98" s="208"/>
      <c r="C98" s="208"/>
      <c r="D98" s="208"/>
      <c r="E98" s="208"/>
      <c r="F98" s="208"/>
      <c r="G98" s="208"/>
      <c r="H98" s="209"/>
      <c r="I98" s="1">
        <v>91</v>
      </c>
      <c r="J98" s="6">
        <v>8001769</v>
      </c>
      <c r="K98" s="6">
        <v>8139064</v>
      </c>
    </row>
    <row r="99" spans="1:11" ht="12.75">
      <c r="A99" s="207" t="s">
        <v>69</v>
      </c>
      <c r="B99" s="208"/>
      <c r="C99" s="208"/>
      <c r="D99" s="208"/>
      <c r="E99" s="208"/>
      <c r="F99" s="208"/>
      <c r="G99" s="208"/>
      <c r="H99" s="209"/>
      <c r="I99" s="1">
        <v>92</v>
      </c>
      <c r="J99" s="6">
        <v>0</v>
      </c>
      <c r="K99" s="6">
        <v>0</v>
      </c>
    </row>
    <row r="100" spans="1:11" ht="12.75">
      <c r="A100" s="210" t="s">
        <v>15</v>
      </c>
      <c r="B100" s="211"/>
      <c r="C100" s="211"/>
      <c r="D100" s="211"/>
      <c r="E100" s="211"/>
      <c r="F100" s="211"/>
      <c r="G100" s="211"/>
      <c r="H100" s="212"/>
      <c r="I100" s="1">
        <v>93</v>
      </c>
      <c r="J100" s="45">
        <f>SUM(J101:J112)</f>
        <v>740298872</v>
      </c>
      <c r="K100" s="45">
        <f>SUM(K101:K112)</f>
        <v>827194484</v>
      </c>
    </row>
    <row r="101" spans="1:11" ht="12.75">
      <c r="A101" s="207" t="s">
        <v>106</v>
      </c>
      <c r="B101" s="208"/>
      <c r="C101" s="208"/>
      <c r="D101" s="208"/>
      <c r="E101" s="208"/>
      <c r="F101" s="208"/>
      <c r="G101" s="208"/>
      <c r="H101" s="209"/>
      <c r="I101" s="1">
        <v>94</v>
      </c>
      <c r="J101" s="6">
        <v>16100685</v>
      </c>
      <c r="K101" s="6">
        <v>13039341</v>
      </c>
    </row>
    <row r="102" spans="1:11" ht="12.75">
      <c r="A102" s="207" t="s">
        <v>208</v>
      </c>
      <c r="B102" s="208"/>
      <c r="C102" s="208"/>
      <c r="D102" s="208"/>
      <c r="E102" s="208"/>
      <c r="F102" s="208"/>
      <c r="G102" s="208"/>
      <c r="H102" s="209"/>
      <c r="I102" s="1">
        <v>95</v>
      </c>
      <c r="J102" s="6">
        <v>0</v>
      </c>
      <c r="K102" s="6">
        <v>442953</v>
      </c>
    </row>
    <row r="103" spans="1:11" ht="12.75">
      <c r="A103" s="207" t="s">
        <v>0</v>
      </c>
      <c r="B103" s="208"/>
      <c r="C103" s="208"/>
      <c r="D103" s="208"/>
      <c r="E103" s="208"/>
      <c r="F103" s="208"/>
      <c r="G103" s="208"/>
      <c r="H103" s="209"/>
      <c r="I103" s="1">
        <v>96</v>
      </c>
      <c r="J103" s="6">
        <v>63928234</v>
      </c>
      <c r="K103" s="6">
        <v>85035723</v>
      </c>
    </row>
    <row r="104" spans="1:11" ht="12.75">
      <c r="A104" s="207" t="s">
        <v>209</v>
      </c>
      <c r="B104" s="208"/>
      <c r="C104" s="208"/>
      <c r="D104" s="208"/>
      <c r="E104" s="208"/>
      <c r="F104" s="208"/>
      <c r="G104" s="208"/>
      <c r="H104" s="209"/>
      <c r="I104" s="1">
        <v>97</v>
      </c>
      <c r="J104" s="6">
        <v>177190153</v>
      </c>
      <c r="K104" s="6">
        <v>236795298</v>
      </c>
    </row>
    <row r="105" spans="1:11" ht="13.5" customHeight="1">
      <c r="A105" s="207" t="s">
        <v>210</v>
      </c>
      <c r="B105" s="208"/>
      <c r="C105" s="208"/>
      <c r="D105" s="208"/>
      <c r="E105" s="208"/>
      <c r="F105" s="208"/>
      <c r="G105" s="208"/>
      <c r="H105" s="209"/>
      <c r="I105" s="1">
        <v>98</v>
      </c>
      <c r="J105" s="6">
        <v>364550205</v>
      </c>
      <c r="K105" s="6">
        <v>419093316</v>
      </c>
    </row>
    <row r="106" spans="1:11" ht="13.5" customHeight="1">
      <c r="A106" s="207" t="s">
        <v>211</v>
      </c>
      <c r="B106" s="208"/>
      <c r="C106" s="208"/>
      <c r="D106" s="208"/>
      <c r="E106" s="208"/>
      <c r="F106" s="208"/>
      <c r="G106" s="208"/>
      <c r="H106" s="209"/>
      <c r="I106" s="1">
        <v>99</v>
      </c>
      <c r="J106" s="6">
        <v>0</v>
      </c>
      <c r="K106" s="6">
        <v>0</v>
      </c>
    </row>
    <row r="107" spans="1:11" ht="12.75">
      <c r="A107" s="207" t="s">
        <v>70</v>
      </c>
      <c r="B107" s="208"/>
      <c r="C107" s="208"/>
      <c r="D107" s="208"/>
      <c r="E107" s="208"/>
      <c r="F107" s="208"/>
      <c r="G107" s="208"/>
      <c r="H107" s="209"/>
      <c r="I107" s="1">
        <v>100</v>
      </c>
      <c r="J107" s="6">
        <v>0</v>
      </c>
      <c r="K107" s="6">
        <v>0</v>
      </c>
    </row>
    <row r="108" spans="1:11" ht="12.75">
      <c r="A108" s="207" t="s">
        <v>71</v>
      </c>
      <c r="B108" s="208"/>
      <c r="C108" s="208"/>
      <c r="D108" s="208"/>
      <c r="E108" s="208"/>
      <c r="F108" s="208"/>
      <c r="G108" s="208"/>
      <c r="H108" s="209"/>
      <c r="I108" s="1">
        <v>101</v>
      </c>
      <c r="J108" s="6">
        <v>37509409</v>
      </c>
      <c r="K108" s="6">
        <v>33468840</v>
      </c>
    </row>
    <row r="109" spans="1:11" ht="12.75">
      <c r="A109" s="207" t="s">
        <v>72</v>
      </c>
      <c r="B109" s="208"/>
      <c r="C109" s="208"/>
      <c r="D109" s="208"/>
      <c r="E109" s="208"/>
      <c r="F109" s="208"/>
      <c r="G109" s="208"/>
      <c r="H109" s="209"/>
      <c r="I109" s="1">
        <v>102</v>
      </c>
      <c r="J109" s="6">
        <v>56276759</v>
      </c>
      <c r="K109" s="6">
        <v>33005847</v>
      </c>
    </row>
    <row r="110" spans="1:11" ht="12.75">
      <c r="A110" s="207" t="s">
        <v>75</v>
      </c>
      <c r="B110" s="208"/>
      <c r="C110" s="208"/>
      <c r="D110" s="208"/>
      <c r="E110" s="208"/>
      <c r="F110" s="208"/>
      <c r="G110" s="208"/>
      <c r="H110" s="209"/>
      <c r="I110" s="1">
        <v>103</v>
      </c>
      <c r="J110" s="6">
        <v>676131</v>
      </c>
      <c r="K110" s="6">
        <v>796986</v>
      </c>
    </row>
    <row r="111" spans="1:11" ht="12.75">
      <c r="A111" s="207" t="s">
        <v>73</v>
      </c>
      <c r="B111" s="208"/>
      <c r="C111" s="208"/>
      <c r="D111" s="208"/>
      <c r="E111" s="208"/>
      <c r="F111" s="208"/>
      <c r="G111" s="208"/>
      <c r="H111" s="209"/>
      <c r="I111" s="1">
        <v>104</v>
      </c>
      <c r="J111" s="6">
        <v>0</v>
      </c>
      <c r="K111" s="6">
        <v>0</v>
      </c>
    </row>
    <row r="112" spans="1:11" ht="12.75">
      <c r="A112" s="207" t="s">
        <v>74</v>
      </c>
      <c r="B112" s="208"/>
      <c r="C112" s="208"/>
      <c r="D112" s="208"/>
      <c r="E112" s="208"/>
      <c r="F112" s="208"/>
      <c r="G112" s="208"/>
      <c r="H112" s="209"/>
      <c r="I112" s="1">
        <v>105</v>
      </c>
      <c r="J112" s="6">
        <v>24067296</v>
      </c>
      <c r="K112" s="6">
        <v>5516180</v>
      </c>
    </row>
    <row r="113" spans="1:11" ht="12.75">
      <c r="A113" s="210" t="s">
        <v>1</v>
      </c>
      <c r="B113" s="211"/>
      <c r="C113" s="211"/>
      <c r="D113" s="211"/>
      <c r="E113" s="211"/>
      <c r="F113" s="211"/>
      <c r="G113" s="211"/>
      <c r="H113" s="212"/>
      <c r="I113" s="1">
        <v>106</v>
      </c>
      <c r="J113" s="6">
        <v>134986396</v>
      </c>
      <c r="K113" s="6">
        <v>156556479</v>
      </c>
    </row>
    <row r="114" spans="1:11" ht="12.75">
      <c r="A114" s="210" t="s">
        <v>19</v>
      </c>
      <c r="B114" s="211"/>
      <c r="C114" s="211"/>
      <c r="D114" s="211"/>
      <c r="E114" s="211"/>
      <c r="F114" s="211"/>
      <c r="G114" s="211"/>
      <c r="H114" s="212"/>
      <c r="I114" s="1">
        <v>107</v>
      </c>
      <c r="J114" s="45">
        <f>J69+J86+J90+J100+J113</f>
        <v>3709031853</v>
      </c>
      <c r="K114" s="45">
        <f>K69+K86+K90+K100+K113</f>
        <v>3824086278</v>
      </c>
    </row>
    <row r="115" spans="1:11" ht="12.75">
      <c r="A115" s="196" t="s">
        <v>37</v>
      </c>
      <c r="B115" s="197"/>
      <c r="C115" s="197"/>
      <c r="D115" s="197"/>
      <c r="E115" s="197"/>
      <c r="F115" s="197"/>
      <c r="G115" s="197"/>
      <c r="H115" s="198"/>
      <c r="I115" s="2">
        <v>108</v>
      </c>
      <c r="J115" s="7">
        <v>1900003310</v>
      </c>
      <c r="K115" s="7">
        <v>1827478294</v>
      </c>
    </row>
    <row r="116" spans="1:11" ht="12.75">
      <c r="A116" s="199" t="s">
        <v>273</v>
      </c>
      <c r="B116" s="200"/>
      <c r="C116" s="200"/>
      <c r="D116" s="200"/>
      <c r="E116" s="200"/>
      <c r="F116" s="200"/>
      <c r="G116" s="200"/>
      <c r="H116" s="200"/>
      <c r="I116" s="201"/>
      <c r="J116" s="201"/>
      <c r="K116" s="202"/>
    </row>
    <row r="117" spans="1:11" ht="12.75">
      <c r="A117" s="203" t="s">
        <v>151</v>
      </c>
      <c r="B117" s="204"/>
      <c r="C117" s="204"/>
      <c r="D117" s="204"/>
      <c r="E117" s="204"/>
      <c r="F117" s="204"/>
      <c r="G117" s="204"/>
      <c r="H117" s="204"/>
      <c r="I117" s="205"/>
      <c r="J117" s="205"/>
      <c r="K117" s="206"/>
    </row>
    <row r="118" spans="1:13" ht="12.75">
      <c r="A118" s="207" t="s">
        <v>5</v>
      </c>
      <c r="B118" s="208"/>
      <c r="C118" s="208"/>
      <c r="D118" s="208"/>
      <c r="E118" s="208"/>
      <c r="F118" s="208"/>
      <c r="G118" s="208"/>
      <c r="H118" s="209"/>
      <c r="I118" s="1">
        <v>109</v>
      </c>
      <c r="J118" s="6">
        <v>2254515210</v>
      </c>
      <c r="K118" s="6">
        <v>2307789507</v>
      </c>
      <c r="L118" s="129"/>
      <c r="M118" s="129"/>
    </row>
    <row r="119" spans="1:13" ht="12.75">
      <c r="A119" s="213" t="s">
        <v>6</v>
      </c>
      <c r="B119" s="214"/>
      <c r="C119" s="214"/>
      <c r="D119" s="214"/>
      <c r="E119" s="214"/>
      <c r="F119" s="214"/>
      <c r="G119" s="214"/>
      <c r="H119" s="215"/>
      <c r="I119" s="4">
        <v>110</v>
      </c>
      <c r="J119" s="7">
        <v>230384895</v>
      </c>
      <c r="K119" s="7">
        <v>230168823</v>
      </c>
      <c r="L119" s="129"/>
      <c r="M119" s="129"/>
    </row>
    <row r="120" spans="1:11" ht="12.75">
      <c r="A120" s="216" t="s">
        <v>274</v>
      </c>
      <c r="B120" s="217"/>
      <c r="C120" s="217"/>
      <c r="D120" s="217"/>
      <c r="E120" s="217"/>
      <c r="F120" s="217"/>
      <c r="G120" s="217"/>
      <c r="H120" s="217"/>
      <c r="I120" s="217"/>
      <c r="J120" s="217"/>
      <c r="K120" s="217"/>
    </row>
    <row r="121" spans="1:13" ht="12.75">
      <c r="A121" s="194"/>
      <c r="B121" s="195"/>
      <c r="C121" s="195"/>
      <c r="D121" s="195"/>
      <c r="E121" s="195"/>
      <c r="F121" s="195"/>
      <c r="G121" s="195"/>
      <c r="H121" s="195"/>
      <c r="I121" s="195"/>
      <c r="J121" s="195"/>
      <c r="K121" s="195"/>
      <c r="M121" s="129"/>
    </row>
  </sheetData>
  <sheetProtection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7:H107"/>
    <mergeCell ref="A108:H108"/>
    <mergeCell ref="A106:H106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5">
    <dataValidation allowBlank="1" sqref="J1:J9 J16 J26 J35 J40 J49 J56 J66 J68:J69 J72 J79 J82:K82 J86 J90 J100 J114:K114 J116:J117 J120:J65536 A1:I65536 L1:IV65536 K1:K40 K42:K81 K83:K113 K115:K65536"/>
    <dataValidation type="whole" operator="greaterThanOrEqual" allowBlank="1" showInputMessage="1" showErrorMessage="1" errorTitle="Pogrešan unos" error="Mogu se unijeti samo cjelobrojne pozitivne vrijednosti." sqref="J91:J99 J10:J15 J17:J25 J27:J34 J36:J39 K41 J50:J55 J57:J65 J70 J67 J73:J77 J80:J81 J83:J84 J87:J89 J101:J113 J41:J48 J115">
      <formula1>0</formula1>
    </dataValidation>
    <dataValidation type="whole" operator="notEqual" allowBlank="1" showInputMessage="1" showErrorMessage="1" errorTitle="Pogrešan unos" error="Mogu se unijeti samo cjelobrojne pozitivne ili negativne vrijednosti." sqref="J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">
      <formula1>9999999999</formula1>
    </dataValidation>
    <dataValidation type="whole" operator="notEqual" allowBlank="1" showInputMessage="1" showErrorMessage="1" errorTitle="Pogrešan unos" error="Mogu se unijeti samo cjelobrojne vrijednosti." sqref="J85 J118:J119">
      <formula1>999999999999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2"/>
  <sheetViews>
    <sheetView view="pageBreakPreview" zoomScaleSheetLayoutView="100" zoomScalePageLayoutView="0" workbookViewId="0" topLeftCell="A25">
      <selection activeCell="N60" sqref="N60"/>
    </sheetView>
  </sheetViews>
  <sheetFormatPr defaultColWidth="9.140625" defaultRowHeight="12.75"/>
  <cols>
    <col min="1" max="9" width="9.140625" style="44" customWidth="1"/>
    <col min="10" max="10" width="11.140625" style="44" customWidth="1"/>
    <col min="11" max="11" width="11.421875" style="44" customWidth="1"/>
    <col min="12" max="12" width="11.00390625" style="44" customWidth="1"/>
    <col min="13" max="13" width="10.8515625" style="44" customWidth="1"/>
    <col min="14" max="16384" width="9.140625" style="44" customWidth="1"/>
  </cols>
  <sheetData>
    <row r="1" spans="1:13" ht="12.75" customHeight="1">
      <c r="A1" s="231" t="s">
        <v>128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</row>
    <row r="2" spans="1:13" ht="12.75" customHeight="1">
      <c r="A2" s="239" t="s">
        <v>352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</row>
    <row r="3" spans="1:13" ht="12.75" customHeight="1">
      <c r="A3" s="253" t="s">
        <v>300</v>
      </c>
      <c r="B3" s="253"/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</row>
    <row r="4" spans="1:13" ht="23.25">
      <c r="A4" s="254" t="s">
        <v>39</v>
      </c>
      <c r="B4" s="254"/>
      <c r="C4" s="254"/>
      <c r="D4" s="254"/>
      <c r="E4" s="254"/>
      <c r="F4" s="254"/>
      <c r="G4" s="254"/>
      <c r="H4" s="254"/>
      <c r="I4" s="50" t="s">
        <v>244</v>
      </c>
      <c r="J4" s="255" t="s">
        <v>281</v>
      </c>
      <c r="K4" s="255"/>
      <c r="L4" s="255" t="s">
        <v>282</v>
      </c>
      <c r="M4" s="255"/>
    </row>
    <row r="5" spans="1:13" ht="22.5">
      <c r="A5" s="254"/>
      <c r="B5" s="254"/>
      <c r="C5" s="254"/>
      <c r="D5" s="254"/>
      <c r="E5" s="254"/>
      <c r="F5" s="254"/>
      <c r="G5" s="254"/>
      <c r="H5" s="254"/>
      <c r="I5" s="50"/>
      <c r="J5" s="52" t="s">
        <v>277</v>
      </c>
      <c r="K5" s="52" t="s">
        <v>278</v>
      </c>
      <c r="L5" s="52" t="s">
        <v>277</v>
      </c>
      <c r="M5" s="52" t="s">
        <v>278</v>
      </c>
    </row>
    <row r="6" spans="1:13" ht="12.75">
      <c r="A6" s="255">
        <v>1</v>
      </c>
      <c r="B6" s="255"/>
      <c r="C6" s="255"/>
      <c r="D6" s="255"/>
      <c r="E6" s="255"/>
      <c r="F6" s="255"/>
      <c r="G6" s="255"/>
      <c r="H6" s="255"/>
      <c r="I6" s="55">
        <v>2</v>
      </c>
      <c r="J6" s="52">
        <v>3</v>
      </c>
      <c r="K6" s="52">
        <v>4</v>
      </c>
      <c r="L6" s="52">
        <v>5</v>
      </c>
      <c r="M6" s="52">
        <v>6</v>
      </c>
    </row>
    <row r="7" spans="1:13" ht="12.75">
      <c r="A7" s="203" t="s">
        <v>20</v>
      </c>
      <c r="B7" s="204"/>
      <c r="C7" s="204"/>
      <c r="D7" s="204"/>
      <c r="E7" s="204"/>
      <c r="F7" s="204"/>
      <c r="G7" s="204"/>
      <c r="H7" s="221"/>
      <c r="I7" s="3">
        <v>111</v>
      </c>
      <c r="J7" s="46">
        <f>SUM(J8:J9)</f>
        <v>2963313805</v>
      </c>
      <c r="K7" s="46">
        <f>SUM(K8:K9)</f>
        <v>918121073</v>
      </c>
      <c r="L7" s="46">
        <f>SUM(L8:L9)</f>
        <v>2866747984</v>
      </c>
      <c r="M7" s="46">
        <f>SUM(M8:M9)</f>
        <v>897312482</v>
      </c>
    </row>
    <row r="8" spans="1:13" ht="12.75">
      <c r="A8" s="210" t="s">
        <v>126</v>
      </c>
      <c r="B8" s="211"/>
      <c r="C8" s="211"/>
      <c r="D8" s="211"/>
      <c r="E8" s="211"/>
      <c r="F8" s="211"/>
      <c r="G8" s="211"/>
      <c r="H8" s="212"/>
      <c r="I8" s="1">
        <v>112</v>
      </c>
      <c r="J8" s="6">
        <v>2823446297</v>
      </c>
      <c r="K8" s="6">
        <v>898245429</v>
      </c>
      <c r="L8" s="6">
        <v>2681531818</v>
      </c>
      <c r="M8" s="6">
        <v>836925747</v>
      </c>
    </row>
    <row r="9" spans="1:13" ht="12.75">
      <c r="A9" s="210" t="s">
        <v>79</v>
      </c>
      <c r="B9" s="211"/>
      <c r="C9" s="211"/>
      <c r="D9" s="211"/>
      <c r="E9" s="211"/>
      <c r="F9" s="211"/>
      <c r="G9" s="211"/>
      <c r="H9" s="212"/>
      <c r="I9" s="1">
        <v>113</v>
      </c>
      <c r="J9" s="6">
        <v>139867508</v>
      </c>
      <c r="K9" s="6">
        <v>19875644</v>
      </c>
      <c r="L9" s="6">
        <v>185216166</v>
      </c>
      <c r="M9" s="6">
        <v>60386735</v>
      </c>
    </row>
    <row r="10" spans="1:13" ht="12.75">
      <c r="A10" s="210" t="s">
        <v>9</v>
      </c>
      <c r="B10" s="211"/>
      <c r="C10" s="211"/>
      <c r="D10" s="211"/>
      <c r="E10" s="211"/>
      <c r="F10" s="211"/>
      <c r="G10" s="211"/>
      <c r="H10" s="212"/>
      <c r="I10" s="1">
        <v>114</v>
      </c>
      <c r="J10" s="45">
        <f>J11+J12+J16+J20+J21+J22+J25+J26</f>
        <v>2915846648</v>
      </c>
      <c r="K10" s="45">
        <f>K11+K12+K16+K20+K21+K22+K25+K26</f>
        <v>916369570</v>
      </c>
      <c r="L10" s="45">
        <f>L11+L12+L16+L20+L21+L22+L25+L26</f>
        <v>2768026970</v>
      </c>
      <c r="M10" s="45">
        <f>M11+M12+M16+M20+M21+M22+M25+M26</f>
        <v>866668294</v>
      </c>
    </row>
    <row r="11" spans="1:13" ht="12.75">
      <c r="A11" s="210" t="s">
        <v>80</v>
      </c>
      <c r="B11" s="211"/>
      <c r="C11" s="211"/>
      <c r="D11" s="211"/>
      <c r="E11" s="211"/>
      <c r="F11" s="211"/>
      <c r="G11" s="211"/>
      <c r="H11" s="212"/>
      <c r="I11" s="1">
        <v>115</v>
      </c>
      <c r="J11" s="6">
        <v>14112766</v>
      </c>
      <c r="K11" s="6">
        <v>19063427</v>
      </c>
      <c r="L11" s="6">
        <v>-43158289</v>
      </c>
      <c r="M11" s="6">
        <v>3601776</v>
      </c>
    </row>
    <row r="12" spans="1:13" ht="12.75">
      <c r="A12" s="210" t="s">
        <v>16</v>
      </c>
      <c r="B12" s="211"/>
      <c r="C12" s="211"/>
      <c r="D12" s="211"/>
      <c r="E12" s="211"/>
      <c r="F12" s="211"/>
      <c r="G12" s="211"/>
      <c r="H12" s="212"/>
      <c r="I12" s="1">
        <v>116</v>
      </c>
      <c r="J12" s="45">
        <f>SUM(J13:J15)</f>
        <v>1958691941</v>
      </c>
      <c r="K12" s="45">
        <f>SUM(K13:K15)</f>
        <v>555654304</v>
      </c>
      <c r="L12" s="45">
        <f>SUM(L13:L15)</f>
        <v>1854978305</v>
      </c>
      <c r="M12" s="45">
        <f>SUM(M13:M15)</f>
        <v>558788035</v>
      </c>
    </row>
    <row r="13" spans="1:13" ht="12.75">
      <c r="A13" s="207" t="s">
        <v>120</v>
      </c>
      <c r="B13" s="208"/>
      <c r="C13" s="208"/>
      <c r="D13" s="208"/>
      <c r="E13" s="208"/>
      <c r="F13" s="208"/>
      <c r="G13" s="208"/>
      <c r="H13" s="209"/>
      <c r="I13" s="1">
        <v>117</v>
      </c>
      <c r="J13" s="6">
        <v>1359741442</v>
      </c>
      <c r="K13" s="6">
        <v>401676517</v>
      </c>
      <c r="L13" s="6">
        <v>1349546718</v>
      </c>
      <c r="M13" s="6">
        <v>425921429</v>
      </c>
    </row>
    <row r="14" spans="1:13" ht="12.75">
      <c r="A14" s="207" t="s">
        <v>121</v>
      </c>
      <c r="B14" s="208"/>
      <c r="C14" s="208"/>
      <c r="D14" s="208"/>
      <c r="E14" s="208"/>
      <c r="F14" s="208"/>
      <c r="G14" s="208"/>
      <c r="H14" s="209"/>
      <c r="I14" s="1">
        <v>118</v>
      </c>
      <c r="J14" s="6">
        <v>191080503</v>
      </c>
      <c r="K14" s="6">
        <v>56291011</v>
      </c>
      <c r="L14" s="6">
        <v>193951133</v>
      </c>
      <c r="M14" s="6">
        <v>49329263</v>
      </c>
    </row>
    <row r="15" spans="1:13" ht="12.75">
      <c r="A15" s="207" t="s">
        <v>41</v>
      </c>
      <c r="B15" s="208"/>
      <c r="C15" s="208"/>
      <c r="D15" s="208"/>
      <c r="E15" s="208"/>
      <c r="F15" s="208"/>
      <c r="G15" s="208"/>
      <c r="H15" s="209"/>
      <c r="I15" s="1">
        <v>119</v>
      </c>
      <c r="J15" s="6">
        <v>407869996</v>
      </c>
      <c r="K15" s="6">
        <v>97686776</v>
      </c>
      <c r="L15" s="6">
        <v>311480454</v>
      </c>
      <c r="M15" s="6">
        <v>83537343</v>
      </c>
    </row>
    <row r="16" spans="1:13" ht="12.75">
      <c r="A16" s="210" t="s">
        <v>17</v>
      </c>
      <c r="B16" s="211"/>
      <c r="C16" s="211"/>
      <c r="D16" s="211"/>
      <c r="E16" s="211"/>
      <c r="F16" s="211"/>
      <c r="G16" s="211"/>
      <c r="H16" s="212"/>
      <c r="I16" s="1">
        <v>120</v>
      </c>
      <c r="J16" s="45">
        <f>SUM(J17:J19)</f>
        <v>554786411</v>
      </c>
      <c r="K16" s="45">
        <f>SUM(K17:K19)</f>
        <v>148204416</v>
      </c>
      <c r="L16" s="45">
        <f>SUM(L17:L19)</f>
        <v>553682653</v>
      </c>
      <c r="M16" s="45">
        <f>SUM(M17:M19)</f>
        <v>134851370</v>
      </c>
    </row>
    <row r="17" spans="1:13" ht="12.75">
      <c r="A17" s="207" t="s">
        <v>42</v>
      </c>
      <c r="B17" s="208"/>
      <c r="C17" s="208"/>
      <c r="D17" s="208"/>
      <c r="E17" s="208"/>
      <c r="F17" s="208"/>
      <c r="G17" s="208"/>
      <c r="H17" s="209"/>
      <c r="I17" s="1">
        <v>121</v>
      </c>
      <c r="J17" s="6">
        <v>322883978</v>
      </c>
      <c r="K17" s="6">
        <v>84449780</v>
      </c>
      <c r="L17" s="6">
        <v>323976816</v>
      </c>
      <c r="M17" s="6">
        <v>79029565</v>
      </c>
    </row>
    <row r="18" spans="1:13" ht="12.75">
      <c r="A18" s="207" t="s">
        <v>43</v>
      </c>
      <c r="B18" s="208"/>
      <c r="C18" s="208"/>
      <c r="D18" s="208"/>
      <c r="E18" s="208"/>
      <c r="F18" s="208"/>
      <c r="G18" s="208"/>
      <c r="H18" s="209"/>
      <c r="I18" s="1">
        <v>122</v>
      </c>
      <c r="J18" s="6">
        <v>152458695</v>
      </c>
      <c r="K18" s="6">
        <v>40334534</v>
      </c>
      <c r="L18" s="6">
        <v>150438734</v>
      </c>
      <c r="M18" s="6">
        <v>34273836</v>
      </c>
    </row>
    <row r="19" spans="1:13" ht="12.75">
      <c r="A19" s="207" t="s">
        <v>44</v>
      </c>
      <c r="B19" s="208"/>
      <c r="C19" s="208"/>
      <c r="D19" s="208"/>
      <c r="E19" s="208"/>
      <c r="F19" s="208"/>
      <c r="G19" s="208"/>
      <c r="H19" s="209"/>
      <c r="I19" s="1">
        <v>123</v>
      </c>
      <c r="J19" s="6">
        <v>79443738</v>
      </c>
      <c r="K19" s="6">
        <v>23420102</v>
      </c>
      <c r="L19" s="6">
        <v>79267103</v>
      </c>
      <c r="M19" s="6">
        <v>21547969</v>
      </c>
    </row>
    <row r="20" spans="1:13" ht="12.75">
      <c r="A20" s="210" t="s">
        <v>81</v>
      </c>
      <c r="B20" s="211"/>
      <c r="C20" s="211"/>
      <c r="D20" s="211"/>
      <c r="E20" s="211"/>
      <c r="F20" s="211"/>
      <c r="G20" s="211"/>
      <c r="H20" s="212"/>
      <c r="I20" s="1">
        <v>124</v>
      </c>
      <c r="J20" s="6">
        <v>93773042</v>
      </c>
      <c r="K20" s="6">
        <v>23569088</v>
      </c>
      <c r="L20" s="6">
        <v>90839526</v>
      </c>
      <c r="M20" s="6">
        <v>22756179</v>
      </c>
    </row>
    <row r="21" spans="1:13" ht="12.75">
      <c r="A21" s="210" t="s">
        <v>82</v>
      </c>
      <c r="B21" s="211"/>
      <c r="C21" s="211"/>
      <c r="D21" s="211"/>
      <c r="E21" s="211"/>
      <c r="F21" s="211"/>
      <c r="G21" s="211"/>
      <c r="H21" s="212"/>
      <c r="I21" s="1">
        <v>125</v>
      </c>
      <c r="J21" s="6">
        <v>138792954</v>
      </c>
      <c r="K21" s="6">
        <v>40943921</v>
      </c>
      <c r="L21" s="6">
        <v>219219135</v>
      </c>
      <c r="M21" s="6">
        <v>70162177</v>
      </c>
    </row>
    <row r="22" spans="1:13" ht="12.75">
      <c r="A22" s="210" t="s">
        <v>18</v>
      </c>
      <c r="B22" s="211"/>
      <c r="C22" s="211"/>
      <c r="D22" s="211"/>
      <c r="E22" s="211"/>
      <c r="F22" s="211"/>
      <c r="G22" s="211"/>
      <c r="H22" s="212"/>
      <c r="I22" s="1">
        <v>126</v>
      </c>
      <c r="J22" s="45">
        <f>SUM(J23:J24)</f>
        <v>53263816</v>
      </c>
      <c r="K22" s="45">
        <f>SUM(K23:K24)</f>
        <v>49774405</v>
      </c>
      <c r="L22" s="45">
        <f>SUM(L23:L24)</f>
        <v>20326617</v>
      </c>
      <c r="M22" s="45">
        <f>SUM(M23:M24)</f>
        <v>18506681</v>
      </c>
    </row>
    <row r="23" spans="1:13" ht="12.75">
      <c r="A23" s="207" t="s">
        <v>111</v>
      </c>
      <c r="B23" s="208"/>
      <c r="C23" s="208"/>
      <c r="D23" s="208"/>
      <c r="E23" s="208"/>
      <c r="F23" s="208"/>
      <c r="G23" s="208"/>
      <c r="H23" s="209"/>
      <c r="I23" s="1">
        <v>127</v>
      </c>
      <c r="J23" s="6">
        <v>38820757</v>
      </c>
      <c r="K23" s="6">
        <v>38820757</v>
      </c>
      <c r="L23" s="6">
        <v>8133306</v>
      </c>
      <c r="M23" s="6">
        <v>8111488</v>
      </c>
    </row>
    <row r="24" spans="1:13" ht="12.75">
      <c r="A24" s="207" t="s">
        <v>112</v>
      </c>
      <c r="B24" s="208"/>
      <c r="C24" s="208"/>
      <c r="D24" s="208"/>
      <c r="E24" s="208"/>
      <c r="F24" s="208"/>
      <c r="G24" s="208"/>
      <c r="H24" s="209"/>
      <c r="I24" s="1">
        <v>128</v>
      </c>
      <c r="J24" s="6">
        <v>14443059</v>
      </c>
      <c r="K24" s="6">
        <v>10953648</v>
      </c>
      <c r="L24" s="6">
        <v>12193311</v>
      </c>
      <c r="M24" s="6">
        <v>10395193</v>
      </c>
    </row>
    <row r="25" spans="1:13" ht="12.75">
      <c r="A25" s="210" t="s">
        <v>83</v>
      </c>
      <c r="B25" s="211"/>
      <c r="C25" s="211"/>
      <c r="D25" s="211"/>
      <c r="E25" s="211"/>
      <c r="F25" s="211"/>
      <c r="G25" s="211"/>
      <c r="H25" s="212"/>
      <c r="I25" s="1">
        <v>129</v>
      </c>
      <c r="J25" s="6">
        <v>87854892</v>
      </c>
      <c r="K25" s="6">
        <v>75721294</v>
      </c>
      <c r="L25" s="6">
        <v>59613837</v>
      </c>
      <c r="M25" s="6">
        <v>51433907</v>
      </c>
    </row>
    <row r="26" spans="1:13" ht="12.75">
      <c r="A26" s="210" t="s">
        <v>35</v>
      </c>
      <c r="B26" s="211"/>
      <c r="C26" s="211"/>
      <c r="D26" s="211"/>
      <c r="E26" s="211"/>
      <c r="F26" s="211"/>
      <c r="G26" s="211"/>
      <c r="H26" s="212"/>
      <c r="I26" s="1">
        <v>130</v>
      </c>
      <c r="J26" s="6">
        <v>14570826</v>
      </c>
      <c r="K26" s="6">
        <v>3438715</v>
      </c>
      <c r="L26" s="6">
        <v>12525186</v>
      </c>
      <c r="M26" s="6">
        <v>6568169</v>
      </c>
    </row>
    <row r="27" spans="1:13" ht="12.75">
      <c r="A27" s="210" t="s">
        <v>178</v>
      </c>
      <c r="B27" s="211"/>
      <c r="C27" s="211"/>
      <c r="D27" s="211"/>
      <c r="E27" s="211"/>
      <c r="F27" s="211"/>
      <c r="G27" s="211"/>
      <c r="H27" s="212"/>
      <c r="I27" s="1">
        <v>131</v>
      </c>
      <c r="J27" s="45">
        <f>SUM(J28:J32)</f>
        <v>57489283</v>
      </c>
      <c r="K27" s="45">
        <f>SUM(K28:K32)</f>
        <v>20881537</v>
      </c>
      <c r="L27" s="45">
        <f>SUM(L28:L32)</f>
        <v>38295141</v>
      </c>
      <c r="M27" s="45">
        <f>SUM(M28:M32)</f>
        <v>11499653</v>
      </c>
    </row>
    <row r="28" spans="1:13" ht="12.75">
      <c r="A28" s="210" t="s">
        <v>192</v>
      </c>
      <c r="B28" s="211"/>
      <c r="C28" s="211"/>
      <c r="D28" s="211"/>
      <c r="E28" s="211"/>
      <c r="F28" s="211"/>
      <c r="G28" s="211"/>
      <c r="H28" s="212"/>
      <c r="I28" s="1">
        <v>132</v>
      </c>
      <c r="J28" s="6">
        <v>0</v>
      </c>
      <c r="K28" s="6">
        <v>0</v>
      </c>
      <c r="L28" s="6">
        <v>0</v>
      </c>
      <c r="M28" s="6">
        <v>0</v>
      </c>
    </row>
    <row r="29" spans="1:13" ht="12.75">
      <c r="A29" s="210" t="s">
        <v>129</v>
      </c>
      <c r="B29" s="211"/>
      <c r="C29" s="211"/>
      <c r="D29" s="211"/>
      <c r="E29" s="211"/>
      <c r="F29" s="211"/>
      <c r="G29" s="211"/>
      <c r="H29" s="212"/>
      <c r="I29" s="1">
        <v>133</v>
      </c>
      <c r="J29" s="6">
        <v>45088565</v>
      </c>
      <c r="K29" s="6">
        <v>10599219</v>
      </c>
      <c r="L29" s="6">
        <v>35633145</v>
      </c>
      <c r="M29" s="6">
        <v>9204849</v>
      </c>
    </row>
    <row r="30" spans="1:13" ht="12.75">
      <c r="A30" s="210" t="s">
        <v>113</v>
      </c>
      <c r="B30" s="211"/>
      <c r="C30" s="211"/>
      <c r="D30" s="211"/>
      <c r="E30" s="211"/>
      <c r="F30" s="211"/>
      <c r="G30" s="211"/>
      <c r="H30" s="212"/>
      <c r="I30" s="1">
        <v>134</v>
      </c>
      <c r="J30" s="6">
        <v>0</v>
      </c>
      <c r="K30" s="6">
        <v>0</v>
      </c>
      <c r="L30" s="6">
        <v>0</v>
      </c>
      <c r="M30" s="6"/>
    </row>
    <row r="31" spans="1:13" ht="12.75">
      <c r="A31" s="210" t="s">
        <v>188</v>
      </c>
      <c r="B31" s="211"/>
      <c r="C31" s="211"/>
      <c r="D31" s="211"/>
      <c r="E31" s="211"/>
      <c r="F31" s="211"/>
      <c r="G31" s="211"/>
      <c r="H31" s="212"/>
      <c r="I31" s="1">
        <v>135</v>
      </c>
      <c r="J31" s="6">
        <v>759213</v>
      </c>
      <c r="K31" s="6">
        <v>759213</v>
      </c>
      <c r="L31" s="6">
        <v>2366502</v>
      </c>
      <c r="M31" s="6">
        <v>2182630</v>
      </c>
    </row>
    <row r="32" spans="1:13" ht="12.75">
      <c r="A32" s="210" t="s">
        <v>114</v>
      </c>
      <c r="B32" s="211"/>
      <c r="C32" s="211"/>
      <c r="D32" s="211"/>
      <c r="E32" s="211"/>
      <c r="F32" s="211"/>
      <c r="G32" s="211"/>
      <c r="H32" s="212"/>
      <c r="I32" s="1">
        <v>136</v>
      </c>
      <c r="J32" s="6">
        <v>11641505</v>
      </c>
      <c r="K32" s="6">
        <v>9523105</v>
      </c>
      <c r="L32" s="6">
        <v>295494</v>
      </c>
      <c r="M32" s="6">
        <v>112174</v>
      </c>
    </row>
    <row r="33" spans="1:13" ht="12.75">
      <c r="A33" s="210" t="s">
        <v>179</v>
      </c>
      <c r="B33" s="211"/>
      <c r="C33" s="211"/>
      <c r="D33" s="211"/>
      <c r="E33" s="211"/>
      <c r="F33" s="211"/>
      <c r="G33" s="211"/>
      <c r="H33" s="212"/>
      <c r="I33" s="1">
        <v>137</v>
      </c>
      <c r="J33" s="45">
        <f>SUM(J34:J37)</f>
        <v>52673859</v>
      </c>
      <c r="K33" s="45">
        <f>SUM(K34:K37)</f>
        <v>11941536</v>
      </c>
      <c r="L33" s="45">
        <f>SUM(L34:L37)</f>
        <v>41664354</v>
      </c>
      <c r="M33" s="45">
        <f>SUM(M34:M37)</f>
        <v>7733922</v>
      </c>
    </row>
    <row r="34" spans="1:13" ht="12.75">
      <c r="A34" s="210" t="s">
        <v>46</v>
      </c>
      <c r="B34" s="211"/>
      <c r="C34" s="211"/>
      <c r="D34" s="211"/>
      <c r="E34" s="211"/>
      <c r="F34" s="211"/>
      <c r="G34" s="211"/>
      <c r="H34" s="212"/>
      <c r="I34" s="1">
        <v>138</v>
      </c>
      <c r="J34" s="6">
        <v>0</v>
      </c>
      <c r="K34" s="6">
        <v>0</v>
      </c>
      <c r="L34" s="6">
        <v>0</v>
      </c>
      <c r="M34" s="6">
        <v>0</v>
      </c>
    </row>
    <row r="35" spans="1:13" ht="12.75">
      <c r="A35" s="210" t="s">
        <v>45</v>
      </c>
      <c r="B35" s="211"/>
      <c r="C35" s="211"/>
      <c r="D35" s="211"/>
      <c r="E35" s="211"/>
      <c r="F35" s="211"/>
      <c r="G35" s="211"/>
      <c r="H35" s="212"/>
      <c r="I35" s="1">
        <v>139</v>
      </c>
      <c r="J35" s="6">
        <v>52571387</v>
      </c>
      <c r="K35" s="6">
        <v>11844791</v>
      </c>
      <c r="L35" s="6">
        <v>40979791</v>
      </c>
      <c r="M35" s="6">
        <v>7106233</v>
      </c>
    </row>
    <row r="36" spans="1:13" ht="12.75">
      <c r="A36" s="210" t="s">
        <v>189</v>
      </c>
      <c r="B36" s="211"/>
      <c r="C36" s="211"/>
      <c r="D36" s="211"/>
      <c r="E36" s="211"/>
      <c r="F36" s="211"/>
      <c r="G36" s="211"/>
      <c r="H36" s="212"/>
      <c r="I36" s="1">
        <v>140</v>
      </c>
      <c r="J36" s="6">
        <v>30257</v>
      </c>
      <c r="K36" s="6">
        <v>30257</v>
      </c>
      <c r="L36" s="6">
        <v>99840</v>
      </c>
      <c r="M36" s="6">
        <v>99840</v>
      </c>
    </row>
    <row r="37" spans="1:13" ht="12.75">
      <c r="A37" s="210" t="s">
        <v>47</v>
      </c>
      <c r="B37" s="211"/>
      <c r="C37" s="211"/>
      <c r="D37" s="211"/>
      <c r="E37" s="211"/>
      <c r="F37" s="211"/>
      <c r="G37" s="211"/>
      <c r="H37" s="212"/>
      <c r="I37" s="1">
        <v>141</v>
      </c>
      <c r="J37" s="6">
        <v>72215</v>
      </c>
      <c r="K37" s="6">
        <v>66488</v>
      </c>
      <c r="L37" s="6">
        <v>584723</v>
      </c>
      <c r="M37" s="6">
        <v>527849</v>
      </c>
    </row>
    <row r="38" spans="1:13" ht="12.75">
      <c r="A38" s="210" t="s">
        <v>160</v>
      </c>
      <c r="B38" s="211"/>
      <c r="C38" s="211"/>
      <c r="D38" s="211"/>
      <c r="E38" s="211"/>
      <c r="F38" s="211"/>
      <c r="G38" s="211"/>
      <c r="H38" s="212"/>
      <c r="I38" s="1">
        <v>142</v>
      </c>
      <c r="J38" s="6">
        <v>73278756</v>
      </c>
      <c r="K38" s="6">
        <v>31107830</v>
      </c>
      <c r="L38" s="6">
        <v>51065249</v>
      </c>
      <c r="M38" s="6">
        <v>26193491</v>
      </c>
    </row>
    <row r="39" spans="1:13" ht="12.75">
      <c r="A39" s="210" t="s">
        <v>161</v>
      </c>
      <c r="B39" s="211"/>
      <c r="C39" s="211"/>
      <c r="D39" s="211"/>
      <c r="E39" s="211"/>
      <c r="F39" s="211"/>
      <c r="G39" s="211"/>
      <c r="H39" s="212"/>
      <c r="I39" s="1">
        <v>143</v>
      </c>
      <c r="J39" s="6">
        <v>1101361</v>
      </c>
      <c r="K39" s="6">
        <v>1101361</v>
      </c>
      <c r="L39" s="6">
        <v>4738563</v>
      </c>
      <c r="M39" s="6">
        <v>4738563</v>
      </c>
    </row>
    <row r="40" spans="1:13" ht="12.75">
      <c r="A40" s="210" t="s">
        <v>190</v>
      </c>
      <c r="B40" s="211"/>
      <c r="C40" s="211"/>
      <c r="D40" s="211"/>
      <c r="E40" s="211"/>
      <c r="F40" s="211"/>
      <c r="G40" s="211"/>
      <c r="H40" s="212"/>
      <c r="I40" s="1">
        <v>144</v>
      </c>
      <c r="J40" s="6">
        <v>0</v>
      </c>
      <c r="K40" s="6">
        <v>0</v>
      </c>
      <c r="L40" s="6">
        <v>0</v>
      </c>
      <c r="M40" s="6">
        <v>0</v>
      </c>
    </row>
    <row r="41" spans="1:13" ht="12.75">
      <c r="A41" s="210" t="s">
        <v>191</v>
      </c>
      <c r="B41" s="211"/>
      <c r="C41" s="211"/>
      <c r="D41" s="211"/>
      <c r="E41" s="211"/>
      <c r="F41" s="211"/>
      <c r="G41" s="211"/>
      <c r="H41" s="212"/>
      <c r="I41" s="1">
        <v>145</v>
      </c>
      <c r="J41" s="6">
        <v>0</v>
      </c>
      <c r="K41" s="6">
        <v>0</v>
      </c>
      <c r="L41" s="6">
        <v>0</v>
      </c>
      <c r="M41" s="6">
        <v>0</v>
      </c>
    </row>
    <row r="42" spans="1:13" ht="12.75">
      <c r="A42" s="210" t="s">
        <v>180</v>
      </c>
      <c r="B42" s="211"/>
      <c r="C42" s="211"/>
      <c r="D42" s="211"/>
      <c r="E42" s="211"/>
      <c r="F42" s="211"/>
      <c r="G42" s="211"/>
      <c r="H42" s="212"/>
      <c r="I42" s="1">
        <v>146</v>
      </c>
      <c r="J42" s="45">
        <f>J7+J27+J38+J40</f>
        <v>3094081844</v>
      </c>
      <c r="K42" s="45">
        <f>K7+K27+K38+K40</f>
        <v>970110440</v>
      </c>
      <c r="L42" s="45">
        <f>L7+L27+L38+L40</f>
        <v>2956108374</v>
      </c>
      <c r="M42" s="45">
        <f>M7+M27+M38+M40</f>
        <v>935005626</v>
      </c>
    </row>
    <row r="43" spans="1:13" ht="12.75">
      <c r="A43" s="210" t="s">
        <v>181</v>
      </c>
      <c r="B43" s="211"/>
      <c r="C43" s="211"/>
      <c r="D43" s="211"/>
      <c r="E43" s="211"/>
      <c r="F43" s="211"/>
      <c r="G43" s="211"/>
      <c r="H43" s="212"/>
      <c r="I43" s="1">
        <v>147</v>
      </c>
      <c r="J43" s="45">
        <f>J10+J33+J39+J41</f>
        <v>2969621868</v>
      </c>
      <c r="K43" s="45">
        <f>K10+K33+K39+K41</f>
        <v>929412467</v>
      </c>
      <c r="L43" s="45">
        <f>L10+L33+L39+L41</f>
        <v>2814429887</v>
      </c>
      <c r="M43" s="45">
        <f>M10+M33+M39+M41</f>
        <v>879140779</v>
      </c>
    </row>
    <row r="44" spans="1:13" ht="12.75">
      <c r="A44" s="210" t="s">
        <v>201</v>
      </c>
      <c r="B44" s="211"/>
      <c r="C44" s="211"/>
      <c r="D44" s="211"/>
      <c r="E44" s="211"/>
      <c r="F44" s="211"/>
      <c r="G44" s="211"/>
      <c r="H44" s="212"/>
      <c r="I44" s="1">
        <v>148</v>
      </c>
      <c r="J44" s="45">
        <f>J42-J43</f>
        <v>124459976</v>
      </c>
      <c r="K44" s="45">
        <f>K42-K43</f>
        <v>40697973</v>
      </c>
      <c r="L44" s="45">
        <f>L42-L43</f>
        <v>141678487</v>
      </c>
      <c r="M44" s="45">
        <f>M42-M43</f>
        <v>55864847</v>
      </c>
    </row>
    <row r="45" spans="1:13" ht="12.75">
      <c r="A45" s="218" t="s">
        <v>183</v>
      </c>
      <c r="B45" s="219"/>
      <c r="C45" s="219"/>
      <c r="D45" s="219"/>
      <c r="E45" s="219"/>
      <c r="F45" s="219"/>
      <c r="G45" s="219"/>
      <c r="H45" s="220"/>
      <c r="I45" s="1">
        <v>149</v>
      </c>
      <c r="J45" s="45">
        <f>IF(J42&gt;J43,J42-J43,0)</f>
        <v>124459976</v>
      </c>
      <c r="K45" s="45">
        <f>IF(K42&gt;K43,K42-K43,0)</f>
        <v>40697973</v>
      </c>
      <c r="L45" s="45">
        <f>IF(L42&gt;L43,L42-L43,0)</f>
        <v>141678487</v>
      </c>
      <c r="M45" s="45">
        <f>IF(M42&gt;M43,M42-M43,0)</f>
        <v>55864847</v>
      </c>
    </row>
    <row r="46" spans="1:13" ht="12.75">
      <c r="A46" s="218" t="s">
        <v>184</v>
      </c>
      <c r="B46" s="219"/>
      <c r="C46" s="219"/>
      <c r="D46" s="219"/>
      <c r="E46" s="219"/>
      <c r="F46" s="219"/>
      <c r="G46" s="219"/>
      <c r="H46" s="220"/>
      <c r="I46" s="1">
        <v>150</v>
      </c>
      <c r="J46" s="45">
        <f>IF(J43&gt;J42,J43-J42,0)</f>
        <v>0</v>
      </c>
      <c r="K46" s="45">
        <f>IF(K43&gt;K42,K43-K42,0)</f>
        <v>0</v>
      </c>
      <c r="L46" s="45">
        <f>IF(L43&gt;L42,L43-L42,0)</f>
        <v>0</v>
      </c>
      <c r="M46" s="45">
        <f>IF(M43&gt;M42,M43-M42,0)</f>
        <v>0</v>
      </c>
    </row>
    <row r="47" spans="1:13" ht="12.75">
      <c r="A47" s="210" t="s">
        <v>182</v>
      </c>
      <c r="B47" s="211"/>
      <c r="C47" s="211"/>
      <c r="D47" s="211"/>
      <c r="E47" s="211"/>
      <c r="F47" s="211"/>
      <c r="G47" s="211"/>
      <c r="H47" s="212"/>
      <c r="I47" s="1">
        <v>151</v>
      </c>
      <c r="J47" s="6">
        <v>16356064</v>
      </c>
      <c r="K47" s="6">
        <v>1771668</v>
      </c>
      <c r="L47" s="6">
        <v>13411727</v>
      </c>
      <c r="M47" s="6">
        <v>-842513</v>
      </c>
    </row>
    <row r="48" spans="1:13" ht="12.75">
      <c r="A48" s="210" t="s">
        <v>202</v>
      </c>
      <c r="B48" s="211"/>
      <c r="C48" s="211"/>
      <c r="D48" s="211"/>
      <c r="E48" s="211"/>
      <c r="F48" s="211"/>
      <c r="G48" s="211"/>
      <c r="H48" s="212"/>
      <c r="I48" s="1">
        <v>152</v>
      </c>
      <c r="J48" s="45">
        <f>J44-J47</f>
        <v>108103912</v>
      </c>
      <c r="K48" s="45">
        <f>K44-K47</f>
        <v>38926305</v>
      </c>
      <c r="L48" s="45">
        <f>L44-L47</f>
        <v>128266760</v>
      </c>
      <c r="M48" s="45">
        <f>M44-M47</f>
        <v>56707360</v>
      </c>
    </row>
    <row r="49" spans="1:13" ht="12.75">
      <c r="A49" s="218" t="s">
        <v>157</v>
      </c>
      <c r="B49" s="219"/>
      <c r="C49" s="219"/>
      <c r="D49" s="219"/>
      <c r="E49" s="219"/>
      <c r="F49" s="219"/>
      <c r="G49" s="219"/>
      <c r="H49" s="220"/>
      <c r="I49" s="1">
        <v>153</v>
      </c>
      <c r="J49" s="45">
        <f>IF(J48&gt;0,J48,0)</f>
        <v>108103912</v>
      </c>
      <c r="K49" s="45">
        <f>IF(K48&gt;0,K48,0)</f>
        <v>38926305</v>
      </c>
      <c r="L49" s="45">
        <f>IF(L48&gt;0,L48,0)</f>
        <v>128266760</v>
      </c>
      <c r="M49" s="45">
        <f>IF(M48&gt;0,M48,0)</f>
        <v>56707360</v>
      </c>
    </row>
    <row r="50" spans="1:13" ht="12.75">
      <c r="A50" s="250" t="s">
        <v>185</v>
      </c>
      <c r="B50" s="251"/>
      <c r="C50" s="251"/>
      <c r="D50" s="251"/>
      <c r="E50" s="251"/>
      <c r="F50" s="251"/>
      <c r="G50" s="251"/>
      <c r="H50" s="252"/>
      <c r="I50" s="2">
        <v>154</v>
      </c>
      <c r="J50" s="53">
        <f>IF(J48&lt;0,-J48,0)</f>
        <v>0</v>
      </c>
      <c r="K50" s="53">
        <f>IF(K48&lt;0,-K48,0)</f>
        <v>0</v>
      </c>
      <c r="L50" s="53">
        <f>IF(L48&lt;0,-L48,0)</f>
        <v>0</v>
      </c>
      <c r="M50" s="53">
        <f>IF(M48&lt;0,-M48,0)</f>
        <v>0</v>
      </c>
    </row>
    <row r="51" spans="1:13" ht="12.75" customHeight="1">
      <c r="A51" s="199" t="s">
        <v>275</v>
      </c>
      <c r="B51" s="200"/>
      <c r="C51" s="200"/>
      <c r="D51" s="200"/>
      <c r="E51" s="200"/>
      <c r="F51" s="200"/>
      <c r="G51" s="200"/>
      <c r="H51" s="200"/>
      <c r="I51" s="200"/>
      <c r="J51" s="200"/>
      <c r="K51" s="200"/>
      <c r="L51" s="200"/>
      <c r="M51" s="200"/>
    </row>
    <row r="52" spans="1:13" ht="12.75" customHeight="1">
      <c r="A52" s="203" t="s">
        <v>152</v>
      </c>
      <c r="B52" s="204"/>
      <c r="C52" s="204"/>
      <c r="D52" s="204"/>
      <c r="E52" s="204"/>
      <c r="F52" s="204"/>
      <c r="G52" s="204"/>
      <c r="H52" s="204"/>
      <c r="I52" s="47"/>
      <c r="J52" s="47"/>
      <c r="K52" s="47"/>
      <c r="L52" s="47"/>
      <c r="M52" s="54"/>
    </row>
    <row r="53" spans="1:13" ht="12.75">
      <c r="A53" s="247" t="s">
        <v>199</v>
      </c>
      <c r="B53" s="248"/>
      <c r="C53" s="248"/>
      <c r="D53" s="248"/>
      <c r="E53" s="248"/>
      <c r="F53" s="248"/>
      <c r="G53" s="248"/>
      <c r="H53" s="249"/>
      <c r="I53" s="1">
        <v>155</v>
      </c>
      <c r="J53" s="6">
        <v>83625614</v>
      </c>
      <c r="K53" s="6">
        <v>28835121</v>
      </c>
      <c r="L53" s="6">
        <v>102874042</v>
      </c>
      <c r="M53" s="6">
        <v>47653371</v>
      </c>
    </row>
    <row r="54" spans="1:13" ht="12.75">
      <c r="A54" s="247" t="s">
        <v>200</v>
      </c>
      <c r="B54" s="248"/>
      <c r="C54" s="248"/>
      <c r="D54" s="248"/>
      <c r="E54" s="248"/>
      <c r="F54" s="248"/>
      <c r="G54" s="248"/>
      <c r="H54" s="249"/>
      <c r="I54" s="1">
        <v>156</v>
      </c>
      <c r="J54" s="7">
        <v>24478298</v>
      </c>
      <c r="K54" s="7">
        <v>10091184</v>
      </c>
      <c r="L54" s="7">
        <v>25392718</v>
      </c>
      <c r="M54" s="7">
        <v>9053989</v>
      </c>
    </row>
    <row r="55" spans="1:13" ht="12.75" customHeight="1">
      <c r="A55" s="199" t="s">
        <v>154</v>
      </c>
      <c r="B55" s="200"/>
      <c r="C55" s="200"/>
      <c r="D55" s="200"/>
      <c r="E55" s="200"/>
      <c r="F55" s="200"/>
      <c r="G55" s="200"/>
      <c r="H55" s="200"/>
      <c r="I55" s="200"/>
      <c r="J55" s="200"/>
      <c r="K55" s="200"/>
      <c r="L55" s="200"/>
      <c r="M55" s="200"/>
    </row>
    <row r="56" spans="1:13" ht="12.75">
      <c r="A56" s="203" t="s">
        <v>169</v>
      </c>
      <c r="B56" s="204"/>
      <c r="C56" s="204"/>
      <c r="D56" s="204"/>
      <c r="E56" s="204"/>
      <c r="F56" s="204"/>
      <c r="G56" s="204"/>
      <c r="H56" s="221"/>
      <c r="I56" s="8">
        <v>157</v>
      </c>
      <c r="J56" s="5">
        <v>108103912</v>
      </c>
      <c r="K56" s="5">
        <v>38926305</v>
      </c>
      <c r="L56" s="5">
        <v>128266760</v>
      </c>
      <c r="M56" s="5">
        <v>56707360</v>
      </c>
    </row>
    <row r="57" spans="1:13" ht="12.75">
      <c r="A57" s="210" t="s">
        <v>186</v>
      </c>
      <c r="B57" s="211"/>
      <c r="C57" s="211"/>
      <c r="D57" s="211"/>
      <c r="E57" s="211"/>
      <c r="F57" s="211"/>
      <c r="G57" s="211"/>
      <c r="H57" s="212"/>
      <c r="I57" s="1">
        <v>158</v>
      </c>
      <c r="J57" s="45">
        <f>SUM(J58:J64)</f>
        <v>-1879543</v>
      </c>
      <c r="K57" s="45">
        <f>SUM(K58:K64)</f>
        <v>555467</v>
      </c>
      <c r="L57" s="45">
        <f>SUM(L58:L64)</f>
        <v>-668668</v>
      </c>
      <c r="M57" s="45">
        <f>SUM(M58:M64)</f>
        <v>-93636</v>
      </c>
    </row>
    <row r="58" spans="1:13" ht="12.75">
      <c r="A58" s="210" t="s">
        <v>193</v>
      </c>
      <c r="B58" s="211"/>
      <c r="C58" s="211"/>
      <c r="D58" s="211"/>
      <c r="E58" s="211"/>
      <c r="F58" s="211"/>
      <c r="G58" s="211"/>
      <c r="H58" s="212"/>
      <c r="I58" s="1">
        <v>159</v>
      </c>
      <c r="J58" s="6">
        <v>245487</v>
      </c>
      <c r="K58" s="6">
        <v>555467</v>
      </c>
      <c r="L58" s="6">
        <v>-668668</v>
      </c>
      <c r="M58" s="6">
        <v>-93636</v>
      </c>
    </row>
    <row r="59" spans="1:13" ht="12.75">
      <c r="A59" s="210" t="s">
        <v>194</v>
      </c>
      <c r="B59" s="211"/>
      <c r="C59" s="211"/>
      <c r="D59" s="211"/>
      <c r="E59" s="211"/>
      <c r="F59" s="211"/>
      <c r="G59" s="211"/>
      <c r="H59" s="212"/>
      <c r="I59" s="1">
        <v>160</v>
      </c>
      <c r="J59" s="6">
        <v>0</v>
      </c>
      <c r="K59" s="6">
        <v>0</v>
      </c>
      <c r="L59" s="6">
        <v>0</v>
      </c>
      <c r="M59" s="6">
        <v>0</v>
      </c>
    </row>
    <row r="60" spans="1:13" ht="12.75">
      <c r="A60" s="210" t="s">
        <v>30</v>
      </c>
      <c r="B60" s="211"/>
      <c r="C60" s="211"/>
      <c r="D60" s="211"/>
      <c r="E60" s="211"/>
      <c r="F60" s="211"/>
      <c r="G60" s="211"/>
      <c r="H60" s="212"/>
      <c r="I60" s="1">
        <v>161</v>
      </c>
      <c r="J60" s="6">
        <v>-2125030</v>
      </c>
      <c r="K60" s="6">
        <v>0</v>
      </c>
      <c r="L60" s="6">
        <v>0</v>
      </c>
      <c r="M60" s="6">
        <v>0</v>
      </c>
    </row>
    <row r="61" spans="1:13" ht="12.75">
      <c r="A61" s="210" t="s">
        <v>195</v>
      </c>
      <c r="B61" s="211"/>
      <c r="C61" s="211"/>
      <c r="D61" s="211"/>
      <c r="E61" s="211"/>
      <c r="F61" s="211"/>
      <c r="G61" s="211"/>
      <c r="H61" s="212"/>
      <c r="I61" s="1">
        <v>162</v>
      </c>
      <c r="J61" s="6">
        <v>0</v>
      </c>
      <c r="K61" s="6">
        <v>0</v>
      </c>
      <c r="L61" s="6">
        <v>0</v>
      </c>
      <c r="M61" s="6">
        <v>0</v>
      </c>
    </row>
    <row r="62" spans="1:13" ht="12.75">
      <c r="A62" s="210" t="s">
        <v>196</v>
      </c>
      <c r="B62" s="211"/>
      <c r="C62" s="211"/>
      <c r="D62" s="211"/>
      <c r="E62" s="211"/>
      <c r="F62" s="211"/>
      <c r="G62" s="211"/>
      <c r="H62" s="212"/>
      <c r="I62" s="1">
        <v>163</v>
      </c>
      <c r="J62" s="6">
        <v>0</v>
      </c>
      <c r="K62" s="6">
        <v>0</v>
      </c>
      <c r="L62" s="6">
        <v>0</v>
      </c>
      <c r="M62" s="6">
        <v>0</v>
      </c>
    </row>
    <row r="63" spans="1:13" ht="12.75">
      <c r="A63" s="210" t="s">
        <v>197</v>
      </c>
      <c r="B63" s="211"/>
      <c r="C63" s="211"/>
      <c r="D63" s="211"/>
      <c r="E63" s="211"/>
      <c r="F63" s="211"/>
      <c r="G63" s="211"/>
      <c r="H63" s="212"/>
      <c r="I63" s="1">
        <v>164</v>
      </c>
      <c r="J63" s="6">
        <v>0</v>
      </c>
      <c r="K63" s="6">
        <v>0</v>
      </c>
      <c r="L63" s="6">
        <v>0</v>
      </c>
      <c r="M63" s="6">
        <v>0</v>
      </c>
    </row>
    <row r="64" spans="1:13" ht="12.75">
      <c r="A64" s="210" t="s">
        <v>198</v>
      </c>
      <c r="B64" s="211"/>
      <c r="C64" s="211"/>
      <c r="D64" s="211"/>
      <c r="E64" s="211"/>
      <c r="F64" s="211"/>
      <c r="G64" s="211"/>
      <c r="H64" s="212"/>
      <c r="I64" s="1">
        <v>165</v>
      </c>
      <c r="J64" s="6">
        <v>0</v>
      </c>
      <c r="K64" s="6">
        <v>0</v>
      </c>
      <c r="L64" s="6">
        <v>0</v>
      </c>
      <c r="M64" s="6">
        <v>0</v>
      </c>
    </row>
    <row r="65" spans="1:13" ht="12.75">
      <c r="A65" s="210" t="s">
        <v>187</v>
      </c>
      <c r="B65" s="211"/>
      <c r="C65" s="211"/>
      <c r="D65" s="211"/>
      <c r="E65" s="211"/>
      <c r="F65" s="211"/>
      <c r="G65" s="211"/>
      <c r="H65" s="212"/>
      <c r="I65" s="1">
        <v>166</v>
      </c>
      <c r="J65" s="6">
        <v>-424607</v>
      </c>
      <c r="K65" s="6">
        <v>0</v>
      </c>
      <c r="L65" s="6">
        <v>0</v>
      </c>
      <c r="M65" s="6">
        <v>0</v>
      </c>
    </row>
    <row r="66" spans="1:13" ht="12.75">
      <c r="A66" s="210" t="s">
        <v>158</v>
      </c>
      <c r="B66" s="211"/>
      <c r="C66" s="211"/>
      <c r="D66" s="211"/>
      <c r="E66" s="211"/>
      <c r="F66" s="211"/>
      <c r="G66" s="211"/>
      <c r="H66" s="212"/>
      <c r="I66" s="1">
        <v>167</v>
      </c>
      <c r="J66" s="45">
        <f>J57-J65</f>
        <v>-1454936</v>
      </c>
      <c r="K66" s="45">
        <f>K57-K65</f>
        <v>555467</v>
      </c>
      <c r="L66" s="45">
        <f>L57-L65</f>
        <v>-668668</v>
      </c>
      <c r="M66" s="45">
        <f>M57-M65</f>
        <v>-93636</v>
      </c>
    </row>
    <row r="67" spans="1:13" ht="12.75">
      <c r="A67" s="210" t="s">
        <v>159</v>
      </c>
      <c r="B67" s="211"/>
      <c r="C67" s="211"/>
      <c r="D67" s="211"/>
      <c r="E67" s="211"/>
      <c r="F67" s="211"/>
      <c r="G67" s="211"/>
      <c r="H67" s="212"/>
      <c r="I67" s="1">
        <v>168</v>
      </c>
      <c r="J67" s="53">
        <f>J56+J66</f>
        <v>106648976</v>
      </c>
      <c r="K67" s="53">
        <f>K56+K66</f>
        <v>39481772</v>
      </c>
      <c r="L67" s="53">
        <f>L56+L66</f>
        <v>127598092</v>
      </c>
      <c r="M67" s="53">
        <f>M56+M66</f>
        <v>56613724</v>
      </c>
    </row>
    <row r="68" spans="1:13" ht="12.75" customHeight="1">
      <c r="A68" s="243" t="s">
        <v>276</v>
      </c>
      <c r="B68" s="244"/>
      <c r="C68" s="244"/>
      <c r="D68" s="244"/>
      <c r="E68" s="244"/>
      <c r="F68" s="244"/>
      <c r="G68" s="244"/>
      <c r="H68" s="244"/>
      <c r="I68" s="244"/>
      <c r="J68" s="244"/>
      <c r="K68" s="244"/>
      <c r="L68" s="244"/>
      <c r="M68" s="244"/>
    </row>
    <row r="69" spans="1:13" ht="12.75" customHeight="1">
      <c r="A69" s="245" t="s">
        <v>153</v>
      </c>
      <c r="B69" s="246"/>
      <c r="C69" s="246"/>
      <c r="D69" s="246"/>
      <c r="E69" s="246"/>
      <c r="F69" s="246"/>
      <c r="G69" s="246"/>
      <c r="H69" s="246"/>
      <c r="I69" s="246"/>
      <c r="J69" s="246"/>
      <c r="K69" s="246"/>
      <c r="L69" s="246"/>
      <c r="M69" s="246"/>
    </row>
    <row r="70" spans="1:13" ht="12.75">
      <c r="A70" s="247" t="s">
        <v>199</v>
      </c>
      <c r="B70" s="248"/>
      <c r="C70" s="248"/>
      <c r="D70" s="248"/>
      <c r="E70" s="248"/>
      <c r="F70" s="248"/>
      <c r="G70" s="248"/>
      <c r="H70" s="249"/>
      <c r="I70" s="1">
        <v>169</v>
      </c>
      <c r="J70" s="6">
        <v>82054636</v>
      </c>
      <c r="K70" s="6">
        <v>27129622</v>
      </c>
      <c r="L70" s="6">
        <v>102521453</v>
      </c>
      <c r="M70" s="6">
        <v>47603997</v>
      </c>
    </row>
    <row r="71" spans="1:13" ht="12.75">
      <c r="A71" s="240" t="s">
        <v>200</v>
      </c>
      <c r="B71" s="241"/>
      <c r="C71" s="241"/>
      <c r="D71" s="241"/>
      <c r="E71" s="241"/>
      <c r="F71" s="241"/>
      <c r="G71" s="241"/>
      <c r="H71" s="242"/>
      <c r="I71" s="4">
        <v>170</v>
      </c>
      <c r="J71" s="7">
        <v>24594340</v>
      </c>
      <c r="K71" s="7">
        <v>12352150</v>
      </c>
      <c r="L71" s="7">
        <v>25076639</v>
      </c>
      <c r="M71" s="7">
        <v>9009727</v>
      </c>
    </row>
    <row r="72" spans="12:13" ht="12.75">
      <c r="L72" s="129"/>
      <c r="M72" s="129"/>
    </row>
  </sheetData>
  <sheetProtection/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4">
    <dataValidation allowBlank="1" sqref="A1:I65536 J72:J65536 J1:J7 J10 J12 J16 J22 J27 J33 J42:J46 J48:J52 J55 J57 J66:J69 K1:IV65536"/>
    <dataValidation type="whole" operator="greaterThanOrEqual" allowBlank="1" showInputMessage="1" showErrorMessage="1" errorTitle="Pogrešan unos" error="Mogu se unijeti samo cjelobrojne pozitivne vrijednosti." sqref="J8:J9 J13:J15 J17:J21 J23:J26 J28:J32 J34:J41">
      <formula1>0</formula1>
    </dataValidation>
    <dataValidation type="whole" operator="notEqual" allowBlank="1" showInputMessage="1" showErrorMessage="1" errorTitle="Pogrešan unos" error="Mogu se unijeti samo cjelobrojne pozitivne ili negativne vrijednosti." sqref="J11">
      <formula1>999999999999</formula1>
    </dataValidation>
    <dataValidation type="whole" operator="notEqual" allowBlank="1" showInputMessage="1" showErrorMessage="1" errorTitle="Pogrešan unos" error="Mogu se unijeti samo cjelobrojne vrijednosti." sqref="J47 J53:J54 J56 J58:J65 J70:J71">
      <formula1>999999999999</formula1>
    </dataValidation>
  </dataValidations>
  <printOptions/>
  <pageMargins left="0.69" right="0.36" top="1" bottom="0.84" header="0.5" footer="0.5"/>
  <pageSetup fitToHeight="0" fitToWidth="1" horizontalDpi="600" verticalDpi="600" orientation="portrait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"/>
  <sheetViews>
    <sheetView view="pageBreakPreview" zoomScaleSheetLayoutView="100" zoomScalePageLayoutView="0" workbookViewId="0" topLeftCell="A1">
      <selection activeCell="K52" sqref="K52"/>
    </sheetView>
  </sheetViews>
  <sheetFormatPr defaultColWidth="9.140625" defaultRowHeight="12.75"/>
  <cols>
    <col min="1" max="9" width="9.140625" style="44" customWidth="1"/>
    <col min="10" max="10" width="11.421875" style="44" customWidth="1"/>
    <col min="11" max="11" width="13.140625" style="44" customWidth="1"/>
    <col min="12" max="16384" width="9.140625" style="44" customWidth="1"/>
  </cols>
  <sheetData>
    <row r="1" spans="1:11" ht="12.75" customHeight="1">
      <c r="A1" s="258" t="s">
        <v>162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</row>
    <row r="2" spans="1:11" ht="12.75" customHeight="1">
      <c r="A2" s="266" t="s">
        <v>352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</row>
    <row r="3" spans="1:11" ht="12.75">
      <c r="A3" s="265" t="s">
        <v>300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</row>
    <row r="4" spans="1:11" ht="23.25">
      <c r="A4" s="259" t="s">
        <v>39</v>
      </c>
      <c r="B4" s="259"/>
      <c r="C4" s="259"/>
      <c r="D4" s="259"/>
      <c r="E4" s="259"/>
      <c r="F4" s="259"/>
      <c r="G4" s="259"/>
      <c r="H4" s="259"/>
      <c r="I4" s="58" t="s">
        <v>244</v>
      </c>
      <c r="J4" s="59" t="s">
        <v>281</v>
      </c>
      <c r="K4" s="59" t="s">
        <v>282</v>
      </c>
    </row>
    <row r="5" spans="1:11" ht="12.75">
      <c r="A5" s="264">
        <v>1</v>
      </c>
      <c r="B5" s="264"/>
      <c r="C5" s="264"/>
      <c r="D5" s="264"/>
      <c r="E5" s="264"/>
      <c r="F5" s="264"/>
      <c r="G5" s="264"/>
      <c r="H5" s="264"/>
      <c r="I5" s="62">
        <v>2</v>
      </c>
      <c r="J5" s="63" t="s">
        <v>247</v>
      </c>
      <c r="K5" s="63" t="s">
        <v>248</v>
      </c>
    </row>
    <row r="6" spans="1:11" ht="12.75">
      <c r="A6" s="199" t="s">
        <v>130</v>
      </c>
      <c r="B6" s="200"/>
      <c r="C6" s="200"/>
      <c r="D6" s="200"/>
      <c r="E6" s="200"/>
      <c r="F6" s="200"/>
      <c r="G6" s="200"/>
      <c r="H6" s="200"/>
      <c r="I6" s="256"/>
      <c r="J6" s="256"/>
      <c r="K6" s="257"/>
    </row>
    <row r="7" spans="1:11" ht="12.75">
      <c r="A7" s="207" t="s">
        <v>164</v>
      </c>
      <c r="B7" s="208"/>
      <c r="C7" s="208"/>
      <c r="D7" s="208"/>
      <c r="E7" s="208"/>
      <c r="F7" s="208"/>
      <c r="G7" s="208"/>
      <c r="H7" s="208"/>
      <c r="I7" s="1">
        <v>1</v>
      </c>
      <c r="J7" s="6">
        <v>2629633583</v>
      </c>
      <c r="K7" s="6">
        <v>2815935304</v>
      </c>
    </row>
    <row r="8" spans="1:11" ht="12.75">
      <c r="A8" s="207" t="s">
        <v>93</v>
      </c>
      <c r="B8" s="208"/>
      <c r="C8" s="208"/>
      <c r="D8" s="208"/>
      <c r="E8" s="208"/>
      <c r="F8" s="208"/>
      <c r="G8" s="208"/>
      <c r="H8" s="208"/>
      <c r="I8" s="1">
        <v>2</v>
      </c>
      <c r="J8" s="6">
        <v>0</v>
      </c>
      <c r="K8" s="6">
        <v>0</v>
      </c>
    </row>
    <row r="9" spans="1:11" ht="12.75">
      <c r="A9" s="207" t="s">
        <v>94</v>
      </c>
      <c r="B9" s="208"/>
      <c r="C9" s="208"/>
      <c r="D9" s="208"/>
      <c r="E9" s="208"/>
      <c r="F9" s="208"/>
      <c r="G9" s="208"/>
      <c r="H9" s="208"/>
      <c r="I9" s="1">
        <v>3</v>
      </c>
      <c r="J9" s="6">
        <v>6305832</v>
      </c>
      <c r="K9" s="6">
        <v>32966359</v>
      </c>
    </row>
    <row r="10" spans="1:11" ht="12.75">
      <c r="A10" s="207" t="s">
        <v>95</v>
      </c>
      <c r="B10" s="208"/>
      <c r="C10" s="208"/>
      <c r="D10" s="208"/>
      <c r="E10" s="208"/>
      <c r="F10" s="208"/>
      <c r="G10" s="208"/>
      <c r="H10" s="208"/>
      <c r="I10" s="1">
        <v>4</v>
      </c>
      <c r="J10" s="6">
        <v>133156630</v>
      </c>
      <c r="K10" s="6">
        <v>121097324</v>
      </c>
    </row>
    <row r="11" spans="1:11" ht="12.75">
      <c r="A11" s="207" t="s">
        <v>96</v>
      </c>
      <c r="B11" s="208"/>
      <c r="C11" s="208"/>
      <c r="D11" s="208"/>
      <c r="E11" s="208"/>
      <c r="F11" s="208"/>
      <c r="G11" s="208"/>
      <c r="H11" s="208"/>
      <c r="I11" s="1">
        <v>5</v>
      </c>
      <c r="J11" s="6">
        <v>38426917</v>
      </c>
      <c r="K11" s="6">
        <v>41524121</v>
      </c>
    </row>
    <row r="12" spans="1:11" ht="12.75">
      <c r="A12" s="210" t="s">
        <v>163</v>
      </c>
      <c r="B12" s="211"/>
      <c r="C12" s="211"/>
      <c r="D12" s="211"/>
      <c r="E12" s="211"/>
      <c r="F12" s="211"/>
      <c r="G12" s="211"/>
      <c r="H12" s="211"/>
      <c r="I12" s="1">
        <v>6</v>
      </c>
      <c r="J12" s="56">
        <f>SUM(J7:J11)</f>
        <v>2807522962</v>
      </c>
      <c r="K12" s="45">
        <f>SUM(K7:K11)</f>
        <v>3011523108</v>
      </c>
    </row>
    <row r="13" spans="1:11" ht="12.75">
      <c r="A13" s="207" t="s">
        <v>97</v>
      </c>
      <c r="B13" s="208"/>
      <c r="C13" s="208"/>
      <c r="D13" s="208"/>
      <c r="E13" s="208"/>
      <c r="F13" s="208"/>
      <c r="G13" s="208"/>
      <c r="H13" s="208"/>
      <c r="I13" s="1">
        <v>7</v>
      </c>
      <c r="J13" s="6">
        <v>1953626275</v>
      </c>
      <c r="K13" s="6">
        <v>1983345877</v>
      </c>
    </row>
    <row r="14" spans="1:11" ht="12.75">
      <c r="A14" s="207" t="s">
        <v>98</v>
      </c>
      <c r="B14" s="208"/>
      <c r="C14" s="208"/>
      <c r="D14" s="208"/>
      <c r="E14" s="208"/>
      <c r="F14" s="208"/>
      <c r="G14" s="208"/>
      <c r="H14" s="208"/>
      <c r="I14" s="1">
        <v>8</v>
      </c>
      <c r="J14" s="6">
        <v>616123293</v>
      </c>
      <c r="K14" s="6">
        <v>620907609</v>
      </c>
    </row>
    <row r="15" spans="1:11" ht="12.75">
      <c r="A15" s="207" t="s">
        <v>99</v>
      </c>
      <c r="B15" s="208"/>
      <c r="C15" s="208"/>
      <c r="D15" s="208"/>
      <c r="E15" s="208"/>
      <c r="F15" s="208"/>
      <c r="G15" s="208"/>
      <c r="H15" s="208"/>
      <c r="I15" s="1">
        <v>9</v>
      </c>
      <c r="J15" s="6">
        <v>8542956</v>
      </c>
      <c r="K15" s="6">
        <v>9653116</v>
      </c>
    </row>
    <row r="16" spans="1:11" ht="12.75">
      <c r="A16" s="207" t="s">
        <v>100</v>
      </c>
      <c r="B16" s="208"/>
      <c r="C16" s="208"/>
      <c r="D16" s="208"/>
      <c r="E16" s="208"/>
      <c r="F16" s="208"/>
      <c r="G16" s="208"/>
      <c r="H16" s="208"/>
      <c r="I16" s="1">
        <v>10</v>
      </c>
      <c r="J16" s="6">
        <v>6773432</v>
      </c>
      <c r="K16" s="6">
        <v>5581558</v>
      </c>
    </row>
    <row r="17" spans="1:11" ht="12.75">
      <c r="A17" s="207" t="s">
        <v>101</v>
      </c>
      <c r="B17" s="208"/>
      <c r="C17" s="208"/>
      <c r="D17" s="208"/>
      <c r="E17" s="208"/>
      <c r="F17" s="208"/>
      <c r="G17" s="208"/>
      <c r="H17" s="208"/>
      <c r="I17" s="1">
        <v>11</v>
      </c>
      <c r="J17" s="6">
        <v>119496275</v>
      </c>
      <c r="K17" s="6">
        <v>135937563</v>
      </c>
    </row>
    <row r="18" spans="1:11" ht="12.75">
      <c r="A18" s="207" t="s">
        <v>102</v>
      </c>
      <c r="B18" s="208"/>
      <c r="C18" s="208"/>
      <c r="D18" s="208"/>
      <c r="E18" s="208"/>
      <c r="F18" s="208"/>
      <c r="G18" s="208"/>
      <c r="H18" s="208"/>
      <c r="I18" s="1">
        <v>12</v>
      </c>
      <c r="J18" s="6">
        <v>127371173</v>
      </c>
      <c r="K18" s="6">
        <v>160361816</v>
      </c>
    </row>
    <row r="19" spans="1:11" ht="12.75">
      <c r="A19" s="210" t="s">
        <v>32</v>
      </c>
      <c r="B19" s="211"/>
      <c r="C19" s="211"/>
      <c r="D19" s="211"/>
      <c r="E19" s="211"/>
      <c r="F19" s="211"/>
      <c r="G19" s="211"/>
      <c r="H19" s="211"/>
      <c r="I19" s="1">
        <v>13</v>
      </c>
      <c r="J19" s="56">
        <f>SUM(J13:J18)</f>
        <v>2831933404</v>
      </c>
      <c r="K19" s="45">
        <f>SUM(K13:K18)</f>
        <v>2915787539</v>
      </c>
    </row>
    <row r="20" spans="1:11" ht="12.75">
      <c r="A20" s="210" t="s">
        <v>84</v>
      </c>
      <c r="B20" s="262"/>
      <c r="C20" s="262"/>
      <c r="D20" s="262"/>
      <c r="E20" s="262"/>
      <c r="F20" s="262"/>
      <c r="G20" s="262"/>
      <c r="H20" s="263"/>
      <c r="I20" s="1">
        <v>14</v>
      </c>
      <c r="J20" s="56">
        <f>IF(J12&gt;J19,J12-J19,0)</f>
        <v>0</v>
      </c>
      <c r="K20" s="45">
        <f>IF(K12&gt;K19,K12-K19,0)</f>
        <v>95735569</v>
      </c>
    </row>
    <row r="21" spans="1:11" ht="12.75">
      <c r="A21" s="222" t="s">
        <v>85</v>
      </c>
      <c r="B21" s="260"/>
      <c r="C21" s="260"/>
      <c r="D21" s="260"/>
      <c r="E21" s="260"/>
      <c r="F21" s="260"/>
      <c r="G21" s="260"/>
      <c r="H21" s="261"/>
      <c r="I21" s="1">
        <v>15</v>
      </c>
      <c r="J21" s="56">
        <f>IF(J19&gt;J12,J19-J12,0)</f>
        <v>24410442</v>
      </c>
      <c r="K21" s="45">
        <f>IF(K19&gt;K12,K19-K12,0)</f>
        <v>0</v>
      </c>
    </row>
    <row r="22" spans="1:11" ht="12.75">
      <c r="A22" s="199" t="s">
        <v>131</v>
      </c>
      <c r="B22" s="200"/>
      <c r="C22" s="200"/>
      <c r="D22" s="200"/>
      <c r="E22" s="200"/>
      <c r="F22" s="200"/>
      <c r="G22" s="200"/>
      <c r="H22" s="200"/>
      <c r="I22" s="256"/>
      <c r="J22" s="256"/>
      <c r="K22" s="257"/>
    </row>
    <row r="23" spans="1:11" ht="12.75">
      <c r="A23" s="207" t="s">
        <v>136</v>
      </c>
      <c r="B23" s="208"/>
      <c r="C23" s="208"/>
      <c r="D23" s="208"/>
      <c r="E23" s="208"/>
      <c r="F23" s="208"/>
      <c r="G23" s="208"/>
      <c r="H23" s="208"/>
      <c r="I23" s="1">
        <v>16</v>
      </c>
      <c r="J23" s="6">
        <v>4957181</v>
      </c>
      <c r="K23" s="6">
        <v>5749469</v>
      </c>
    </row>
    <row r="24" spans="1:11" ht="12.75">
      <c r="A24" s="207" t="s">
        <v>137</v>
      </c>
      <c r="B24" s="208"/>
      <c r="C24" s="208"/>
      <c r="D24" s="208"/>
      <c r="E24" s="208"/>
      <c r="F24" s="208"/>
      <c r="G24" s="208"/>
      <c r="H24" s="208"/>
      <c r="I24" s="1">
        <v>17</v>
      </c>
      <c r="J24" s="6">
        <v>2627731</v>
      </c>
      <c r="K24" s="6">
        <v>8219</v>
      </c>
    </row>
    <row r="25" spans="1:11" ht="12.75">
      <c r="A25" s="207" t="s">
        <v>283</v>
      </c>
      <c r="B25" s="208"/>
      <c r="C25" s="208"/>
      <c r="D25" s="208"/>
      <c r="E25" s="208"/>
      <c r="F25" s="208"/>
      <c r="G25" s="208"/>
      <c r="H25" s="208"/>
      <c r="I25" s="1">
        <v>18</v>
      </c>
      <c r="J25" s="6">
        <v>0</v>
      </c>
      <c r="K25" s="6">
        <v>0</v>
      </c>
    </row>
    <row r="26" spans="1:11" ht="12.75">
      <c r="A26" s="207" t="s">
        <v>284</v>
      </c>
      <c r="B26" s="208"/>
      <c r="C26" s="208"/>
      <c r="D26" s="208"/>
      <c r="E26" s="208"/>
      <c r="F26" s="208"/>
      <c r="G26" s="208"/>
      <c r="H26" s="208"/>
      <c r="I26" s="1">
        <v>19</v>
      </c>
      <c r="J26" s="6">
        <v>140505709</v>
      </c>
      <c r="K26" s="6">
        <v>1493306</v>
      </c>
    </row>
    <row r="27" spans="1:11" ht="12.75">
      <c r="A27" s="207" t="s">
        <v>138</v>
      </c>
      <c r="B27" s="208"/>
      <c r="C27" s="208"/>
      <c r="D27" s="208"/>
      <c r="E27" s="208"/>
      <c r="F27" s="208"/>
      <c r="G27" s="208"/>
      <c r="H27" s="208"/>
      <c r="I27" s="1">
        <v>20</v>
      </c>
      <c r="J27" s="6">
        <v>301485</v>
      </c>
      <c r="K27" s="6">
        <v>0</v>
      </c>
    </row>
    <row r="28" spans="1:11" ht="12.75">
      <c r="A28" s="210" t="s">
        <v>90</v>
      </c>
      <c r="B28" s="211"/>
      <c r="C28" s="211"/>
      <c r="D28" s="211"/>
      <c r="E28" s="211"/>
      <c r="F28" s="211"/>
      <c r="G28" s="211"/>
      <c r="H28" s="211"/>
      <c r="I28" s="1">
        <v>21</v>
      </c>
      <c r="J28" s="56">
        <f>SUM(J23:J27)</f>
        <v>148392106</v>
      </c>
      <c r="K28" s="45">
        <f>SUM(K23:K27)</f>
        <v>7250994</v>
      </c>
    </row>
    <row r="29" spans="1:11" ht="12.75">
      <c r="A29" s="207" t="s">
        <v>2</v>
      </c>
      <c r="B29" s="208"/>
      <c r="C29" s="208"/>
      <c r="D29" s="208"/>
      <c r="E29" s="208"/>
      <c r="F29" s="208"/>
      <c r="G29" s="208"/>
      <c r="H29" s="208"/>
      <c r="I29" s="1">
        <v>22</v>
      </c>
      <c r="J29" s="6">
        <v>76560512</v>
      </c>
      <c r="K29" s="6">
        <v>101425976</v>
      </c>
    </row>
    <row r="30" spans="1:11" ht="12.75">
      <c r="A30" s="207" t="s">
        <v>3</v>
      </c>
      <c r="B30" s="208"/>
      <c r="C30" s="208"/>
      <c r="D30" s="208"/>
      <c r="E30" s="208"/>
      <c r="F30" s="208"/>
      <c r="G30" s="208"/>
      <c r="H30" s="208"/>
      <c r="I30" s="1">
        <v>23</v>
      </c>
      <c r="J30" s="6">
        <v>22896999</v>
      </c>
      <c r="K30" s="6">
        <v>37094110</v>
      </c>
    </row>
    <row r="31" spans="1:11" ht="12.75">
      <c r="A31" s="207" t="s">
        <v>4</v>
      </c>
      <c r="B31" s="208"/>
      <c r="C31" s="208"/>
      <c r="D31" s="208"/>
      <c r="E31" s="208"/>
      <c r="F31" s="208"/>
      <c r="G31" s="208"/>
      <c r="H31" s="208"/>
      <c r="I31" s="1">
        <v>24</v>
      </c>
      <c r="J31" s="6">
        <v>0</v>
      </c>
      <c r="K31" s="6">
        <v>0</v>
      </c>
    </row>
    <row r="32" spans="1:11" ht="12.75">
      <c r="A32" s="210" t="s">
        <v>33</v>
      </c>
      <c r="B32" s="211"/>
      <c r="C32" s="211"/>
      <c r="D32" s="211"/>
      <c r="E32" s="211"/>
      <c r="F32" s="211"/>
      <c r="G32" s="211"/>
      <c r="H32" s="211"/>
      <c r="I32" s="1">
        <v>25</v>
      </c>
      <c r="J32" s="56">
        <f>SUM(J29:J31)</f>
        <v>99457511</v>
      </c>
      <c r="K32" s="45">
        <f>SUM(K29:K31)</f>
        <v>138520086</v>
      </c>
    </row>
    <row r="33" spans="1:11" ht="12.75">
      <c r="A33" s="210" t="s">
        <v>86</v>
      </c>
      <c r="B33" s="211"/>
      <c r="C33" s="211"/>
      <c r="D33" s="211"/>
      <c r="E33" s="211"/>
      <c r="F33" s="211"/>
      <c r="G33" s="211"/>
      <c r="H33" s="211"/>
      <c r="I33" s="1">
        <v>26</v>
      </c>
      <c r="J33" s="56">
        <f>IF(J28&gt;J32,J28-J32,0)</f>
        <v>48934595</v>
      </c>
      <c r="K33" s="45">
        <f>IF(K28&gt;K32,K28-K32,0)</f>
        <v>0</v>
      </c>
    </row>
    <row r="34" spans="1:11" ht="12.75">
      <c r="A34" s="210" t="s">
        <v>87</v>
      </c>
      <c r="B34" s="211"/>
      <c r="C34" s="211"/>
      <c r="D34" s="211"/>
      <c r="E34" s="211"/>
      <c r="F34" s="211"/>
      <c r="G34" s="211"/>
      <c r="H34" s="211"/>
      <c r="I34" s="1">
        <v>27</v>
      </c>
      <c r="J34" s="56">
        <f>IF(J32&gt;J28,J32-J28,0)</f>
        <v>0</v>
      </c>
      <c r="K34" s="45">
        <f>IF(K32&gt;K28,K32-K28,0)</f>
        <v>131269092</v>
      </c>
    </row>
    <row r="35" spans="1:11" ht="12.75">
      <c r="A35" s="199" t="s">
        <v>132</v>
      </c>
      <c r="B35" s="200"/>
      <c r="C35" s="200"/>
      <c r="D35" s="200"/>
      <c r="E35" s="200"/>
      <c r="F35" s="200"/>
      <c r="G35" s="200"/>
      <c r="H35" s="200"/>
      <c r="I35" s="256">
        <v>0</v>
      </c>
      <c r="J35" s="256"/>
      <c r="K35" s="257"/>
    </row>
    <row r="36" spans="1:11" ht="12.75">
      <c r="A36" s="207" t="s">
        <v>144</v>
      </c>
      <c r="B36" s="208"/>
      <c r="C36" s="208"/>
      <c r="D36" s="208"/>
      <c r="E36" s="208"/>
      <c r="F36" s="208"/>
      <c r="G36" s="208"/>
      <c r="H36" s="208"/>
      <c r="I36" s="1">
        <v>28</v>
      </c>
      <c r="J36" s="6">
        <v>0</v>
      </c>
      <c r="K36" s="6">
        <v>0</v>
      </c>
    </row>
    <row r="37" spans="1:11" ht="12.75">
      <c r="A37" s="207" t="s">
        <v>23</v>
      </c>
      <c r="B37" s="208"/>
      <c r="C37" s="208"/>
      <c r="D37" s="208"/>
      <c r="E37" s="208"/>
      <c r="F37" s="208"/>
      <c r="G37" s="208"/>
      <c r="H37" s="208"/>
      <c r="I37" s="1">
        <v>29</v>
      </c>
      <c r="J37" s="6">
        <v>29891527</v>
      </c>
      <c r="K37" s="6">
        <v>35921169</v>
      </c>
    </row>
    <row r="38" spans="1:11" ht="12.75">
      <c r="A38" s="207" t="s">
        <v>24</v>
      </c>
      <c r="B38" s="208"/>
      <c r="C38" s="208"/>
      <c r="D38" s="208"/>
      <c r="E38" s="208"/>
      <c r="F38" s="208"/>
      <c r="G38" s="208"/>
      <c r="H38" s="208"/>
      <c r="I38" s="1">
        <v>30</v>
      </c>
      <c r="J38" s="6">
        <v>452691475</v>
      </c>
      <c r="K38" s="6">
        <v>286217484</v>
      </c>
    </row>
    <row r="39" spans="1:11" ht="12.75">
      <c r="A39" s="210" t="s">
        <v>34</v>
      </c>
      <c r="B39" s="211"/>
      <c r="C39" s="211"/>
      <c r="D39" s="211"/>
      <c r="E39" s="211"/>
      <c r="F39" s="211"/>
      <c r="G39" s="211"/>
      <c r="H39" s="211"/>
      <c r="I39" s="1">
        <v>31</v>
      </c>
      <c r="J39" s="56">
        <f>SUM(J36:J38)</f>
        <v>482583002</v>
      </c>
      <c r="K39" s="45">
        <f>SUM(K36:K38)</f>
        <v>322138653</v>
      </c>
    </row>
    <row r="40" spans="1:11" ht="12.75">
      <c r="A40" s="207" t="s">
        <v>25</v>
      </c>
      <c r="B40" s="208"/>
      <c r="C40" s="208"/>
      <c r="D40" s="208"/>
      <c r="E40" s="208"/>
      <c r="F40" s="208"/>
      <c r="G40" s="208"/>
      <c r="H40" s="208"/>
      <c r="I40" s="1">
        <v>32</v>
      </c>
      <c r="J40" s="6">
        <v>31332454</v>
      </c>
      <c r="K40" s="6">
        <v>43531405</v>
      </c>
    </row>
    <row r="41" spans="1:11" ht="12.75">
      <c r="A41" s="207" t="s">
        <v>26</v>
      </c>
      <c r="B41" s="208"/>
      <c r="C41" s="208"/>
      <c r="D41" s="208"/>
      <c r="E41" s="208"/>
      <c r="F41" s="208"/>
      <c r="G41" s="208"/>
      <c r="H41" s="208"/>
      <c r="I41" s="1">
        <v>33</v>
      </c>
      <c r="J41" s="6">
        <v>47172127</v>
      </c>
      <c r="K41" s="6">
        <v>51074775</v>
      </c>
    </row>
    <row r="42" spans="1:11" ht="12.75">
      <c r="A42" s="207" t="s">
        <v>27</v>
      </c>
      <c r="B42" s="208"/>
      <c r="C42" s="208"/>
      <c r="D42" s="208"/>
      <c r="E42" s="208"/>
      <c r="F42" s="208"/>
      <c r="G42" s="208"/>
      <c r="H42" s="208"/>
      <c r="I42" s="1">
        <v>34</v>
      </c>
      <c r="J42" s="6">
        <v>711335</v>
      </c>
      <c r="K42" s="6">
        <v>564810</v>
      </c>
    </row>
    <row r="43" spans="1:11" ht="12.75">
      <c r="A43" s="207" t="s">
        <v>28</v>
      </c>
      <c r="B43" s="208"/>
      <c r="C43" s="208"/>
      <c r="D43" s="208"/>
      <c r="E43" s="208"/>
      <c r="F43" s="208"/>
      <c r="G43" s="208"/>
      <c r="H43" s="208"/>
      <c r="I43" s="1">
        <v>35</v>
      </c>
      <c r="J43" s="6">
        <v>0</v>
      </c>
      <c r="K43" s="6">
        <v>5948574</v>
      </c>
    </row>
    <row r="44" spans="1:11" ht="12.75">
      <c r="A44" s="207" t="s">
        <v>29</v>
      </c>
      <c r="B44" s="208"/>
      <c r="C44" s="208"/>
      <c r="D44" s="208"/>
      <c r="E44" s="208"/>
      <c r="F44" s="208"/>
      <c r="G44" s="208"/>
      <c r="H44" s="208"/>
      <c r="I44" s="1">
        <v>36</v>
      </c>
      <c r="J44" s="6">
        <v>348665043</v>
      </c>
      <c r="K44" s="6">
        <v>89553807</v>
      </c>
    </row>
    <row r="45" spans="1:11" ht="12.75">
      <c r="A45" s="210" t="s">
        <v>122</v>
      </c>
      <c r="B45" s="211"/>
      <c r="C45" s="211"/>
      <c r="D45" s="211"/>
      <c r="E45" s="211"/>
      <c r="F45" s="211"/>
      <c r="G45" s="211"/>
      <c r="H45" s="211"/>
      <c r="I45" s="1">
        <v>37</v>
      </c>
      <c r="J45" s="56">
        <f>SUM(J40:J44)</f>
        <v>427880959</v>
      </c>
      <c r="K45" s="45">
        <f>SUM(K40:K44)</f>
        <v>190673371</v>
      </c>
    </row>
    <row r="46" spans="1:11" ht="12.75">
      <c r="A46" s="210" t="s">
        <v>134</v>
      </c>
      <c r="B46" s="211"/>
      <c r="C46" s="211"/>
      <c r="D46" s="211"/>
      <c r="E46" s="211"/>
      <c r="F46" s="211"/>
      <c r="G46" s="211"/>
      <c r="H46" s="211"/>
      <c r="I46" s="1">
        <v>38</v>
      </c>
      <c r="J46" s="56">
        <f>IF(J39&gt;J45,J39-J45,0)</f>
        <v>54702043</v>
      </c>
      <c r="K46" s="45">
        <f>IF(K39&gt;K45,K39-K45,0)</f>
        <v>131465282</v>
      </c>
    </row>
    <row r="47" spans="1:11" ht="12.75">
      <c r="A47" s="210" t="s">
        <v>135</v>
      </c>
      <c r="B47" s="211"/>
      <c r="C47" s="211"/>
      <c r="D47" s="211"/>
      <c r="E47" s="211"/>
      <c r="F47" s="211"/>
      <c r="G47" s="211"/>
      <c r="H47" s="211"/>
      <c r="I47" s="1">
        <v>39</v>
      </c>
      <c r="J47" s="56">
        <f>IF(J45&gt;J39,J45-J39,0)</f>
        <v>0</v>
      </c>
      <c r="K47" s="45">
        <f>IF(K45&gt;K39,K45-K39,0)</f>
        <v>0</v>
      </c>
    </row>
    <row r="48" spans="1:11" ht="12.75">
      <c r="A48" s="210" t="s">
        <v>123</v>
      </c>
      <c r="B48" s="211"/>
      <c r="C48" s="211"/>
      <c r="D48" s="211"/>
      <c r="E48" s="211"/>
      <c r="F48" s="211"/>
      <c r="G48" s="211"/>
      <c r="H48" s="211"/>
      <c r="I48" s="1">
        <v>40</v>
      </c>
      <c r="J48" s="56">
        <f>IF(J20-J21+J33-J34+J46-J47&gt;0,J20-J21+J33-J34+J46-J47,0)</f>
        <v>79226196</v>
      </c>
      <c r="K48" s="45">
        <f>IF(K20-K21+K33-K34+K46-K47&gt;0,K20-K21+K33-K34+K46-K47,0)</f>
        <v>95931759</v>
      </c>
    </row>
    <row r="49" spans="1:11" ht="12.75">
      <c r="A49" s="210" t="s">
        <v>12</v>
      </c>
      <c r="B49" s="211"/>
      <c r="C49" s="211"/>
      <c r="D49" s="211"/>
      <c r="E49" s="211"/>
      <c r="F49" s="211"/>
      <c r="G49" s="211"/>
      <c r="H49" s="211"/>
      <c r="I49" s="1">
        <v>41</v>
      </c>
      <c r="J49" s="56">
        <f>IF(J21-J20+J34-J33+J47-J46&gt;0,J21-J20+J34-J33+J47-J46,0)</f>
        <v>0</v>
      </c>
      <c r="K49" s="45">
        <f>IF(K21-K20+K34-K33+K47-K46&gt;0,K21-K20+K34-K33+K47-K46,0)</f>
        <v>0</v>
      </c>
    </row>
    <row r="50" spans="1:11" ht="12.75">
      <c r="A50" s="210" t="s">
        <v>133</v>
      </c>
      <c r="B50" s="211"/>
      <c r="C50" s="211"/>
      <c r="D50" s="211"/>
      <c r="E50" s="211"/>
      <c r="F50" s="211"/>
      <c r="G50" s="211"/>
      <c r="H50" s="211"/>
      <c r="I50" s="1">
        <v>42</v>
      </c>
      <c r="J50" s="6">
        <v>441470621</v>
      </c>
      <c r="K50" s="6">
        <v>520696818</v>
      </c>
    </row>
    <row r="51" spans="1:11" ht="12.75">
      <c r="A51" s="210" t="s">
        <v>145</v>
      </c>
      <c r="B51" s="211"/>
      <c r="C51" s="211"/>
      <c r="D51" s="211"/>
      <c r="E51" s="211"/>
      <c r="F51" s="211"/>
      <c r="G51" s="211"/>
      <c r="H51" s="211"/>
      <c r="I51" s="1">
        <v>43</v>
      </c>
      <c r="J51" s="6">
        <v>79226196</v>
      </c>
      <c r="K51" s="6">
        <v>95931759</v>
      </c>
    </row>
    <row r="52" spans="1:11" ht="12.75">
      <c r="A52" s="210" t="s">
        <v>146</v>
      </c>
      <c r="B52" s="211"/>
      <c r="C52" s="211"/>
      <c r="D52" s="211"/>
      <c r="E52" s="211"/>
      <c r="F52" s="211"/>
      <c r="G52" s="211"/>
      <c r="H52" s="211"/>
      <c r="I52" s="1">
        <v>44</v>
      </c>
      <c r="J52" s="6">
        <v>0</v>
      </c>
      <c r="K52" s="6">
        <v>0</v>
      </c>
    </row>
    <row r="53" spans="1:11" ht="12.75">
      <c r="A53" s="222" t="s">
        <v>147</v>
      </c>
      <c r="B53" s="223"/>
      <c r="C53" s="223"/>
      <c r="D53" s="223"/>
      <c r="E53" s="223"/>
      <c r="F53" s="223"/>
      <c r="G53" s="223"/>
      <c r="H53" s="223"/>
      <c r="I53" s="4">
        <v>45</v>
      </c>
      <c r="J53" s="57">
        <f>J50+J51-J52</f>
        <v>520696817</v>
      </c>
      <c r="K53" s="53">
        <f>K50+K51-K52</f>
        <v>616628577</v>
      </c>
    </row>
    <row r="54" spans="1:11" ht="12.75">
      <c r="A54" s="60"/>
      <c r="B54" s="61"/>
      <c r="C54" s="61"/>
      <c r="D54" s="61"/>
      <c r="E54" s="61"/>
      <c r="F54" s="61"/>
      <c r="G54" s="61"/>
      <c r="H54" s="61"/>
      <c r="I54" s="61"/>
      <c r="J54" s="61"/>
      <c r="K54" s="61"/>
    </row>
  </sheetData>
  <sheetProtection/>
  <mergeCells count="53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</mergeCells>
  <dataValidations count="2">
    <dataValidation allowBlank="1" sqref="A1:I65536 K1:IV65536 J1:J6 J12 J19:J22 J28 J32:J35 J39 J45:J49 J53:J65536"/>
    <dataValidation type="whole" operator="notEqual" allowBlank="1" showInputMessage="1" showErrorMessage="1" errorTitle="Pogrešan unos" error="Mogu se unijeti samo cjelobrojne vrijednosti." sqref="J36:J38 J7:J11 J13:J18 J23:J27 J29:J31 J40:J44 J50:J52">
      <formula1>9999999998</formula1>
    </dataValidation>
  </dataValidations>
  <printOptions/>
  <pageMargins left="0.66" right="0.52" top="1" bottom="1" header="0.5" footer="0.5"/>
  <pageSetup fitToHeight="0" fitToWidth="1" horizontalDpi="600" verticalDpi="6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5"/>
  <sheetViews>
    <sheetView view="pageBreakPreview" zoomScale="125" zoomScaleSheetLayoutView="125" zoomScalePageLayoutView="0" workbookViewId="0" topLeftCell="C1">
      <selection activeCell="I29" sqref="I29"/>
    </sheetView>
  </sheetViews>
  <sheetFormatPr defaultColWidth="9.140625" defaultRowHeight="12.75"/>
  <cols>
    <col min="1" max="4" width="9.140625" style="66" customWidth="1"/>
    <col min="5" max="5" width="10.140625" style="66" bestFit="1" customWidth="1"/>
    <col min="6" max="9" width="9.140625" style="66" customWidth="1"/>
    <col min="10" max="11" width="10.8515625" style="66" bestFit="1" customWidth="1"/>
    <col min="12" max="12" width="13.8515625" style="66" bestFit="1" customWidth="1"/>
    <col min="13" max="13" width="10.7109375" style="66" customWidth="1"/>
    <col min="14" max="16384" width="9.140625" style="66" customWidth="1"/>
  </cols>
  <sheetData>
    <row r="1" spans="1:12" ht="12.75">
      <c r="A1" s="282" t="s">
        <v>245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65"/>
    </row>
    <row r="2" spans="1:12" ht="15.75">
      <c r="A2" s="34"/>
      <c r="B2" s="64"/>
      <c r="C2" s="267" t="s">
        <v>246</v>
      </c>
      <c r="D2" s="267"/>
      <c r="E2" s="67" t="s">
        <v>340</v>
      </c>
      <c r="F2" s="35" t="s">
        <v>215</v>
      </c>
      <c r="G2" s="268" t="s">
        <v>350</v>
      </c>
      <c r="H2" s="269"/>
      <c r="I2" s="64"/>
      <c r="J2" s="64"/>
      <c r="K2" s="64"/>
      <c r="L2" s="68"/>
    </row>
    <row r="3" spans="1:11" ht="23.25">
      <c r="A3" s="270" t="s">
        <v>39</v>
      </c>
      <c r="B3" s="270"/>
      <c r="C3" s="270"/>
      <c r="D3" s="270"/>
      <c r="E3" s="270"/>
      <c r="F3" s="270"/>
      <c r="G3" s="270"/>
      <c r="H3" s="270"/>
      <c r="I3" s="71" t="s">
        <v>269</v>
      </c>
      <c r="J3" s="72" t="s">
        <v>124</v>
      </c>
      <c r="K3" s="72" t="s">
        <v>125</v>
      </c>
    </row>
    <row r="4" spans="1:11" ht="12.75">
      <c r="A4" s="271">
        <v>1</v>
      </c>
      <c r="B4" s="271"/>
      <c r="C4" s="271"/>
      <c r="D4" s="271"/>
      <c r="E4" s="271"/>
      <c r="F4" s="271"/>
      <c r="G4" s="271"/>
      <c r="H4" s="271"/>
      <c r="I4" s="74">
        <v>2</v>
      </c>
      <c r="J4" s="73" t="s">
        <v>247</v>
      </c>
      <c r="K4" s="73" t="s">
        <v>248</v>
      </c>
    </row>
    <row r="5" spans="1:11" ht="12.75">
      <c r="A5" s="272" t="s">
        <v>249</v>
      </c>
      <c r="B5" s="273"/>
      <c r="C5" s="273"/>
      <c r="D5" s="273"/>
      <c r="E5" s="273"/>
      <c r="F5" s="273"/>
      <c r="G5" s="273"/>
      <c r="H5" s="273"/>
      <c r="I5" s="36">
        <v>1</v>
      </c>
      <c r="J5" s="5">
        <v>1282382190</v>
      </c>
      <c r="K5" s="37">
        <v>1319290910</v>
      </c>
    </row>
    <row r="6" spans="1:11" ht="12.75">
      <c r="A6" s="272" t="s">
        <v>250</v>
      </c>
      <c r="B6" s="273"/>
      <c r="C6" s="273"/>
      <c r="D6" s="273"/>
      <c r="E6" s="273"/>
      <c r="F6" s="273"/>
      <c r="G6" s="273"/>
      <c r="H6" s="273"/>
      <c r="I6" s="36">
        <v>2</v>
      </c>
      <c r="J6" s="6">
        <v>719579</v>
      </c>
      <c r="K6" s="38">
        <v>719579</v>
      </c>
    </row>
    <row r="7" spans="1:11" ht="12.75">
      <c r="A7" s="272" t="s">
        <v>251</v>
      </c>
      <c r="B7" s="273"/>
      <c r="C7" s="273"/>
      <c r="D7" s="273"/>
      <c r="E7" s="273"/>
      <c r="F7" s="273"/>
      <c r="G7" s="273"/>
      <c r="H7" s="273"/>
      <c r="I7" s="36">
        <v>3</v>
      </c>
      <c r="J7" s="6">
        <v>745109078</v>
      </c>
      <c r="K7" s="38">
        <v>777177667</v>
      </c>
    </row>
    <row r="8" spans="1:11" ht="12.75">
      <c r="A8" s="272" t="s">
        <v>252</v>
      </c>
      <c r="B8" s="273"/>
      <c r="C8" s="273"/>
      <c r="D8" s="273"/>
      <c r="E8" s="273"/>
      <c r="F8" s="273"/>
      <c r="G8" s="273"/>
      <c r="H8" s="273"/>
      <c r="I8" s="36">
        <v>4</v>
      </c>
      <c r="J8" s="6">
        <v>348339859</v>
      </c>
      <c r="K8" s="38">
        <v>312926594</v>
      </c>
    </row>
    <row r="9" spans="1:11" ht="12.75">
      <c r="A9" s="272" t="s">
        <v>253</v>
      </c>
      <c r="B9" s="273"/>
      <c r="C9" s="273"/>
      <c r="D9" s="273"/>
      <c r="E9" s="273"/>
      <c r="F9" s="273"/>
      <c r="G9" s="273"/>
      <c r="H9" s="273"/>
      <c r="I9" s="36">
        <v>5</v>
      </c>
      <c r="J9" s="6">
        <v>108103912</v>
      </c>
      <c r="K9" s="38">
        <v>128266760</v>
      </c>
    </row>
    <row r="10" spans="1:11" ht="12.75">
      <c r="A10" s="272" t="s">
        <v>254</v>
      </c>
      <c r="B10" s="273"/>
      <c r="C10" s="273"/>
      <c r="D10" s="273"/>
      <c r="E10" s="273"/>
      <c r="F10" s="273"/>
      <c r="G10" s="273"/>
      <c r="H10" s="273"/>
      <c r="I10" s="36">
        <v>6</v>
      </c>
      <c r="J10" s="6">
        <v>0</v>
      </c>
      <c r="K10" s="38"/>
    </row>
    <row r="11" spans="1:11" ht="12.75">
      <c r="A11" s="272" t="s">
        <v>255</v>
      </c>
      <c r="B11" s="273"/>
      <c r="C11" s="273"/>
      <c r="D11" s="273"/>
      <c r="E11" s="273"/>
      <c r="F11" s="273"/>
      <c r="G11" s="273"/>
      <c r="H11" s="273"/>
      <c r="I11" s="36">
        <v>7</v>
      </c>
      <c r="J11" s="6">
        <v>0</v>
      </c>
      <c r="K11" s="38"/>
    </row>
    <row r="12" spans="1:11" ht="12.75">
      <c r="A12" s="272" t="s">
        <v>256</v>
      </c>
      <c r="B12" s="273"/>
      <c r="C12" s="273"/>
      <c r="D12" s="273"/>
      <c r="E12" s="273"/>
      <c r="F12" s="273"/>
      <c r="G12" s="273"/>
      <c r="H12" s="273"/>
      <c r="I12" s="36">
        <v>8</v>
      </c>
      <c r="J12" s="6">
        <v>0</v>
      </c>
      <c r="K12" s="38"/>
    </row>
    <row r="13" spans="1:11" ht="12.75">
      <c r="A13" s="272" t="s">
        <v>257</v>
      </c>
      <c r="B13" s="273"/>
      <c r="C13" s="273"/>
      <c r="D13" s="273"/>
      <c r="E13" s="273"/>
      <c r="F13" s="273"/>
      <c r="G13" s="273"/>
      <c r="H13" s="273"/>
      <c r="I13" s="36">
        <v>9</v>
      </c>
      <c r="J13" s="6">
        <v>245487</v>
      </c>
      <c r="K13" s="38">
        <v>-423180</v>
      </c>
    </row>
    <row r="14" spans="1:13" ht="12.75">
      <c r="A14" s="274" t="s">
        <v>258</v>
      </c>
      <c r="B14" s="275"/>
      <c r="C14" s="275"/>
      <c r="D14" s="275"/>
      <c r="E14" s="275"/>
      <c r="F14" s="275"/>
      <c r="G14" s="275"/>
      <c r="H14" s="275"/>
      <c r="I14" s="36">
        <v>10</v>
      </c>
      <c r="J14" s="69">
        <f>SUM(J5:J13)</f>
        <v>2484900105</v>
      </c>
      <c r="K14" s="69">
        <f>SUM(K5:K13)</f>
        <v>2537958330</v>
      </c>
      <c r="L14" s="128"/>
      <c r="M14" s="128"/>
    </row>
    <row r="15" spans="1:12" ht="12.75">
      <c r="A15" s="272" t="s">
        <v>259</v>
      </c>
      <c r="B15" s="273"/>
      <c r="C15" s="273"/>
      <c r="D15" s="273"/>
      <c r="E15" s="273"/>
      <c r="F15" s="273"/>
      <c r="G15" s="273"/>
      <c r="H15" s="273"/>
      <c r="I15" s="36">
        <v>11</v>
      </c>
      <c r="J15" s="6">
        <v>245487</v>
      </c>
      <c r="K15" s="38">
        <v>-668668</v>
      </c>
      <c r="L15" s="128"/>
    </row>
    <row r="16" spans="1:13" ht="12.75">
      <c r="A16" s="272" t="s">
        <v>260</v>
      </c>
      <c r="B16" s="273"/>
      <c r="C16" s="273"/>
      <c r="D16" s="273"/>
      <c r="E16" s="273"/>
      <c r="F16" s="273"/>
      <c r="G16" s="273"/>
      <c r="H16" s="273"/>
      <c r="I16" s="36">
        <v>12</v>
      </c>
      <c r="J16" s="6">
        <v>0</v>
      </c>
      <c r="K16" s="38"/>
      <c r="L16" s="128"/>
      <c r="M16" s="128"/>
    </row>
    <row r="17" spans="1:11" ht="12.75">
      <c r="A17" s="272" t="s">
        <v>261</v>
      </c>
      <c r="B17" s="273"/>
      <c r="C17" s="273"/>
      <c r="D17" s="273"/>
      <c r="E17" s="273"/>
      <c r="F17" s="273"/>
      <c r="G17" s="273"/>
      <c r="H17" s="273"/>
      <c r="I17" s="36">
        <v>13</v>
      </c>
      <c r="J17" s="6">
        <v>0</v>
      </c>
      <c r="K17" s="38"/>
    </row>
    <row r="18" spans="1:11" ht="12.75">
      <c r="A18" s="272" t="s">
        <v>262</v>
      </c>
      <c r="B18" s="273"/>
      <c r="C18" s="273"/>
      <c r="D18" s="273"/>
      <c r="E18" s="273"/>
      <c r="F18" s="273"/>
      <c r="G18" s="273"/>
      <c r="H18" s="273"/>
      <c r="I18" s="36">
        <v>14</v>
      </c>
      <c r="J18" s="6">
        <v>0</v>
      </c>
      <c r="K18" s="38"/>
    </row>
    <row r="19" spans="1:11" ht="12.75">
      <c r="A19" s="272" t="s">
        <v>263</v>
      </c>
      <c r="B19" s="273"/>
      <c r="C19" s="273"/>
      <c r="D19" s="273"/>
      <c r="E19" s="273"/>
      <c r="F19" s="273"/>
      <c r="G19" s="273"/>
      <c r="H19" s="273"/>
      <c r="I19" s="36">
        <v>15</v>
      </c>
      <c r="J19" s="6">
        <v>0</v>
      </c>
      <c r="K19" s="38"/>
    </row>
    <row r="20" spans="1:12" ht="12.75">
      <c r="A20" s="272" t="s">
        <v>264</v>
      </c>
      <c r="B20" s="273"/>
      <c r="C20" s="273"/>
      <c r="D20" s="273"/>
      <c r="E20" s="273"/>
      <c r="F20" s="273"/>
      <c r="G20" s="273"/>
      <c r="H20" s="273"/>
      <c r="I20" s="36">
        <v>16</v>
      </c>
      <c r="J20" s="6">
        <v>36328973</v>
      </c>
      <c r="K20" s="38">
        <v>53726893</v>
      </c>
      <c r="L20" s="128"/>
    </row>
    <row r="21" spans="1:11" ht="12.75">
      <c r="A21" s="274" t="s">
        <v>265</v>
      </c>
      <c r="B21" s="275"/>
      <c r="C21" s="275"/>
      <c r="D21" s="275"/>
      <c r="E21" s="275"/>
      <c r="F21" s="275"/>
      <c r="G21" s="275"/>
      <c r="H21" s="275"/>
      <c r="I21" s="36">
        <v>17</v>
      </c>
      <c r="J21" s="70">
        <f>SUM(J15:J20)</f>
        <v>36574460</v>
      </c>
      <c r="K21" s="70">
        <f>SUM(K15:K20)</f>
        <v>53058225</v>
      </c>
    </row>
    <row r="22" spans="1:11" ht="12.75">
      <c r="A22" s="284"/>
      <c r="B22" s="285"/>
      <c r="C22" s="285"/>
      <c r="D22" s="285"/>
      <c r="E22" s="285"/>
      <c r="F22" s="285"/>
      <c r="G22" s="285"/>
      <c r="H22" s="285"/>
      <c r="I22" s="286"/>
      <c r="J22" s="286"/>
      <c r="K22" s="287"/>
    </row>
    <row r="23" spans="1:12" ht="12.75">
      <c r="A23" s="276" t="s">
        <v>266</v>
      </c>
      <c r="B23" s="277"/>
      <c r="C23" s="277"/>
      <c r="D23" s="277"/>
      <c r="E23" s="277"/>
      <c r="F23" s="277"/>
      <c r="G23" s="277"/>
      <c r="H23" s="277"/>
      <c r="I23" s="39">
        <v>18</v>
      </c>
      <c r="J23" s="131">
        <v>46975096</v>
      </c>
      <c r="K23" s="37">
        <v>53274297</v>
      </c>
      <c r="L23" s="128"/>
    </row>
    <row r="24" spans="1:13" ht="17.25" customHeight="1">
      <c r="A24" s="278" t="s">
        <v>267</v>
      </c>
      <c r="B24" s="279"/>
      <c r="C24" s="279"/>
      <c r="D24" s="279"/>
      <c r="E24" s="279"/>
      <c r="F24" s="279"/>
      <c r="G24" s="279"/>
      <c r="H24" s="279"/>
      <c r="I24" s="40">
        <v>19</v>
      </c>
      <c r="J24" s="132">
        <v>-10400636</v>
      </c>
      <c r="K24" s="70">
        <v>-216072</v>
      </c>
      <c r="L24" s="128"/>
      <c r="M24" s="128"/>
    </row>
    <row r="25" spans="1:12" ht="30" customHeight="1">
      <c r="A25" s="280" t="s">
        <v>268</v>
      </c>
      <c r="B25" s="281"/>
      <c r="C25" s="281"/>
      <c r="D25" s="281"/>
      <c r="E25" s="281"/>
      <c r="F25" s="281"/>
      <c r="G25" s="281"/>
      <c r="H25" s="281"/>
      <c r="I25" s="281"/>
      <c r="J25" s="281"/>
      <c r="K25" s="281"/>
      <c r="L25" s="128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</mergeCells>
  <conditionalFormatting sqref="G2">
    <cfRule type="cellIs" priority="1" dxfId="0" operator="lessThan" stopIfTrue="1">
      <formula>#REF!</formula>
    </cfRule>
  </conditionalFormatting>
  <dataValidations count="3">
    <dataValidation allowBlank="1" sqref="A1:I65536 K1:IV65536 J1:J4 J14 J21:J22 J25:J65536"/>
    <dataValidation type="whole" operator="notEqual" allowBlank="1" showInputMessage="1" showErrorMessage="1" errorTitle="Pogrešan unos" error="Mogu se unijeti samo cjelobrojne vrijednosti." sqref="J5:J13 J15:J20">
      <formula1>999999999999</formula1>
    </dataValidation>
    <dataValidation type="whole" operator="notEqual" allowBlank="1" showInputMessage="1" showErrorMessage="1" errorTitle="Pogrešan unos" error="Mogu se unijeti samo cjelobrojne vrijednosti." sqref="J23:J24">
      <formula1>9999999999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6"/>
  <sheetViews>
    <sheetView view="pageBreakPreview" zoomScale="110" zoomScaleSheetLayoutView="110" zoomScalePageLayoutView="0" workbookViewId="0" topLeftCell="A7">
      <selection activeCell="N22" sqref="N22"/>
    </sheetView>
  </sheetViews>
  <sheetFormatPr defaultColWidth="9.140625" defaultRowHeight="12.75"/>
  <cols>
    <col min="10" max="10" width="9.8515625" style="0" customWidth="1"/>
  </cols>
  <sheetData>
    <row r="1" spans="1:10" ht="12.75">
      <c r="A1" s="288" t="s">
        <v>318</v>
      </c>
      <c r="B1" s="288"/>
      <c r="C1" s="288"/>
      <c r="D1" s="288"/>
      <c r="E1" s="288"/>
      <c r="F1" s="288"/>
      <c r="G1" s="288"/>
      <c r="H1" s="288"/>
      <c r="I1" s="288"/>
      <c r="J1" s="288"/>
    </row>
    <row r="2" spans="1:10" ht="12.75">
      <c r="A2" s="114"/>
      <c r="B2" s="114"/>
      <c r="C2" s="114"/>
      <c r="D2" s="114"/>
      <c r="E2" s="114"/>
      <c r="F2" s="114"/>
      <c r="G2" s="114"/>
      <c r="H2" s="114"/>
      <c r="I2" s="114"/>
      <c r="J2" s="114"/>
    </row>
    <row r="3" spans="1:10" ht="12.75">
      <c r="A3" s="289" t="s">
        <v>319</v>
      </c>
      <c r="B3" s="289"/>
      <c r="C3" s="289"/>
      <c r="D3" s="289"/>
      <c r="E3" s="289"/>
      <c r="F3" s="289"/>
      <c r="G3" s="289"/>
      <c r="H3" s="289"/>
      <c r="I3" s="289"/>
      <c r="J3" s="289"/>
    </row>
    <row r="4" spans="1:10" ht="12.75" customHeight="1">
      <c r="A4" s="115"/>
      <c r="B4" s="115"/>
      <c r="C4" s="115"/>
      <c r="D4" s="115"/>
      <c r="E4" s="115"/>
      <c r="F4" s="115"/>
      <c r="G4" s="115"/>
      <c r="H4" s="115"/>
      <c r="I4" s="115"/>
      <c r="J4" s="115"/>
    </row>
    <row r="5" spans="1:10" ht="12.75" customHeight="1">
      <c r="A5" s="115" t="s">
        <v>320</v>
      </c>
      <c r="B5" s="115"/>
      <c r="C5" s="115"/>
      <c r="D5" s="115"/>
      <c r="E5" s="115"/>
      <c r="F5" s="115"/>
      <c r="G5" s="115"/>
      <c r="H5" s="115"/>
      <c r="I5" s="115"/>
      <c r="J5" s="115"/>
    </row>
    <row r="6" spans="1:10" ht="12.75" customHeight="1">
      <c r="A6" s="115"/>
      <c r="B6" s="116" t="s">
        <v>321</v>
      </c>
      <c r="C6" s="115"/>
      <c r="D6" s="115"/>
      <c r="E6" s="115"/>
      <c r="F6" s="115"/>
      <c r="G6" s="115"/>
      <c r="H6" s="115"/>
      <c r="I6" s="115"/>
      <c r="J6" s="115"/>
    </row>
    <row r="7" spans="1:10" ht="12.75" customHeight="1">
      <c r="A7" s="115"/>
      <c r="B7" s="116"/>
      <c r="C7" s="115"/>
      <c r="D7" s="115"/>
      <c r="E7" s="115"/>
      <c r="F7" s="115"/>
      <c r="G7" s="115"/>
      <c r="H7" s="115"/>
      <c r="I7" s="115"/>
      <c r="J7" s="115"/>
    </row>
    <row r="8" spans="1:10" ht="12.75" customHeight="1">
      <c r="A8" s="117" t="s">
        <v>322</v>
      </c>
      <c r="B8" s="118"/>
      <c r="C8" s="115"/>
      <c r="D8" s="115"/>
      <c r="E8" s="115"/>
      <c r="F8" s="115"/>
      <c r="G8" s="115"/>
      <c r="H8" s="115"/>
      <c r="I8" s="115"/>
      <c r="J8" s="115"/>
    </row>
    <row r="9" spans="1:10" ht="12.75" customHeight="1">
      <c r="A9" s="115"/>
      <c r="B9" s="118" t="s">
        <v>353</v>
      </c>
      <c r="C9" s="117"/>
      <c r="D9" s="117"/>
      <c r="E9" s="117"/>
      <c r="F9" s="117"/>
      <c r="G9" s="115"/>
      <c r="H9" s="115"/>
      <c r="I9" s="115"/>
      <c r="J9" s="115"/>
    </row>
    <row r="10" spans="1:10" ht="12.75" customHeight="1">
      <c r="A10" s="115"/>
      <c r="B10" s="118" t="s">
        <v>378</v>
      </c>
      <c r="C10" s="117"/>
      <c r="D10" s="117"/>
      <c r="E10" s="117"/>
      <c r="F10" s="117"/>
      <c r="G10" s="115"/>
      <c r="H10" s="115"/>
      <c r="I10" s="115"/>
      <c r="J10" s="115"/>
    </row>
    <row r="11" spans="1:10" ht="12.75">
      <c r="A11" s="115"/>
      <c r="B11" s="115"/>
      <c r="C11" s="115"/>
      <c r="D11" s="115"/>
      <c r="E11" s="115"/>
      <c r="F11" s="115"/>
      <c r="G11" s="115"/>
      <c r="H11" s="115"/>
      <c r="I11" s="115"/>
      <c r="J11" s="115"/>
    </row>
    <row r="12" spans="1:10" ht="12.75">
      <c r="A12" s="119" t="s">
        <v>323</v>
      </c>
      <c r="B12" s="120"/>
      <c r="C12" s="120"/>
      <c r="D12" s="120"/>
      <c r="E12" s="121"/>
      <c r="F12" s="121"/>
      <c r="G12" s="121"/>
      <c r="H12" s="121"/>
      <c r="I12" s="121"/>
      <c r="J12" s="121"/>
    </row>
    <row r="13" spans="1:10" ht="12.75">
      <c r="A13" s="119"/>
      <c r="B13" s="120" t="s">
        <v>336</v>
      </c>
      <c r="C13" s="120"/>
      <c r="D13" s="120"/>
      <c r="E13" s="121"/>
      <c r="F13" s="121"/>
      <c r="G13" s="121"/>
      <c r="H13" s="121"/>
      <c r="I13" s="121"/>
      <c r="J13" s="121"/>
    </row>
    <row r="14" spans="1:10" ht="12.75">
      <c r="A14" s="119"/>
      <c r="B14" s="120"/>
      <c r="C14" s="120"/>
      <c r="D14" s="120"/>
      <c r="E14" s="121"/>
      <c r="F14" s="121"/>
      <c r="G14" s="121"/>
      <c r="H14" s="121"/>
      <c r="I14" s="121"/>
      <c r="J14" s="121"/>
    </row>
    <row r="15" spans="1:10" ht="12.75">
      <c r="A15" s="122" t="s">
        <v>324</v>
      </c>
      <c r="B15" s="123"/>
      <c r="C15" s="123"/>
      <c r="D15" s="123"/>
      <c r="E15" s="123"/>
      <c r="F15" s="123"/>
      <c r="G15" s="123"/>
      <c r="H15" s="123"/>
      <c r="I15" s="123"/>
      <c r="J15" s="123"/>
    </row>
    <row r="16" spans="1:10" ht="12.75">
      <c r="A16" s="123"/>
      <c r="B16" s="123" t="s">
        <v>341</v>
      </c>
      <c r="C16" s="123"/>
      <c r="D16" s="123"/>
      <c r="E16" s="123"/>
      <c r="F16" s="123"/>
      <c r="G16" s="123"/>
      <c r="H16" s="123"/>
      <c r="I16" s="123"/>
      <c r="J16" s="123"/>
    </row>
    <row r="17" spans="1:10" ht="12.75">
      <c r="A17" s="123"/>
      <c r="B17" s="123"/>
      <c r="C17" s="123"/>
      <c r="D17" s="123"/>
      <c r="E17" s="123"/>
      <c r="F17" s="123"/>
      <c r="G17" s="123"/>
      <c r="H17" s="123"/>
      <c r="I17" s="123"/>
      <c r="J17" s="123"/>
    </row>
    <row r="18" spans="1:10" ht="12.75">
      <c r="A18" s="122" t="s">
        <v>325</v>
      </c>
      <c r="B18" s="123"/>
      <c r="C18" s="123"/>
      <c r="D18" s="123"/>
      <c r="E18" s="123"/>
      <c r="F18" s="123"/>
      <c r="G18" s="123"/>
      <c r="H18" s="123"/>
      <c r="I18" s="123"/>
      <c r="J18" s="123"/>
    </row>
    <row r="19" spans="1:10" ht="12.75">
      <c r="A19" s="123"/>
      <c r="B19" s="123" t="s">
        <v>326</v>
      </c>
      <c r="C19" s="123"/>
      <c r="D19" s="123"/>
      <c r="E19" s="123"/>
      <c r="F19" s="123"/>
      <c r="G19" s="123"/>
      <c r="H19" s="123"/>
      <c r="I19" s="123"/>
      <c r="J19" s="123"/>
    </row>
    <row r="20" spans="1:10" ht="12.75">
      <c r="A20" s="123"/>
      <c r="B20" s="123"/>
      <c r="C20" s="123"/>
      <c r="D20" s="123"/>
      <c r="E20" s="123"/>
      <c r="F20" s="123"/>
      <c r="G20" s="123"/>
      <c r="H20" s="123"/>
      <c r="I20" s="123"/>
      <c r="J20" s="123"/>
    </row>
    <row r="21" spans="1:10" ht="12.75">
      <c r="A21" s="122" t="s">
        <v>327</v>
      </c>
      <c r="B21" s="123"/>
      <c r="C21" s="123"/>
      <c r="D21" s="123"/>
      <c r="E21" s="123"/>
      <c r="F21" s="123"/>
      <c r="G21" s="123"/>
      <c r="H21" s="123"/>
      <c r="I21" s="123"/>
      <c r="J21" s="123"/>
    </row>
    <row r="22" spans="1:10" ht="12.75">
      <c r="A22" s="123"/>
      <c r="B22" s="123" t="s">
        <v>360</v>
      </c>
      <c r="C22" s="123"/>
      <c r="D22" s="123"/>
      <c r="E22" s="123"/>
      <c r="F22" s="123"/>
      <c r="G22" s="123"/>
      <c r="H22" s="123"/>
      <c r="I22" s="123"/>
      <c r="J22" s="123"/>
    </row>
    <row r="23" spans="1:10" ht="12.75">
      <c r="A23" s="123"/>
      <c r="B23" s="123" t="s">
        <v>354</v>
      </c>
      <c r="C23" s="123"/>
      <c r="D23" s="123"/>
      <c r="E23" s="123"/>
      <c r="F23" s="123"/>
      <c r="G23" s="123"/>
      <c r="H23" s="123"/>
      <c r="I23" s="123"/>
      <c r="J23" s="124"/>
    </row>
    <row r="24" spans="1:10" ht="12.75">
      <c r="A24" s="125"/>
      <c r="B24" s="123" t="s">
        <v>355</v>
      </c>
      <c r="C24" s="123"/>
      <c r="D24" s="123"/>
      <c r="E24" s="123"/>
      <c r="F24" s="123"/>
      <c r="G24" s="123"/>
      <c r="H24" s="123"/>
      <c r="I24" s="123"/>
      <c r="J24" s="123"/>
    </row>
    <row r="25" spans="1:10" ht="12.75">
      <c r="A25" s="125"/>
      <c r="B25" s="123" t="s">
        <v>356</v>
      </c>
      <c r="C25" s="123"/>
      <c r="D25" s="123"/>
      <c r="E25" s="123"/>
      <c r="F25" s="123"/>
      <c r="G25" s="123"/>
      <c r="H25" s="123"/>
      <c r="I25" s="123"/>
      <c r="J25" s="123"/>
    </row>
    <row r="26" spans="1:10" ht="12.75">
      <c r="A26" s="125"/>
      <c r="B26" s="125" t="s">
        <v>357</v>
      </c>
      <c r="C26" s="125"/>
      <c r="D26" s="125"/>
      <c r="E26" s="125"/>
      <c r="F26" s="125"/>
      <c r="G26" s="125"/>
      <c r="H26" s="125"/>
      <c r="I26" s="125"/>
      <c r="J26" s="125"/>
    </row>
    <row r="27" spans="1:10" ht="12.75">
      <c r="A27" s="125"/>
      <c r="B27" s="125" t="s">
        <v>358</v>
      </c>
      <c r="C27" s="125"/>
      <c r="D27" s="125"/>
      <c r="E27" s="125"/>
      <c r="F27" s="125"/>
      <c r="G27" s="125"/>
      <c r="H27" s="125"/>
      <c r="I27" s="125"/>
      <c r="J27" s="125"/>
    </row>
    <row r="28" spans="1:10" ht="12.75">
      <c r="A28" s="125"/>
      <c r="B28" s="125" t="s">
        <v>359</v>
      </c>
      <c r="C28" s="125"/>
      <c r="D28" s="125"/>
      <c r="E28" s="125"/>
      <c r="F28" s="125"/>
      <c r="G28" s="125"/>
      <c r="H28" s="125"/>
      <c r="I28" s="125"/>
      <c r="J28" s="125"/>
    </row>
    <row r="29" spans="1:10" ht="12.75">
      <c r="A29" s="125"/>
      <c r="B29" s="125" t="s">
        <v>328</v>
      </c>
      <c r="C29" s="125"/>
      <c r="D29" s="125"/>
      <c r="E29" s="125"/>
      <c r="F29" s="125"/>
      <c r="G29" s="125"/>
      <c r="H29" s="125"/>
      <c r="I29" s="125"/>
      <c r="J29" s="125"/>
    </row>
    <row r="30" spans="1:10" ht="12.75">
      <c r="A30" s="125"/>
      <c r="B30" s="125"/>
      <c r="C30" s="125"/>
      <c r="D30" s="125"/>
      <c r="E30" s="125"/>
      <c r="F30" s="125"/>
      <c r="G30" s="125"/>
      <c r="H30" s="125"/>
      <c r="I30" s="125"/>
      <c r="J30" s="125"/>
    </row>
    <row r="31" spans="1:10" ht="12.75">
      <c r="A31" s="126" t="s">
        <v>329</v>
      </c>
      <c r="B31" s="125"/>
      <c r="C31" s="125"/>
      <c r="D31" s="125"/>
      <c r="E31" s="125"/>
      <c r="F31" s="125"/>
      <c r="G31" s="125"/>
      <c r="H31" s="125"/>
      <c r="I31" s="125"/>
      <c r="J31" s="125"/>
    </row>
    <row r="32" spans="1:10" ht="12.75">
      <c r="A32" s="125"/>
      <c r="B32" s="125" t="s">
        <v>330</v>
      </c>
      <c r="C32" s="125"/>
      <c r="D32" s="125"/>
      <c r="E32" s="125"/>
      <c r="F32" s="125"/>
      <c r="G32" s="125"/>
      <c r="H32" s="125"/>
      <c r="I32" s="125"/>
      <c r="J32" s="125"/>
    </row>
    <row r="33" spans="1:10" ht="12.75">
      <c r="A33" s="125"/>
      <c r="B33" s="125" t="s">
        <v>331</v>
      </c>
      <c r="C33" s="125"/>
      <c r="D33" s="125"/>
      <c r="E33" s="125"/>
      <c r="F33" s="125"/>
      <c r="G33" s="125"/>
      <c r="H33" s="125"/>
      <c r="I33" s="125"/>
      <c r="J33" s="125"/>
    </row>
    <row r="34" spans="1:10" ht="12.75">
      <c r="A34" s="125"/>
      <c r="B34" s="125"/>
      <c r="C34" s="125"/>
      <c r="D34" s="125"/>
      <c r="E34" s="125"/>
      <c r="F34" s="125"/>
      <c r="G34" s="125"/>
      <c r="H34" s="125"/>
      <c r="I34" s="125"/>
      <c r="J34" s="125"/>
    </row>
    <row r="35" spans="1:10" ht="12.75">
      <c r="A35" s="126" t="s">
        <v>332</v>
      </c>
      <c r="B35" s="125"/>
      <c r="C35" s="125"/>
      <c r="D35" s="125"/>
      <c r="E35" s="125"/>
      <c r="F35" s="125"/>
      <c r="G35" s="125"/>
      <c r="H35" s="125"/>
      <c r="I35" s="125"/>
      <c r="J35" s="125"/>
    </row>
    <row r="36" spans="1:10" ht="12.75">
      <c r="A36" s="125"/>
      <c r="B36" s="125" t="s">
        <v>361</v>
      </c>
      <c r="C36" s="125"/>
      <c r="D36" s="125"/>
      <c r="E36" s="125"/>
      <c r="F36" s="125"/>
      <c r="G36" s="125"/>
      <c r="H36" s="125"/>
      <c r="I36" s="125"/>
      <c r="J36" s="125"/>
    </row>
    <row r="37" spans="1:10" ht="12.75">
      <c r="A37" s="125"/>
      <c r="B37" s="125" t="s">
        <v>362</v>
      </c>
      <c r="C37" s="125"/>
      <c r="D37" s="125"/>
      <c r="E37" s="125"/>
      <c r="F37" s="125"/>
      <c r="G37" s="125"/>
      <c r="H37" s="125"/>
      <c r="I37" s="125"/>
      <c r="J37" s="125"/>
    </row>
    <row r="38" spans="1:10" ht="12.75">
      <c r="A38" s="125"/>
      <c r="B38" s="125" t="s">
        <v>363</v>
      </c>
      <c r="C38" s="125"/>
      <c r="D38" s="125"/>
      <c r="E38" s="125"/>
      <c r="F38" s="125"/>
      <c r="G38" s="125"/>
      <c r="H38" s="125"/>
      <c r="I38" s="125"/>
      <c r="J38" s="125"/>
    </row>
    <row r="39" spans="1:10" ht="12.75">
      <c r="A39" s="125"/>
      <c r="B39" s="125" t="s">
        <v>364</v>
      </c>
      <c r="C39" s="125"/>
      <c r="D39" s="125"/>
      <c r="E39" s="125"/>
      <c r="F39" s="125"/>
      <c r="G39" s="125"/>
      <c r="H39" s="125"/>
      <c r="I39" s="125"/>
      <c r="J39" s="125"/>
    </row>
    <row r="40" spans="1:10" ht="12.75">
      <c r="A40" s="125"/>
      <c r="B40" s="125"/>
      <c r="C40" s="125"/>
      <c r="D40" s="125"/>
      <c r="E40" s="125"/>
      <c r="F40" s="125"/>
      <c r="G40" s="125"/>
      <c r="H40" s="125"/>
      <c r="I40" s="125"/>
      <c r="J40" s="125"/>
    </row>
    <row r="41" spans="1:10" ht="12.75">
      <c r="A41" s="126" t="s">
        <v>333</v>
      </c>
      <c r="B41" s="125"/>
      <c r="C41" s="125"/>
      <c r="D41" s="125"/>
      <c r="E41" s="125"/>
      <c r="F41" s="125"/>
      <c r="G41" s="125"/>
      <c r="H41" s="125"/>
      <c r="I41" s="125"/>
      <c r="J41" s="125"/>
    </row>
    <row r="42" spans="1:10" ht="12.75">
      <c r="A42" s="125"/>
      <c r="B42" s="125" t="s">
        <v>366</v>
      </c>
      <c r="C42" s="125"/>
      <c r="D42" s="125"/>
      <c r="E42" s="125"/>
      <c r="F42" s="125"/>
      <c r="G42" s="125"/>
      <c r="H42" s="125"/>
      <c r="I42" s="125"/>
      <c r="J42" s="125"/>
    </row>
    <row r="43" spans="1:10" ht="12.75">
      <c r="A43" s="125"/>
      <c r="B43" s="125" t="s">
        <v>342</v>
      </c>
      <c r="C43" s="125"/>
      <c r="D43" s="125"/>
      <c r="E43" s="125"/>
      <c r="F43" s="125"/>
      <c r="G43" s="125"/>
      <c r="H43" s="125"/>
      <c r="I43" s="125"/>
      <c r="J43" s="125"/>
    </row>
    <row r="44" spans="1:10" ht="12.75">
      <c r="A44" s="125"/>
      <c r="B44" s="125" t="s">
        <v>365</v>
      </c>
      <c r="C44" s="125"/>
      <c r="D44" s="125"/>
      <c r="E44" s="125"/>
      <c r="F44" s="125"/>
      <c r="G44" s="125"/>
      <c r="H44" s="125"/>
      <c r="I44" s="125"/>
      <c r="J44" s="125"/>
    </row>
    <row r="45" spans="1:10" ht="12.75">
      <c r="A45" s="125"/>
      <c r="B45" s="125" t="s">
        <v>367</v>
      </c>
      <c r="C45" s="125"/>
      <c r="D45" s="125"/>
      <c r="E45" s="125"/>
      <c r="F45" s="125"/>
      <c r="G45" s="125"/>
      <c r="H45" s="125"/>
      <c r="I45" s="125"/>
      <c r="J45" s="125"/>
    </row>
    <row r="46" spans="1:10" ht="12.75">
      <c r="A46" s="125"/>
      <c r="B46" s="125" t="s">
        <v>368</v>
      </c>
      <c r="C46" s="125"/>
      <c r="D46" s="125"/>
      <c r="E46" s="125"/>
      <c r="F46" s="125"/>
      <c r="G46" s="125"/>
      <c r="H46" s="125"/>
      <c r="I46" s="125"/>
      <c r="J46" s="125"/>
    </row>
    <row r="47" spans="1:10" ht="12.75">
      <c r="A47" s="125"/>
      <c r="B47" s="125" t="s">
        <v>369</v>
      </c>
      <c r="C47" s="125"/>
      <c r="D47" s="125"/>
      <c r="E47" s="125"/>
      <c r="F47" s="125"/>
      <c r="G47" s="125"/>
      <c r="H47" s="125"/>
      <c r="I47" s="125"/>
      <c r="J47" s="125"/>
    </row>
    <row r="48" spans="1:10" ht="12.75">
      <c r="A48" s="125"/>
      <c r="B48" s="125"/>
      <c r="C48" s="125"/>
      <c r="D48" s="125"/>
      <c r="E48" s="125"/>
      <c r="F48" s="125"/>
      <c r="G48" s="125"/>
      <c r="H48" s="125"/>
      <c r="I48" s="125"/>
      <c r="J48" s="125"/>
    </row>
    <row r="49" spans="1:10" ht="12.75">
      <c r="A49" s="126" t="s">
        <v>334</v>
      </c>
      <c r="B49" s="125"/>
      <c r="C49" s="125"/>
      <c r="D49" s="125"/>
      <c r="E49" s="134"/>
      <c r="F49" s="125"/>
      <c r="G49" s="125"/>
      <c r="H49" s="125"/>
      <c r="I49" s="125"/>
      <c r="J49" s="125"/>
    </row>
    <row r="50" spans="1:10" ht="12.75">
      <c r="A50" s="125"/>
      <c r="B50" s="125" t="s">
        <v>370</v>
      </c>
      <c r="C50" s="125"/>
      <c r="D50" s="125"/>
      <c r="E50" s="127"/>
      <c r="F50" s="127"/>
      <c r="G50" s="127"/>
      <c r="H50" s="127"/>
      <c r="I50" s="127"/>
      <c r="J50" s="127"/>
    </row>
    <row r="51" spans="1:10" ht="12.75">
      <c r="A51" s="125"/>
      <c r="B51" s="125" t="s">
        <v>371</v>
      </c>
      <c r="C51" s="125"/>
      <c r="D51" s="125"/>
      <c r="E51" s="127"/>
      <c r="F51" s="127"/>
      <c r="G51" s="127"/>
      <c r="H51" s="127"/>
      <c r="I51" s="127"/>
      <c r="J51" s="127"/>
    </row>
    <row r="52" spans="1:10" ht="12.75">
      <c r="A52" s="125"/>
      <c r="B52" s="125"/>
      <c r="C52" s="125"/>
      <c r="D52" s="125"/>
      <c r="E52" s="127"/>
      <c r="F52" s="127"/>
      <c r="G52" s="127"/>
      <c r="H52" s="127"/>
      <c r="I52" s="127"/>
      <c r="J52" s="127"/>
    </row>
    <row r="53" spans="1:10" ht="12.75">
      <c r="A53" s="126" t="s">
        <v>335</v>
      </c>
      <c r="B53" s="125"/>
      <c r="C53" s="125"/>
      <c r="D53" s="125"/>
      <c r="E53" s="125"/>
      <c r="F53" s="125"/>
      <c r="G53" s="125"/>
      <c r="H53" s="125"/>
      <c r="I53" s="125"/>
      <c r="J53" s="125"/>
    </row>
    <row r="54" spans="1:10" ht="12.75">
      <c r="A54" s="126"/>
      <c r="B54" s="125" t="s">
        <v>372</v>
      </c>
      <c r="C54" s="125"/>
      <c r="D54" s="125"/>
      <c r="E54" s="125"/>
      <c r="F54" s="125"/>
      <c r="G54" s="125"/>
      <c r="H54" s="125"/>
      <c r="I54" s="125"/>
      <c r="J54" s="125"/>
    </row>
    <row r="55" spans="1:10" ht="12.75">
      <c r="A55" s="126"/>
      <c r="B55" s="125" t="s">
        <v>343</v>
      </c>
      <c r="C55" s="125"/>
      <c r="D55" s="125"/>
      <c r="E55" s="125"/>
      <c r="F55" s="125"/>
      <c r="G55" s="125"/>
      <c r="H55" s="125"/>
      <c r="I55" s="125"/>
      <c r="J55" s="125"/>
    </row>
    <row r="56" spans="1:10" ht="12.75">
      <c r="A56" s="126"/>
      <c r="B56" s="125" t="s">
        <v>344</v>
      </c>
      <c r="C56" s="125"/>
      <c r="D56" s="125"/>
      <c r="E56" s="125"/>
      <c r="F56" s="125"/>
      <c r="G56" s="125"/>
      <c r="H56" s="125"/>
      <c r="I56" s="125"/>
      <c r="J56" s="125"/>
    </row>
    <row r="57" spans="1:10" ht="12.75">
      <c r="A57" s="126"/>
      <c r="B57" s="125" t="s">
        <v>345</v>
      </c>
      <c r="C57" s="125"/>
      <c r="D57" s="125"/>
      <c r="E57" s="125"/>
      <c r="F57" s="125"/>
      <c r="G57" s="125"/>
      <c r="H57" s="125"/>
      <c r="I57" s="125"/>
      <c r="J57" s="125"/>
    </row>
    <row r="58" spans="1:10" ht="12.75">
      <c r="A58" s="126"/>
      <c r="B58" s="125" t="s">
        <v>346</v>
      </c>
      <c r="C58" s="125"/>
      <c r="D58" s="125"/>
      <c r="E58" s="125"/>
      <c r="F58" s="125"/>
      <c r="G58" s="125"/>
      <c r="H58" s="125"/>
      <c r="I58" s="125"/>
      <c r="J58" s="125"/>
    </row>
    <row r="59" spans="1:10" ht="12.75">
      <c r="A59" s="126"/>
      <c r="B59" s="125" t="s">
        <v>347</v>
      </c>
      <c r="C59" s="125"/>
      <c r="D59" s="125"/>
      <c r="E59" s="125"/>
      <c r="F59" s="125"/>
      <c r="G59" s="125"/>
      <c r="H59" s="125"/>
      <c r="I59" s="125"/>
      <c r="J59" s="125"/>
    </row>
    <row r="60" spans="1:10" ht="12.75">
      <c r="A60" s="126"/>
      <c r="B60" s="125" t="s">
        <v>348</v>
      </c>
      <c r="C60" s="125"/>
      <c r="D60" s="125"/>
      <c r="E60" s="125"/>
      <c r="F60" s="125"/>
      <c r="G60" s="125"/>
      <c r="H60" s="125"/>
      <c r="I60" s="125"/>
      <c r="J60" s="125"/>
    </row>
    <row r="61" ht="12.75">
      <c r="B61" s="125" t="s">
        <v>349</v>
      </c>
    </row>
    <row r="62" ht="12.75">
      <c r="B62" s="125" t="s">
        <v>374</v>
      </c>
    </row>
    <row r="63" ht="12.75">
      <c r="B63" s="125" t="s">
        <v>373</v>
      </c>
    </row>
    <row r="64" ht="12.75">
      <c r="B64" s="125" t="s">
        <v>375</v>
      </c>
    </row>
    <row r="65" ht="12.75">
      <c r="B65" s="125" t="s">
        <v>377</v>
      </c>
    </row>
    <row r="66" ht="12.75">
      <c r="B66" s="125" t="s">
        <v>376</v>
      </c>
    </row>
  </sheetData>
  <sheetProtection/>
  <mergeCells count="2">
    <mergeCell ref="A1:J1"/>
    <mergeCell ref="A3:J3"/>
  </mergeCells>
  <printOptions/>
  <pageMargins left="0.6" right="0.57" top="0.67" bottom="0.71" header="0.5" footer="0.23"/>
  <pageSetup fitToWidth="0" fitToHeight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Jasminka Belačić</cp:lastModifiedBy>
  <cp:lastPrinted>2019-02-21T09:32:34Z</cp:lastPrinted>
  <dcterms:created xsi:type="dcterms:W3CDTF">2008-10-17T11:51:54Z</dcterms:created>
  <dcterms:modified xsi:type="dcterms:W3CDTF">2019-02-27T13:41:26Z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