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840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PODACI'!$A$1:$I$67</definedName>
  </definedNames>
  <calcPr fullCalcOnLoad="1"/>
</workbook>
</file>

<file path=xl/sharedStrings.xml><?xml version="1.0" encoding="utf-8"?>
<sst xmlns="http://schemas.openxmlformats.org/spreadsheetml/2006/main" count="383" uniqueCount="335">
  <si>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</si>
  <si>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</si>
  <si>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</si>
  <si>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</si>
  <si>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</si>
  <si>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</si>
  <si>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</si>
  <si>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</si>
  <si>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</si>
  <si>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</si>
  <si>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</si>
  <si>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</si>
  <si>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</si>
  <si>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</si>
  <si>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</si>
  <si>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</si>
  <si>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</si>
  <si>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</si>
  <si>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</si>
  <si>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</si>
  <si>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</si>
  <si>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</si>
  <si>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</si>
  <si>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</si>
  <si>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</si>
  <si>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</si>
  <si>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</si>
  <si>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</si>
  <si>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</si>
  <si>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</si>
  <si>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</si>
  <si>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</si>
  <si>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</si>
  <si>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</si>
  <si>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</si>
  <si>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</si>
  <si>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</si>
  <si>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</si>
  <si>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</si>
  <si>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</si>
  <si>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</si>
  <si>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</si>
  <si>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</si>
  <si>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</si>
  <si>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</si>
  <si>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</si>
  <si>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</si>
  <si>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</si>
  <si>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</si>
  <si>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</si>
  <si>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</si>
  <si>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</si>
  <si>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</si>
  <si>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</si>
  <si>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</si>
  <si>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</si>
  <si>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</si>
  <si>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</si>
  <si>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</si>
  <si>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</si>
  <si>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</si>
  <si>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</si>
  <si>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</si>
  <si>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</si>
  <si>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</si>
  <si>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</si>
  <si>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</si>
  <si>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</si>
  <si>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</si>
  <si>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</si>
  <si>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</si>
  <si>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</si>
  <si>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</si>
  <si>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</si>
  <si>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</si>
  <si>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</si>
  <si>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</si>
  <si>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</si>
  <si>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</si>
  <si>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</si>
  <si>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</si>
  <si>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</si>
  <si>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</si>
  <si>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</si>
  <si>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</si>
  <si>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</si>
  <si>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</si>
  <si>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</si>
  <si>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</si>
  <si>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</si>
  <si>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</si>
  <si>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</si>
  <si>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</si>
  <si>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</si>
  <si>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</si>
  <si>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</si>
  <si>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</si>
  <si>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</si>
  <si>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</si>
  <si>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</si>
  <si>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</si>
  <si>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</si>
  <si>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</si>
  <si>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</si>
  <si>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</si>
  <si>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</si>
  <si>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</si>
  <si>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</si>
  <si>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</si>
  <si>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</si>
  <si>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</si>
  <si>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</si>
  <si>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</si>
  <si>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</si>
  <si>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</si>
  <si>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</si>
  <si>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</si>
  <si>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</si>
  <si>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</si>
  <si>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</si>
  <si>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</si>
  <si>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</si>
  <si>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</si>
  <si>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</si>
  <si>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</si>
  <si>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</si>
  <si>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</si>
  <si>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</si>
  <si>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</si>
  <si>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</si>
  <si>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</si>
  <si>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</si>
  <si>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</si>
  <si>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</si>
  <si>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</si>
  <si>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</si>
  <si>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</si>
  <si>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</si>
  <si>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</si>
  <si>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</si>
  <si>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</si>
  <si>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</si>
  <si>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</si>
  <si>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</si>
  <si>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</si>
  <si>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</si>
  <si>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</si>
  <si>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</si>
  <si>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</si>
  <si>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</si>
  <si>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</si>
  <si>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</si>
  <si>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</si>
  <si>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</si>
  <si>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</si>
  <si>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</si>
  <si>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</si>
  <si>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</si>
  <si>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</si>
  <si>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</si>
  <si>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</si>
  <si>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</si>
  <si>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</si>
  <si>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</si>
  <si>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</si>
  <si>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</si>
  <si>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</si>
  <si>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</si>
  <si>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</si>
  <si>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</si>
  <si>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</si>
  <si>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</si>
  <si>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</si>
  <si>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</si>
  <si>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</si>
  <si>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</si>
  <si>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</si>
  <si>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</si>
  <si>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</si>
  <si>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</si>
  <si>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</si>
  <si>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</si>
  <si>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</si>
  <si>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</si>
  <si>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</si>
  <si>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</si>
  <si>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</si>
  <si>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</si>
  <si>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</si>
  <si>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</si>
  <si>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</si>
  <si>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</si>
  <si>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</si>
  <si>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</si>
  <si>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</si>
  <si>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</si>
  <si>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</si>
  <si>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</si>
  <si>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</si>
  <si>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</si>
  <si>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</si>
  <si>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</si>
  <si>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</si>
  <si>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</si>
  <si>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</si>
  <si>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</si>
  <si>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</si>
  <si>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</si>
  <si>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</si>
  <si>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</si>
  <si>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</si>
  <si>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</si>
  <si>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</si>
  <si>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</si>
  <si>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</si>
  <si>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</si>
  <si>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</si>
  <si>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</si>
  <si>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</si>
  <si>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</si>
  <si>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</si>
  <si>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</si>
  <si>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</si>
  <si>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</si>
  <si>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</si>
  <si>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</si>
  <si>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</si>
  <si>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</si>
  <si>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</si>
  <si>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</si>
  <si>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</si>
  <si>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</si>
  <si>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</si>
  <si>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</si>
  <si>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</si>
  <si>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</si>
  <si>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</si>
  <si>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</si>
  <si>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</si>
  <si>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</si>
  <si>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</si>
  <si>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</si>
  <si>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</si>
  <si>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</si>
  <si>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</si>
  <si>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</si>
  <si>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</si>
  <si>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</si>
  <si>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</si>
  <si>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</si>
  <si>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</si>
  <si>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</si>
  <si>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</si>
  <si>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</si>
  <si>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</si>
  <si>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</si>
  <si>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</si>
  <si>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</si>
  <si>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</si>
  <si>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</si>
  <si>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</si>
  <si>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</si>
  <si>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</si>
  <si>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</si>
  <si>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</si>
  <si>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</si>
  <si>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</si>
  <si>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</si>
  <si>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</si>
  <si>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</si>
  <si>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</si>
  <si>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</si>
  <si>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</si>
  <si>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</si>
  <si>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</si>
  <si>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</si>
  <si>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</si>
  <si>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</si>
  <si>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</si>
  <si>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</si>
  <si>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</si>
  <si>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</si>
  <si>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</si>
  <si>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</si>
  <si>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</si>
  <si>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</si>
  <si>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</si>
  <si>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</si>
  <si>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</si>
  <si>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01.01.2017.</t>
  </si>
  <si>
    <t>31.12.2017.</t>
  </si>
  <si>
    <t>03282635</t>
  </si>
  <si>
    <t>080040936</t>
  </si>
  <si>
    <t>45050126417</t>
  </si>
  <si>
    <t>KONČAR - ELEKTROINDUSTRIJA  d.d.</t>
  </si>
  <si>
    <t>ZAGREB</t>
  </si>
  <si>
    <t>FALLEROVO ŠETALIŠTE 22</t>
  </si>
  <si>
    <t>koncar.finance@koncar.hr</t>
  </si>
  <si>
    <t>www.koncar.hr</t>
  </si>
  <si>
    <t>GRAD ZAGREB</t>
  </si>
  <si>
    <t>DA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</si>
  <si>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</si>
  <si>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</si>
  <si>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</si>
  <si>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</si>
  <si>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</si>
  <si>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</si>
  <si>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</si>
  <si>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</si>
  <si>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</si>
  <si>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</si>
  <si>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Aparati i postrojenja d.d.</t>
  </si>
  <si>
    <t>Končar - Električna vozila d.d.</t>
  </si>
  <si>
    <t>Končar - Kućanski aparati d.o.o.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</si>
  <si>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</si>
  <si>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</si>
  <si>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</si>
  <si>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</si>
  <si>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Power Engineering Transformatory Sp. z o.o.</t>
  </si>
  <si>
    <t>Czerwonaka, Poznan, Poljska</t>
  </si>
  <si>
    <t>MARINA MARKUŠIĆ</t>
  </si>
  <si>
    <t>01 3667175</t>
  </si>
  <si>
    <t>01 3655377</t>
  </si>
  <si>
    <t>marina.markusic@koncar.hr</t>
  </si>
  <si>
    <t>DARINKO BAGO</t>
  </si>
  <si>
    <t>stanje na dan 31.12.2017.</t>
  </si>
  <si>
    <t>Red. br. bilješke</t>
  </si>
  <si>
    <t>Obveznik: GRUPA KONČAR - ELEKTROINDUSTRIJA</t>
  </si>
  <si>
    <t>Obveznik:  GRUPA KONČAR - ELEKTROINDUSTRIJA</t>
  </si>
  <si>
    <t>5</t>
  </si>
  <si>
    <t>38, 40</t>
  </si>
  <si>
    <t>33, 41</t>
  </si>
  <si>
    <t>13, 44</t>
  </si>
  <si>
    <t>u razdoblju 01.01.2017. do 31.12.2017.</t>
  </si>
  <si>
    <t>34, 36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</si>
</sst>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Border="1" applyAlignment="1" applyProtection="1">
      <alignment horizontal="right" vertical="center"/>
      <protection hidden="1" locked="0"/>
    </xf>
    <xf numFmtId="14" fontId="9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top" wrapText="1"/>
    </xf>
    <xf numFmtId="1" fontId="2" fillId="34" borderId="22" xfId="0" applyNumberFormat="1" applyFont="1" applyFill="1" applyBorder="1" applyAlignment="1">
      <alignment horizontal="center" vertical="center" wrapText="1"/>
    </xf>
    <xf numFmtId="1" fontId="6" fillId="34" borderId="2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 horizontal="center" vertical="center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0" borderId="28" xfId="58" applyFont="1" applyBorder="1" applyAlignment="1" applyProtection="1">
      <alignment horizontal="left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8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8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0" zoomScaleSheetLayoutView="110" zoomScalePageLayoutView="0" workbookViewId="0" topLeftCell="A16">
      <selection activeCell="B58" sqref="B58:E5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6" t="s">
        <v>221</v>
      </c>
      <c r="B1" s="146"/>
      <c r="C1" s="14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5" t="s">
        <v>222</v>
      </c>
      <c r="B2" s="175"/>
      <c r="C2" s="175"/>
      <c r="D2" s="176"/>
      <c r="E2" s="24" t="s">
        <v>289</v>
      </c>
      <c r="F2" s="25"/>
      <c r="G2" s="26" t="s">
        <v>223</v>
      </c>
      <c r="H2" s="24" t="s">
        <v>290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7" t="s">
        <v>224</v>
      </c>
      <c r="B4" s="177"/>
      <c r="C4" s="177"/>
      <c r="D4" s="177"/>
      <c r="E4" s="177"/>
      <c r="F4" s="177"/>
      <c r="G4" s="177"/>
      <c r="H4" s="177"/>
      <c r="I4" s="177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5" t="s">
        <v>225</v>
      </c>
      <c r="B6" s="136"/>
      <c r="C6" s="147" t="s">
        <v>291</v>
      </c>
      <c r="D6" s="148"/>
      <c r="E6" s="178"/>
      <c r="F6" s="178"/>
      <c r="G6" s="178"/>
      <c r="H6" s="178"/>
      <c r="I6" s="39"/>
      <c r="J6" s="22"/>
      <c r="K6" s="22"/>
      <c r="L6" s="22"/>
    </row>
    <row r="7" spans="1:12" ht="12.75">
      <c r="A7" s="40"/>
      <c r="B7" s="40"/>
      <c r="C7" s="31"/>
      <c r="D7" s="31"/>
      <c r="E7" s="178"/>
      <c r="F7" s="178"/>
      <c r="G7" s="178"/>
      <c r="H7" s="178"/>
      <c r="I7" s="39"/>
      <c r="J7" s="22"/>
      <c r="K7" s="22"/>
      <c r="L7" s="22"/>
    </row>
    <row r="8" spans="1:12" ht="12.75">
      <c r="A8" s="179" t="s">
        <v>226</v>
      </c>
      <c r="B8" s="180"/>
      <c r="C8" s="147" t="s">
        <v>292</v>
      </c>
      <c r="D8" s="148"/>
      <c r="E8" s="178"/>
      <c r="F8" s="178"/>
      <c r="G8" s="178"/>
      <c r="H8" s="17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2" t="s">
        <v>227</v>
      </c>
      <c r="B10" s="173"/>
      <c r="C10" s="147" t="s">
        <v>293</v>
      </c>
      <c r="D10" s="14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4"/>
      <c r="B11" s="17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5" t="s">
        <v>228</v>
      </c>
      <c r="B12" s="136"/>
      <c r="C12" s="149" t="s">
        <v>294</v>
      </c>
      <c r="D12" s="169"/>
      <c r="E12" s="169"/>
      <c r="F12" s="169"/>
      <c r="G12" s="169"/>
      <c r="H12" s="169"/>
      <c r="I12" s="13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5" t="s">
        <v>229</v>
      </c>
      <c r="B14" s="136"/>
      <c r="C14" s="170">
        <v>10000</v>
      </c>
      <c r="D14" s="171"/>
      <c r="E14" s="31"/>
      <c r="F14" s="149" t="s">
        <v>295</v>
      </c>
      <c r="G14" s="169"/>
      <c r="H14" s="169"/>
      <c r="I14" s="13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5" t="s">
        <v>230</v>
      </c>
      <c r="B16" s="136"/>
      <c r="C16" s="149" t="s">
        <v>296</v>
      </c>
      <c r="D16" s="169"/>
      <c r="E16" s="169"/>
      <c r="F16" s="169"/>
      <c r="G16" s="169"/>
      <c r="H16" s="169"/>
      <c r="I16" s="13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5" t="s">
        <v>231</v>
      </c>
      <c r="B18" s="136"/>
      <c r="C18" s="162" t="s">
        <v>297</v>
      </c>
      <c r="D18" s="163"/>
      <c r="E18" s="163"/>
      <c r="F18" s="163"/>
      <c r="G18" s="163"/>
      <c r="H18" s="163"/>
      <c r="I18" s="164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5" t="s">
        <v>232</v>
      </c>
      <c r="B20" s="136"/>
      <c r="C20" s="162" t="s">
        <v>298</v>
      </c>
      <c r="D20" s="163"/>
      <c r="E20" s="163"/>
      <c r="F20" s="163"/>
      <c r="G20" s="163"/>
      <c r="H20" s="163"/>
      <c r="I20" s="164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5" t="s">
        <v>233</v>
      </c>
      <c r="B22" s="136"/>
      <c r="C22" s="44">
        <v>133</v>
      </c>
      <c r="D22" s="149" t="s">
        <v>295</v>
      </c>
      <c r="E22" s="165"/>
      <c r="F22" s="166"/>
      <c r="G22" s="167"/>
      <c r="H22" s="168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5" t="s">
        <v>234</v>
      </c>
      <c r="B24" s="136"/>
      <c r="C24" s="44">
        <v>21</v>
      </c>
      <c r="D24" s="149" t="s">
        <v>299</v>
      </c>
      <c r="E24" s="165"/>
      <c r="F24" s="165"/>
      <c r="G24" s="166"/>
      <c r="H24" s="38" t="s">
        <v>235</v>
      </c>
      <c r="I24" s="48">
        <v>3639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236</v>
      </c>
      <c r="I25" s="43"/>
      <c r="J25" s="22"/>
      <c r="K25" s="22"/>
      <c r="L25" s="22"/>
    </row>
    <row r="26" spans="1:12" ht="12.75">
      <c r="A26" s="135" t="s">
        <v>237</v>
      </c>
      <c r="B26" s="136"/>
      <c r="C26" s="49" t="s">
        <v>300</v>
      </c>
      <c r="D26" s="50"/>
      <c r="E26" s="22"/>
      <c r="F26" s="51"/>
      <c r="G26" s="135" t="s">
        <v>238</v>
      </c>
      <c r="H26" s="136"/>
      <c r="I26" s="52" t="s">
        <v>301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5" t="s">
        <v>239</v>
      </c>
      <c r="B28" s="156"/>
      <c r="C28" s="157"/>
      <c r="D28" s="157"/>
      <c r="E28" s="158" t="s">
        <v>240</v>
      </c>
      <c r="F28" s="159"/>
      <c r="G28" s="159"/>
      <c r="H28" s="160" t="s">
        <v>241</v>
      </c>
      <c r="I28" s="16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22" t="s">
        <v>302</v>
      </c>
      <c r="B30" s="22"/>
      <c r="C30" s="22"/>
      <c r="D30" s="37"/>
      <c r="E30" s="106"/>
      <c r="F30" s="31" t="s">
        <v>303</v>
      </c>
      <c r="G30" s="31"/>
      <c r="H30" s="107">
        <v>1343068</v>
      </c>
      <c r="I30" s="53"/>
      <c r="J30" s="22"/>
      <c r="K30" s="22"/>
      <c r="L30" s="22"/>
    </row>
    <row r="31" spans="1:12" ht="12.75">
      <c r="A31" s="22" t="s">
        <v>304</v>
      </c>
      <c r="B31" s="22"/>
      <c r="C31" s="22"/>
      <c r="D31" s="37"/>
      <c r="E31" s="106"/>
      <c r="F31" s="31" t="s">
        <v>303</v>
      </c>
      <c r="G31" s="31"/>
      <c r="H31" s="107">
        <v>3645363</v>
      </c>
      <c r="I31" s="53"/>
      <c r="J31" s="22"/>
      <c r="K31" s="22"/>
      <c r="L31" s="22"/>
    </row>
    <row r="32" spans="1:12" ht="12.75">
      <c r="A32" s="22" t="s">
        <v>305</v>
      </c>
      <c r="B32" s="22"/>
      <c r="C32" s="22"/>
      <c r="D32" s="37"/>
      <c r="E32" s="106"/>
      <c r="F32" s="31" t="s">
        <v>303</v>
      </c>
      <c r="G32" s="31"/>
      <c r="H32" s="107">
        <v>3282899</v>
      </c>
      <c r="I32" s="53"/>
      <c r="J32" s="22"/>
      <c r="K32" s="22"/>
      <c r="L32" s="22"/>
    </row>
    <row r="33" spans="1:12" ht="12.75">
      <c r="A33" s="22" t="s">
        <v>306</v>
      </c>
      <c r="B33" s="22"/>
      <c r="C33" s="22"/>
      <c r="D33" s="37"/>
      <c r="E33" s="106"/>
      <c r="F33" s="31" t="s">
        <v>303</v>
      </c>
      <c r="G33" s="31"/>
      <c r="H33" s="107">
        <v>3282678</v>
      </c>
      <c r="I33" s="53"/>
      <c r="J33" s="22"/>
      <c r="K33" s="22"/>
      <c r="L33" s="22"/>
    </row>
    <row r="34" spans="1:12" ht="12.75">
      <c r="A34" s="22" t="s">
        <v>307</v>
      </c>
      <c r="B34" s="22"/>
      <c r="C34" s="22"/>
      <c r="D34" s="37"/>
      <c r="E34" s="106"/>
      <c r="F34" s="31" t="s">
        <v>303</v>
      </c>
      <c r="G34" s="31"/>
      <c r="H34" s="107">
        <v>1356216</v>
      </c>
      <c r="I34" s="53"/>
      <c r="J34" s="22"/>
      <c r="K34" s="22"/>
      <c r="L34" s="22"/>
    </row>
    <row r="35" spans="1:12" ht="12.75">
      <c r="A35" s="22" t="s">
        <v>308</v>
      </c>
      <c r="B35" s="22"/>
      <c r="C35" s="22"/>
      <c r="D35" s="37"/>
      <c r="E35" s="106"/>
      <c r="F35" s="31" t="s">
        <v>303</v>
      </c>
      <c r="G35" s="31"/>
      <c r="H35" s="107">
        <v>2435071</v>
      </c>
      <c r="I35" s="53"/>
      <c r="J35" s="22"/>
      <c r="K35" s="22"/>
      <c r="L35" s="22"/>
    </row>
    <row r="36" spans="1:12" ht="12.75">
      <c r="A36" s="22" t="s">
        <v>309</v>
      </c>
      <c r="B36" s="22"/>
      <c r="C36" s="22"/>
      <c r="D36" s="37"/>
      <c r="E36" s="106"/>
      <c r="F36" s="31" t="s">
        <v>303</v>
      </c>
      <c r="G36" s="31"/>
      <c r="H36" s="107">
        <v>3654656</v>
      </c>
      <c r="I36" s="53"/>
      <c r="J36" s="22"/>
      <c r="K36" s="22"/>
      <c r="L36" s="22"/>
    </row>
    <row r="37" spans="1:12" ht="12.75">
      <c r="A37" s="22" t="s">
        <v>310</v>
      </c>
      <c r="B37" s="22"/>
      <c r="C37" s="22"/>
      <c r="D37" s="37"/>
      <c r="E37" s="106"/>
      <c r="F37" s="31" t="s">
        <v>303</v>
      </c>
      <c r="G37" s="31"/>
      <c r="H37" s="107">
        <v>3654664</v>
      </c>
      <c r="I37" s="53"/>
      <c r="J37" s="22"/>
      <c r="K37" s="22"/>
      <c r="L37" s="22"/>
    </row>
    <row r="38" spans="1:12" ht="12.75">
      <c r="A38" s="22" t="s">
        <v>311</v>
      </c>
      <c r="B38" s="22"/>
      <c r="C38" s="22"/>
      <c r="D38" s="37"/>
      <c r="E38" s="106"/>
      <c r="F38" s="31" t="s">
        <v>303</v>
      </c>
      <c r="G38" s="31"/>
      <c r="H38" s="107">
        <v>3641287</v>
      </c>
      <c r="I38" s="53"/>
      <c r="J38" s="22"/>
      <c r="K38" s="22"/>
      <c r="L38" s="22"/>
    </row>
    <row r="39" spans="1:12" ht="12.75">
      <c r="A39" s="22" t="s">
        <v>312</v>
      </c>
      <c r="B39" s="22"/>
      <c r="C39" s="22"/>
      <c r="D39" s="37"/>
      <c r="E39" s="106"/>
      <c r="F39" s="31" t="s">
        <v>303</v>
      </c>
      <c r="G39" s="31"/>
      <c r="H39" s="107">
        <v>3282660</v>
      </c>
      <c r="I39" s="53"/>
      <c r="J39" s="22"/>
      <c r="K39" s="22"/>
      <c r="L39" s="22"/>
    </row>
    <row r="40" spans="1:12" ht="12.75">
      <c r="A40" s="22" t="s">
        <v>313</v>
      </c>
      <c r="B40" s="22"/>
      <c r="C40" s="22"/>
      <c r="D40" s="37"/>
      <c r="E40" s="106"/>
      <c r="F40" s="31" t="s">
        <v>303</v>
      </c>
      <c r="G40" s="31"/>
      <c r="H40" s="107">
        <v>1403222</v>
      </c>
      <c r="I40" s="53"/>
      <c r="J40" s="22"/>
      <c r="K40" s="22"/>
      <c r="L40" s="22"/>
    </row>
    <row r="41" spans="1:12" ht="12.75">
      <c r="A41" s="57" t="s">
        <v>314</v>
      </c>
      <c r="B41" s="57"/>
      <c r="C41" s="57"/>
      <c r="D41" s="42"/>
      <c r="E41" s="106"/>
      <c r="F41" s="42" t="s">
        <v>303</v>
      </c>
      <c r="G41" s="42"/>
      <c r="H41" s="45">
        <v>3228398</v>
      </c>
      <c r="I41" s="53"/>
      <c r="J41" s="22"/>
      <c r="K41" s="22"/>
      <c r="L41" s="22"/>
    </row>
    <row r="42" spans="1:12" ht="12.75">
      <c r="A42" s="57" t="s">
        <v>315</v>
      </c>
      <c r="B42" s="57"/>
      <c r="C42" s="57"/>
      <c r="D42" s="42"/>
      <c r="E42" s="106"/>
      <c r="F42" s="42" t="s">
        <v>303</v>
      </c>
      <c r="G42" s="42"/>
      <c r="H42" s="45">
        <v>3654362</v>
      </c>
      <c r="I42" s="56"/>
      <c r="J42" s="22"/>
      <c r="K42" s="22"/>
      <c r="L42" s="22"/>
    </row>
    <row r="43" spans="1:12" ht="12.75">
      <c r="A43" s="57" t="s">
        <v>316</v>
      </c>
      <c r="B43" s="57"/>
      <c r="C43" s="57"/>
      <c r="D43" s="42"/>
      <c r="E43" s="106"/>
      <c r="F43" s="42" t="s">
        <v>303</v>
      </c>
      <c r="G43" s="42"/>
      <c r="H43" s="45">
        <v>3654354</v>
      </c>
      <c r="I43" s="56"/>
      <c r="J43" s="22"/>
      <c r="K43" s="22"/>
      <c r="L43" s="22"/>
    </row>
    <row r="44" spans="1:12" ht="12.75">
      <c r="A44" s="57" t="s">
        <v>317</v>
      </c>
      <c r="B44" s="57"/>
      <c r="C44" s="57"/>
      <c r="D44" s="42"/>
      <c r="E44" s="106"/>
      <c r="F44" s="42" t="s">
        <v>303</v>
      </c>
      <c r="G44" s="42"/>
      <c r="H44" s="45">
        <v>1114328</v>
      </c>
      <c r="I44" s="56"/>
      <c r="J44" s="22"/>
      <c r="K44" s="22"/>
      <c r="L44" s="22"/>
    </row>
    <row r="45" spans="1:12" ht="12.75">
      <c r="A45" s="57" t="s">
        <v>318</v>
      </c>
      <c r="B45" s="57"/>
      <c r="C45" s="57"/>
      <c r="D45" s="42"/>
      <c r="E45" s="106"/>
      <c r="F45" s="42" t="s">
        <v>319</v>
      </c>
      <c r="G45" s="42"/>
      <c r="H45" s="45"/>
      <c r="I45" s="56"/>
      <c r="J45" s="22"/>
      <c r="K45" s="22"/>
      <c r="L45" s="22"/>
    </row>
    <row r="46" spans="1:12" ht="12.75">
      <c r="A46" s="57"/>
      <c r="B46" s="57"/>
      <c r="C46" s="57"/>
      <c r="D46" s="42"/>
      <c r="E46" s="42"/>
      <c r="F46" s="57"/>
      <c r="G46" s="42"/>
      <c r="H46" s="42"/>
      <c r="I46" s="42"/>
      <c r="J46" s="22"/>
      <c r="K46" s="22"/>
      <c r="L46" s="22"/>
    </row>
    <row r="47" spans="1:12" ht="12.75">
      <c r="A47" s="130" t="s">
        <v>242</v>
      </c>
      <c r="B47" s="131"/>
      <c r="C47" s="147"/>
      <c r="D47" s="148"/>
      <c r="E47" s="32"/>
      <c r="F47" s="149"/>
      <c r="G47" s="150"/>
      <c r="H47" s="150"/>
      <c r="I47" s="151"/>
      <c r="J47" s="22"/>
      <c r="K47" s="22"/>
      <c r="L47" s="22"/>
    </row>
    <row r="48" spans="1:12" ht="12.75">
      <c r="A48" s="55"/>
      <c r="B48" s="55"/>
      <c r="C48" s="152"/>
      <c r="D48" s="153"/>
      <c r="E48" s="31"/>
      <c r="F48" s="152"/>
      <c r="G48" s="154"/>
      <c r="H48" s="58"/>
      <c r="I48" s="58"/>
      <c r="J48" s="22"/>
      <c r="K48" s="22"/>
      <c r="L48" s="22"/>
    </row>
    <row r="49" spans="1:12" ht="12.75">
      <c r="A49" s="130" t="s">
        <v>243</v>
      </c>
      <c r="B49" s="131"/>
      <c r="C49" s="149" t="s">
        <v>320</v>
      </c>
      <c r="D49" s="161"/>
      <c r="E49" s="161"/>
      <c r="F49" s="161"/>
      <c r="G49" s="161"/>
      <c r="H49" s="161"/>
      <c r="I49" s="161"/>
      <c r="J49" s="22"/>
      <c r="K49" s="22"/>
      <c r="L49" s="22"/>
    </row>
    <row r="50" spans="1:12" ht="12.75">
      <c r="A50" s="40"/>
      <c r="B50" s="40"/>
      <c r="C50" s="59" t="s">
        <v>244</v>
      </c>
      <c r="D50" s="32"/>
      <c r="E50" s="32"/>
      <c r="F50" s="32"/>
      <c r="G50" s="32"/>
      <c r="H50" s="32"/>
      <c r="I50" s="32"/>
      <c r="J50" s="22"/>
      <c r="K50" s="22"/>
      <c r="L50" s="22"/>
    </row>
    <row r="51" spans="1:12" ht="12.75">
      <c r="A51" s="130" t="s">
        <v>245</v>
      </c>
      <c r="B51" s="131"/>
      <c r="C51" s="137" t="s">
        <v>321</v>
      </c>
      <c r="D51" s="133"/>
      <c r="E51" s="134"/>
      <c r="F51" s="32"/>
      <c r="G51" s="38" t="s">
        <v>246</v>
      </c>
      <c r="H51" s="137" t="s">
        <v>322</v>
      </c>
      <c r="I51" s="134"/>
      <c r="J51" s="22"/>
      <c r="K51" s="22"/>
      <c r="L51" s="22"/>
    </row>
    <row r="52" spans="1:12" ht="12.75">
      <c r="A52" s="40"/>
      <c r="B52" s="40"/>
      <c r="C52" s="59"/>
      <c r="D52" s="32"/>
      <c r="E52" s="32"/>
      <c r="F52" s="32"/>
      <c r="G52" s="32"/>
      <c r="H52" s="32"/>
      <c r="I52" s="32"/>
      <c r="J52" s="22"/>
      <c r="K52" s="22"/>
      <c r="L52" s="22"/>
    </row>
    <row r="53" spans="1:12" ht="12.75">
      <c r="A53" s="130" t="s">
        <v>231</v>
      </c>
      <c r="B53" s="131"/>
      <c r="C53" s="132" t="s">
        <v>323</v>
      </c>
      <c r="D53" s="133"/>
      <c r="E53" s="133"/>
      <c r="F53" s="133"/>
      <c r="G53" s="133"/>
      <c r="H53" s="133"/>
      <c r="I53" s="134"/>
      <c r="J53" s="22"/>
      <c r="K53" s="22"/>
      <c r="L53" s="22"/>
    </row>
    <row r="54" spans="1:12" ht="12.75">
      <c r="A54" s="40"/>
      <c r="B54" s="40"/>
      <c r="C54" s="32"/>
      <c r="D54" s="32"/>
      <c r="E54" s="32"/>
      <c r="F54" s="32"/>
      <c r="G54" s="32"/>
      <c r="H54" s="32"/>
      <c r="I54" s="32"/>
      <c r="J54" s="22"/>
      <c r="K54" s="22"/>
      <c r="L54" s="22"/>
    </row>
    <row r="55" spans="1:12" ht="12.75">
      <c r="A55" s="135" t="s">
        <v>247</v>
      </c>
      <c r="B55" s="136"/>
      <c r="C55" s="137" t="s">
        <v>324</v>
      </c>
      <c r="D55" s="133"/>
      <c r="E55" s="133"/>
      <c r="F55" s="133"/>
      <c r="G55" s="133"/>
      <c r="H55" s="133"/>
      <c r="I55" s="138"/>
      <c r="J55" s="22"/>
      <c r="K55" s="22"/>
      <c r="L55" s="22"/>
    </row>
    <row r="56" spans="1:12" ht="12.75">
      <c r="A56" s="60"/>
      <c r="B56" s="60"/>
      <c r="C56" s="141" t="s">
        <v>248</v>
      </c>
      <c r="D56" s="141"/>
      <c r="E56" s="141"/>
      <c r="F56" s="141"/>
      <c r="G56" s="141"/>
      <c r="H56" s="141"/>
      <c r="I56" s="62"/>
      <c r="J56" s="22"/>
      <c r="K56" s="22"/>
      <c r="L56" s="22"/>
    </row>
    <row r="57" spans="1:12" ht="12.75">
      <c r="A57" s="60"/>
      <c r="B57" s="60"/>
      <c r="C57" s="61"/>
      <c r="D57" s="61"/>
      <c r="E57" s="61"/>
      <c r="F57" s="61"/>
      <c r="G57" s="61"/>
      <c r="H57" s="61"/>
      <c r="I57" s="62"/>
      <c r="J57" s="22"/>
      <c r="K57" s="22"/>
      <c r="L57" s="22"/>
    </row>
    <row r="58" spans="1:12" ht="12.75">
      <c r="A58" s="60"/>
      <c r="B58" s="139" t="s">
        <v>249</v>
      </c>
      <c r="C58" s="140"/>
      <c r="D58" s="140"/>
      <c r="E58" s="140"/>
      <c r="F58" s="100"/>
      <c r="G58" s="100"/>
      <c r="H58" s="101"/>
      <c r="I58" s="101"/>
      <c r="J58" s="22"/>
      <c r="K58" s="22"/>
      <c r="L58" s="22"/>
    </row>
    <row r="59" spans="1:12" ht="12.75">
      <c r="A59" s="60"/>
      <c r="B59" s="102" t="s">
        <v>288</v>
      </c>
      <c r="C59" s="103"/>
      <c r="D59" s="103"/>
      <c r="E59" s="103"/>
      <c r="F59" s="103"/>
      <c r="G59" s="103"/>
      <c r="H59" s="145" t="s">
        <v>282</v>
      </c>
      <c r="I59" s="145"/>
      <c r="J59" s="22"/>
      <c r="K59" s="22"/>
      <c r="L59" s="22"/>
    </row>
    <row r="60" spans="1:12" ht="12.75">
      <c r="A60" s="60"/>
      <c r="B60" s="102" t="s">
        <v>283</v>
      </c>
      <c r="C60" s="103"/>
      <c r="D60" s="103"/>
      <c r="E60" s="103"/>
      <c r="F60" s="103"/>
      <c r="G60" s="103"/>
      <c r="H60" s="145"/>
      <c r="I60" s="145"/>
      <c r="J60" s="22"/>
      <c r="K60" s="22"/>
      <c r="L60" s="22"/>
    </row>
    <row r="61" spans="1:12" ht="12.75">
      <c r="A61" s="60"/>
      <c r="B61" s="102" t="s">
        <v>284</v>
      </c>
      <c r="C61" s="103"/>
      <c r="D61" s="103"/>
      <c r="E61" s="103"/>
      <c r="F61" s="103"/>
      <c r="G61" s="103"/>
      <c r="H61" s="145"/>
      <c r="I61" s="145"/>
      <c r="J61" s="22"/>
      <c r="K61" s="22"/>
      <c r="L61" s="22"/>
    </row>
    <row r="62" spans="1:12" ht="12.75">
      <c r="A62" s="60"/>
      <c r="B62" s="102" t="s">
        <v>285</v>
      </c>
      <c r="C62" s="104"/>
      <c r="D62" s="104"/>
      <c r="E62" s="104"/>
      <c r="F62" s="104"/>
      <c r="G62" s="104"/>
      <c r="H62" s="145"/>
      <c r="I62" s="145"/>
      <c r="J62" s="22"/>
      <c r="K62" s="22"/>
      <c r="L62" s="22"/>
    </row>
    <row r="63" spans="1:12" ht="12.75">
      <c r="A63" s="60"/>
      <c r="B63" s="102" t="s">
        <v>286</v>
      </c>
      <c r="C63" s="104"/>
      <c r="D63" s="104"/>
      <c r="E63" s="104"/>
      <c r="F63" s="104"/>
      <c r="G63" s="104"/>
      <c r="H63" s="145"/>
      <c r="I63" s="145"/>
      <c r="J63" s="22"/>
      <c r="K63" s="22"/>
      <c r="L63" s="22"/>
    </row>
    <row r="64" spans="1:12" ht="12.75">
      <c r="A64" s="60"/>
      <c r="B64" s="60"/>
      <c r="C64" s="61"/>
      <c r="D64" s="61"/>
      <c r="E64" s="61"/>
      <c r="F64" s="61"/>
      <c r="G64" s="61"/>
      <c r="H64" s="61"/>
      <c r="I64" s="62"/>
      <c r="J64" s="22"/>
      <c r="K64" s="22"/>
      <c r="L64" s="22"/>
    </row>
    <row r="65" spans="1:12" ht="13.5" thickBot="1">
      <c r="A65" s="63" t="s">
        <v>250</v>
      </c>
      <c r="B65" s="32"/>
      <c r="C65" s="32"/>
      <c r="D65" s="32"/>
      <c r="E65" s="32"/>
      <c r="F65" s="32"/>
      <c r="G65" s="64"/>
      <c r="H65" s="65"/>
      <c r="I65" s="64"/>
      <c r="J65" s="22"/>
      <c r="K65" s="22"/>
      <c r="L65" s="22"/>
    </row>
    <row r="66" spans="1:12" ht="12.75">
      <c r="A66" s="32"/>
      <c r="B66" s="32"/>
      <c r="C66" s="32"/>
      <c r="D66" s="32"/>
      <c r="E66" s="60" t="s">
        <v>251</v>
      </c>
      <c r="F66" s="22"/>
      <c r="G66" s="142" t="s">
        <v>252</v>
      </c>
      <c r="H66" s="143"/>
      <c r="I66" s="144"/>
      <c r="J66" s="22"/>
      <c r="K66" s="22"/>
      <c r="L66" s="22"/>
    </row>
    <row r="67" spans="1:12" ht="12.75">
      <c r="A67" s="66"/>
      <c r="B67" s="66"/>
      <c r="C67" s="37"/>
      <c r="D67" s="37"/>
      <c r="E67" s="37"/>
      <c r="F67" s="37"/>
      <c r="G67" s="128"/>
      <c r="H67" s="129"/>
      <c r="I67" s="37"/>
      <c r="J67" s="22"/>
      <c r="K67" s="22"/>
      <c r="L67" s="22"/>
    </row>
  </sheetData>
  <sheetProtection/>
  <protectedRanges>
    <protectedRange sqref="E2 H2 C6:D6 C8:D8 C10:D10 C12:I12 C14:D14 F14:I14 C16:I16 C18:I18 C20:I20 C24:G24 C22:F22 C26 I26 I24" name="Range1"/>
  </protectedRanges>
  <mergeCells count="50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4:B24"/>
    <mergeCell ref="D24:G24"/>
    <mergeCell ref="A22:B22"/>
    <mergeCell ref="D22:F22"/>
    <mergeCell ref="G22:H22"/>
    <mergeCell ref="A26:B26"/>
    <mergeCell ref="G26:H26"/>
    <mergeCell ref="A28:D28"/>
    <mergeCell ref="E28:G28"/>
    <mergeCell ref="H28:I28"/>
    <mergeCell ref="C49:I49"/>
    <mergeCell ref="A51:B51"/>
    <mergeCell ref="C51:E51"/>
    <mergeCell ref="H51:I51"/>
    <mergeCell ref="A1:C1"/>
    <mergeCell ref="A49:B49"/>
    <mergeCell ref="A47:B47"/>
    <mergeCell ref="C47:D47"/>
    <mergeCell ref="F47:I47"/>
    <mergeCell ref="C48:D48"/>
    <mergeCell ref="F48:G48"/>
    <mergeCell ref="G67:H67"/>
    <mergeCell ref="A53:B53"/>
    <mergeCell ref="C53:I53"/>
    <mergeCell ref="A55:B55"/>
    <mergeCell ref="C55:I55"/>
    <mergeCell ref="B58:E58"/>
    <mergeCell ref="C56:H56"/>
    <mergeCell ref="G66:I66"/>
    <mergeCell ref="H59:I63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30:H40">
    <cfRule type="cellIs" priority="1" dxfId="4" operator="equal" stopIfTrue="1">
      <formula>"DA"</formula>
    </cfRule>
  </conditionalFormatting>
  <hyperlinks>
    <hyperlink ref="C18" r:id="rId1" display="koncar.finance@koncar.hr"/>
    <hyperlink ref="C20" r:id="rId2" display="www.koncar.hr"/>
    <hyperlink ref="C53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10">
      <selection activeCell="J73" sqref="J73"/>
    </sheetView>
  </sheetViews>
  <sheetFormatPr defaultColWidth="9.140625" defaultRowHeight="12.75"/>
  <cols>
    <col min="7" max="7" width="7.7109375" style="0" customWidth="1"/>
    <col min="8" max="8" width="5.28125" style="0" customWidth="1"/>
    <col min="9" max="9" width="7.7109375" style="0" customWidth="1"/>
    <col min="10" max="10" width="7.00390625" style="0" customWidth="1"/>
    <col min="11" max="11" width="12.421875" style="0" customWidth="1"/>
    <col min="12" max="12" width="12.57421875" style="0" customWidth="1"/>
  </cols>
  <sheetData>
    <row r="1" spans="1:12" ht="12.75">
      <c r="A1" s="181" t="s">
        <v>133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ht="12.75">
      <c r="A2" s="185" t="s">
        <v>325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4"/>
    </row>
    <row r="3" spans="1:12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2.75">
      <c r="A4" s="191" t="s">
        <v>327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3"/>
    </row>
    <row r="5" spans="1:12" ht="38.25" customHeight="1" thickBot="1">
      <c r="A5" s="194" t="s">
        <v>41</v>
      </c>
      <c r="B5" s="195"/>
      <c r="C5" s="195"/>
      <c r="D5" s="195"/>
      <c r="E5" s="195"/>
      <c r="F5" s="195"/>
      <c r="G5" s="195"/>
      <c r="H5" s="196"/>
      <c r="I5" s="68" t="s">
        <v>253</v>
      </c>
      <c r="J5" s="105" t="s">
        <v>326</v>
      </c>
      <c r="K5" s="69" t="s">
        <v>91</v>
      </c>
      <c r="L5" s="70" t="s">
        <v>92</v>
      </c>
    </row>
    <row r="6" spans="1:12" ht="12.75">
      <c r="A6" s="197">
        <v>1</v>
      </c>
      <c r="B6" s="197"/>
      <c r="C6" s="197"/>
      <c r="D6" s="197"/>
      <c r="E6" s="197"/>
      <c r="F6" s="197"/>
      <c r="G6" s="197"/>
      <c r="H6" s="197"/>
      <c r="I6" s="72">
        <v>2</v>
      </c>
      <c r="J6" s="72">
        <v>3</v>
      </c>
      <c r="K6" s="71">
        <v>4</v>
      </c>
      <c r="L6" s="71">
        <v>5</v>
      </c>
    </row>
    <row r="7" spans="1:12" ht="12.75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200"/>
    </row>
    <row r="8" spans="1:12" ht="12.75">
      <c r="A8" s="201" t="s">
        <v>42</v>
      </c>
      <c r="B8" s="202"/>
      <c r="C8" s="202"/>
      <c r="D8" s="202"/>
      <c r="E8" s="202"/>
      <c r="F8" s="202"/>
      <c r="G8" s="202"/>
      <c r="H8" s="203"/>
      <c r="I8" s="6">
        <v>1</v>
      </c>
      <c r="J8" s="111"/>
      <c r="K8" s="11">
        <v>0</v>
      </c>
      <c r="L8" s="11">
        <v>0</v>
      </c>
    </row>
    <row r="9" spans="1:12" ht="12.75">
      <c r="A9" s="204" t="s">
        <v>10</v>
      </c>
      <c r="B9" s="205"/>
      <c r="C9" s="205"/>
      <c r="D9" s="205"/>
      <c r="E9" s="205"/>
      <c r="F9" s="205"/>
      <c r="G9" s="205"/>
      <c r="H9" s="206"/>
      <c r="I9" s="4">
        <v>2</v>
      </c>
      <c r="J9" s="112"/>
      <c r="K9" s="12">
        <f>K10+K17+K27+K36+K40</f>
        <v>1494777333</v>
      </c>
      <c r="L9" s="12">
        <f>L10+L17+L27+L36+L40</f>
        <v>1436401680</v>
      </c>
    </row>
    <row r="10" spans="1:12" ht="12.75">
      <c r="A10" s="188" t="s">
        <v>178</v>
      </c>
      <c r="B10" s="189"/>
      <c r="C10" s="189"/>
      <c r="D10" s="189"/>
      <c r="E10" s="189"/>
      <c r="F10" s="189"/>
      <c r="G10" s="189"/>
      <c r="H10" s="190"/>
      <c r="I10" s="4">
        <v>3</v>
      </c>
      <c r="J10" s="112">
        <v>19</v>
      </c>
      <c r="K10" s="12">
        <f>SUM(K11:K16)</f>
        <v>52009689</v>
      </c>
      <c r="L10" s="12">
        <f>SUM(L11:L16)</f>
        <v>48635976</v>
      </c>
    </row>
    <row r="11" spans="1:12" ht="12.75">
      <c r="A11" s="188" t="s">
        <v>93</v>
      </c>
      <c r="B11" s="189"/>
      <c r="C11" s="189"/>
      <c r="D11" s="189"/>
      <c r="E11" s="189"/>
      <c r="F11" s="189"/>
      <c r="G11" s="189"/>
      <c r="H11" s="190"/>
      <c r="I11" s="4">
        <v>4</v>
      </c>
      <c r="J11" s="112"/>
      <c r="K11" s="13">
        <v>32014082</v>
      </c>
      <c r="L11" s="13">
        <v>26436078</v>
      </c>
    </row>
    <row r="12" spans="1:12" ht="12.75">
      <c r="A12" s="188" t="s">
        <v>11</v>
      </c>
      <c r="B12" s="189"/>
      <c r="C12" s="189"/>
      <c r="D12" s="189"/>
      <c r="E12" s="189"/>
      <c r="F12" s="189"/>
      <c r="G12" s="189"/>
      <c r="H12" s="190"/>
      <c r="I12" s="4">
        <v>5</v>
      </c>
      <c r="J12" s="112"/>
      <c r="K12" s="13">
        <v>7666909</v>
      </c>
      <c r="L12" s="13">
        <v>7742495</v>
      </c>
    </row>
    <row r="13" spans="1:12" ht="12.75">
      <c r="A13" s="188" t="s">
        <v>94</v>
      </c>
      <c r="B13" s="189"/>
      <c r="C13" s="189"/>
      <c r="D13" s="189"/>
      <c r="E13" s="189"/>
      <c r="F13" s="189"/>
      <c r="G13" s="189"/>
      <c r="H13" s="190"/>
      <c r="I13" s="4">
        <v>6</v>
      </c>
      <c r="J13" s="112">
        <v>18</v>
      </c>
      <c r="K13" s="13">
        <v>7980446</v>
      </c>
      <c r="L13" s="13">
        <v>7342331</v>
      </c>
    </row>
    <row r="14" spans="1:12" ht="12.75">
      <c r="A14" s="188" t="s">
        <v>181</v>
      </c>
      <c r="B14" s="189"/>
      <c r="C14" s="189"/>
      <c r="D14" s="189"/>
      <c r="E14" s="189"/>
      <c r="F14" s="189"/>
      <c r="G14" s="189"/>
      <c r="H14" s="190"/>
      <c r="I14" s="4">
        <v>7</v>
      </c>
      <c r="J14" s="112"/>
      <c r="K14" s="13">
        <v>0</v>
      </c>
      <c r="L14" s="13">
        <v>0</v>
      </c>
    </row>
    <row r="15" spans="1:12" ht="12.75">
      <c r="A15" s="188" t="s">
        <v>182</v>
      </c>
      <c r="B15" s="189"/>
      <c r="C15" s="189"/>
      <c r="D15" s="189"/>
      <c r="E15" s="189"/>
      <c r="F15" s="189"/>
      <c r="G15" s="189"/>
      <c r="H15" s="190"/>
      <c r="I15" s="4">
        <v>8</v>
      </c>
      <c r="J15" s="112"/>
      <c r="K15" s="13">
        <v>4006864</v>
      </c>
      <c r="L15" s="13">
        <v>6902929</v>
      </c>
    </row>
    <row r="16" spans="1:12" ht="12.75">
      <c r="A16" s="188" t="s">
        <v>183</v>
      </c>
      <c r="B16" s="189"/>
      <c r="C16" s="189"/>
      <c r="D16" s="189"/>
      <c r="E16" s="189"/>
      <c r="F16" s="189"/>
      <c r="G16" s="189"/>
      <c r="H16" s="190"/>
      <c r="I16" s="4">
        <v>9</v>
      </c>
      <c r="J16" s="112"/>
      <c r="K16" s="13">
        <v>341388</v>
      </c>
      <c r="L16" s="13">
        <v>212143</v>
      </c>
    </row>
    <row r="17" spans="1:12" ht="12.75">
      <c r="A17" s="188" t="s">
        <v>179</v>
      </c>
      <c r="B17" s="189"/>
      <c r="C17" s="189"/>
      <c r="D17" s="189"/>
      <c r="E17" s="189"/>
      <c r="F17" s="189"/>
      <c r="G17" s="189"/>
      <c r="H17" s="190"/>
      <c r="I17" s="4">
        <v>10</v>
      </c>
      <c r="J17" s="112">
        <v>20</v>
      </c>
      <c r="K17" s="12">
        <f>SUM(K18:K26)</f>
        <v>1149201502</v>
      </c>
      <c r="L17" s="12">
        <f>SUM(L18:L26)</f>
        <v>1101401089</v>
      </c>
    </row>
    <row r="18" spans="1:12" ht="12.75">
      <c r="A18" s="188" t="s">
        <v>184</v>
      </c>
      <c r="B18" s="189"/>
      <c r="C18" s="189"/>
      <c r="D18" s="189"/>
      <c r="E18" s="189"/>
      <c r="F18" s="189"/>
      <c r="G18" s="189"/>
      <c r="H18" s="190"/>
      <c r="I18" s="4">
        <v>11</v>
      </c>
      <c r="J18" s="112"/>
      <c r="K18" s="13">
        <v>148137183</v>
      </c>
      <c r="L18" s="13">
        <v>150227351</v>
      </c>
    </row>
    <row r="19" spans="1:12" ht="12.75">
      <c r="A19" s="188" t="s">
        <v>220</v>
      </c>
      <c r="B19" s="189"/>
      <c r="C19" s="189"/>
      <c r="D19" s="189"/>
      <c r="E19" s="189"/>
      <c r="F19" s="189"/>
      <c r="G19" s="189"/>
      <c r="H19" s="190"/>
      <c r="I19" s="4">
        <v>12</v>
      </c>
      <c r="J19" s="112"/>
      <c r="K19" s="13">
        <v>343994618</v>
      </c>
      <c r="L19" s="13">
        <v>346741531</v>
      </c>
    </row>
    <row r="20" spans="1:12" ht="12.75">
      <c r="A20" s="188" t="s">
        <v>185</v>
      </c>
      <c r="B20" s="189"/>
      <c r="C20" s="189"/>
      <c r="D20" s="189"/>
      <c r="E20" s="189"/>
      <c r="F20" s="189"/>
      <c r="G20" s="189"/>
      <c r="H20" s="190"/>
      <c r="I20" s="4">
        <v>13</v>
      </c>
      <c r="J20" s="112"/>
      <c r="K20" s="13">
        <v>406004433</v>
      </c>
      <c r="L20" s="13">
        <v>364677407</v>
      </c>
    </row>
    <row r="21" spans="1:12" ht="12.75">
      <c r="A21" s="188" t="s">
        <v>21</v>
      </c>
      <c r="B21" s="189"/>
      <c r="C21" s="189"/>
      <c r="D21" s="189"/>
      <c r="E21" s="189"/>
      <c r="F21" s="189"/>
      <c r="G21" s="189"/>
      <c r="H21" s="190"/>
      <c r="I21" s="4">
        <v>14</v>
      </c>
      <c r="J21" s="112"/>
      <c r="K21" s="13">
        <v>66316744</v>
      </c>
      <c r="L21" s="13">
        <v>66046769</v>
      </c>
    </row>
    <row r="22" spans="1:12" ht="12.75">
      <c r="A22" s="188" t="s">
        <v>22</v>
      </c>
      <c r="B22" s="189"/>
      <c r="C22" s="189"/>
      <c r="D22" s="189"/>
      <c r="E22" s="189"/>
      <c r="F22" s="189"/>
      <c r="G22" s="189"/>
      <c r="H22" s="190"/>
      <c r="I22" s="4">
        <v>15</v>
      </c>
      <c r="J22" s="112"/>
      <c r="K22" s="13">
        <v>0</v>
      </c>
      <c r="L22" s="13">
        <v>0</v>
      </c>
    </row>
    <row r="23" spans="1:12" ht="12.75">
      <c r="A23" s="188" t="s">
        <v>50</v>
      </c>
      <c r="B23" s="189"/>
      <c r="C23" s="189"/>
      <c r="D23" s="189"/>
      <c r="E23" s="189"/>
      <c r="F23" s="189"/>
      <c r="G23" s="189"/>
      <c r="H23" s="190"/>
      <c r="I23" s="4">
        <v>16</v>
      </c>
      <c r="J23" s="112"/>
      <c r="K23" s="13">
        <v>5286185</v>
      </c>
      <c r="L23" s="13">
        <v>9531929</v>
      </c>
    </row>
    <row r="24" spans="1:12" ht="12.75">
      <c r="A24" s="188" t="s">
        <v>51</v>
      </c>
      <c r="B24" s="189"/>
      <c r="C24" s="189"/>
      <c r="D24" s="189"/>
      <c r="E24" s="189"/>
      <c r="F24" s="189"/>
      <c r="G24" s="189"/>
      <c r="H24" s="190"/>
      <c r="I24" s="4">
        <v>17</v>
      </c>
      <c r="J24" s="112"/>
      <c r="K24" s="13">
        <v>15725440</v>
      </c>
      <c r="L24" s="13">
        <v>25371451</v>
      </c>
    </row>
    <row r="25" spans="1:12" ht="12.75">
      <c r="A25" s="188" t="s">
        <v>52</v>
      </c>
      <c r="B25" s="189"/>
      <c r="C25" s="189"/>
      <c r="D25" s="189"/>
      <c r="E25" s="189"/>
      <c r="F25" s="189"/>
      <c r="G25" s="189"/>
      <c r="H25" s="190"/>
      <c r="I25" s="4">
        <v>18</v>
      </c>
      <c r="J25" s="112"/>
      <c r="K25" s="13">
        <v>588397</v>
      </c>
      <c r="L25" s="13">
        <v>1031516</v>
      </c>
    </row>
    <row r="26" spans="1:12" ht="12.75">
      <c r="A26" s="188" t="s">
        <v>53</v>
      </c>
      <c r="B26" s="189"/>
      <c r="C26" s="189"/>
      <c r="D26" s="189"/>
      <c r="E26" s="189"/>
      <c r="F26" s="189"/>
      <c r="G26" s="189"/>
      <c r="H26" s="190"/>
      <c r="I26" s="4">
        <v>19</v>
      </c>
      <c r="J26" s="112">
        <v>21</v>
      </c>
      <c r="K26" s="13">
        <v>163148502</v>
      </c>
      <c r="L26" s="13">
        <v>137773135</v>
      </c>
    </row>
    <row r="27" spans="1:12" ht="12.75">
      <c r="A27" s="188" t="s">
        <v>163</v>
      </c>
      <c r="B27" s="189"/>
      <c r="C27" s="189"/>
      <c r="D27" s="189"/>
      <c r="E27" s="189"/>
      <c r="F27" s="189"/>
      <c r="G27" s="189"/>
      <c r="H27" s="190"/>
      <c r="I27" s="4">
        <v>20</v>
      </c>
      <c r="J27" s="112">
        <v>23</v>
      </c>
      <c r="K27" s="12">
        <f>SUM(K28:K35)</f>
        <v>279060241</v>
      </c>
      <c r="L27" s="12">
        <f>SUM(L28:L35)</f>
        <v>275225424</v>
      </c>
    </row>
    <row r="28" spans="1:12" ht="12.75">
      <c r="A28" s="188" t="s">
        <v>54</v>
      </c>
      <c r="B28" s="189"/>
      <c r="C28" s="189"/>
      <c r="D28" s="189"/>
      <c r="E28" s="189"/>
      <c r="F28" s="189"/>
      <c r="G28" s="189"/>
      <c r="H28" s="190"/>
      <c r="I28" s="4">
        <v>21</v>
      </c>
      <c r="J28" s="112"/>
      <c r="K28" s="13">
        <v>290067</v>
      </c>
      <c r="L28" s="13">
        <v>290067</v>
      </c>
    </row>
    <row r="29" spans="1:12" ht="12.75">
      <c r="A29" s="188" t="s">
        <v>55</v>
      </c>
      <c r="B29" s="189"/>
      <c r="C29" s="189"/>
      <c r="D29" s="189"/>
      <c r="E29" s="189"/>
      <c r="F29" s="189"/>
      <c r="G29" s="189"/>
      <c r="H29" s="190"/>
      <c r="I29" s="4">
        <v>22</v>
      </c>
      <c r="J29" s="112"/>
      <c r="K29" s="13">
        <v>0</v>
      </c>
      <c r="L29" s="13">
        <v>0</v>
      </c>
    </row>
    <row r="30" spans="1:12" ht="12.75">
      <c r="A30" s="188" t="s">
        <v>56</v>
      </c>
      <c r="B30" s="189"/>
      <c r="C30" s="189"/>
      <c r="D30" s="189"/>
      <c r="E30" s="189"/>
      <c r="F30" s="189"/>
      <c r="G30" s="189"/>
      <c r="H30" s="190"/>
      <c r="I30" s="4">
        <v>23</v>
      </c>
      <c r="J30" s="112"/>
      <c r="K30" s="13">
        <v>5617242</v>
      </c>
      <c r="L30" s="13">
        <v>3527783</v>
      </c>
    </row>
    <row r="31" spans="1:12" ht="12.75">
      <c r="A31" s="188" t="s">
        <v>61</v>
      </c>
      <c r="B31" s="189"/>
      <c r="C31" s="189"/>
      <c r="D31" s="189"/>
      <c r="E31" s="189"/>
      <c r="F31" s="189"/>
      <c r="G31" s="189"/>
      <c r="H31" s="190"/>
      <c r="I31" s="4">
        <v>24</v>
      </c>
      <c r="J31" s="112"/>
      <c r="K31" s="13">
        <v>0</v>
      </c>
      <c r="L31" s="13">
        <v>0</v>
      </c>
    </row>
    <row r="32" spans="1:12" ht="12.75">
      <c r="A32" s="188" t="s">
        <v>62</v>
      </c>
      <c r="B32" s="189"/>
      <c r="C32" s="189"/>
      <c r="D32" s="189"/>
      <c r="E32" s="189"/>
      <c r="F32" s="189"/>
      <c r="G32" s="189"/>
      <c r="H32" s="190"/>
      <c r="I32" s="4">
        <v>25</v>
      </c>
      <c r="J32" s="112"/>
      <c r="K32" s="13">
        <v>1530746</v>
      </c>
      <c r="L32" s="13">
        <v>1265593</v>
      </c>
    </row>
    <row r="33" spans="1:12" ht="12.75">
      <c r="A33" s="188" t="s">
        <v>63</v>
      </c>
      <c r="B33" s="189"/>
      <c r="C33" s="189"/>
      <c r="D33" s="189"/>
      <c r="E33" s="189"/>
      <c r="F33" s="189"/>
      <c r="G33" s="189"/>
      <c r="H33" s="190"/>
      <c r="I33" s="4">
        <v>26</v>
      </c>
      <c r="J33" s="112"/>
      <c r="K33" s="13">
        <v>8064232</v>
      </c>
      <c r="L33" s="13">
        <v>7567423</v>
      </c>
    </row>
    <row r="34" spans="1:12" ht="12.75">
      <c r="A34" s="188" t="s">
        <v>57</v>
      </c>
      <c r="B34" s="189"/>
      <c r="C34" s="189"/>
      <c r="D34" s="189"/>
      <c r="E34" s="189"/>
      <c r="F34" s="189"/>
      <c r="G34" s="189"/>
      <c r="H34" s="190"/>
      <c r="I34" s="4">
        <v>27</v>
      </c>
      <c r="J34" s="112"/>
      <c r="K34" s="13">
        <v>38957</v>
      </c>
      <c r="L34" s="13">
        <v>57782</v>
      </c>
    </row>
    <row r="35" spans="1:12" ht="12.75">
      <c r="A35" s="188" t="s">
        <v>155</v>
      </c>
      <c r="B35" s="189"/>
      <c r="C35" s="189"/>
      <c r="D35" s="189"/>
      <c r="E35" s="189"/>
      <c r="F35" s="189"/>
      <c r="G35" s="189"/>
      <c r="H35" s="190"/>
      <c r="I35" s="4">
        <v>28</v>
      </c>
      <c r="J35" s="112">
        <v>22</v>
      </c>
      <c r="K35" s="13">
        <v>263518997</v>
      </c>
      <c r="L35" s="13">
        <v>262516776</v>
      </c>
    </row>
    <row r="36" spans="1:12" ht="12.75">
      <c r="A36" s="188" t="s">
        <v>156</v>
      </c>
      <c r="B36" s="189"/>
      <c r="C36" s="189"/>
      <c r="D36" s="189"/>
      <c r="E36" s="189"/>
      <c r="F36" s="189"/>
      <c r="G36" s="189"/>
      <c r="H36" s="190"/>
      <c r="I36" s="4">
        <v>29</v>
      </c>
      <c r="J36" s="112">
        <v>24</v>
      </c>
      <c r="K36" s="12">
        <f>SUM(K37:K39)</f>
        <v>14178830</v>
      </c>
      <c r="L36" s="12">
        <f>SUM(L37:L39)</f>
        <v>10874967</v>
      </c>
    </row>
    <row r="37" spans="1:12" ht="12.75">
      <c r="A37" s="188" t="s">
        <v>58</v>
      </c>
      <c r="B37" s="189"/>
      <c r="C37" s="189"/>
      <c r="D37" s="189"/>
      <c r="E37" s="189"/>
      <c r="F37" s="189"/>
      <c r="G37" s="189"/>
      <c r="H37" s="190"/>
      <c r="I37" s="4">
        <v>30</v>
      </c>
      <c r="J37" s="112"/>
      <c r="K37" s="13">
        <v>0</v>
      </c>
      <c r="L37" s="13">
        <v>0</v>
      </c>
    </row>
    <row r="38" spans="1:12" ht="12.75">
      <c r="A38" s="188" t="s">
        <v>59</v>
      </c>
      <c r="B38" s="189"/>
      <c r="C38" s="189"/>
      <c r="D38" s="189"/>
      <c r="E38" s="189"/>
      <c r="F38" s="189"/>
      <c r="G38" s="189"/>
      <c r="H38" s="190"/>
      <c r="I38" s="4">
        <v>31</v>
      </c>
      <c r="J38" s="112"/>
      <c r="K38" s="13">
        <v>8991459</v>
      </c>
      <c r="L38" s="13">
        <v>6573825</v>
      </c>
    </row>
    <row r="39" spans="1:12" ht="12.75">
      <c r="A39" s="188" t="s">
        <v>60</v>
      </c>
      <c r="B39" s="189"/>
      <c r="C39" s="189"/>
      <c r="D39" s="189"/>
      <c r="E39" s="189"/>
      <c r="F39" s="189"/>
      <c r="G39" s="189"/>
      <c r="H39" s="190"/>
      <c r="I39" s="4">
        <v>32</v>
      </c>
      <c r="J39" s="112"/>
      <c r="K39" s="13">
        <v>5187371</v>
      </c>
      <c r="L39" s="13">
        <v>4301142</v>
      </c>
    </row>
    <row r="40" spans="1:12" ht="12.75">
      <c r="A40" s="188" t="s">
        <v>157</v>
      </c>
      <c r="B40" s="189"/>
      <c r="C40" s="189"/>
      <c r="D40" s="189"/>
      <c r="E40" s="189"/>
      <c r="F40" s="189"/>
      <c r="G40" s="189"/>
      <c r="H40" s="190"/>
      <c r="I40" s="4">
        <v>33</v>
      </c>
      <c r="J40" s="112">
        <v>16</v>
      </c>
      <c r="K40" s="13">
        <v>327071</v>
      </c>
      <c r="L40" s="13">
        <v>264224</v>
      </c>
    </row>
    <row r="41" spans="1:12" ht="12.75">
      <c r="A41" s="204" t="s">
        <v>213</v>
      </c>
      <c r="B41" s="205"/>
      <c r="C41" s="205"/>
      <c r="D41" s="205"/>
      <c r="E41" s="205"/>
      <c r="F41" s="205"/>
      <c r="G41" s="205"/>
      <c r="H41" s="206"/>
      <c r="I41" s="4">
        <v>34</v>
      </c>
      <c r="J41" s="112"/>
      <c r="K41" s="12">
        <f>K42+K50+K57+K65</f>
        <v>2298557467</v>
      </c>
      <c r="L41" s="12">
        <f>L42+L50+L57+L65</f>
        <v>2264787369</v>
      </c>
    </row>
    <row r="42" spans="1:12" ht="12.75">
      <c r="A42" s="188" t="s">
        <v>79</v>
      </c>
      <c r="B42" s="189"/>
      <c r="C42" s="189"/>
      <c r="D42" s="189"/>
      <c r="E42" s="189"/>
      <c r="F42" s="189"/>
      <c r="G42" s="189"/>
      <c r="H42" s="190"/>
      <c r="I42" s="4">
        <v>35</v>
      </c>
      <c r="J42" s="112">
        <v>25</v>
      </c>
      <c r="K42" s="12">
        <f>SUM(K43:K49)</f>
        <v>484184941</v>
      </c>
      <c r="L42" s="12">
        <f>SUM(L43:L49)</f>
        <v>461997111</v>
      </c>
    </row>
    <row r="43" spans="1:12" ht="12.75">
      <c r="A43" s="188" t="s">
        <v>97</v>
      </c>
      <c r="B43" s="189"/>
      <c r="C43" s="189"/>
      <c r="D43" s="189"/>
      <c r="E43" s="189"/>
      <c r="F43" s="189"/>
      <c r="G43" s="189"/>
      <c r="H43" s="190"/>
      <c r="I43" s="4">
        <v>36</v>
      </c>
      <c r="J43" s="112"/>
      <c r="K43" s="13">
        <v>222462259</v>
      </c>
      <c r="L43" s="13">
        <v>223313705</v>
      </c>
    </row>
    <row r="44" spans="1:12" ht="12.75">
      <c r="A44" s="188" t="s">
        <v>98</v>
      </c>
      <c r="B44" s="189"/>
      <c r="C44" s="189"/>
      <c r="D44" s="189"/>
      <c r="E44" s="189"/>
      <c r="F44" s="189"/>
      <c r="G44" s="189"/>
      <c r="H44" s="190"/>
      <c r="I44" s="4">
        <v>37</v>
      </c>
      <c r="J44" s="112"/>
      <c r="K44" s="13">
        <v>147479015</v>
      </c>
      <c r="L44" s="13">
        <v>149156841</v>
      </c>
    </row>
    <row r="45" spans="1:12" ht="12.75">
      <c r="A45" s="188" t="s">
        <v>64</v>
      </c>
      <c r="B45" s="189"/>
      <c r="C45" s="189"/>
      <c r="D45" s="189"/>
      <c r="E45" s="189"/>
      <c r="F45" s="189"/>
      <c r="G45" s="189"/>
      <c r="H45" s="190"/>
      <c r="I45" s="4">
        <v>38</v>
      </c>
      <c r="J45" s="112"/>
      <c r="K45" s="13">
        <v>82119109</v>
      </c>
      <c r="L45" s="13">
        <v>56157754</v>
      </c>
    </row>
    <row r="46" spans="1:12" ht="12.75">
      <c r="A46" s="188" t="s">
        <v>65</v>
      </c>
      <c r="B46" s="189"/>
      <c r="C46" s="189"/>
      <c r="D46" s="189"/>
      <c r="E46" s="189"/>
      <c r="F46" s="189"/>
      <c r="G46" s="189"/>
      <c r="H46" s="190"/>
      <c r="I46" s="4">
        <v>39</v>
      </c>
      <c r="J46" s="112"/>
      <c r="K46" s="13">
        <v>23791097</v>
      </c>
      <c r="L46" s="13">
        <v>24910880</v>
      </c>
    </row>
    <row r="47" spans="1:12" ht="12.75">
      <c r="A47" s="188" t="s">
        <v>66</v>
      </c>
      <c r="B47" s="189"/>
      <c r="C47" s="189"/>
      <c r="D47" s="189"/>
      <c r="E47" s="189"/>
      <c r="F47" s="189"/>
      <c r="G47" s="189"/>
      <c r="H47" s="190"/>
      <c r="I47" s="4">
        <v>40</v>
      </c>
      <c r="J47" s="112"/>
      <c r="K47" s="13">
        <v>4194790</v>
      </c>
      <c r="L47" s="13">
        <v>8457931</v>
      </c>
    </row>
    <row r="48" spans="1:12" ht="12.75">
      <c r="A48" s="188" t="s">
        <v>67</v>
      </c>
      <c r="B48" s="189"/>
      <c r="C48" s="189"/>
      <c r="D48" s="189"/>
      <c r="E48" s="189"/>
      <c r="F48" s="189"/>
      <c r="G48" s="189"/>
      <c r="H48" s="190"/>
      <c r="I48" s="4">
        <v>41</v>
      </c>
      <c r="J48" s="112"/>
      <c r="K48" s="13">
        <v>4138671</v>
      </c>
      <c r="L48" s="13">
        <v>0</v>
      </c>
    </row>
    <row r="49" spans="1:12" ht="12.75">
      <c r="A49" s="188" t="s">
        <v>68</v>
      </c>
      <c r="B49" s="189"/>
      <c r="C49" s="189"/>
      <c r="D49" s="189"/>
      <c r="E49" s="189"/>
      <c r="F49" s="189"/>
      <c r="G49" s="189"/>
      <c r="H49" s="190"/>
      <c r="I49" s="4">
        <v>42</v>
      </c>
      <c r="J49" s="112"/>
      <c r="K49" s="13">
        <v>0</v>
      </c>
      <c r="L49" s="13">
        <v>0</v>
      </c>
    </row>
    <row r="50" spans="1:12" ht="12.75">
      <c r="A50" s="188" t="s">
        <v>80</v>
      </c>
      <c r="B50" s="189"/>
      <c r="C50" s="189"/>
      <c r="D50" s="189"/>
      <c r="E50" s="189"/>
      <c r="F50" s="189"/>
      <c r="G50" s="189"/>
      <c r="H50" s="190"/>
      <c r="I50" s="4">
        <v>43</v>
      </c>
      <c r="J50" s="112"/>
      <c r="K50" s="12">
        <f>SUM(K51:K56)</f>
        <v>998059831</v>
      </c>
      <c r="L50" s="12">
        <f>SUM(L51:L56)</f>
        <v>1008993030</v>
      </c>
    </row>
    <row r="51" spans="1:12" ht="12.75">
      <c r="A51" s="188" t="s">
        <v>173</v>
      </c>
      <c r="B51" s="189"/>
      <c r="C51" s="189"/>
      <c r="D51" s="189"/>
      <c r="E51" s="189"/>
      <c r="F51" s="189"/>
      <c r="G51" s="189"/>
      <c r="H51" s="190"/>
      <c r="I51" s="4">
        <v>44</v>
      </c>
      <c r="J51" s="112">
        <v>26</v>
      </c>
      <c r="K51" s="13">
        <v>97476136</v>
      </c>
      <c r="L51" s="13">
        <v>33338230</v>
      </c>
    </row>
    <row r="52" spans="1:12" ht="12.75">
      <c r="A52" s="188" t="s">
        <v>174</v>
      </c>
      <c r="B52" s="189"/>
      <c r="C52" s="189"/>
      <c r="D52" s="189"/>
      <c r="E52" s="189"/>
      <c r="F52" s="189"/>
      <c r="G52" s="189"/>
      <c r="H52" s="190"/>
      <c r="I52" s="4">
        <v>45</v>
      </c>
      <c r="J52" s="112">
        <v>27</v>
      </c>
      <c r="K52" s="13">
        <v>785996173</v>
      </c>
      <c r="L52" s="13">
        <v>877855448</v>
      </c>
    </row>
    <row r="53" spans="1:12" ht="12.75">
      <c r="A53" s="188" t="s">
        <v>175</v>
      </c>
      <c r="B53" s="189"/>
      <c r="C53" s="189"/>
      <c r="D53" s="189"/>
      <c r="E53" s="189"/>
      <c r="F53" s="189"/>
      <c r="G53" s="189"/>
      <c r="H53" s="190"/>
      <c r="I53" s="4">
        <v>46</v>
      </c>
      <c r="J53" s="112"/>
      <c r="K53" s="13">
        <v>0</v>
      </c>
      <c r="L53" s="13">
        <v>0</v>
      </c>
    </row>
    <row r="54" spans="1:12" ht="12.75">
      <c r="A54" s="188" t="s">
        <v>176</v>
      </c>
      <c r="B54" s="189"/>
      <c r="C54" s="189"/>
      <c r="D54" s="189"/>
      <c r="E54" s="189"/>
      <c r="F54" s="189"/>
      <c r="G54" s="189"/>
      <c r="H54" s="190"/>
      <c r="I54" s="4">
        <v>47</v>
      </c>
      <c r="J54" s="112">
        <v>28</v>
      </c>
      <c r="K54" s="13">
        <v>765397</v>
      </c>
      <c r="L54" s="13">
        <v>1315878</v>
      </c>
    </row>
    <row r="55" spans="1:12" ht="12.75">
      <c r="A55" s="188" t="s">
        <v>7</v>
      </c>
      <c r="B55" s="189"/>
      <c r="C55" s="189"/>
      <c r="D55" s="189"/>
      <c r="E55" s="189"/>
      <c r="F55" s="189"/>
      <c r="G55" s="189"/>
      <c r="H55" s="190"/>
      <c r="I55" s="4">
        <v>48</v>
      </c>
      <c r="J55" s="112">
        <v>28</v>
      </c>
      <c r="K55" s="13">
        <v>46500125</v>
      </c>
      <c r="L55" s="13">
        <v>54887353</v>
      </c>
    </row>
    <row r="56" spans="1:12" ht="12.75">
      <c r="A56" s="188" t="s">
        <v>8</v>
      </c>
      <c r="B56" s="189"/>
      <c r="C56" s="189"/>
      <c r="D56" s="189"/>
      <c r="E56" s="189"/>
      <c r="F56" s="189"/>
      <c r="G56" s="189"/>
      <c r="H56" s="190"/>
      <c r="I56" s="4">
        <v>49</v>
      </c>
      <c r="J56" s="112">
        <v>28</v>
      </c>
      <c r="K56" s="13">
        <v>67322000</v>
      </c>
      <c r="L56" s="13">
        <v>41596121</v>
      </c>
    </row>
    <row r="57" spans="1:12" ht="12.75">
      <c r="A57" s="188" t="s">
        <v>81</v>
      </c>
      <c r="B57" s="189"/>
      <c r="C57" s="189"/>
      <c r="D57" s="189"/>
      <c r="E57" s="189"/>
      <c r="F57" s="189"/>
      <c r="G57" s="189"/>
      <c r="H57" s="190"/>
      <c r="I57" s="4">
        <v>50</v>
      </c>
      <c r="J57" s="112">
        <v>29</v>
      </c>
      <c r="K57" s="12">
        <f>SUM(K58:K64)</f>
        <v>374842074</v>
      </c>
      <c r="L57" s="12">
        <f>SUM(L58:L64)</f>
        <v>273100411</v>
      </c>
    </row>
    <row r="58" spans="1:12" ht="12.75">
      <c r="A58" s="188" t="s">
        <v>54</v>
      </c>
      <c r="B58" s="189"/>
      <c r="C58" s="189"/>
      <c r="D58" s="189"/>
      <c r="E58" s="189"/>
      <c r="F58" s="189"/>
      <c r="G58" s="189"/>
      <c r="H58" s="190"/>
      <c r="I58" s="4">
        <v>51</v>
      </c>
      <c r="J58" s="112"/>
      <c r="K58" s="13">
        <v>0</v>
      </c>
      <c r="L58" s="13">
        <v>0</v>
      </c>
    </row>
    <row r="59" spans="1:12" ht="12.75">
      <c r="A59" s="188" t="s">
        <v>55</v>
      </c>
      <c r="B59" s="189"/>
      <c r="C59" s="189"/>
      <c r="D59" s="189"/>
      <c r="E59" s="189"/>
      <c r="F59" s="189"/>
      <c r="G59" s="189"/>
      <c r="H59" s="190"/>
      <c r="I59" s="4">
        <v>52</v>
      </c>
      <c r="J59" s="112"/>
      <c r="K59" s="13">
        <v>0</v>
      </c>
      <c r="L59" s="13">
        <v>0</v>
      </c>
    </row>
    <row r="60" spans="1:12" ht="12.75">
      <c r="A60" s="188" t="s">
        <v>215</v>
      </c>
      <c r="B60" s="189"/>
      <c r="C60" s="189"/>
      <c r="D60" s="189"/>
      <c r="E60" s="189"/>
      <c r="F60" s="189"/>
      <c r="G60" s="189"/>
      <c r="H60" s="190"/>
      <c r="I60" s="4">
        <v>53</v>
      </c>
      <c r="J60" s="112"/>
      <c r="K60" s="13">
        <v>0</v>
      </c>
      <c r="L60" s="13">
        <v>0</v>
      </c>
    </row>
    <row r="61" spans="1:12" ht="12.75">
      <c r="A61" s="188" t="s">
        <v>61</v>
      </c>
      <c r="B61" s="189"/>
      <c r="C61" s="189"/>
      <c r="D61" s="189"/>
      <c r="E61" s="189"/>
      <c r="F61" s="189"/>
      <c r="G61" s="189"/>
      <c r="H61" s="190"/>
      <c r="I61" s="4">
        <v>54</v>
      </c>
      <c r="J61" s="112"/>
      <c r="K61" s="13">
        <v>0</v>
      </c>
      <c r="L61" s="13">
        <v>0</v>
      </c>
    </row>
    <row r="62" spans="1:12" ht="12.75">
      <c r="A62" s="188" t="s">
        <v>62</v>
      </c>
      <c r="B62" s="189"/>
      <c r="C62" s="189"/>
      <c r="D62" s="189"/>
      <c r="E62" s="189"/>
      <c r="F62" s="189"/>
      <c r="G62" s="189"/>
      <c r="H62" s="190"/>
      <c r="I62" s="4">
        <v>55</v>
      </c>
      <c r="J62" s="112"/>
      <c r="K62" s="13">
        <v>0</v>
      </c>
      <c r="L62" s="13">
        <v>0</v>
      </c>
    </row>
    <row r="63" spans="1:12" ht="12.75">
      <c r="A63" s="188" t="s">
        <v>63</v>
      </c>
      <c r="B63" s="189"/>
      <c r="C63" s="189"/>
      <c r="D63" s="189"/>
      <c r="E63" s="189"/>
      <c r="F63" s="189"/>
      <c r="G63" s="189"/>
      <c r="H63" s="190"/>
      <c r="I63" s="4">
        <v>56</v>
      </c>
      <c r="J63" s="112"/>
      <c r="K63" s="13">
        <v>374600107</v>
      </c>
      <c r="L63" s="13">
        <v>272212320</v>
      </c>
    </row>
    <row r="64" spans="1:12" ht="12.75">
      <c r="A64" s="188" t="s">
        <v>31</v>
      </c>
      <c r="B64" s="189"/>
      <c r="C64" s="189"/>
      <c r="D64" s="189"/>
      <c r="E64" s="189"/>
      <c r="F64" s="189"/>
      <c r="G64" s="189"/>
      <c r="H64" s="190"/>
      <c r="I64" s="4">
        <v>57</v>
      </c>
      <c r="J64" s="112"/>
      <c r="K64" s="13">
        <v>241967</v>
      </c>
      <c r="L64" s="13">
        <v>888091</v>
      </c>
    </row>
    <row r="65" spans="1:12" ht="12.75">
      <c r="A65" s="188" t="s">
        <v>180</v>
      </c>
      <c r="B65" s="189"/>
      <c r="C65" s="189"/>
      <c r="D65" s="189"/>
      <c r="E65" s="189"/>
      <c r="F65" s="189"/>
      <c r="G65" s="189"/>
      <c r="H65" s="190"/>
      <c r="I65" s="4">
        <v>58</v>
      </c>
      <c r="J65" s="112">
        <v>30</v>
      </c>
      <c r="K65" s="13">
        <v>441470621</v>
      </c>
      <c r="L65" s="13">
        <v>520696817</v>
      </c>
    </row>
    <row r="66" spans="1:12" ht="12.75">
      <c r="A66" s="204" t="s">
        <v>38</v>
      </c>
      <c r="B66" s="205"/>
      <c r="C66" s="205"/>
      <c r="D66" s="205"/>
      <c r="E66" s="205"/>
      <c r="F66" s="205"/>
      <c r="G66" s="205"/>
      <c r="H66" s="206"/>
      <c r="I66" s="4">
        <v>59</v>
      </c>
      <c r="J66" s="112">
        <v>31</v>
      </c>
      <c r="K66" s="13">
        <v>5936422</v>
      </c>
      <c r="L66" s="13">
        <v>7842804</v>
      </c>
    </row>
    <row r="67" spans="1:12" ht="12.75">
      <c r="A67" s="204" t="s">
        <v>214</v>
      </c>
      <c r="B67" s="205"/>
      <c r="C67" s="205"/>
      <c r="D67" s="205"/>
      <c r="E67" s="205"/>
      <c r="F67" s="205"/>
      <c r="G67" s="205"/>
      <c r="H67" s="206"/>
      <c r="I67" s="4">
        <v>60</v>
      </c>
      <c r="J67" s="112"/>
      <c r="K67" s="12">
        <f>K8+K9+K41+K66</f>
        <v>3799271222</v>
      </c>
      <c r="L67" s="12">
        <f>L8+L9+L41+L66</f>
        <v>3709031853</v>
      </c>
    </row>
    <row r="68" spans="1:12" ht="12.75">
      <c r="A68" s="210" t="s">
        <v>69</v>
      </c>
      <c r="B68" s="211"/>
      <c r="C68" s="211"/>
      <c r="D68" s="211"/>
      <c r="E68" s="211"/>
      <c r="F68" s="211"/>
      <c r="G68" s="211"/>
      <c r="H68" s="212"/>
      <c r="I68" s="7">
        <v>61</v>
      </c>
      <c r="J68" s="117">
        <v>45</v>
      </c>
      <c r="K68" s="14">
        <v>1882785166</v>
      </c>
      <c r="L68" s="14">
        <v>1900003310</v>
      </c>
    </row>
    <row r="69" spans="1:12" ht="12.75">
      <c r="A69" s="213" t="s">
        <v>40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5"/>
    </row>
    <row r="70" spans="1:12" ht="12.75">
      <c r="A70" s="201" t="s">
        <v>164</v>
      </c>
      <c r="B70" s="202"/>
      <c r="C70" s="202"/>
      <c r="D70" s="202"/>
      <c r="E70" s="202"/>
      <c r="F70" s="202"/>
      <c r="G70" s="202"/>
      <c r="H70" s="203"/>
      <c r="I70" s="6">
        <v>62</v>
      </c>
      <c r="J70" s="114">
        <v>32</v>
      </c>
      <c r="K70" s="20">
        <f>K71+K72+K73+K79+K80+K83+K86</f>
        <v>2448325645</v>
      </c>
      <c r="L70" s="20">
        <f>L71+L72+L73+L79+L80+L83+L86</f>
        <v>2484900105</v>
      </c>
    </row>
    <row r="71" spans="1:12" ht="12.75">
      <c r="A71" s="188" t="s">
        <v>121</v>
      </c>
      <c r="B71" s="189"/>
      <c r="C71" s="189"/>
      <c r="D71" s="189"/>
      <c r="E71" s="189"/>
      <c r="F71" s="189"/>
      <c r="G71" s="189"/>
      <c r="H71" s="190"/>
      <c r="I71" s="4">
        <v>63</v>
      </c>
      <c r="J71" s="115"/>
      <c r="K71" s="13">
        <v>1208895930</v>
      </c>
      <c r="L71" s="13">
        <v>1208895930</v>
      </c>
    </row>
    <row r="72" spans="1:12" ht="12.75">
      <c r="A72" s="188" t="s">
        <v>122</v>
      </c>
      <c r="B72" s="189"/>
      <c r="C72" s="189"/>
      <c r="D72" s="189"/>
      <c r="E72" s="189"/>
      <c r="F72" s="189"/>
      <c r="G72" s="189"/>
      <c r="H72" s="190"/>
      <c r="I72" s="4">
        <v>64</v>
      </c>
      <c r="J72" s="115"/>
      <c r="K72" s="13">
        <v>719579</v>
      </c>
      <c r="L72" s="13">
        <v>719579</v>
      </c>
    </row>
    <row r="73" spans="1:12" ht="12.75">
      <c r="A73" s="188" t="s">
        <v>123</v>
      </c>
      <c r="B73" s="189"/>
      <c r="C73" s="189"/>
      <c r="D73" s="189"/>
      <c r="E73" s="189"/>
      <c r="F73" s="189"/>
      <c r="G73" s="189"/>
      <c r="H73" s="190"/>
      <c r="I73" s="4">
        <v>65</v>
      </c>
      <c r="J73" s="115"/>
      <c r="K73" s="12">
        <f>K74+K75-K76+K77+K78</f>
        <v>557213103</v>
      </c>
      <c r="L73" s="12">
        <f>L74+L75-L76+L77+L78</f>
        <v>623163094</v>
      </c>
    </row>
    <row r="74" spans="1:12" ht="12.75">
      <c r="A74" s="188" t="s">
        <v>124</v>
      </c>
      <c r="B74" s="189"/>
      <c r="C74" s="189"/>
      <c r="D74" s="189"/>
      <c r="E74" s="189"/>
      <c r="F74" s="189"/>
      <c r="G74" s="189"/>
      <c r="H74" s="190"/>
      <c r="I74" s="4">
        <v>66</v>
      </c>
      <c r="J74" s="115"/>
      <c r="K74" s="13">
        <v>52743738</v>
      </c>
      <c r="L74" s="13">
        <v>57920857</v>
      </c>
    </row>
    <row r="75" spans="1:12" ht="12.75">
      <c r="A75" s="188" t="s">
        <v>125</v>
      </c>
      <c r="B75" s="189"/>
      <c r="C75" s="189"/>
      <c r="D75" s="189"/>
      <c r="E75" s="189"/>
      <c r="F75" s="189"/>
      <c r="G75" s="189"/>
      <c r="H75" s="190"/>
      <c r="I75" s="4">
        <v>67</v>
      </c>
      <c r="J75" s="115"/>
      <c r="K75" s="13">
        <v>4143784</v>
      </c>
      <c r="L75" s="13">
        <v>4143784</v>
      </c>
    </row>
    <row r="76" spans="1:12" ht="12.75">
      <c r="A76" s="188" t="s">
        <v>113</v>
      </c>
      <c r="B76" s="189"/>
      <c r="C76" s="189"/>
      <c r="D76" s="189"/>
      <c r="E76" s="189"/>
      <c r="F76" s="189"/>
      <c r="G76" s="189"/>
      <c r="H76" s="190"/>
      <c r="I76" s="4">
        <v>68</v>
      </c>
      <c r="J76" s="115"/>
      <c r="K76" s="13">
        <v>4143784</v>
      </c>
      <c r="L76" s="13">
        <v>4143784</v>
      </c>
    </row>
    <row r="77" spans="1:12" ht="12.75">
      <c r="A77" s="188" t="s">
        <v>114</v>
      </c>
      <c r="B77" s="189"/>
      <c r="C77" s="189"/>
      <c r="D77" s="189"/>
      <c r="E77" s="189"/>
      <c r="F77" s="189"/>
      <c r="G77" s="189"/>
      <c r="H77" s="190"/>
      <c r="I77" s="4">
        <v>69</v>
      </c>
      <c r="J77" s="115"/>
      <c r="K77" s="13">
        <v>391309535</v>
      </c>
      <c r="L77" s="13">
        <v>405400310</v>
      </c>
    </row>
    <row r="78" spans="1:12" ht="12.75">
      <c r="A78" s="188" t="s">
        <v>115</v>
      </c>
      <c r="B78" s="189"/>
      <c r="C78" s="189"/>
      <c r="D78" s="189"/>
      <c r="E78" s="189"/>
      <c r="F78" s="189"/>
      <c r="G78" s="189"/>
      <c r="H78" s="190"/>
      <c r="I78" s="4">
        <v>70</v>
      </c>
      <c r="J78" s="115"/>
      <c r="K78" s="13">
        <v>113159830</v>
      </c>
      <c r="L78" s="13">
        <v>159841927</v>
      </c>
    </row>
    <row r="79" spans="1:12" ht="12.75">
      <c r="A79" s="188" t="s">
        <v>116</v>
      </c>
      <c r="B79" s="189"/>
      <c r="C79" s="189"/>
      <c r="D79" s="189"/>
      <c r="E79" s="189"/>
      <c r="F79" s="189"/>
      <c r="G79" s="189"/>
      <c r="H79" s="190"/>
      <c r="I79" s="4">
        <v>71</v>
      </c>
      <c r="J79" s="115"/>
      <c r="K79" s="13">
        <v>1700423</v>
      </c>
      <c r="L79" s="13">
        <v>129445</v>
      </c>
    </row>
    <row r="80" spans="1:12" ht="12.75">
      <c r="A80" s="188" t="s">
        <v>211</v>
      </c>
      <c r="B80" s="189"/>
      <c r="C80" s="189"/>
      <c r="D80" s="189"/>
      <c r="E80" s="189"/>
      <c r="F80" s="189"/>
      <c r="G80" s="189"/>
      <c r="H80" s="190"/>
      <c r="I80" s="4">
        <v>72</v>
      </c>
      <c r="J80" s="115"/>
      <c r="K80" s="12">
        <f>K81-K82</f>
        <v>295728107</v>
      </c>
      <c r="L80" s="12">
        <f>L81-L82</f>
        <v>337981548</v>
      </c>
    </row>
    <row r="81" spans="1:12" ht="12.75">
      <c r="A81" s="207" t="s">
        <v>145</v>
      </c>
      <c r="B81" s="208"/>
      <c r="C81" s="208"/>
      <c r="D81" s="208"/>
      <c r="E81" s="208"/>
      <c r="F81" s="208"/>
      <c r="G81" s="208"/>
      <c r="H81" s="209"/>
      <c r="I81" s="4">
        <v>73</v>
      </c>
      <c r="J81" s="115"/>
      <c r="K81" s="13">
        <v>295728107</v>
      </c>
      <c r="L81" s="13">
        <v>337981548</v>
      </c>
    </row>
    <row r="82" spans="1:12" ht="12.75">
      <c r="A82" s="207" t="s">
        <v>146</v>
      </c>
      <c r="B82" s="208"/>
      <c r="C82" s="208"/>
      <c r="D82" s="208"/>
      <c r="E82" s="208"/>
      <c r="F82" s="208"/>
      <c r="G82" s="208"/>
      <c r="H82" s="209"/>
      <c r="I82" s="4">
        <v>74</v>
      </c>
      <c r="J82" s="115"/>
      <c r="K82" s="13">
        <v>0</v>
      </c>
      <c r="L82" s="13">
        <v>0</v>
      </c>
    </row>
    <row r="83" spans="1:12" ht="12.75">
      <c r="A83" s="188" t="s">
        <v>212</v>
      </c>
      <c r="B83" s="189"/>
      <c r="C83" s="189"/>
      <c r="D83" s="189"/>
      <c r="E83" s="189"/>
      <c r="F83" s="189"/>
      <c r="G83" s="189"/>
      <c r="H83" s="190"/>
      <c r="I83" s="4">
        <v>75</v>
      </c>
      <c r="J83" s="115"/>
      <c r="K83" s="12">
        <f>K84-K85</f>
        <v>143282972</v>
      </c>
      <c r="L83" s="12">
        <f>L84-L85</f>
        <v>83625614</v>
      </c>
    </row>
    <row r="84" spans="1:12" ht="12.75">
      <c r="A84" s="207" t="s">
        <v>147</v>
      </c>
      <c r="B84" s="208"/>
      <c r="C84" s="208"/>
      <c r="D84" s="208"/>
      <c r="E84" s="208"/>
      <c r="F84" s="208"/>
      <c r="G84" s="208"/>
      <c r="H84" s="209"/>
      <c r="I84" s="4">
        <v>76</v>
      </c>
      <c r="J84" s="115"/>
      <c r="K84" s="13">
        <v>143282972</v>
      </c>
      <c r="L84" s="13">
        <v>83625614</v>
      </c>
    </row>
    <row r="85" spans="1:12" ht="12.75">
      <c r="A85" s="207" t="s">
        <v>148</v>
      </c>
      <c r="B85" s="208"/>
      <c r="C85" s="208"/>
      <c r="D85" s="208"/>
      <c r="E85" s="208"/>
      <c r="F85" s="208"/>
      <c r="G85" s="208"/>
      <c r="H85" s="209"/>
      <c r="I85" s="4">
        <v>77</v>
      </c>
      <c r="J85" s="115"/>
      <c r="K85" s="13">
        <v>0</v>
      </c>
      <c r="L85" s="13">
        <v>0</v>
      </c>
    </row>
    <row r="86" spans="1:12" ht="12.75">
      <c r="A86" s="188" t="s">
        <v>149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15"/>
      <c r="K86" s="13">
        <v>240785531</v>
      </c>
      <c r="L86" s="13">
        <v>230384895</v>
      </c>
    </row>
    <row r="87" spans="1:12" ht="12.75">
      <c r="A87" s="204" t="s">
        <v>13</v>
      </c>
      <c r="B87" s="205"/>
      <c r="C87" s="205"/>
      <c r="D87" s="205"/>
      <c r="E87" s="205"/>
      <c r="F87" s="205"/>
      <c r="G87" s="205"/>
      <c r="H87" s="206"/>
      <c r="I87" s="4">
        <v>79</v>
      </c>
      <c r="J87" s="115">
        <v>33</v>
      </c>
      <c r="K87" s="12">
        <f>SUM(K88:K90)</f>
        <v>234352135</v>
      </c>
      <c r="L87" s="12">
        <f>SUM(L88:L90)</f>
        <v>220046463</v>
      </c>
    </row>
    <row r="88" spans="1:12" ht="12.75">
      <c r="A88" s="188" t="s">
        <v>109</v>
      </c>
      <c r="B88" s="189"/>
      <c r="C88" s="189"/>
      <c r="D88" s="189"/>
      <c r="E88" s="189"/>
      <c r="F88" s="189"/>
      <c r="G88" s="189"/>
      <c r="H88" s="190"/>
      <c r="I88" s="4">
        <v>80</v>
      </c>
      <c r="J88" s="115"/>
      <c r="K88" s="13">
        <v>37502225</v>
      </c>
      <c r="L88" s="13">
        <v>48661974</v>
      </c>
    </row>
    <row r="89" spans="1:12" ht="12.75">
      <c r="A89" s="188" t="s">
        <v>110</v>
      </c>
      <c r="B89" s="189"/>
      <c r="C89" s="189"/>
      <c r="D89" s="189"/>
      <c r="E89" s="189"/>
      <c r="F89" s="189"/>
      <c r="G89" s="189"/>
      <c r="H89" s="190"/>
      <c r="I89" s="4">
        <v>81</v>
      </c>
      <c r="J89" s="115"/>
      <c r="K89" s="13">
        <v>0</v>
      </c>
      <c r="L89" s="13">
        <v>0</v>
      </c>
    </row>
    <row r="90" spans="1:12" ht="12.75">
      <c r="A90" s="188" t="s">
        <v>111</v>
      </c>
      <c r="B90" s="189"/>
      <c r="C90" s="189"/>
      <c r="D90" s="189"/>
      <c r="E90" s="189"/>
      <c r="F90" s="189"/>
      <c r="G90" s="189"/>
      <c r="H90" s="190"/>
      <c r="I90" s="4">
        <v>82</v>
      </c>
      <c r="J90" s="115"/>
      <c r="K90" s="13">
        <v>196849910</v>
      </c>
      <c r="L90" s="13">
        <v>171384489</v>
      </c>
    </row>
    <row r="91" spans="1:12" ht="12.75">
      <c r="A91" s="204" t="s">
        <v>14</v>
      </c>
      <c r="B91" s="205"/>
      <c r="C91" s="205"/>
      <c r="D91" s="205"/>
      <c r="E91" s="205"/>
      <c r="F91" s="205"/>
      <c r="G91" s="205"/>
      <c r="H91" s="206"/>
      <c r="I91" s="4">
        <v>83</v>
      </c>
      <c r="J91" s="115"/>
      <c r="K91" s="12">
        <f>SUM(K92:K100)</f>
        <v>122456552</v>
      </c>
      <c r="L91" s="12">
        <f>SUM(L92:L100)</f>
        <v>128800017</v>
      </c>
    </row>
    <row r="92" spans="1:12" ht="12.75">
      <c r="A92" s="188" t="s">
        <v>112</v>
      </c>
      <c r="B92" s="189"/>
      <c r="C92" s="189"/>
      <c r="D92" s="189"/>
      <c r="E92" s="189"/>
      <c r="F92" s="189"/>
      <c r="G92" s="189"/>
      <c r="H92" s="190"/>
      <c r="I92" s="4">
        <v>84</v>
      </c>
      <c r="J92" s="115"/>
      <c r="K92" s="13">
        <v>0</v>
      </c>
      <c r="L92" s="13">
        <v>0</v>
      </c>
    </row>
    <row r="93" spans="1:12" ht="12.75">
      <c r="A93" s="188" t="s">
        <v>216</v>
      </c>
      <c r="B93" s="189"/>
      <c r="C93" s="189"/>
      <c r="D93" s="189"/>
      <c r="E93" s="189"/>
      <c r="F93" s="189"/>
      <c r="G93" s="189"/>
      <c r="H93" s="190"/>
      <c r="I93" s="4">
        <v>85</v>
      </c>
      <c r="J93" s="115"/>
      <c r="K93" s="13">
        <v>0</v>
      </c>
      <c r="L93" s="13">
        <v>0</v>
      </c>
    </row>
    <row r="94" spans="1:12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15">
        <v>34</v>
      </c>
      <c r="K94" s="13">
        <v>122031946</v>
      </c>
      <c r="L94" s="13">
        <v>120798248</v>
      </c>
    </row>
    <row r="95" spans="1:12" ht="12.75">
      <c r="A95" s="188" t="s">
        <v>217</v>
      </c>
      <c r="B95" s="189"/>
      <c r="C95" s="189"/>
      <c r="D95" s="189"/>
      <c r="E95" s="189"/>
      <c r="F95" s="189"/>
      <c r="G95" s="189"/>
      <c r="H95" s="190"/>
      <c r="I95" s="4">
        <v>87</v>
      </c>
      <c r="J95" s="115"/>
      <c r="K95" s="13">
        <v>0</v>
      </c>
      <c r="L95" s="13">
        <v>0</v>
      </c>
    </row>
    <row r="96" spans="1:12" ht="12.75">
      <c r="A96" s="188" t="s">
        <v>218</v>
      </c>
      <c r="B96" s="189"/>
      <c r="C96" s="189"/>
      <c r="D96" s="189"/>
      <c r="E96" s="189"/>
      <c r="F96" s="189"/>
      <c r="G96" s="189"/>
      <c r="H96" s="190"/>
      <c r="I96" s="4">
        <v>88</v>
      </c>
      <c r="J96" s="115"/>
      <c r="K96" s="13">
        <v>0</v>
      </c>
      <c r="L96" s="13">
        <v>0</v>
      </c>
    </row>
    <row r="97" spans="1:12" ht="12.75">
      <c r="A97" s="188" t="s">
        <v>219</v>
      </c>
      <c r="B97" s="189"/>
      <c r="C97" s="189"/>
      <c r="D97" s="189"/>
      <c r="E97" s="189"/>
      <c r="F97" s="189"/>
      <c r="G97" s="189"/>
      <c r="H97" s="190"/>
      <c r="I97" s="4">
        <v>89</v>
      </c>
      <c r="J97" s="115"/>
      <c r="K97" s="13">
        <v>0</v>
      </c>
      <c r="L97" s="13">
        <v>0</v>
      </c>
    </row>
    <row r="98" spans="1:12" ht="12.75">
      <c r="A98" s="188" t="s">
        <v>72</v>
      </c>
      <c r="B98" s="189"/>
      <c r="C98" s="189"/>
      <c r="D98" s="189"/>
      <c r="E98" s="189"/>
      <c r="F98" s="189"/>
      <c r="G98" s="189"/>
      <c r="H98" s="190"/>
      <c r="I98" s="4">
        <v>90</v>
      </c>
      <c r="J98" s="115"/>
      <c r="K98" s="13">
        <v>0</v>
      </c>
      <c r="L98" s="13">
        <v>0</v>
      </c>
    </row>
    <row r="99" spans="1:12" ht="12.75">
      <c r="A99" s="188" t="s">
        <v>70</v>
      </c>
      <c r="B99" s="189"/>
      <c r="C99" s="189"/>
      <c r="D99" s="189"/>
      <c r="E99" s="189"/>
      <c r="F99" s="189"/>
      <c r="G99" s="189"/>
      <c r="H99" s="190"/>
      <c r="I99" s="4">
        <v>91</v>
      </c>
      <c r="J99" s="115">
        <v>44</v>
      </c>
      <c r="K99" s="13">
        <v>0</v>
      </c>
      <c r="L99" s="13">
        <v>8001769</v>
      </c>
    </row>
    <row r="100" spans="1:12" ht="12.75">
      <c r="A100" s="188" t="s">
        <v>71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15"/>
      <c r="K100" s="13">
        <v>424606</v>
      </c>
      <c r="L100" s="13">
        <v>0</v>
      </c>
    </row>
    <row r="101" spans="1:12" ht="12.75">
      <c r="A101" s="204" t="s">
        <v>15</v>
      </c>
      <c r="B101" s="205"/>
      <c r="C101" s="205"/>
      <c r="D101" s="205"/>
      <c r="E101" s="205"/>
      <c r="F101" s="205"/>
      <c r="G101" s="205"/>
      <c r="H101" s="206"/>
      <c r="I101" s="4">
        <v>93</v>
      </c>
      <c r="J101" s="115"/>
      <c r="K101" s="12">
        <f>SUM(K102:K113)</f>
        <v>788139165</v>
      </c>
      <c r="L101" s="12">
        <f>SUM(L102:L113)</f>
        <v>740298872</v>
      </c>
    </row>
    <row r="102" spans="1:12" ht="12.75">
      <c r="A102" s="188" t="s">
        <v>112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15">
        <v>35</v>
      </c>
      <c r="K102" s="13">
        <v>23633329</v>
      </c>
      <c r="L102" s="13">
        <v>16100685</v>
      </c>
    </row>
    <row r="103" spans="1:12" ht="12.75">
      <c r="A103" s="188" t="s">
        <v>216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15"/>
      <c r="K103" s="13">
        <v>0</v>
      </c>
      <c r="L103" s="13">
        <v>0</v>
      </c>
    </row>
    <row r="104" spans="1:12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15">
        <v>36</v>
      </c>
      <c r="K104" s="13">
        <v>61888252</v>
      </c>
      <c r="L104" s="13">
        <v>63928234</v>
      </c>
    </row>
    <row r="105" spans="1:12" ht="12.75">
      <c r="A105" s="188" t="s">
        <v>217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15">
        <v>39</v>
      </c>
      <c r="K105" s="13">
        <v>244713954</v>
      </c>
      <c r="L105" s="13">
        <v>177190153</v>
      </c>
    </row>
    <row r="106" spans="1:12" ht="12.75">
      <c r="A106" s="188" t="s">
        <v>218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15">
        <v>37</v>
      </c>
      <c r="K106" s="13">
        <v>348212115</v>
      </c>
      <c r="L106" s="13">
        <v>364550205</v>
      </c>
    </row>
    <row r="107" spans="1:12" ht="12.75">
      <c r="A107" s="188" t="s">
        <v>219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15"/>
      <c r="K107" s="13">
        <v>0</v>
      </c>
      <c r="L107" s="13">
        <v>0</v>
      </c>
    </row>
    <row r="108" spans="1:12" ht="12.75">
      <c r="A108" s="188" t="s">
        <v>72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15"/>
      <c r="K108" s="13">
        <v>0</v>
      </c>
      <c r="L108" s="13">
        <v>0</v>
      </c>
    </row>
    <row r="109" spans="1:12" ht="12.75">
      <c r="A109" s="188" t="s">
        <v>73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15">
        <v>40</v>
      </c>
      <c r="K109" s="13">
        <v>37255630</v>
      </c>
      <c r="L109" s="13">
        <v>37509409</v>
      </c>
    </row>
    <row r="110" spans="1:12" ht="12.75">
      <c r="A110" s="188" t="s">
        <v>74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15">
        <v>40</v>
      </c>
      <c r="K110" s="13">
        <v>54016162</v>
      </c>
      <c r="L110" s="13">
        <v>56276759</v>
      </c>
    </row>
    <row r="111" spans="1:12" ht="12.75">
      <c r="A111" s="188" t="s">
        <v>77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15">
        <v>40</v>
      </c>
      <c r="K111" s="13">
        <v>683776</v>
      </c>
      <c r="L111" s="13">
        <v>676131</v>
      </c>
    </row>
    <row r="112" spans="1:12" ht="12.75">
      <c r="A112" s="188" t="s">
        <v>75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15"/>
      <c r="K112" s="13">
        <v>0</v>
      </c>
      <c r="L112" s="13">
        <v>0</v>
      </c>
    </row>
    <row r="113" spans="1:12" ht="12.75">
      <c r="A113" s="188" t="s">
        <v>76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15" t="s">
        <v>330</v>
      </c>
      <c r="K113" s="13">
        <v>17735947</v>
      </c>
      <c r="L113" s="13">
        <v>24067296</v>
      </c>
    </row>
    <row r="114" spans="1:12" ht="12.75">
      <c r="A114" s="204" t="s">
        <v>1</v>
      </c>
      <c r="B114" s="205"/>
      <c r="C114" s="205"/>
      <c r="D114" s="205"/>
      <c r="E114" s="205"/>
      <c r="F114" s="205"/>
      <c r="G114" s="205"/>
      <c r="H114" s="206"/>
      <c r="I114" s="4">
        <v>106</v>
      </c>
      <c r="J114" s="115" t="s">
        <v>331</v>
      </c>
      <c r="K114" s="13">
        <v>205997725</v>
      </c>
      <c r="L114" s="13">
        <v>134986396</v>
      </c>
    </row>
    <row r="115" spans="1:12" ht="12.75">
      <c r="A115" s="204" t="s">
        <v>19</v>
      </c>
      <c r="B115" s="205"/>
      <c r="C115" s="205"/>
      <c r="D115" s="205"/>
      <c r="E115" s="205"/>
      <c r="F115" s="205"/>
      <c r="G115" s="205"/>
      <c r="H115" s="206"/>
      <c r="I115" s="4">
        <v>107</v>
      </c>
      <c r="J115" s="115"/>
      <c r="K115" s="12">
        <f>K70+K87+K91+K101+K114</f>
        <v>3799271222</v>
      </c>
      <c r="L115" s="12">
        <f>L70+L87+L91+L101+L114</f>
        <v>3709031853</v>
      </c>
    </row>
    <row r="116" spans="1:12" ht="12.75">
      <c r="A116" s="218" t="s">
        <v>39</v>
      </c>
      <c r="B116" s="219"/>
      <c r="C116" s="219"/>
      <c r="D116" s="219"/>
      <c r="E116" s="219"/>
      <c r="F116" s="219"/>
      <c r="G116" s="219"/>
      <c r="H116" s="220"/>
      <c r="I116" s="5">
        <v>108</v>
      </c>
      <c r="J116" s="116">
        <v>45</v>
      </c>
      <c r="K116" s="14">
        <v>1882785166</v>
      </c>
      <c r="L116" s="14">
        <v>1900003310</v>
      </c>
    </row>
    <row r="117" spans="1:12" ht="12.75">
      <c r="A117" s="213" t="s">
        <v>254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2"/>
      <c r="L117" s="223"/>
    </row>
    <row r="118" spans="1:12" ht="12.75">
      <c r="A118" s="201" t="s">
        <v>158</v>
      </c>
      <c r="B118" s="202"/>
      <c r="C118" s="202"/>
      <c r="D118" s="202"/>
      <c r="E118" s="202"/>
      <c r="F118" s="202"/>
      <c r="G118" s="202"/>
      <c r="H118" s="202"/>
      <c r="I118" s="224"/>
      <c r="J118" s="224"/>
      <c r="K118" s="224"/>
      <c r="L118" s="225"/>
    </row>
    <row r="119" spans="1:12" ht="12.75">
      <c r="A119" s="188" t="s">
        <v>5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4"/>
      <c r="K119" s="13">
        <v>2207540114</v>
      </c>
      <c r="L119" s="13">
        <v>2254515210</v>
      </c>
    </row>
    <row r="120" spans="1:12" ht="12.75">
      <c r="A120" s="226" t="s">
        <v>6</v>
      </c>
      <c r="B120" s="227"/>
      <c r="C120" s="227"/>
      <c r="D120" s="227"/>
      <c r="E120" s="227"/>
      <c r="F120" s="227"/>
      <c r="G120" s="227"/>
      <c r="H120" s="228"/>
      <c r="I120" s="7">
        <v>110</v>
      </c>
      <c r="J120" s="7"/>
      <c r="K120" s="14">
        <v>240785531</v>
      </c>
      <c r="L120" s="14">
        <v>230384895</v>
      </c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3"/>
      <c r="L121" s="3"/>
    </row>
    <row r="122" spans="1:12" ht="12.75">
      <c r="A122" s="216" t="s">
        <v>78</v>
      </c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</row>
    <row r="123" spans="1:12" ht="12.75">
      <c r="A123" s="216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</row>
  </sheetData>
  <sheetProtection/>
  <mergeCells count="123">
    <mergeCell ref="A123:L123"/>
    <mergeCell ref="A116:H116"/>
    <mergeCell ref="A117:L117"/>
    <mergeCell ref="A118:L118"/>
    <mergeCell ref="A119:H119"/>
    <mergeCell ref="A110:H110"/>
    <mergeCell ref="A111:H111"/>
    <mergeCell ref="A112:H112"/>
    <mergeCell ref="A113:H113"/>
    <mergeCell ref="A120:H120"/>
    <mergeCell ref="A122:L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L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K1"/>
    <mergeCell ref="L1:L2"/>
    <mergeCell ref="A2:K2"/>
    <mergeCell ref="A3:L3"/>
    <mergeCell ref="A18:H18"/>
    <mergeCell ref="A19:H19"/>
    <mergeCell ref="A4:L4"/>
    <mergeCell ref="A5:H5"/>
    <mergeCell ref="A6:H6"/>
    <mergeCell ref="A7:L7"/>
  </mergeCells>
  <dataValidations count="5">
    <dataValidation type="whole" operator="notEqual" allowBlank="1" showInputMessage="1" showErrorMessage="1" errorTitle="Pogrešan unos" error="Mogu se unijeti samo cjelobrojne vrijednosti." sqref="K86:L86 K119:L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:L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:L68 K71:L71 K80:L85 K73:L78 K87:L116">
      <formula1>0</formula1>
    </dataValidation>
  </dataValidations>
  <printOptions/>
  <pageMargins left="0.75" right="0.75" top="1" bottom="0.9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7" max="7" width="6.8515625" style="0" customWidth="1"/>
    <col min="8" max="8" width="3.28125" style="0" customWidth="1"/>
    <col min="9" max="9" width="7.140625" style="0" customWidth="1"/>
    <col min="10" max="10" width="7.57421875" style="0" customWidth="1"/>
    <col min="11" max="11" width="11.00390625" style="0" customWidth="1"/>
    <col min="12" max="12" width="11.8515625" style="0" customWidth="1"/>
  </cols>
  <sheetData>
    <row r="1" spans="1:12" ht="12.75">
      <c r="A1" s="181" t="s">
        <v>134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ht="12.75">
      <c r="A2" s="185" t="s">
        <v>333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4"/>
    </row>
    <row r="3" spans="1:12" ht="12.75">
      <c r="A3" s="67"/>
      <c r="B3" s="74"/>
      <c r="C3" s="74"/>
      <c r="D3" s="74"/>
      <c r="E3" s="74"/>
      <c r="F3" s="74"/>
      <c r="G3" s="74"/>
      <c r="H3" s="74"/>
      <c r="I3" s="74"/>
      <c r="J3" s="74"/>
      <c r="K3" s="74"/>
      <c r="L3" s="15"/>
    </row>
    <row r="4" spans="1:12" ht="12.75">
      <c r="A4" s="229" t="s">
        <v>328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1"/>
    </row>
    <row r="5" spans="1:12" ht="24.75" thickBot="1">
      <c r="A5" s="232" t="s">
        <v>41</v>
      </c>
      <c r="B5" s="232"/>
      <c r="C5" s="232"/>
      <c r="D5" s="232"/>
      <c r="E5" s="232"/>
      <c r="F5" s="232"/>
      <c r="G5" s="232"/>
      <c r="H5" s="232"/>
      <c r="I5" s="68" t="s">
        <v>255</v>
      </c>
      <c r="J5" s="68" t="s">
        <v>326</v>
      </c>
      <c r="K5" s="70" t="s">
        <v>130</v>
      </c>
      <c r="L5" s="70" t="s">
        <v>131</v>
      </c>
    </row>
    <row r="6" spans="1:12" ht="12.75">
      <c r="A6" s="197">
        <v>1</v>
      </c>
      <c r="B6" s="197"/>
      <c r="C6" s="197"/>
      <c r="D6" s="197"/>
      <c r="E6" s="197"/>
      <c r="F6" s="197"/>
      <c r="G6" s="197"/>
      <c r="H6" s="197"/>
      <c r="I6" s="72">
        <v>2</v>
      </c>
      <c r="J6" s="72">
        <v>3</v>
      </c>
      <c r="K6" s="71">
        <v>4</v>
      </c>
      <c r="L6" s="71">
        <v>5</v>
      </c>
    </row>
    <row r="7" spans="1:12" ht="12.75">
      <c r="A7" s="201" t="s">
        <v>20</v>
      </c>
      <c r="B7" s="202"/>
      <c r="C7" s="202"/>
      <c r="D7" s="202"/>
      <c r="E7" s="202"/>
      <c r="F7" s="202"/>
      <c r="G7" s="202"/>
      <c r="H7" s="203"/>
      <c r="I7" s="6">
        <v>111</v>
      </c>
      <c r="J7" s="111"/>
      <c r="K7" s="20">
        <f>SUM(K8:K9)</f>
        <v>2996540954</v>
      </c>
      <c r="L7" s="20">
        <f>SUM(L8:L9)</f>
        <v>2963313805</v>
      </c>
    </row>
    <row r="8" spans="1:12" ht="12.75">
      <c r="A8" s="204" t="s">
        <v>132</v>
      </c>
      <c r="B8" s="205"/>
      <c r="C8" s="205"/>
      <c r="D8" s="205"/>
      <c r="E8" s="205"/>
      <c r="F8" s="205"/>
      <c r="G8" s="205"/>
      <c r="H8" s="206"/>
      <c r="I8" s="4">
        <v>112</v>
      </c>
      <c r="J8" s="118">
        <v>3</v>
      </c>
      <c r="K8" s="13">
        <v>2853142344</v>
      </c>
      <c r="L8" s="13">
        <v>2823446297</v>
      </c>
    </row>
    <row r="9" spans="1:12" ht="12.75">
      <c r="A9" s="204" t="s">
        <v>82</v>
      </c>
      <c r="B9" s="205"/>
      <c r="C9" s="205"/>
      <c r="D9" s="205"/>
      <c r="E9" s="205"/>
      <c r="F9" s="205"/>
      <c r="G9" s="205"/>
      <c r="H9" s="206"/>
      <c r="I9" s="4">
        <v>113</v>
      </c>
      <c r="J9" s="118">
        <v>4</v>
      </c>
      <c r="K9" s="13">
        <v>143398610</v>
      </c>
      <c r="L9" s="13">
        <v>139867508</v>
      </c>
    </row>
    <row r="10" spans="1:12" ht="12.75">
      <c r="A10" s="204" t="s">
        <v>9</v>
      </c>
      <c r="B10" s="205"/>
      <c r="C10" s="205"/>
      <c r="D10" s="205"/>
      <c r="E10" s="205"/>
      <c r="F10" s="205"/>
      <c r="G10" s="205"/>
      <c r="H10" s="206"/>
      <c r="I10" s="4">
        <v>114</v>
      </c>
      <c r="J10" s="112"/>
      <c r="K10" s="12">
        <f>K11+K12+K16+K20+K21+K22+K25+K26</f>
        <v>2868102954</v>
      </c>
      <c r="L10" s="12">
        <f>L11+L12+L16+L20+L21+L22+L25+L26</f>
        <v>2915846648</v>
      </c>
    </row>
    <row r="11" spans="1:12" ht="12.75">
      <c r="A11" s="204" t="s">
        <v>83</v>
      </c>
      <c r="B11" s="205"/>
      <c r="C11" s="205"/>
      <c r="D11" s="205"/>
      <c r="E11" s="205"/>
      <c r="F11" s="205"/>
      <c r="G11" s="205"/>
      <c r="H11" s="206"/>
      <c r="I11" s="4">
        <v>115</v>
      </c>
      <c r="J11" s="112"/>
      <c r="K11" s="13">
        <v>-34593646</v>
      </c>
      <c r="L11" s="13">
        <v>14112766</v>
      </c>
    </row>
    <row r="12" spans="1:12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4">
        <v>116</v>
      </c>
      <c r="J12" s="112"/>
      <c r="K12" s="12">
        <f>SUM(K13:K15)</f>
        <v>2025194089</v>
      </c>
      <c r="L12" s="12">
        <f>SUM(L13:L15)</f>
        <v>1958691941</v>
      </c>
    </row>
    <row r="13" spans="1:12" ht="12.75">
      <c r="A13" s="188" t="s">
        <v>126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12">
        <v>5</v>
      </c>
      <c r="K13" s="13">
        <v>1426430441</v>
      </c>
      <c r="L13" s="13">
        <v>1359741442</v>
      </c>
    </row>
    <row r="14" spans="1:12" ht="12.75">
      <c r="A14" s="188" t="s">
        <v>127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12"/>
      <c r="K14" s="13">
        <v>199646893</v>
      </c>
      <c r="L14" s="13">
        <v>191080503</v>
      </c>
    </row>
    <row r="15" spans="1:12" ht="12.75">
      <c r="A15" s="188" t="s">
        <v>43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12">
        <v>6</v>
      </c>
      <c r="K15" s="13">
        <v>399116755</v>
      </c>
      <c r="L15" s="13">
        <v>407869996</v>
      </c>
    </row>
    <row r="16" spans="1:12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4">
        <v>120</v>
      </c>
      <c r="J16" s="112">
        <v>7</v>
      </c>
      <c r="K16" s="12">
        <f>SUM(K17:K19)</f>
        <v>537346352</v>
      </c>
      <c r="L16" s="12">
        <f>SUM(L17:L19)</f>
        <v>554786411</v>
      </c>
    </row>
    <row r="17" spans="1:12" ht="12.75">
      <c r="A17" s="188" t="s">
        <v>44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12"/>
      <c r="K17" s="13">
        <v>304387994</v>
      </c>
      <c r="L17" s="13">
        <v>322883978</v>
      </c>
    </row>
    <row r="18" spans="1:12" ht="12.75">
      <c r="A18" s="188" t="s">
        <v>45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12"/>
      <c r="K18" s="13">
        <v>154971670</v>
      </c>
      <c r="L18" s="13">
        <v>152458695</v>
      </c>
    </row>
    <row r="19" spans="1:12" ht="12.75">
      <c r="A19" s="188" t="s">
        <v>46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12"/>
      <c r="K19" s="13">
        <v>77986688</v>
      </c>
      <c r="L19" s="13">
        <v>79443738</v>
      </c>
    </row>
    <row r="20" spans="1:12" ht="12.75">
      <c r="A20" s="204" t="s">
        <v>84</v>
      </c>
      <c r="B20" s="205"/>
      <c r="C20" s="205"/>
      <c r="D20" s="205"/>
      <c r="E20" s="205"/>
      <c r="F20" s="205"/>
      <c r="G20" s="205"/>
      <c r="H20" s="206"/>
      <c r="I20" s="4">
        <v>124</v>
      </c>
      <c r="J20" s="112">
        <v>8</v>
      </c>
      <c r="K20" s="13">
        <v>92851773</v>
      </c>
      <c r="L20" s="13">
        <v>93773042</v>
      </c>
    </row>
    <row r="21" spans="1:12" ht="12.75">
      <c r="A21" s="204" t="s">
        <v>85</v>
      </c>
      <c r="B21" s="205"/>
      <c r="C21" s="205"/>
      <c r="D21" s="205"/>
      <c r="E21" s="205"/>
      <c r="F21" s="205"/>
      <c r="G21" s="205"/>
      <c r="H21" s="206"/>
      <c r="I21" s="4">
        <v>125</v>
      </c>
      <c r="J21" s="112">
        <v>9</v>
      </c>
      <c r="K21" s="13">
        <v>128644344</v>
      </c>
      <c r="L21" s="13">
        <v>138792954</v>
      </c>
    </row>
    <row r="22" spans="1:12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4">
        <v>126</v>
      </c>
      <c r="J22" s="112">
        <v>10</v>
      </c>
      <c r="K22" s="12">
        <f>SUM(K23:K24)</f>
        <v>25418124</v>
      </c>
      <c r="L22" s="12">
        <f>SUM(L23:L24)</f>
        <v>53263816</v>
      </c>
    </row>
    <row r="23" spans="1:12" ht="12.75">
      <c r="A23" s="188" t="s">
        <v>117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12"/>
      <c r="K23" s="13">
        <v>761439</v>
      </c>
      <c r="L23" s="13">
        <v>38820757</v>
      </c>
    </row>
    <row r="24" spans="1:12" ht="12.75">
      <c r="A24" s="188" t="s">
        <v>118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12"/>
      <c r="K24" s="13">
        <v>24656685</v>
      </c>
      <c r="L24" s="13">
        <v>14443059</v>
      </c>
    </row>
    <row r="25" spans="1:12" ht="12.75">
      <c r="A25" s="204" t="s">
        <v>86</v>
      </c>
      <c r="B25" s="205"/>
      <c r="C25" s="205"/>
      <c r="D25" s="205"/>
      <c r="E25" s="205"/>
      <c r="F25" s="205"/>
      <c r="G25" s="205"/>
      <c r="H25" s="206"/>
      <c r="I25" s="4">
        <v>129</v>
      </c>
      <c r="J25" s="112">
        <v>11</v>
      </c>
      <c r="K25" s="13">
        <v>84445460</v>
      </c>
      <c r="L25" s="13">
        <v>87854892</v>
      </c>
    </row>
    <row r="26" spans="1:12" ht="12.75">
      <c r="A26" s="204" t="s">
        <v>37</v>
      </c>
      <c r="B26" s="205"/>
      <c r="C26" s="205"/>
      <c r="D26" s="205"/>
      <c r="E26" s="205"/>
      <c r="F26" s="205"/>
      <c r="G26" s="205"/>
      <c r="H26" s="206"/>
      <c r="I26" s="4">
        <v>130</v>
      </c>
      <c r="J26" s="112">
        <v>12</v>
      </c>
      <c r="K26" s="13">
        <v>8796458</v>
      </c>
      <c r="L26" s="13">
        <v>14570826</v>
      </c>
    </row>
    <row r="27" spans="1:12" ht="12.75">
      <c r="A27" s="204" t="s">
        <v>186</v>
      </c>
      <c r="B27" s="205"/>
      <c r="C27" s="205"/>
      <c r="D27" s="205"/>
      <c r="E27" s="205"/>
      <c r="F27" s="205"/>
      <c r="G27" s="205"/>
      <c r="H27" s="206"/>
      <c r="I27" s="4">
        <v>131</v>
      </c>
      <c r="J27" s="112">
        <v>13</v>
      </c>
      <c r="K27" s="12">
        <f>SUM(K28:K32)</f>
        <v>50062955</v>
      </c>
      <c r="L27" s="12">
        <f>SUM(L28:L32)</f>
        <v>57489283</v>
      </c>
    </row>
    <row r="28" spans="1:12" ht="12.75">
      <c r="A28" s="204" t="s">
        <v>200</v>
      </c>
      <c r="B28" s="205"/>
      <c r="C28" s="205"/>
      <c r="D28" s="205"/>
      <c r="E28" s="205"/>
      <c r="F28" s="205"/>
      <c r="G28" s="205"/>
      <c r="H28" s="206"/>
      <c r="I28" s="4">
        <v>132</v>
      </c>
      <c r="J28" s="112"/>
      <c r="K28" s="13">
        <v>0</v>
      </c>
      <c r="L28" s="13">
        <v>0</v>
      </c>
    </row>
    <row r="29" spans="1:12" ht="12.75">
      <c r="A29" s="204" t="s">
        <v>135</v>
      </c>
      <c r="B29" s="205"/>
      <c r="C29" s="205"/>
      <c r="D29" s="205"/>
      <c r="E29" s="205"/>
      <c r="F29" s="205"/>
      <c r="G29" s="205"/>
      <c r="H29" s="206"/>
      <c r="I29" s="4">
        <v>133</v>
      </c>
      <c r="J29" s="112"/>
      <c r="K29" s="13">
        <v>47479218</v>
      </c>
      <c r="L29" s="13">
        <v>45088565</v>
      </c>
    </row>
    <row r="30" spans="1:12" ht="12.75">
      <c r="A30" s="204" t="s">
        <v>119</v>
      </c>
      <c r="B30" s="205"/>
      <c r="C30" s="205"/>
      <c r="D30" s="205"/>
      <c r="E30" s="205"/>
      <c r="F30" s="205"/>
      <c r="G30" s="205"/>
      <c r="H30" s="206"/>
      <c r="I30" s="4">
        <v>134</v>
      </c>
      <c r="J30" s="112"/>
      <c r="K30" s="13">
        <v>0</v>
      </c>
      <c r="L30" s="13">
        <v>0</v>
      </c>
    </row>
    <row r="31" spans="1:12" ht="12.75">
      <c r="A31" s="204" t="s">
        <v>196</v>
      </c>
      <c r="B31" s="205"/>
      <c r="C31" s="205"/>
      <c r="D31" s="205"/>
      <c r="E31" s="205"/>
      <c r="F31" s="205"/>
      <c r="G31" s="205"/>
      <c r="H31" s="206"/>
      <c r="I31" s="4">
        <v>135</v>
      </c>
      <c r="J31" s="112"/>
      <c r="K31" s="13">
        <v>1149274</v>
      </c>
      <c r="L31" s="13">
        <v>759213</v>
      </c>
    </row>
    <row r="32" spans="1:12" ht="12.75">
      <c r="A32" s="204" t="s">
        <v>120</v>
      </c>
      <c r="B32" s="205"/>
      <c r="C32" s="205"/>
      <c r="D32" s="205"/>
      <c r="E32" s="205"/>
      <c r="F32" s="205"/>
      <c r="G32" s="205"/>
      <c r="H32" s="206"/>
      <c r="I32" s="4">
        <v>136</v>
      </c>
      <c r="J32" s="112" t="s">
        <v>332</v>
      </c>
      <c r="K32" s="13">
        <v>1434463</v>
      </c>
      <c r="L32" s="13">
        <v>11641505</v>
      </c>
    </row>
    <row r="33" spans="1:12" ht="12.75">
      <c r="A33" s="204" t="s">
        <v>187</v>
      </c>
      <c r="B33" s="205"/>
      <c r="C33" s="205"/>
      <c r="D33" s="205"/>
      <c r="E33" s="205"/>
      <c r="F33" s="205"/>
      <c r="G33" s="205"/>
      <c r="H33" s="206"/>
      <c r="I33" s="4">
        <v>137</v>
      </c>
      <c r="J33" s="112">
        <v>14</v>
      </c>
      <c r="K33" s="12">
        <f>SUM(K34:K37)</f>
        <v>47657324</v>
      </c>
      <c r="L33" s="12">
        <f>SUM(L34:L37)</f>
        <v>52673859</v>
      </c>
    </row>
    <row r="34" spans="1:12" ht="12.75">
      <c r="A34" s="204" t="s">
        <v>48</v>
      </c>
      <c r="B34" s="205"/>
      <c r="C34" s="205"/>
      <c r="D34" s="205"/>
      <c r="E34" s="205"/>
      <c r="F34" s="205"/>
      <c r="G34" s="205"/>
      <c r="H34" s="206"/>
      <c r="I34" s="4">
        <v>138</v>
      </c>
      <c r="J34" s="112"/>
      <c r="K34" s="13">
        <v>0</v>
      </c>
      <c r="L34" s="13">
        <v>0</v>
      </c>
    </row>
    <row r="35" spans="1:12" ht="12.75">
      <c r="A35" s="204" t="s">
        <v>47</v>
      </c>
      <c r="B35" s="205"/>
      <c r="C35" s="205"/>
      <c r="D35" s="205"/>
      <c r="E35" s="205"/>
      <c r="F35" s="205"/>
      <c r="G35" s="205"/>
      <c r="H35" s="206"/>
      <c r="I35" s="4">
        <v>139</v>
      </c>
      <c r="J35" s="112"/>
      <c r="K35" s="13">
        <v>46818974</v>
      </c>
      <c r="L35" s="13">
        <v>52571387</v>
      </c>
    </row>
    <row r="36" spans="1:12" ht="12.75">
      <c r="A36" s="204" t="s">
        <v>197</v>
      </c>
      <c r="B36" s="205"/>
      <c r="C36" s="205"/>
      <c r="D36" s="205"/>
      <c r="E36" s="205"/>
      <c r="F36" s="205"/>
      <c r="G36" s="205"/>
      <c r="H36" s="206"/>
      <c r="I36" s="4">
        <v>140</v>
      </c>
      <c r="J36" s="112"/>
      <c r="K36" s="13">
        <v>398086</v>
      </c>
      <c r="L36" s="13">
        <v>30257</v>
      </c>
    </row>
    <row r="37" spans="1:12" ht="12.75">
      <c r="A37" s="204" t="s">
        <v>49</v>
      </c>
      <c r="B37" s="205"/>
      <c r="C37" s="205"/>
      <c r="D37" s="205"/>
      <c r="E37" s="205"/>
      <c r="F37" s="205"/>
      <c r="G37" s="205"/>
      <c r="H37" s="206"/>
      <c r="I37" s="4">
        <v>141</v>
      </c>
      <c r="J37" s="112"/>
      <c r="K37" s="13">
        <v>440264</v>
      </c>
      <c r="L37" s="13">
        <v>72215</v>
      </c>
    </row>
    <row r="38" spans="1:12" ht="12.75">
      <c r="A38" s="204" t="s">
        <v>168</v>
      </c>
      <c r="B38" s="205"/>
      <c r="C38" s="205"/>
      <c r="D38" s="205"/>
      <c r="E38" s="205"/>
      <c r="F38" s="205"/>
      <c r="G38" s="205"/>
      <c r="H38" s="206"/>
      <c r="I38" s="4">
        <v>142</v>
      </c>
      <c r="J38" s="112">
        <v>15</v>
      </c>
      <c r="K38" s="13">
        <v>65587828</v>
      </c>
      <c r="L38" s="13">
        <v>73278756</v>
      </c>
    </row>
    <row r="39" spans="1:12" ht="12.75">
      <c r="A39" s="204" t="s">
        <v>169</v>
      </c>
      <c r="B39" s="205"/>
      <c r="C39" s="205"/>
      <c r="D39" s="205"/>
      <c r="E39" s="205"/>
      <c r="F39" s="205"/>
      <c r="G39" s="205"/>
      <c r="H39" s="206"/>
      <c r="I39" s="4">
        <v>143</v>
      </c>
      <c r="J39" s="112">
        <v>15</v>
      </c>
      <c r="K39" s="13">
        <v>345011</v>
      </c>
      <c r="L39" s="13">
        <v>1101361</v>
      </c>
    </row>
    <row r="40" spans="1:12" ht="12.75">
      <c r="A40" s="204" t="s">
        <v>198</v>
      </c>
      <c r="B40" s="205"/>
      <c r="C40" s="205"/>
      <c r="D40" s="205"/>
      <c r="E40" s="205"/>
      <c r="F40" s="205"/>
      <c r="G40" s="205"/>
      <c r="H40" s="206"/>
      <c r="I40" s="4">
        <v>144</v>
      </c>
      <c r="J40" s="112"/>
      <c r="K40" s="13">
        <v>0</v>
      </c>
      <c r="L40" s="13">
        <v>0</v>
      </c>
    </row>
    <row r="41" spans="1:12" ht="12.75">
      <c r="A41" s="204" t="s">
        <v>199</v>
      </c>
      <c r="B41" s="205"/>
      <c r="C41" s="205"/>
      <c r="D41" s="205"/>
      <c r="E41" s="205"/>
      <c r="F41" s="205"/>
      <c r="G41" s="205"/>
      <c r="H41" s="206"/>
      <c r="I41" s="4">
        <v>145</v>
      </c>
      <c r="J41" s="112"/>
      <c r="K41" s="13">
        <v>0</v>
      </c>
      <c r="L41" s="13">
        <v>0</v>
      </c>
    </row>
    <row r="42" spans="1:12" ht="12.75">
      <c r="A42" s="204" t="s">
        <v>188</v>
      </c>
      <c r="B42" s="205"/>
      <c r="C42" s="205"/>
      <c r="D42" s="205"/>
      <c r="E42" s="205"/>
      <c r="F42" s="205"/>
      <c r="G42" s="205"/>
      <c r="H42" s="206"/>
      <c r="I42" s="4">
        <v>146</v>
      </c>
      <c r="J42" s="112"/>
      <c r="K42" s="12">
        <f>K7+K27+K38+K40</f>
        <v>3112191737</v>
      </c>
      <c r="L42" s="12">
        <f>L7+L27+L38+L40</f>
        <v>3094081844</v>
      </c>
    </row>
    <row r="43" spans="1:12" ht="12.75">
      <c r="A43" s="204" t="s">
        <v>189</v>
      </c>
      <c r="B43" s="205"/>
      <c r="C43" s="205"/>
      <c r="D43" s="205"/>
      <c r="E43" s="205"/>
      <c r="F43" s="205"/>
      <c r="G43" s="205"/>
      <c r="H43" s="206"/>
      <c r="I43" s="4">
        <v>147</v>
      </c>
      <c r="J43" s="112"/>
      <c r="K43" s="12">
        <f>K10+K33+K39+K41</f>
        <v>2916105289</v>
      </c>
      <c r="L43" s="12">
        <f>L10+L33+L39+L41</f>
        <v>2969621868</v>
      </c>
    </row>
    <row r="44" spans="1:12" ht="12.75">
      <c r="A44" s="204" t="s">
        <v>209</v>
      </c>
      <c r="B44" s="205"/>
      <c r="C44" s="205"/>
      <c r="D44" s="205"/>
      <c r="E44" s="205"/>
      <c r="F44" s="205"/>
      <c r="G44" s="205"/>
      <c r="H44" s="206"/>
      <c r="I44" s="4">
        <v>148</v>
      </c>
      <c r="J44" s="112"/>
      <c r="K44" s="12">
        <f>K42-K43</f>
        <v>196086448</v>
      </c>
      <c r="L44" s="12">
        <f>L42-L43</f>
        <v>124459976</v>
      </c>
    </row>
    <row r="45" spans="1:12" ht="12.75">
      <c r="A45" s="207" t="s">
        <v>191</v>
      </c>
      <c r="B45" s="208"/>
      <c r="C45" s="208"/>
      <c r="D45" s="208"/>
      <c r="E45" s="208"/>
      <c r="F45" s="208"/>
      <c r="G45" s="208"/>
      <c r="H45" s="209"/>
      <c r="I45" s="4">
        <v>149</v>
      </c>
      <c r="J45" s="112"/>
      <c r="K45" s="12">
        <f>IF(K42&gt;K43,K42-K43,0)</f>
        <v>196086448</v>
      </c>
      <c r="L45" s="12">
        <f>IF(L42&gt;L43,L42-L43,0)</f>
        <v>124459976</v>
      </c>
    </row>
    <row r="46" spans="1:12" ht="12.75">
      <c r="A46" s="207" t="s">
        <v>192</v>
      </c>
      <c r="B46" s="208"/>
      <c r="C46" s="208"/>
      <c r="D46" s="208"/>
      <c r="E46" s="208"/>
      <c r="F46" s="208"/>
      <c r="G46" s="208"/>
      <c r="H46" s="209"/>
      <c r="I46" s="4">
        <v>150</v>
      </c>
      <c r="J46" s="112"/>
      <c r="K46" s="12">
        <f>IF(K43&gt;K42,K43-K42,0)</f>
        <v>0</v>
      </c>
      <c r="L46" s="12">
        <f>IF(L43&gt;L42,L43-L42,0)</f>
        <v>0</v>
      </c>
    </row>
    <row r="47" spans="1:12" ht="12.75">
      <c r="A47" s="204" t="s">
        <v>190</v>
      </c>
      <c r="B47" s="205"/>
      <c r="C47" s="205"/>
      <c r="D47" s="205"/>
      <c r="E47" s="205"/>
      <c r="F47" s="205"/>
      <c r="G47" s="205"/>
      <c r="H47" s="206"/>
      <c r="I47" s="4">
        <v>151</v>
      </c>
      <c r="J47" s="112">
        <v>16</v>
      </c>
      <c r="K47" s="13">
        <v>22297988</v>
      </c>
      <c r="L47" s="13">
        <v>16356064</v>
      </c>
    </row>
    <row r="48" spans="1:12" ht="12.75">
      <c r="A48" s="204" t="s">
        <v>210</v>
      </c>
      <c r="B48" s="205"/>
      <c r="C48" s="205"/>
      <c r="D48" s="205"/>
      <c r="E48" s="205"/>
      <c r="F48" s="205"/>
      <c r="G48" s="205"/>
      <c r="H48" s="206"/>
      <c r="I48" s="4">
        <v>152</v>
      </c>
      <c r="J48" s="112"/>
      <c r="K48" s="12">
        <f>K44-K47</f>
        <v>173788460</v>
      </c>
      <c r="L48" s="12">
        <f>L44-L47</f>
        <v>108103912</v>
      </c>
    </row>
    <row r="49" spans="1:12" ht="12.75">
      <c r="A49" s="207" t="s">
        <v>165</v>
      </c>
      <c r="B49" s="208"/>
      <c r="C49" s="208"/>
      <c r="D49" s="208"/>
      <c r="E49" s="208"/>
      <c r="F49" s="208"/>
      <c r="G49" s="208"/>
      <c r="H49" s="209"/>
      <c r="I49" s="4">
        <v>153</v>
      </c>
      <c r="J49" s="112"/>
      <c r="K49" s="12">
        <f>IF(K48&gt;0,K48,0)</f>
        <v>173788460</v>
      </c>
      <c r="L49" s="12">
        <f>IF(L48&gt;0,L48,0)</f>
        <v>108103912</v>
      </c>
    </row>
    <row r="50" spans="1:12" ht="12.75">
      <c r="A50" s="233" t="s">
        <v>193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13"/>
      <c r="K50" s="18">
        <f>IF(K48&lt;0,-K48,0)</f>
        <v>0</v>
      </c>
      <c r="L50" s="18">
        <f>IF(L48&lt;0,-L48,0)</f>
        <v>0</v>
      </c>
    </row>
    <row r="51" spans="1:12" ht="12.75">
      <c r="A51" s="213" t="s">
        <v>96</v>
      </c>
      <c r="B51" s="221"/>
      <c r="C51" s="221"/>
      <c r="D51" s="221"/>
      <c r="E51" s="221"/>
      <c r="F51" s="221"/>
      <c r="G51" s="221"/>
      <c r="H51" s="221"/>
      <c r="I51" s="236"/>
      <c r="J51" s="236"/>
      <c r="K51" s="236"/>
      <c r="L51" s="237"/>
    </row>
    <row r="52" spans="1:12" ht="12.75">
      <c r="A52" s="201" t="s">
        <v>159</v>
      </c>
      <c r="B52" s="202"/>
      <c r="C52" s="202"/>
      <c r="D52" s="202"/>
      <c r="E52" s="202"/>
      <c r="F52" s="202"/>
      <c r="G52" s="202"/>
      <c r="H52" s="202"/>
      <c r="I52" s="224"/>
      <c r="J52" s="224"/>
      <c r="K52" s="224"/>
      <c r="L52" s="225"/>
    </row>
    <row r="53" spans="1:12" ht="12.75">
      <c r="A53" s="238" t="s">
        <v>207</v>
      </c>
      <c r="B53" s="239"/>
      <c r="C53" s="239"/>
      <c r="D53" s="239"/>
      <c r="E53" s="239"/>
      <c r="F53" s="239"/>
      <c r="G53" s="239"/>
      <c r="H53" s="240"/>
      <c r="I53" s="4">
        <v>155</v>
      </c>
      <c r="J53" s="4"/>
      <c r="K53" s="13">
        <v>143282971</v>
      </c>
      <c r="L53" s="13">
        <v>83625614</v>
      </c>
    </row>
    <row r="54" spans="1:12" ht="12.75">
      <c r="A54" s="238" t="s">
        <v>208</v>
      </c>
      <c r="B54" s="239"/>
      <c r="C54" s="239"/>
      <c r="D54" s="239"/>
      <c r="E54" s="239"/>
      <c r="F54" s="239"/>
      <c r="G54" s="239"/>
      <c r="H54" s="240"/>
      <c r="I54" s="4">
        <v>156</v>
      </c>
      <c r="J54" s="5"/>
      <c r="K54" s="14">
        <v>30505489</v>
      </c>
      <c r="L54" s="14">
        <v>24478298</v>
      </c>
    </row>
    <row r="55" spans="1:12" ht="12.75">
      <c r="A55" s="213" t="s">
        <v>162</v>
      </c>
      <c r="B55" s="221"/>
      <c r="C55" s="221"/>
      <c r="D55" s="221"/>
      <c r="E55" s="221"/>
      <c r="F55" s="221"/>
      <c r="G55" s="221"/>
      <c r="H55" s="221"/>
      <c r="I55" s="236"/>
      <c r="J55" s="236"/>
      <c r="K55" s="236"/>
      <c r="L55" s="237"/>
    </row>
    <row r="56" spans="1:12" ht="12.75">
      <c r="A56" s="201" t="s">
        <v>177</v>
      </c>
      <c r="B56" s="202"/>
      <c r="C56" s="202"/>
      <c r="D56" s="202"/>
      <c r="E56" s="202"/>
      <c r="F56" s="202"/>
      <c r="G56" s="202"/>
      <c r="H56" s="203"/>
      <c r="I56" s="21">
        <v>157</v>
      </c>
      <c r="J56" s="21"/>
      <c r="K56" s="11">
        <v>173788460</v>
      </c>
      <c r="L56" s="11">
        <v>108103912</v>
      </c>
    </row>
    <row r="57" spans="1:12" ht="12.75">
      <c r="A57" s="204" t="s">
        <v>194</v>
      </c>
      <c r="B57" s="205"/>
      <c r="C57" s="205"/>
      <c r="D57" s="205"/>
      <c r="E57" s="205"/>
      <c r="F57" s="205"/>
      <c r="G57" s="205"/>
      <c r="H57" s="206"/>
      <c r="I57" s="4">
        <v>158</v>
      </c>
      <c r="J57" s="4"/>
      <c r="K57" s="12">
        <f>SUM(K58:K64)</f>
        <v>1468844</v>
      </c>
      <c r="L57" s="12">
        <f>SUM(L58:L64)</f>
        <v>-1879543</v>
      </c>
    </row>
    <row r="58" spans="1:12" ht="12.75">
      <c r="A58" s="204" t="s">
        <v>201</v>
      </c>
      <c r="B58" s="205"/>
      <c r="C58" s="205"/>
      <c r="D58" s="205"/>
      <c r="E58" s="205"/>
      <c r="F58" s="205"/>
      <c r="G58" s="205"/>
      <c r="H58" s="206"/>
      <c r="I58" s="4">
        <v>159</v>
      </c>
      <c r="J58" s="4"/>
      <c r="K58" s="13">
        <v>31058</v>
      </c>
      <c r="L58" s="13">
        <v>245487</v>
      </c>
    </row>
    <row r="59" spans="1:12" ht="12.75">
      <c r="A59" s="204" t="s">
        <v>202</v>
      </c>
      <c r="B59" s="205"/>
      <c r="C59" s="205"/>
      <c r="D59" s="205"/>
      <c r="E59" s="205"/>
      <c r="F59" s="205"/>
      <c r="G59" s="205"/>
      <c r="H59" s="206"/>
      <c r="I59" s="4">
        <v>160</v>
      </c>
      <c r="J59" s="4"/>
      <c r="K59" s="13">
        <v>0</v>
      </c>
      <c r="L59" s="13"/>
    </row>
    <row r="60" spans="1:12" ht="12.75">
      <c r="A60" s="204" t="s">
        <v>30</v>
      </c>
      <c r="B60" s="205"/>
      <c r="C60" s="205"/>
      <c r="D60" s="205"/>
      <c r="E60" s="205"/>
      <c r="F60" s="205"/>
      <c r="G60" s="205"/>
      <c r="H60" s="206"/>
      <c r="I60" s="4">
        <v>161</v>
      </c>
      <c r="J60" s="4"/>
      <c r="K60" s="13">
        <v>1437786</v>
      </c>
      <c r="L60" s="13">
        <v>-2125030</v>
      </c>
    </row>
    <row r="61" spans="1:12" ht="12.75">
      <c r="A61" s="204" t="s">
        <v>203</v>
      </c>
      <c r="B61" s="205"/>
      <c r="C61" s="205"/>
      <c r="D61" s="205"/>
      <c r="E61" s="205"/>
      <c r="F61" s="205"/>
      <c r="G61" s="205"/>
      <c r="H61" s="206"/>
      <c r="I61" s="4">
        <v>162</v>
      </c>
      <c r="J61" s="4"/>
      <c r="K61" s="13">
        <v>0</v>
      </c>
      <c r="L61" s="13"/>
    </row>
    <row r="62" spans="1:12" ht="12.75">
      <c r="A62" s="204" t="s">
        <v>204</v>
      </c>
      <c r="B62" s="205"/>
      <c r="C62" s="205"/>
      <c r="D62" s="205"/>
      <c r="E62" s="205"/>
      <c r="F62" s="205"/>
      <c r="G62" s="205"/>
      <c r="H62" s="206"/>
      <c r="I62" s="4">
        <v>163</v>
      </c>
      <c r="J62" s="4"/>
      <c r="K62" s="13">
        <v>0</v>
      </c>
      <c r="L62" s="13"/>
    </row>
    <row r="63" spans="1:12" ht="12.75">
      <c r="A63" s="204" t="s">
        <v>205</v>
      </c>
      <c r="B63" s="205"/>
      <c r="C63" s="205"/>
      <c r="D63" s="205"/>
      <c r="E63" s="205"/>
      <c r="F63" s="205"/>
      <c r="G63" s="205"/>
      <c r="H63" s="206"/>
      <c r="I63" s="4">
        <v>164</v>
      </c>
      <c r="J63" s="4"/>
      <c r="K63" s="13">
        <v>0</v>
      </c>
      <c r="L63" s="13"/>
    </row>
    <row r="64" spans="1:12" ht="12.75">
      <c r="A64" s="204" t="s">
        <v>206</v>
      </c>
      <c r="B64" s="205"/>
      <c r="C64" s="205"/>
      <c r="D64" s="205"/>
      <c r="E64" s="205"/>
      <c r="F64" s="205"/>
      <c r="G64" s="205"/>
      <c r="H64" s="206"/>
      <c r="I64" s="4">
        <v>165</v>
      </c>
      <c r="J64" s="4"/>
      <c r="K64" s="13">
        <v>0</v>
      </c>
      <c r="L64" s="13"/>
    </row>
    <row r="65" spans="1:12" ht="12.75">
      <c r="A65" s="204" t="s">
        <v>195</v>
      </c>
      <c r="B65" s="205"/>
      <c r="C65" s="205"/>
      <c r="D65" s="205"/>
      <c r="E65" s="205"/>
      <c r="F65" s="205"/>
      <c r="G65" s="205"/>
      <c r="H65" s="206"/>
      <c r="I65" s="4">
        <v>166</v>
      </c>
      <c r="J65" s="4"/>
      <c r="K65" s="13">
        <v>287158</v>
      </c>
      <c r="L65" s="13">
        <v>-424607</v>
      </c>
    </row>
    <row r="66" spans="1:12" ht="12.75">
      <c r="A66" s="204" t="s">
        <v>166</v>
      </c>
      <c r="B66" s="205"/>
      <c r="C66" s="205"/>
      <c r="D66" s="205"/>
      <c r="E66" s="205"/>
      <c r="F66" s="205"/>
      <c r="G66" s="205"/>
      <c r="H66" s="206"/>
      <c r="I66" s="4">
        <v>167</v>
      </c>
      <c r="J66" s="4"/>
      <c r="K66" s="12">
        <f>K57-K65</f>
        <v>1181686</v>
      </c>
      <c r="L66" s="12">
        <f>L57-L65</f>
        <v>-1454936</v>
      </c>
    </row>
    <row r="67" spans="1:12" ht="12.75">
      <c r="A67" s="204" t="s">
        <v>167</v>
      </c>
      <c r="B67" s="205"/>
      <c r="C67" s="205"/>
      <c r="D67" s="205"/>
      <c r="E67" s="205"/>
      <c r="F67" s="205"/>
      <c r="G67" s="205"/>
      <c r="H67" s="206"/>
      <c r="I67" s="4">
        <v>168</v>
      </c>
      <c r="J67" s="5"/>
      <c r="K67" s="18">
        <f>K56+K66</f>
        <v>174970146</v>
      </c>
      <c r="L67" s="18">
        <f>L56+L66</f>
        <v>106648976</v>
      </c>
    </row>
    <row r="68" spans="1:12" ht="12.75">
      <c r="A68" s="213" t="s">
        <v>161</v>
      </c>
      <c r="B68" s="221"/>
      <c r="C68" s="221"/>
      <c r="D68" s="221"/>
      <c r="E68" s="221"/>
      <c r="F68" s="221"/>
      <c r="G68" s="221"/>
      <c r="H68" s="221"/>
      <c r="I68" s="236"/>
      <c r="J68" s="236"/>
      <c r="K68" s="236"/>
      <c r="L68" s="237"/>
    </row>
    <row r="69" spans="1:12" ht="12.75">
      <c r="A69" s="201" t="s">
        <v>160</v>
      </c>
      <c r="B69" s="202"/>
      <c r="C69" s="202"/>
      <c r="D69" s="202"/>
      <c r="E69" s="202"/>
      <c r="F69" s="202"/>
      <c r="G69" s="202"/>
      <c r="H69" s="202"/>
      <c r="I69" s="224"/>
      <c r="J69" s="224"/>
      <c r="K69" s="224"/>
      <c r="L69" s="225"/>
    </row>
    <row r="70" spans="1:12" ht="12.75">
      <c r="A70" s="238" t="s">
        <v>207</v>
      </c>
      <c r="B70" s="239"/>
      <c r="C70" s="239"/>
      <c r="D70" s="239"/>
      <c r="E70" s="239"/>
      <c r="F70" s="239"/>
      <c r="G70" s="239"/>
      <c r="H70" s="240"/>
      <c r="I70" s="4">
        <v>169</v>
      </c>
      <c r="J70" s="4"/>
      <c r="K70" s="13">
        <v>144452771</v>
      </c>
      <c r="L70" s="13">
        <v>82054636</v>
      </c>
    </row>
    <row r="71" spans="1:12" ht="12.75">
      <c r="A71" s="241" t="s">
        <v>208</v>
      </c>
      <c r="B71" s="242"/>
      <c r="C71" s="242"/>
      <c r="D71" s="242"/>
      <c r="E71" s="242"/>
      <c r="F71" s="242"/>
      <c r="G71" s="242"/>
      <c r="H71" s="243"/>
      <c r="I71" s="7">
        <v>170</v>
      </c>
      <c r="J71" s="7"/>
      <c r="K71" s="14">
        <v>30517375</v>
      </c>
      <c r="L71" s="14">
        <v>24594340</v>
      </c>
    </row>
  </sheetData>
  <sheetProtection/>
  <mergeCells count="71">
    <mergeCell ref="A69:L69"/>
    <mergeCell ref="A70:H70"/>
    <mergeCell ref="A71:H71"/>
    <mergeCell ref="A65:H65"/>
    <mergeCell ref="A66:H66"/>
    <mergeCell ref="A67:H67"/>
    <mergeCell ref="A68:L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L51"/>
    <mergeCell ref="A52:L52"/>
    <mergeCell ref="A53:H53"/>
    <mergeCell ref="A54:H54"/>
    <mergeCell ref="A55:L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L1:L2"/>
    <mergeCell ref="A2:K2"/>
    <mergeCell ref="A4:L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K53:L54 K56:L67 K47:L47 K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K9 K10 K48:L50 L7:L10 K7 K12:L46">
      <formula1>0</formula1>
    </dataValidation>
  </dataValidations>
  <printOptions/>
  <pageMargins left="0.59" right="0.6" top="0.74" bottom="0.82" header="0.5" footer="0.5"/>
  <pageSetup fitToHeight="1" fitToWidth="1" horizontalDpi="600" verticalDpi="600" orientation="portrait" paperSize="9" scale="8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10">
      <selection activeCell="J43" sqref="J43"/>
    </sheetView>
  </sheetViews>
  <sheetFormatPr defaultColWidth="9.140625" defaultRowHeight="12.75"/>
  <cols>
    <col min="8" max="8" width="3.00390625" style="0" customWidth="1"/>
    <col min="9" max="9" width="7.57421875" style="0" customWidth="1"/>
    <col min="10" max="10" width="7.7109375" style="125" customWidth="1"/>
    <col min="11" max="11" width="11.00390625" style="0" customWidth="1"/>
    <col min="12" max="12" width="11.57421875" style="0" customWidth="1"/>
  </cols>
  <sheetData>
    <row r="1" spans="1:12" ht="12.75">
      <c r="A1" s="244" t="s">
        <v>170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  <c r="L1" s="259"/>
    </row>
    <row r="2" spans="1:12" ht="12.75">
      <c r="A2" s="248" t="s">
        <v>333</v>
      </c>
      <c r="B2" s="249"/>
      <c r="C2" s="249"/>
      <c r="D2" s="249"/>
      <c r="E2" s="249"/>
      <c r="F2" s="249"/>
      <c r="G2" s="249"/>
      <c r="H2" s="249"/>
      <c r="I2" s="249"/>
      <c r="J2" s="249"/>
      <c r="K2" s="246"/>
      <c r="L2" s="247"/>
    </row>
    <row r="3" spans="1:12" ht="12.75">
      <c r="A3" s="16"/>
      <c r="B3" s="17"/>
      <c r="C3" s="17"/>
      <c r="D3" s="17"/>
      <c r="E3" s="17"/>
      <c r="F3" s="17"/>
      <c r="G3" s="17"/>
      <c r="H3" s="17"/>
      <c r="I3" s="17"/>
      <c r="J3" s="120"/>
      <c r="K3" s="19"/>
      <c r="L3" s="3"/>
    </row>
    <row r="4" spans="1:12" ht="12.75">
      <c r="A4" s="250" t="s">
        <v>327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2"/>
    </row>
    <row r="5" spans="1:12" ht="24.75" thickBot="1">
      <c r="A5" s="253" t="s">
        <v>41</v>
      </c>
      <c r="B5" s="253"/>
      <c r="C5" s="253"/>
      <c r="D5" s="253"/>
      <c r="E5" s="253"/>
      <c r="F5" s="253"/>
      <c r="G5" s="253"/>
      <c r="H5" s="253"/>
      <c r="I5" s="75" t="s">
        <v>255</v>
      </c>
      <c r="J5" s="121" t="s">
        <v>326</v>
      </c>
      <c r="K5" s="76" t="s">
        <v>130</v>
      </c>
      <c r="L5" s="76" t="s">
        <v>131</v>
      </c>
    </row>
    <row r="6" spans="1:12" ht="12.75">
      <c r="A6" s="254">
        <v>1</v>
      </c>
      <c r="B6" s="254"/>
      <c r="C6" s="254"/>
      <c r="D6" s="254"/>
      <c r="E6" s="254"/>
      <c r="F6" s="254"/>
      <c r="G6" s="254"/>
      <c r="H6" s="254"/>
      <c r="I6" s="77">
        <v>2</v>
      </c>
      <c r="J6" s="122">
        <v>3</v>
      </c>
      <c r="K6" s="78" t="s">
        <v>260</v>
      </c>
      <c r="L6" s="78" t="s">
        <v>329</v>
      </c>
    </row>
    <row r="7" spans="1:12" ht="12.75">
      <c r="A7" s="255" t="s">
        <v>136</v>
      </c>
      <c r="B7" s="256"/>
      <c r="C7" s="256"/>
      <c r="D7" s="256"/>
      <c r="E7" s="256"/>
      <c r="F7" s="256"/>
      <c r="G7" s="256"/>
      <c r="H7" s="256"/>
      <c r="I7" s="257"/>
      <c r="J7" s="257"/>
      <c r="K7" s="257"/>
      <c r="L7" s="258"/>
    </row>
    <row r="8" spans="1:12" ht="12.75">
      <c r="A8" s="188" t="s">
        <v>172</v>
      </c>
      <c r="B8" s="189"/>
      <c r="C8" s="189"/>
      <c r="D8" s="189"/>
      <c r="E8" s="189"/>
      <c r="F8" s="189"/>
      <c r="G8" s="189"/>
      <c r="H8" s="189"/>
      <c r="I8" s="4">
        <v>1</v>
      </c>
      <c r="J8" s="123"/>
      <c r="K8" s="8">
        <v>2914569821</v>
      </c>
      <c r="L8" s="13">
        <v>2629633583</v>
      </c>
    </row>
    <row r="9" spans="1:12" ht="12.75">
      <c r="A9" s="188" t="s">
        <v>99</v>
      </c>
      <c r="B9" s="189"/>
      <c r="C9" s="189"/>
      <c r="D9" s="189"/>
      <c r="E9" s="189"/>
      <c r="F9" s="189"/>
      <c r="G9" s="189"/>
      <c r="H9" s="189"/>
      <c r="I9" s="4">
        <v>2</v>
      </c>
      <c r="J9" s="123"/>
      <c r="K9" s="8">
        <v>0</v>
      </c>
      <c r="L9" s="13">
        <v>0</v>
      </c>
    </row>
    <row r="10" spans="1:12" ht="12.75">
      <c r="A10" s="188" t="s">
        <v>100</v>
      </c>
      <c r="B10" s="189"/>
      <c r="C10" s="189"/>
      <c r="D10" s="189"/>
      <c r="E10" s="189"/>
      <c r="F10" s="189"/>
      <c r="G10" s="189"/>
      <c r="H10" s="189"/>
      <c r="I10" s="4">
        <v>3</v>
      </c>
      <c r="J10" s="123"/>
      <c r="K10" s="8">
        <v>33669077</v>
      </c>
      <c r="L10" s="13">
        <v>6305832</v>
      </c>
    </row>
    <row r="11" spans="1:12" ht="12.75">
      <c r="A11" s="188" t="s">
        <v>101</v>
      </c>
      <c r="B11" s="189"/>
      <c r="C11" s="189"/>
      <c r="D11" s="189"/>
      <c r="E11" s="189"/>
      <c r="F11" s="189"/>
      <c r="G11" s="189"/>
      <c r="H11" s="189"/>
      <c r="I11" s="4">
        <v>4</v>
      </c>
      <c r="J11" s="123"/>
      <c r="K11" s="8">
        <v>102469057</v>
      </c>
      <c r="L11" s="13">
        <v>133156630</v>
      </c>
    </row>
    <row r="12" spans="1:12" ht="12.75">
      <c r="A12" s="188" t="s">
        <v>102</v>
      </c>
      <c r="B12" s="189"/>
      <c r="C12" s="189"/>
      <c r="D12" s="189"/>
      <c r="E12" s="189"/>
      <c r="F12" s="189"/>
      <c r="G12" s="189"/>
      <c r="H12" s="189"/>
      <c r="I12" s="4">
        <v>5</v>
      </c>
      <c r="J12" s="123"/>
      <c r="K12" s="8">
        <v>31934141</v>
      </c>
      <c r="L12" s="13">
        <v>38426917</v>
      </c>
    </row>
    <row r="13" spans="1:12" ht="12.75">
      <c r="A13" s="204" t="s">
        <v>171</v>
      </c>
      <c r="B13" s="205"/>
      <c r="C13" s="205"/>
      <c r="D13" s="205"/>
      <c r="E13" s="205"/>
      <c r="F13" s="205"/>
      <c r="G13" s="205"/>
      <c r="H13" s="205"/>
      <c r="I13" s="4">
        <v>6</v>
      </c>
      <c r="J13" s="123"/>
      <c r="K13" s="9">
        <f>SUM(K8:K12)</f>
        <v>3082642096</v>
      </c>
      <c r="L13" s="12">
        <f>SUM(L8:L12)</f>
        <v>2807522962</v>
      </c>
    </row>
    <row r="14" spans="1:12" ht="12.75">
      <c r="A14" s="188" t="s">
        <v>103</v>
      </c>
      <c r="B14" s="189"/>
      <c r="C14" s="189"/>
      <c r="D14" s="189"/>
      <c r="E14" s="189"/>
      <c r="F14" s="189"/>
      <c r="G14" s="189"/>
      <c r="H14" s="189"/>
      <c r="I14" s="4">
        <v>7</v>
      </c>
      <c r="J14" s="123"/>
      <c r="K14" s="8">
        <v>2014870185</v>
      </c>
      <c r="L14" s="13">
        <v>1953626275</v>
      </c>
    </row>
    <row r="15" spans="1:12" ht="12.75">
      <c r="A15" s="188" t="s">
        <v>104</v>
      </c>
      <c r="B15" s="189"/>
      <c r="C15" s="189"/>
      <c r="D15" s="189"/>
      <c r="E15" s="189"/>
      <c r="F15" s="189"/>
      <c r="G15" s="189"/>
      <c r="H15" s="189"/>
      <c r="I15" s="4">
        <v>8</v>
      </c>
      <c r="J15" s="123"/>
      <c r="K15" s="8">
        <v>605210326</v>
      </c>
      <c r="L15" s="13">
        <v>616123293</v>
      </c>
    </row>
    <row r="16" spans="1:12" ht="12.75">
      <c r="A16" s="188" t="s">
        <v>105</v>
      </c>
      <c r="B16" s="189"/>
      <c r="C16" s="189"/>
      <c r="D16" s="189"/>
      <c r="E16" s="189"/>
      <c r="F16" s="189"/>
      <c r="G16" s="189"/>
      <c r="H16" s="189"/>
      <c r="I16" s="4">
        <v>9</v>
      </c>
      <c r="J16" s="123"/>
      <c r="K16" s="8">
        <v>8848631</v>
      </c>
      <c r="L16" s="13">
        <v>8542956</v>
      </c>
    </row>
    <row r="17" spans="1:12" ht="12.75">
      <c r="A17" s="188" t="s">
        <v>106</v>
      </c>
      <c r="B17" s="189"/>
      <c r="C17" s="189"/>
      <c r="D17" s="189"/>
      <c r="E17" s="189"/>
      <c r="F17" s="189"/>
      <c r="G17" s="189"/>
      <c r="H17" s="189"/>
      <c r="I17" s="4">
        <v>10</v>
      </c>
      <c r="J17" s="123"/>
      <c r="K17" s="8">
        <v>9571178</v>
      </c>
      <c r="L17" s="13">
        <v>6773432</v>
      </c>
    </row>
    <row r="18" spans="1:12" ht="12.75">
      <c r="A18" s="188" t="s">
        <v>107</v>
      </c>
      <c r="B18" s="189"/>
      <c r="C18" s="189"/>
      <c r="D18" s="189"/>
      <c r="E18" s="189"/>
      <c r="F18" s="189"/>
      <c r="G18" s="189"/>
      <c r="H18" s="189"/>
      <c r="I18" s="4">
        <v>11</v>
      </c>
      <c r="J18" s="123"/>
      <c r="K18" s="8">
        <v>146767498</v>
      </c>
      <c r="L18" s="13">
        <v>119496275</v>
      </c>
    </row>
    <row r="19" spans="1:12" ht="12.75">
      <c r="A19" s="188" t="s">
        <v>108</v>
      </c>
      <c r="B19" s="189"/>
      <c r="C19" s="189"/>
      <c r="D19" s="189"/>
      <c r="E19" s="189"/>
      <c r="F19" s="189"/>
      <c r="G19" s="189"/>
      <c r="H19" s="189"/>
      <c r="I19" s="4">
        <v>12</v>
      </c>
      <c r="J19" s="123"/>
      <c r="K19" s="8">
        <v>114513603</v>
      </c>
      <c r="L19" s="13">
        <v>127371173</v>
      </c>
    </row>
    <row r="20" spans="1:12" ht="12.75">
      <c r="A20" s="204" t="s">
        <v>32</v>
      </c>
      <c r="B20" s="205"/>
      <c r="C20" s="205"/>
      <c r="D20" s="205"/>
      <c r="E20" s="205"/>
      <c r="F20" s="205"/>
      <c r="G20" s="205"/>
      <c r="H20" s="205"/>
      <c r="I20" s="4">
        <v>13</v>
      </c>
      <c r="J20" s="123"/>
      <c r="K20" s="9">
        <f>SUM(K14:K19)</f>
        <v>2899781421</v>
      </c>
      <c r="L20" s="12">
        <f>SUM(L14:L19)</f>
        <v>2831933404</v>
      </c>
    </row>
    <row r="21" spans="1:12" ht="12.75">
      <c r="A21" s="204" t="s">
        <v>87</v>
      </c>
      <c r="B21" s="260"/>
      <c r="C21" s="260"/>
      <c r="D21" s="260"/>
      <c r="E21" s="260"/>
      <c r="F21" s="260"/>
      <c r="G21" s="260"/>
      <c r="H21" s="261"/>
      <c r="I21" s="4">
        <v>14</v>
      </c>
      <c r="J21" s="123"/>
      <c r="K21" s="9">
        <f>IF(K13&gt;K20,K13-K20,0)</f>
        <v>182860675</v>
      </c>
      <c r="L21" s="12">
        <f>IF(L13&gt;L20,L13-L20,0)</f>
        <v>0</v>
      </c>
    </row>
    <row r="22" spans="1:12" ht="12.75">
      <c r="A22" s="210" t="s">
        <v>88</v>
      </c>
      <c r="B22" s="262"/>
      <c r="C22" s="262"/>
      <c r="D22" s="262"/>
      <c r="E22" s="262"/>
      <c r="F22" s="262"/>
      <c r="G22" s="262"/>
      <c r="H22" s="263"/>
      <c r="I22" s="4">
        <v>15</v>
      </c>
      <c r="J22" s="123"/>
      <c r="K22" s="9">
        <f>IF(K20&gt;K13,K20-K13,0)</f>
        <v>0</v>
      </c>
      <c r="L22" s="12">
        <f>IF(L20&gt;L13,L20-L13,0)</f>
        <v>24410442</v>
      </c>
    </row>
    <row r="23" spans="1:12" ht="12.75">
      <c r="A23" s="255" t="s">
        <v>137</v>
      </c>
      <c r="B23" s="256"/>
      <c r="C23" s="256"/>
      <c r="D23" s="256"/>
      <c r="E23" s="256"/>
      <c r="F23" s="256"/>
      <c r="G23" s="256"/>
      <c r="H23" s="256"/>
      <c r="I23" s="257"/>
      <c r="J23" s="257"/>
      <c r="K23" s="257"/>
      <c r="L23" s="258"/>
    </row>
    <row r="24" spans="1:12" ht="12.75">
      <c r="A24" s="188" t="s">
        <v>142</v>
      </c>
      <c r="B24" s="189"/>
      <c r="C24" s="189"/>
      <c r="D24" s="189"/>
      <c r="E24" s="189"/>
      <c r="F24" s="189"/>
      <c r="G24" s="189"/>
      <c r="H24" s="189"/>
      <c r="I24" s="4">
        <v>16</v>
      </c>
      <c r="J24" s="123"/>
      <c r="K24" s="8">
        <v>7562272</v>
      </c>
      <c r="L24" s="13">
        <v>4957181</v>
      </c>
    </row>
    <row r="25" spans="1:12" ht="12.75">
      <c r="A25" s="188" t="s">
        <v>143</v>
      </c>
      <c r="B25" s="189"/>
      <c r="C25" s="189"/>
      <c r="D25" s="189"/>
      <c r="E25" s="189"/>
      <c r="F25" s="189"/>
      <c r="G25" s="189"/>
      <c r="H25" s="189"/>
      <c r="I25" s="4">
        <v>17</v>
      </c>
      <c r="J25" s="123"/>
      <c r="K25" s="8">
        <v>6710723</v>
      </c>
      <c r="L25" s="13">
        <v>2627731</v>
      </c>
    </row>
    <row r="26" spans="1:12" ht="12.75">
      <c r="A26" s="188" t="s">
        <v>33</v>
      </c>
      <c r="B26" s="189"/>
      <c r="C26" s="189"/>
      <c r="D26" s="189"/>
      <c r="E26" s="189"/>
      <c r="F26" s="189"/>
      <c r="G26" s="189"/>
      <c r="H26" s="189"/>
      <c r="I26" s="4">
        <v>18</v>
      </c>
      <c r="J26" s="123"/>
      <c r="K26" s="8">
        <v>0</v>
      </c>
      <c r="L26" s="13">
        <v>0</v>
      </c>
    </row>
    <row r="27" spans="1:12" ht="12.75">
      <c r="A27" s="188" t="s">
        <v>34</v>
      </c>
      <c r="B27" s="189"/>
      <c r="C27" s="189"/>
      <c r="D27" s="189"/>
      <c r="E27" s="189"/>
      <c r="F27" s="189"/>
      <c r="G27" s="189"/>
      <c r="H27" s="189"/>
      <c r="I27" s="4">
        <v>19</v>
      </c>
      <c r="J27" s="123"/>
      <c r="K27" s="8">
        <v>50397118</v>
      </c>
      <c r="L27" s="13">
        <v>140505709</v>
      </c>
    </row>
    <row r="28" spans="1:12" ht="12.75">
      <c r="A28" s="188" t="s">
        <v>144</v>
      </c>
      <c r="B28" s="189"/>
      <c r="C28" s="189"/>
      <c r="D28" s="189"/>
      <c r="E28" s="189"/>
      <c r="F28" s="189"/>
      <c r="G28" s="189"/>
      <c r="H28" s="189"/>
      <c r="I28" s="4">
        <v>20</v>
      </c>
      <c r="J28" s="123"/>
      <c r="K28" s="8">
        <v>0</v>
      </c>
      <c r="L28" s="13">
        <v>301485</v>
      </c>
    </row>
    <row r="29" spans="1:12" ht="12.75">
      <c r="A29" s="204" t="s">
        <v>95</v>
      </c>
      <c r="B29" s="205"/>
      <c r="C29" s="205"/>
      <c r="D29" s="205"/>
      <c r="E29" s="205"/>
      <c r="F29" s="205"/>
      <c r="G29" s="205"/>
      <c r="H29" s="205"/>
      <c r="I29" s="4">
        <v>21</v>
      </c>
      <c r="J29" s="123"/>
      <c r="K29" s="9">
        <f>SUM(K24:K28)</f>
        <v>64670113</v>
      </c>
      <c r="L29" s="12">
        <f>SUM(L24:L28)</f>
        <v>148392106</v>
      </c>
    </row>
    <row r="30" spans="1:12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123"/>
      <c r="K30" s="8">
        <v>76599992</v>
      </c>
      <c r="L30" s="13">
        <v>76560512</v>
      </c>
    </row>
    <row r="31" spans="1:12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123"/>
      <c r="K31" s="8">
        <v>3156068</v>
      </c>
      <c r="L31" s="13">
        <v>22896999</v>
      </c>
    </row>
    <row r="32" spans="1:12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123"/>
      <c r="K32" s="8">
        <v>0</v>
      </c>
      <c r="L32" s="13">
        <v>0</v>
      </c>
    </row>
    <row r="33" spans="1:12" ht="12.75">
      <c r="A33" s="204" t="s">
        <v>35</v>
      </c>
      <c r="B33" s="205"/>
      <c r="C33" s="205"/>
      <c r="D33" s="205"/>
      <c r="E33" s="205"/>
      <c r="F33" s="205"/>
      <c r="G33" s="205"/>
      <c r="H33" s="205"/>
      <c r="I33" s="4">
        <v>25</v>
      </c>
      <c r="J33" s="123"/>
      <c r="K33" s="9">
        <f>SUM(K30:K32)</f>
        <v>79756060</v>
      </c>
      <c r="L33" s="12">
        <f>SUM(L30:L32)</f>
        <v>99457511</v>
      </c>
    </row>
    <row r="34" spans="1:12" ht="12.75">
      <c r="A34" s="204" t="s">
        <v>89</v>
      </c>
      <c r="B34" s="205"/>
      <c r="C34" s="205"/>
      <c r="D34" s="205"/>
      <c r="E34" s="205"/>
      <c r="F34" s="205"/>
      <c r="G34" s="205"/>
      <c r="H34" s="205"/>
      <c r="I34" s="4">
        <v>26</v>
      </c>
      <c r="J34" s="123"/>
      <c r="K34" s="9">
        <f>IF(K29&gt;K33,K29-K33,0)</f>
        <v>0</v>
      </c>
      <c r="L34" s="12">
        <f>IF(L29&gt;L33,L29-L33,0)</f>
        <v>48934595</v>
      </c>
    </row>
    <row r="35" spans="1:12" ht="12.75">
      <c r="A35" s="204" t="s">
        <v>90</v>
      </c>
      <c r="B35" s="205"/>
      <c r="C35" s="205"/>
      <c r="D35" s="205"/>
      <c r="E35" s="205"/>
      <c r="F35" s="205"/>
      <c r="G35" s="205"/>
      <c r="H35" s="205"/>
      <c r="I35" s="4">
        <v>27</v>
      </c>
      <c r="J35" s="123"/>
      <c r="K35" s="9">
        <f>IF(K33&gt;K29,K33-K29,0)</f>
        <v>15085947</v>
      </c>
      <c r="L35" s="12">
        <f>IF(L33&gt;L29,L33-L29,0)</f>
        <v>0</v>
      </c>
    </row>
    <row r="36" spans="1:12" ht="12.75">
      <c r="A36" s="255" t="s">
        <v>138</v>
      </c>
      <c r="B36" s="256"/>
      <c r="C36" s="256"/>
      <c r="D36" s="256"/>
      <c r="E36" s="256"/>
      <c r="F36" s="256"/>
      <c r="G36" s="256"/>
      <c r="H36" s="256"/>
      <c r="I36" s="257">
        <v>0</v>
      </c>
      <c r="J36" s="257"/>
      <c r="K36" s="257"/>
      <c r="L36" s="258"/>
    </row>
    <row r="37" spans="1:12" ht="12.75">
      <c r="A37" s="188" t="s">
        <v>150</v>
      </c>
      <c r="B37" s="189"/>
      <c r="C37" s="189"/>
      <c r="D37" s="189"/>
      <c r="E37" s="189"/>
      <c r="F37" s="189"/>
      <c r="G37" s="189"/>
      <c r="H37" s="189"/>
      <c r="I37" s="4">
        <v>28</v>
      </c>
      <c r="J37" s="123"/>
      <c r="K37" s="8">
        <v>0</v>
      </c>
      <c r="L37" s="13">
        <v>0</v>
      </c>
    </row>
    <row r="38" spans="1:12" ht="12.75">
      <c r="A38" s="188" t="s">
        <v>23</v>
      </c>
      <c r="B38" s="189"/>
      <c r="C38" s="189"/>
      <c r="D38" s="189"/>
      <c r="E38" s="189"/>
      <c r="F38" s="189"/>
      <c r="G38" s="189"/>
      <c r="H38" s="189"/>
      <c r="I38" s="4">
        <v>29</v>
      </c>
      <c r="J38" s="123"/>
      <c r="K38" s="8">
        <v>139770963</v>
      </c>
      <c r="L38" s="13">
        <v>29891527</v>
      </c>
    </row>
    <row r="39" spans="1:12" ht="12.75">
      <c r="A39" s="188" t="s">
        <v>24</v>
      </c>
      <c r="B39" s="189"/>
      <c r="C39" s="189"/>
      <c r="D39" s="189"/>
      <c r="E39" s="189"/>
      <c r="F39" s="189"/>
      <c r="G39" s="189"/>
      <c r="H39" s="189"/>
      <c r="I39" s="4">
        <v>30</v>
      </c>
      <c r="J39" s="123"/>
      <c r="K39" s="8">
        <v>573203138</v>
      </c>
      <c r="L39" s="13">
        <v>452691475</v>
      </c>
    </row>
    <row r="40" spans="1:12" ht="12.75">
      <c r="A40" s="204" t="s">
        <v>36</v>
      </c>
      <c r="B40" s="205"/>
      <c r="C40" s="205"/>
      <c r="D40" s="205"/>
      <c r="E40" s="205"/>
      <c r="F40" s="205"/>
      <c r="G40" s="205"/>
      <c r="H40" s="205"/>
      <c r="I40" s="4">
        <v>31</v>
      </c>
      <c r="J40" s="123"/>
      <c r="K40" s="9">
        <f>SUM(K37:K39)</f>
        <v>712974101</v>
      </c>
      <c r="L40" s="12">
        <f>SUM(L37:L39)</f>
        <v>482583002</v>
      </c>
    </row>
    <row r="41" spans="1:12" ht="12.75">
      <c r="A41" s="188" t="s">
        <v>25</v>
      </c>
      <c r="B41" s="189"/>
      <c r="C41" s="189"/>
      <c r="D41" s="189"/>
      <c r="E41" s="189"/>
      <c r="F41" s="189"/>
      <c r="G41" s="189"/>
      <c r="H41" s="189"/>
      <c r="I41" s="4">
        <v>32</v>
      </c>
      <c r="J41" s="123" t="s">
        <v>334</v>
      </c>
      <c r="K41" s="8">
        <v>185384962</v>
      </c>
      <c r="L41" s="13">
        <v>31332454</v>
      </c>
    </row>
    <row r="42" spans="1:12" ht="12.75">
      <c r="A42" s="188" t="s">
        <v>26</v>
      </c>
      <c r="B42" s="189"/>
      <c r="C42" s="189"/>
      <c r="D42" s="189"/>
      <c r="E42" s="189"/>
      <c r="F42" s="189"/>
      <c r="G42" s="189"/>
      <c r="H42" s="189"/>
      <c r="I42" s="4">
        <v>33</v>
      </c>
      <c r="J42" s="123"/>
      <c r="K42" s="8">
        <v>47170796</v>
      </c>
      <c r="L42" s="13">
        <v>47172127</v>
      </c>
    </row>
    <row r="43" spans="1:12" ht="12.75">
      <c r="A43" s="188" t="s">
        <v>27</v>
      </c>
      <c r="B43" s="189"/>
      <c r="C43" s="189"/>
      <c r="D43" s="189"/>
      <c r="E43" s="189"/>
      <c r="F43" s="189"/>
      <c r="G43" s="189"/>
      <c r="H43" s="189"/>
      <c r="I43" s="4">
        <v>34</v>
      </c>
      <c r="J43" s="123"/>
      <c r="K43" s="8">
        <v>0</v>
      </c>
      <c r="L43" s="13">
        <v>711335</v>
      </c>
    </row>
    <row r="44" spans="1:12" ht="12.75">
      <c r="A44" s="188" t="s">
        <v>28</v>
      </c>
      <c r="B44" s="189"/>
      <c r="C44" s="189"/>
      <c r="D44" s="189"/>
      <c r="E44" s="189"/>
      <c r="F44" s="189"/>
      <c r="G44" s="189"/>
      <c r="H44" s="189"/>
      <c r="I44" s="4">
        <v>35</v>
      </c>
      <c r="J44" s="123"/>
      <c r="K44" s="8">
        <v>0</v>
      </c>
      <c r="L44" s="13">
        <v>0</v>
      </c>
    </row>
    <row r="45" spans="1:12" ht="12.75">
      <c r="A45" s="188" t="s">
        <v>29</v>
      </c>
      <c r="B45" s="189"/>
      <c r="C45" s="189"/>
      <c r="D45" s="189"/>
      <c r="E45" s="189"/>
      <c r="F45" s="189"/>
      <c r="G45" s="189"/>
      <c r="H45" s="189"/>
      <c r="I45" s="4">
        <v>36</v>
      </c>
      <c r="J45" s="123"/>
      <c r="K45" s="8">
        <v>553341833</v>
      </c>
      <c r="L45" s="13">
        <v>348665043</v>
      </c>
    </row>
    <row r="46" spans="1:12" ht="12.75">
      <c r="A46" s="204" t="s">
        <v>128</v>
      </c>
      <c r="B46" s="205"/>
      <c r="C46" s="205"/>
      <c r="D46" s="205"/>
      <c r="E46" s="205"/>
      <c r="F46" s="205"/>
      <c r="G46" s="205"/>
      <c r="H46" s="205"/>
      <c r="I46" s="4">
        <v>37</v>
      </c>
      <c r="J46" s="123"/>
      <c r="K46" s="9">
        <f>SUM(K41:K45)</f>
        <v>785897591</v>
      </c>
      <c r="L46" s="12">
        <f>SUM(L41:L45)</f>
        <v>427880959</v>
      </c>
    </row>
    <row r="47" spans="1:12" ht="12.75">
      <c r="A47" s="204" t="s">
        <v>140</v>
      </c>
      <c r="B47" s="205"/>
      <c r="C47" s="205"/>
      <c r="D47" s="205"/>
      <c r="E47" s="205"/>
      <c r="F47" s="205"/>
      <c r="G47" s="205"/>
      <c r="H47" s="205"/>
      <c r="I47" s="4">
        <v>38</v>
      </c>
      <c r="J47" s="123"/>
      <c r="K47" s="9">
        <f>IF(K40&gt;K46,K40-K46,0)</f>
        <v>0</v>
      </c>
      <c r="L47" s="12">
        <f>IF(L40&gt;L46,L40-L46,0)</f>
        <v>54702043</v>
      </c>
    </row>
    <row r="48" spans="1:12" ht="12.75">
      <c r="A48" s="204" t="s">
        <v>141</v>
      </c>
      <c r="B48" s="205"/>
      <c r="C48" s="205"/>
      <c r="D48" s="205"/>
      <c r="E48" s="205"/>
      <c r="F48" s="205"/>
      <c r="G48" s="205"/>
      <c r="H48" s="205"/>
      <c r="I48" s="4">
        <v>39</v>
      </c>
      <c r="J48" s="123"/>
      <c r="K48" s="9">
        <f>IF(K46&gt;K40,K46-K40,0)</f>
        <v>72923490</v>
      </c>
      <c r="L48" s="12">
        <f>IF(L46&gt;L40,L46-L40,0)</f>
        <v>0</v>
      </c>
    </row>
    <row r="49" spans="1:12" ht="12.75">
      <c r="A49" s="204" t="s">
        <v>129</v>
      </c>
      <c r="B49" s="205"/>
      <c r="C49" s="205"/>
      <c r="D49" s="205"/>
      <c r="E49" s="205"/>
      <c r="F49" s="205"/>
      <c r="G49" s="205"/>
      <c r="H49" s="205"/>
      <c r="I49" s="4">
        <v>40</v>
      </c>
      <c r="J49" s="123"/>
      <c r="K49" s="9">
        <f>IF(K21-K22+K34-K35+K47-K48&gt;0,K21-K22+K34-K35+K47-K48,0)</f>
        <v>94851238</v>
      </c>
      <c r="L49" s="12">
        <f>IF(L21-L22+L34-L35+L47-L48&gt;0,L21-L22+L34-L35+L47-L48,0)</f>
        <v>79226196</v>
      </c>
    </row>
    <row r="50" spans="1:12" ht="12.75">
      <c r="A50" s="204" t="s">
        <v>12</v>
      </c>
      <c r="B50" s="205"/>
      <c r="C50" s="205"/>
      <c r="D50" s="205"/>
      <c r="E50" s="205"/>
      <c r="F50" s="205"/>
      <c r="G50" s="205"/>
      <c r="H50" s="205"/>
      <c r="I50" s="4">
        <v>41</v>
      </c>
      <c r="J50" s="123"/>
      <c r="K50" s="9">
        <f>IF(K22-K21+K35-K34+K48-K47&gt;0,K22-K21+K35-K34+K48-K47,0)</f>
        <v>0</v>
      </c>
      <c r="L50" s="12">
        <f>IF(L22-L21+L35-L34+L48-L47&gt;0,L22-L21+L35-L34+L48-L47,0)</f>
        <v>0</v>
      </c>
    </row>
    <row r="51" spans="1:12" ht="12.75">
      <c r="A51" s="204" t="s">
        <v>139</v>
      </c>
      <c r="B51" s="205"/>
      <c r="C51" s="205"/>
      <c r="D51" s="205"/>
      <c r="E51" s="205"/>
      <c r="F51" s="205"/>
      <c r="G51" s="205"/>
      <c r="H51" s="205"/>
      <c r="I51" s="4">
        <v>42</v>
      </c>
      <c r="J51" s="123"/>
      <c r="K51" s="8">
        <v>346619383</v>
      </c>
      <c r="L51" s="13">
        <v>441470621</v>
      </c>
    </row>
    <row r="52" spans="1:12" ht="12.75">
      <c r="A52" s="204" t="s">
        <v>152</v>
      </c>
      <c r="B52" s="205"/>
      <c r="C52" s="205"/>
      <c r="D52" s="205"/>
      <c r="E52" s="205"/>
      <c r="F52" s="205"/>
      <c r="G52" s="205"/>
      <c r="H52" s="205"/>
      <c r="I52" s="4">
        <v>43</v>
      </c>
      <c r="J52" s="123"/>
      <c r="K52" s="8">
        <v>94851238</v>
      </c>
      <c r="L52" s="13">
        <v>79226196</v>
      </c>
    </row>
    <row r="53" spans="1:12" ht="12.75">
      <c r="A53" s="204" t="s">
        <v>153</v>
      </c>
      <c r="B53" s="205"/>
      <c r="C53" s="205"/>
      <c r="D53" s="205"/>
      <c r="E53" s="205"/>
      <c r="F53" s="205"/>
      <c r="G53" s="205"/>
      <c r="H53" s="205"/>
      <c r="I53" s="4">
        <v>44</v>
      </c>
      <c r="J53" s="123"/>
      <c r="K53" s="8">
        <v>0</v>
      </c>
      <c r="L53" s="13">
        <v>0</v>
      </c>
    </row>
    <row r="54" spans="1:12" ht="12.75">
      <c r="A54" s="210" t="s">
        <v>154</v>
      </c>
      <c r="B54" s="211"/>
      <c r="C54" s="211"/>
      <c r="D54" s="211"/>
      <c r="E54" s="211"/>
      <c r="F54" s="211"/>
      <c r="G54" s="211"/>
      <c r="H54" s="211"/>
      <c r="I54" s="7">
        <v>45</v>
      </c>
      <c r="J54" s="119">
        <v>30</v>
      </c>
      <c r="K54" s="10">
        <f>K51+K52-K53</f>
        <v>441470621</v>
      </c>
      <c r="L54" s="18">
        <f>L51+L52-L53</f>
        <v>520696817</v>
      </c>
    </row>
    <row r="55" spans="1:12" ht="12.75">
      <c r="A55" s="79" t="s">
        <v>151</v>
      </c>
      <c r="B55" s="73"/>
      <c r="C55" s="73"/>
      <c r="D55" s="73"/>
      <c r="E55" s="73"/>
      <c r="F55" s="73"/>
      <c r="G55" s="73"/>
      <c r="H55" s="73"/>
      <c r="I55" s="73"/>
      <c r="J55" s="124"/>
      <c r="K55" s="73"/>
      <c r="L55" s="73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L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L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L1:L2"/>
    <mergeCell ref="A2:K2"/>
    <mergeCell ref="A4:L4"/>
    <mergeCell ref="A5:H5"/>
    <mergeCell ref="A6:H6"/>
    <mergeCell ref="A7:L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K54:L54">
      <formula1>9999999999</formula1>
    </dataValidation>
    <dataValidation type="whole" operator="notEqual" allowBlank="1" showInputMessage="1" showErrorMessage="1" errorTitle="Pogrešan unos" error="Mogu se unijeti samo cjelobrojne vrijednosti." sqref="K51:L53 K8:L12 K14:L19 K24:L28 K30:L32 K37:L39 K41:L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3:L13 K20:L23 K29:L29 K33:L36 K40:L40 K46:L50">
      <formula1>0</formula1>
    </dataValidation>
  </dataValidations>
  <printOptions/>
  <pageMargins left="0.61" right="0.64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10" zoomScaleSheetLayoutView="110" zoomScalePageLayoutView="0" workbookViewId="0" topLeftCell="A1">
      <selection activeCell="T3" sqref="T3:U3"/>
    </sheetView>
  </sheetViews>
  <sheetFormatPr defaultColWidth="9.140625" defaultRowHeight="12.75"/>
  <cols>
    <col min="1" max="4" width="9.140625" style="86" customWidth="1"/>
    <col min="5" max="5" width="10.140625" style="86" bestFit="1" customWidth="1"/>
    <col min="6" max="8" width="9.140625" style="86" customWidth="1"/>
    <col min="9" max="9" width="7.57421875" style="86" customWidth="1"/>
    <col min="10" max="10" width="8.140625" style="86" customWidth="1"/>
    <col min="11" max="11" width="12.00390625" style="86" customWidth="1"/>
    <col min="12" max="12" width="12.28125" style="86" customWidth="1"/>
    <col min="13" max="13" width="10.28125" style="86" bestFit="1" customWidth="1"/>
    <col min="14" max="16384" width="9.140625" style="86" customWidth="1"/>
  </cols>
  <sheetData>
    <row r="1" spans="1:13" ht="12.75">
      <c r="A1" s="266" t="s">
        <v>257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85"/>
    </row>
    <row r="2" spans="1:13" ht="15.75">
      <c r="A2" s="83"/>
      <c r="B2" s="84"/>
      <c r="C2" s="280" t="s">
        <v>258</v>
      </c>
      <c r="D2" s="280"/>
      <c r="E2" s="108" t="s">
        <v>289</v>
      </c>
      <c r="F2" s="87" t="s">
        <v>223</v>
      </c>
      <c r="G2" s="281" t="s">
        <v>290</v>
      </c>
      <c r="H2" s="282"/>
      <c r="I2" s="84"/>
      <c r="J2" s="84"/>
      <c r="K2" s="84"/>
      <c r="L2" s="84"/>
      <c r="M2" s="88"/>
    </row>
    <row r="3" spans="1:12" ht="24.75" thickBot="1">
      <c r="A3" s="283" t="s">
        <v>41</v>
      </c>
      <c r="B3" s="283"/>
      <c r="C3" s="283"/>
      <c r="D3" s="283"/>
      <c r="E3" s="283"/>
      <c r="F3" s="283"/>
      <c r="G3" s="283"/>
      <c r="H3" s="283"/>
      <c r="I3" s="89" t="s">
        <v>281</v>
      </c>
      <c r="J3" s="89" t="s">
        <v>326</v>
      </c>
      <c r="K3" s="90" t="s">
        <v>130</v>
      </c>
      <c r="L3" s="90" t="s">
        <v>131</v>
      </c>
    </row>
    <row r="4" spans="1:12" ht="12.75">
      <c r="A4" s="284">
        <v>1</v>
      </c>
      <c r="B4" s="284"/>
      <c r="C4" s="284"/>
      <c r="D4" s="284"/>
      <c r="E4" s="284"/>
      <c r="F4" s="284"/>
      <c r="G4" s="284"/>
      <c r="H4" s="284"/>
      <c r="I4" s="92">
        <v>2</v>
      </c>
      <c r="J4" s="92" t="s">
        <v>259</v>
      </c>
      <c r="K4" s="91" t="s">
        <v>260</v>
      </c>
      <c r="L4" s="91" t="s">
        <v>329</v>
      </c>
    </row>
    <row r="5" spans="1:12" ht="12.75">
      <c r="A5" s="268" t="s">
        <v>261</v>
      </c>
      <c r="B5" s="269"/>
      <c r="C5" s="269"/>
      <c r="D5" s="269"/>
      <c r="E5" s="269"/>
      <c r="F5" s="269"/>
      <c r="G5" s="269"/>
      <c r="H5" s="269"/>
      <c r="I5" s="93">
        <v>1</v>
      </c>
      <c r="J5" s="127">
        <v>32</v>
      </c>
      <c r="K5" s="94">
        <v>1298064820</v>
      </c>
      <c r="L5" s="94">
        <v>1282382190</v>
      </c>
    </row>
    <row r="6" spans="1:12" ht="12.75">
      <c r="A6" s="268" t="s">
        <v>262</v>
      </c>
      <c r="B6" s="269"/>
      <c r="C6" s="269"/>
      <c r="D6" s="269"/>
      <c r="E6" s="269"/>
      <c r="F6" s="269"/>
      <c r="G6" s="269"/>
      <c r="H6" s="269"/>
      <c r="I6" s="93">
        <v>2</v>
      </c>
      <c r="J6" s="93"/>
      <c r="K6" s="95">
        <v>719579</v>
      </c>
      <c r="L6" s="95">
        <v>719579</v>
      </c>
    </row>
    <row r="7" spans="1:12" ht="12.75">
      <c r="A7" s="268" t="s">
        <v>263</v>
      </c>
      <c r="B7" s="269"/>
      <c r="C7" s="269"/>
      <c r="D7" s="269"/>
      <c r="E7" s="269"/>
      <c r="F7" s="269"/>
      <c r="G7" s="269"/>
      <c r="H7" s="269"/>
      <c r="I7" s="93">
        <v>3</v>
      </c>
      <c r="J7" s="93"/>
      <c r="K7" s="95">
        <v>670308865</v>
      </c>
      <c r="L7" s="95">
        <v>745109078</v>
      </c>
    </row>
    <row r="8" spans="1:12" ht="12.75">
      <c r="A8" s="268" t="s">
        <v>264</v>
      </c>
      <c r="B8" s="269"/>
      <c r="C8" s="269"/>
      <c r="D8" s="269"/>
      <c r="E8" s="269"/>
      <c r="F8" s="269"/>
      <c r="G8" s="269"/>
      <c r="H8" s="269"/>
      <c r="I8" s="93">
        <v>4</v>
      </c>
      <c r="J8" s="93"/>
      <c r="K8" s="95">
        <v>303743498</v>
      </c>
      <c r="L8" s="95">
        <v>348339859</v>
      </c>
    </row>
    <row r="9" spans="1:12" ht="12.75">
      <c r="A9" s="268" t="s">
        <v>265</v>
      </c>
      <c r="B9" s="269"/>
      <c r="C9" s="269"/>
      <c r="D9" s="269"/>
      <c r="E9" s="269"/>
      <c r="F9" s="269"/>
      <c r="G9" s="269"/>
      <c r="H9" s="269"/>
      <c r="I9" s="93">
        <v>5</v>
      </c>
      <c r="J9" s="93"/>
      <c r="K9" s="95">
        <v>173788460</v>
      </c>
      <c r="L9" s="95">
        <v>108103912</v>
      </c>
    </row>
    <row r="10" spans="1:12" ht="12.75">
      <c r="A10" s="268" t="s">
        <v>266</v>
      </c>
      <c r="B10" s="269"/>
      <c r="C10" s="269"/>
      <c r="D10" s="269"/>
      <c r="E10" s="269"/>
      <c r="F10" s="269"/>
      <c r="G10" s="269"/>
      <c r="H10" s="269"/>
      <c r="I10" s="93">
        <v>6</v>
      </c>
      <c r="J10" s="93"/>
      <c r="K10" s="95">
        <v>0</v>
      </c>
      <c r="L10" s="95">
        <v>0</v>
      </c>
    </row>
    <row r="11" spans="1:12" ht="12.75">
      <c r="A11" s="268" t="s">
        <v>267</v>
      </c>
      <c r="B11" s="269"/>
      <c r="C11" s="269"/>
      <c r="D11" s="269"/>
      <c r="E11" s="269"/>
      <c r="F11" s="269"/>
      <c r="G11" s="269"/>
      <c r="H11" s="269"/>
      <c r="I11" s="93">
        <v>7</v>
      </c>
      <c r="J11" s="93"/>
      <c r="K11" s="95">
        <v>0</v>
      </c>
      <c r="L11" s="95">
        <v>0</v>
      </c>
    </row>
    <row r="12" spans="1:12" ht="12.75">
      <c r="A12" s="268" t="s">
        <v>268</v>
      </c>
      <c r="B12" s="269"/>
      <c r="C12" s="269"/>
      <c r="D12" s="269"/>
      <c r="E12" s="269"/>
      <c r="F12" s="269"/>
      <c r="G12" s="269"/>
      <c r="H12" s="269"/>
      <c r="I12" s="93">
        <v>8</v>
      </c>
      <c r="J12" s="93"/>
      <c r="K12" s="95">
        <v>1700423</v>
      </c>
      <c r="L12" s="95">
        <v>0</v>
      </c>
    </row>
    <row r="13" spans="1:12" ht="12.75">
      <c r="A13" s="268" t="s">
        <v>269</v>
      </c>
      <c r="B13" s="269"/>
      <c r="C13" s="269"/>
      <c r="D13" s="269"/>
      <c r="E13" s="269"/>
      <c r="F13" s="269"/>
      <c r="G13" s="269"/>
      <c r="H13" s="269"/>
      <c r="I13" s="93">
        <v>9</v>
      </c>
      <c r="J13" s="93"/>
      <c r="K13" s="95">
        <v>0</v>
      </c>
      <c r="L13" s="95">
        <v>245487</v>
      </c>
    </row>
    <row r="14" spans="1:13" ht="12.75">
      <c r="A14" s="270" t="s">
        <v>270</v>
      </c>
      <c r="B14" s="271"/>
      <c r="C14" s="271"/>
      <c r="D14" s="271"/>
      <c r="E14" s="271"/>
      <c r="F14" s="271"/>
      <c r="G14" s="271"/>
      <c r="H14" s="271"/>
      <c r="I14" s="93">
        <v>10</v>
      </c>
      <c r="J14" s="93"/>
      <c r="K14" s="96">
        <f>SUM(K5:K13)</f>
        <v>2448325645</v>
      </c>
      <c r="L14" s="96">
        <f>SUM(L5:L13)</f>
        <v>2484900105</v>
      </c>
      <c r="M14" s="126"/>
    </row>
    <row r="15" spans="1:12" ht="12.75">
      <c r="A15" s="268" t="s">
        <v>271</v>
      </c>
      <c r="B15" s="269"/>
      <c r="C15" s="269"/>
      <c r="D15" s="269"/>
      <c r="E15" s="269"/>
      <c r="F15" s="269"/>
      <c r="G15" s="269"/>
      <c r="H15" s="269"/>
      <c r="I15" s="93">
        <v>11</v>
      </c>
      <c r="J15" s="93"/>
      <c r="K15" s="95">
        <v>31058</v>
      </c>
      <c r="L15" s="95">
        <v>245487</v>
      </c>
    </row>
    <row r="16" spans="1:13" ht="12.75">
      <c r="A16" s="268" t="s">
        <v>272</v>
      </c>
      <c r="B16" s="269"/>
      <c r="C16" s="269"/>
      <c r="D16" s="269"/>
      <c r="E16" s="269"/>
      <c r="F16" s="269"/>
      <c r="G16" s="269"/>
      <c r="H16" s="269"/>
      <c r="I16" s="93">
        <v>12</v>
      </c>
      <c r="J16" s="93"/>
      <c r="K16" s="95">
        <v>0</v>
      </c>
      <c r="L16" s="95">
        <v>0</v>
      </c>
      <c r="M16" s="126"/>
    </row>
    <row r="17" spans="1:12" ht="12.75">
      <c r="A17" s="268" t="s">
        <v>273</v>
      </c>
      <c r="B17" s="269"/>
      <c r="C17" s="269"/>
      <c r="D17" s="269"/>
      <c r="E17" s="269"/>
      <c r="F17" s="269"/>
      <c r="G17" s="269"/>
      <c r="H17" s="269"/>
      <c r="I17" s="93">
        <v>13</v>
      </c>
      <c r="J17" s="93"/>
      <c r="K17" s="95">
        <v>0</v>
      </c>
      <c r="L17" s="95">
        <v>0</v>
      </c>
    </row>
    <row r="18" spans="1:12" ht="12.75">
      <c r="A18" s="268" t="s">
        <v>274</v>
      </c>
      <c r="B18" s="269"/>
      <c r="C18" s="269"/>
      <c r="D18" s="269"/>
      <c r="E18" s="269"/>
      <c r="F18" s="269"/>
      <c r="G18" s="269"/>
      <c r="H18" s="269"/>
      <c r="I18" s="93">
        <v>14</v>
      </c>
      <c r="J18" s="93"/>
      <c r="K18" s="95">
        <v>0</v>
      </c>
      <c r="L18" s="95">
        <v>0</v>
      </c>
    </row>
    <row r="19" spans="1:12" ht="12.75">
      <c r="A19" s="268" t="s">
        <v>275</v>
      </c>
      <c r="B19" s="269"/>
      <c r="C19" s="269"/>
      <c r="D19" s="269"/>
      <c r="E19" s="269"/>
      <c r="F19" s="269"/>
      <c r="G19" s="269"/>
      <c r="H19" s="269"/>
      <c r="I19" s="93">
        <v>15</v>
      </c>
      <c r="J19" s="93"/>
      <c r="K19" s="95">
        <v>0</v>
      </c>
      <c r="L19" s="95">
        <v>0</v>
      </c>
    </row>
    <row r="20" spans="1:12" ht="12.75">
      <c r="A20" s="268" t="s">
        <v>276</v>
      </c>
      <c r="B20" s="269"/>
      <c r="C20" s="269"/>
      <c r="D20" s="269"/>
      <c r="E20" s="269"/>
      <c r="F20" s="269"/>
      <c r="G20" s="269"/>
      <c r="H20" s="269"/>
      <c r="I20" s="93">
        <v>16</v>
      </c>
      <c r="J20" s="93"/>
      <c r="K20" s="95">
        <v>126798553</v>
      </c>
      <c r="L20" s="95">
        <v>36328973</v>
      </c>
    </row>
    <row r="21" spans="1:12" ht="12.75">
      <c r="A21" s="270" t="s">
        <v>277</v>
      </c>
      <c r="B21" s="271"/>
      <c r="C21" s="271"/>
      <c r="D21" s="271"/>
      <c r="E21" s="271"/>
      <c r="F21" s="271"/>
      <c r="G21" s="271"/>
      <c r="H21" s="271"/>
      <c r="I21" s="93">
        <v>17</v>
      </c>
      <c r="J21" s="110"/>
      <c r="K21" s="97">
        <f>SUM(K15:K20)</f>
        <v>126829611</v>
      </c>
      <c r="L21" s="97">
        <f>SUM(L15:L20)</f>
        <v>36574460</v>
      </c>
    </row>
    <row r="22" spans="1:12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4"/>
      <c r="L22" s="275"/>
    </row>
    <row r="23" spans="1:13" ht="12.75">
      <c r="A23" s="276" t="s">
        <v>278</v>
      </c>
      <c r="B23" s="277"/>
      <c r="C23" s="277"/>
      <c r="D23" s="277"/>
      <c r="E23" s="277"/>
      <c r="F23" s="277"/>
      <c r="G23" s="277"/>
      <c r="H23" s="277"/>
      <c r="I23" s="98">
        <v>18</v>
      </c>
      <c r="J23" s="98"/>
      <c r="K23" s="94">
        <v>114458865</v>
      </c>
      <c r="L23" s="94">
        <v>46975096</v>
      </c>
      <c r="M23" s="126"/>
    </row>
    <row r="24" spans="1:12" ht="23.25" customHeight="1">
      <c r="A24" s="278" t="s">
        <v>279</v>
      </c>
      <c r="B24" s="279"/>
      <c r="C24" s="279"/>
      <c r="D24" s="279"/>
      <c r="E24" s="279"/>
      <c r="F24" s="279"/>
      <c r="G24" s="279"/>
      <c r="H24" s="279"/>
      <c r="I24" s="99">
        <v>19</v>
      </c>
      <c r="J24" s="99"/>
      <c r="K24" s="109">
        <v>12370746</v>
      </c>
      <c r="L24" s="97">
        <v>-10400636</v>
      </c>
    </row>
    <row r="25" spans="1:12" ht="30" customHeight="1">
      <c r="A25" s="264" t="s">
        <v>280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L25"/>
    <mergeCell ref="A1:L1"/>
    <mergeCell ref="A19:H19"/>
    <mergeCell ref="A20:H20"/>
    <mergeCell ref="A21:H21"/>
    <mergeCell ref="A22:L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L23:L24">
      <formula1>9999999999</formula1>
    </dataValidation>
    <dataValidation type="whole" operator="notEqual" allowBlank="1" showInputMessage="1" showErrorMessage="1" errorTitle="Pogrešan unos" error="Mogu se unijeti samo cjelobrojne vrijednosti." sqref="L5:L13 L15:L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4:L14 K21:L22">
      <formula1>0</formula1>
    </dataValidation>
    <dataValidation allowBlank="1" sqref="E2 G2:H2 K5:K13 K15:K20 K23:K2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75">
      <c r="A2" s="285" t="s">
        <v>256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286" t="s">
        <v>287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.7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2.7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2.7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2.7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2.7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2.7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12.75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2.75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12.75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2.7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2.7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2.7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5">
      <c r="A26" s="81"/>
      <c r="B26" s="81"/>
      <c r="C26" s="81"/>
      <c r="D26" s="81"/>
      <c r="E26" s="81"/>
      <c r="F26" s="81"/>
      <c r="G26" s="81"/>
      <c r="H26" s="81"/>
      <c r="I26" s="82"/>
      <c r="J26" s="81"/>
    </row>
    <row r="27" spans="1:10" ht="12.7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2.75">
      <c r="A28" s="81"/>
      <c r="B28" s="81"/>
      <c r="C28" s="81"/>
      <c r="D28" s="81"/>
      <c r="E28" s="81"/>
      <c r="F28" s="81"/>
      <c r="G28" s="81"/>
      <c r="H28" s="81"/>
      <c r="I28" s="81"/>
      <c r="J28" s="8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Jasminka Belačić</cp:lastModifiedBy>
  <cp:lastPrinted>2018-04-05T11:57:26Z</cp:lastPrinted>
  <dcterms:created xsi:type="dcterms:W3CDTF">2008-10-17T11:51:54Z</dcterms:created>
  <dcterms:modified xsi:type="dcterms:W3CDTF">2018-04-09T10:41:27Z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