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'General'!$A$1:$I$67</definedName>
    <definedName name="_xlnm.Print_Area" localSheetId="5">'Notes'!$A$1:$J$61</definedName>
  </definedNames>
  <calcPr fullCalcOnLoad="1"/>
</workbook>
</file>

<file path=xl/sharedStrings.xml><?xml version="1.0" encoding="utf-8"?>
<sst xmlns="http://schemas.openxmlformats.org/spreadsheetml/2006/main" count="1755" uniqueCount="373">
  <si>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</si>
  <si>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</si>
  <si>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</si>
  <si>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</si>
  <si>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</si>
  <si>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</si>
  <si>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</si>
  <si>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</si>
  <si>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</si>
  <si>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</si>
  <si>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</si>
  <si>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</si>
  <si>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</si>
  <si>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</si>
  <si>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</si>
  <si>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</si>
  <si>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</si>
  <si>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</si>
  <si>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</si>
  <si>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</si>
  <si>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</si>
  <si>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</si>
  <si>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</si>
  <si>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</si>
  <si>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</si>
  <si>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</si>
  <si>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</si>
  <si>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</si>
  <si>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</si>
  <si>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</si>
  <si>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</si>
  <si>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</si>
  <si>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</si>
  <si>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01 3667175</t>
  </si>
  <si>
    <t>01 3655377</t>
  </si>
  <si>
    <t>DARINKO BAGO</t>
  </si>
  <si>
    <t xml:space="preserve"> 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</si>
  <si>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</si>
  <si>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</si>
  <si>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</si>
  <si>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</si>
  <si>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</si>
  <si>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</si>
  <si>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</si>
  <si>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</si>
  <si>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</si>
  <si>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</si>
  <si>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</si>
  <si>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</si>
  <si>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</si>
  <si>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</si>
  <si>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</si>
  <si>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</si>
  <si>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</si>
  <si>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</si>
  <si>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</si>
  <si>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</si>
  <si>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</si>
  <si>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</si>
  <si>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</si>
  <si>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</si>
  <si>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</si>
  <si>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</si>
  <si>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</si>
  <si>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</si>
  <si>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</si>
  <si>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</si>
  <si>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</si>
  <si>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</si>
  <si>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</si>
  <si>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</si>
  <si>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</si>
  <si>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</si>
  <si>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</si>
  <si>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</si>
  <si>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</si>
  <si>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</si>
  <si>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</si>
  <si>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</si>
  <si>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</si>
  <si>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</si>
  <si>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</si>
  <si>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</si>
  <si>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</si>
  <si>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</si>
  <si>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</si>
  <si>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</si>
  <si>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</si>
  <si>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</si>
  <si>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</si>
  <si>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</si>
  <si>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</si>
  <si>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</si>
  <si>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</si>
  <si>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</si>
  <si>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</si>
  <si>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</si>
  <si>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</si>
  <si>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</si>
  <si>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</si>
  <si>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</si>
  <si>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</si>
  <si>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</si>
  <si>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</si>
  <si>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</si>
  <si>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</si>
  <si>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</si>
  <si>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</si>
  <si>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</si>
  <si>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</si>
  <si>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</si>
  <si>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</si>
  <si>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</si>
  <si>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</si>
  <si>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</si>
  <si>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</si>
  <si>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</si>
  <si>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</si>
  <si>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</si>
  <si>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</si>
  <si>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</si>
  <si>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</si>
  <si>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</si>
  <si>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</si>
  <si>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</si>
  <si>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</si>
  <si>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</si>
  <si>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</si>
  <si>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</si>
  <si>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</si>
  <si>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</si>
  <si>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</si>
  <si>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</si>
  <si>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</si>
  <si>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</si>
  <si>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</si>
  <si>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</si>
  <si>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</si>
  <si>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</si>
  <si>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</si>
  <si>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</si>
  <si>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</si>
  <si>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</si>
  <si>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</si>
  <si>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</si>
  <si>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</si>
  <si>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</si>
  <si>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</si>
  <si>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</si>
  <si>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</si>
  <si>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</si>
  <si>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</si>
  <si>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</si>
  <si>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</si>
  <si>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</si>
  <si>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</si>
  <si>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</si>
  <si>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</si>
  <si>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</si>
  <si>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</si>
  <si>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</si>
  <si>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</si>
  <si>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</si>
  <si>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</si>
  <si>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</si>
  <si>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</si>
  <si>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</si>
  <si>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</si>
  <si>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</si>
  <si>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</si>
  <si>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</si>
  <si>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</si>
  <si>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</si>
  <si>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</si>
  <si>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</si>
  <si>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</si>
  <si>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</si>
  <si>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</si>
  <si>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</si>
  <si>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</si>
  <si>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</si>
  <si>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</si>
  <si>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</si>
  <si>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</si>
  <si>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</si>
  <si>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</si>
  <si>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</si>
  <si>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</si>
  <si>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</si>
  <si>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</si>
  <si>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</si>
  <si>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</si>
  <si>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</si>
  <si>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</si>
  <si>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</si>
  <si>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</si>
  <si>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</si>
  <si>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</si>
  <si>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</si>
  <si>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</si>
  <si>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</si>
  <si>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</si>
  <si>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</si>
  <si>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</si>
  <si>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</si>
  <si>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</si>
  <si>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</si>
  <si>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</si>
  <si>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</si>
  <si>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</si>
  <si>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</si>
  <si>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</si>
  <si>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</si>
  <si>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</si>
  <si>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</si>
  <si>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</si>
  <si>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</si>
  <si>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</si>
  <si>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</si>
  <si>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</si>
  <si>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</si>
  <si>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</si>
  <si>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</si>
  <si>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</si>
  <si>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</si>
  <si>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</si>
  <si>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</si>
  <si>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</si>
  <si>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</si>
  <si>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</si>
  <si>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</si>
  <si>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</si>
  <si>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</si>
  <si>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</si>
  <si>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</si>
  <si>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</si>
  <si>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</si>
  <si>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</si>
  <si>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</si>
  <si>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</si>
  <si>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</si>
  <si>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</si>
  <si>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</si>
  <si>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</si>
  <si>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</si>
  <si>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</si>
  <si>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</si>
  <si>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</si>
  <si>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</si>
  <si>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</si>
  <si>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</si>
  <si>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</si>
  <si>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</si>
  <si>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</si>
  <si>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</si>
  <si>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</si>
  <si>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</si>
  <si>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</si>
  <si>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</si>
  <si>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</si>
  <si>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</si>
  <si>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</si>
  <si>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</si>
  <si>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</si>
  <si>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</si>
  <si>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</si>
  <si>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</si>
  <si>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</si>
  <si>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</si>
  <si>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</si>
  <si>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</si>
  <si>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</si>
  <si>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</si>
  <si>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</si>
  <si>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</si>
  <si>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</si>
  <si>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</si>
  <si>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</si>
  <si>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</si>
  <si>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</si>
  <si>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</si>
  <si>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</si>
  <si>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</si>
  <si>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</si>
  <si>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</si>
  <si>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</si>
  <si>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</si>
  <si>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</si>
  <si>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</si>
  <si>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</si>
  <si>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</si>
  <si>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</si>
  <si>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</si>
  <si>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</si>
  <si>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</si>
  <si>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</si>
  <si>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</si>
  <si>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</si>
  <si>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</si>
  <si>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</si>
  <si>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</si>
  <si>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</si>
  <si>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</si>
  <si>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</si>
  <si>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</si>
  <si>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</si>
  <si>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</si>
  <si>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</si>
  <si>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Taxpayer: 03282635 Končar Electrical Industry INC.</t>
  </si>
  <si>
    <t>1. Distribution of shares</t>
  </si>
  <si>
    <t>There has been no distribution of shares.</t>
  </si>
  <si>
    <t>2. Earnings per share</t>
  </si>
  <si>
    <t>3. Changes in ownership structure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</si>
  <si>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</si>
  <si>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</si>
  <si>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</si>
  <si>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    or possible future expenses)</t>
  </si>
  <si>
    <t>There have been no significant uncertainties in collection or future expenses.</t>
  </si>
  <si>
    <t>6. Business results</t>
  </si>
  <si>
    <t xml:space="preserve">7. Products and services description </t>
  </si>
  <si>
    <t xml:space="preserve">Production of electrical equipment for production, transmission and consumption of electrical energy, </t>
  </si>
  <si>
    <t>production of transport equipment and electric household appliances.</t>
  </si>
  <si>
    <t>8. Operating and other costs</t>
  </si>
  <si>
    <t>9. Profit or loss</t>
  </si>
  <si>
    <t xml:space="preserve">10. Solvency </t>
  </si>
  <si>
    <t>11. Other notes</t>
  </si>
  <si>
    <t>Quarterly financial report of entrepreneur  TFI-POD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</si>
  <si>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</si>
  <si>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</si>
  <si>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</si>
  <si>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</si>
  <si>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</si>
  <si>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</si>
  <si>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</si>
  <si>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</si>
  <si>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</si>
  <si>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</si>
  <si>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</si>
  <si>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</si>
  <si>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</si>
  <si>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Marina Markušić</t>
  </si>
  <si>
    <t>marina.markusic@koncar.hr</t>
  </si>
  <si>
    <t>as of 30.6.2015.</t>
  </si>
  <si>
    <t>period 1.1.2015. to 30.6.2015.</t>
  </si>
  <si>
    <t>Company: Group Končar - Electrical Industry Inc.</t>
  </si>
  <si>
    <t>Company: Group Končar -Electrical Industry Inc.</t>
  </si>
  <si>
    <t>Legal entity: Group  Končar Electrical Industry INC.</t>
  </si>
  <si>
    <t>Legal entity: Group Končar Electrical Industry INC.</t>
  </si>
  <si>
    <t xml:space="preserve">Earnings per share for the period January - June 2015 are HRK 14,45  and are less than earnings per share </t>
  </si>
  <si>
    <t>during the same period of the previous year by HRK 0,37</t>
  </si>
  <si>
    <t>Compared to the previous trimestre, there have been no significant changes in the top ten shareholders.</t>
  </si>
  <si>
    <t xml:space="preserve">During the period January -June 2015, as opposed to the same period of the previous year, sales revenues   </t>
  </si>
  <si>
    <t>(which make up for 94,1 per cent of the total revenues) increased by 34,3 per cent, operational revenues</t>
  </si>
  <si>
    <t>(which make up for 96,7 per cent of the total revenues) increased by 30,0 per cent, while total revenues increased</t>
  </si>
  <si>
    <t>by 30,3 per cent. Total expenses decreased by 31,6 per cent in respect to the same period of last year,</t>
  </si>
  <si>
    <t xml:space="preserve">while operating expenses with changes in stock, which constitute 97,3 per cent of the total expenses, </t>
  </si>
  <si>
    <t xml:space="preserve">increased by 30,3 per cent. Income from investment into affiliated companies increased 10,8 per cent and financial </t>
  </si>
  <si>
    <t xml:space="preserve">income increased by 83,3 per cent compared to the same period of last year. Financial expenses </t>
  </si>
  <si>
    <t xml:space="preserve">increased by 112,9 per cent comapred to the same period last year. </t>
  </si>
  <si>
    <t xml:space="preserve">For the period January - June of the year 2015, in comparison with the same period of last year, the share of </t>
  </si>
  <si>
    <t xml:space="preserve">material expenses in the operational revenue increased  4,2  per cent, the share of  employees expenses in </t>
  </si>
  <si>
    <t>depreciation and amortisation by 0,6 percentage points and share of other expenses</t>
  </si>
  <si>
    <t>the total revenue decreased by 2,1 percentage points</t>
  </si>
  <si>
    <t xml:space="preserve">expenses of values adjustment increased by 0.3 percentage point  and the costs of provisions </t>
  </si>
  <si>
    <t>increased by 1.8 percentage point.</t>
  </si>
  <si>
    <t>The profit of the Group after tax is 49,43  and is lower by 1,03   compared to the same period of the previous year.</t>
  </si>
  <si>
    <t>The Group’s net profit subscribed to the parent capital holders for the period January - June  of the year 2015</t>
  </si>
  <si>
    <t>amounts to HRK 37,09 million, which is a decrease of HRK 1 million compared to the same period of the</t>
  </si>
  <si>
    <t xml:space="preserve">previous year. Of the 18 companies comprising the Končar Group, three companies declared a loss </t>
  </si>
  <si>
    <t xml:space="preserve">in the amount of HRK 21,71 million, of which HRK 17,46 million is subscribed to the parent capital holders. </t>
  </si>
  <si>
    <t xml:space="preserve">Cash and cash equivalents by the end of the half year of 2015, as opposed to the beginning of the year, </t>
  </si>
  <si>
    <t xml:space="preserve">increased by HRK 58,8 million. </t>
  </si>
  <si>
    <t>In the half year of the year 2015 the liquidation process moved of the company Končar - Kones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</si>
</sst>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2" fillId="0" borderId="23" xfId="62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29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8" xfId="0" applyNumberFormat="1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0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0" fontId="15" fillId="0" borderId="0" xfId="62" applyFont="1" applyFill="1" applyAlignment="1">
      <alignment horizontal="left" vertical="top"/>
      <protection/>
    </xf>
    <xf numFmtId="3" fontId="15" fillId="0" borderId="0" xfId="62" applyNumberFormat="1" applyFont="1" applyFill="1" applyAlignment="1">
      <alignment horizontal="left" vertical="top"/>
      <protection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15" fillId="33" borderId="0" xfId="62" applyFont="1" applyFill="1" applyAlignment="1">
      <alignment horizontal="left" vertical="top"/>
      <protection/>
    </xf>
    <xf numFmtId="0" fontId="15" fillId="33" borderId="0" xfId="62" applyFont="1" applyFill="1">
      <alignment vertical="top"/>
      <protection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3" xfId="62" applyFill="1" applyBorder="1" applyAlignment="1">
      <alignment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26" xfId="62" applyFont="1" applyFill="1" applyBorder="1" applyAlignment="1">
      <alignment horizontal="left" vertical="center" wrapText="1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5" fillId="33" borderId="0" xfId="62" applyFont="1" applyFill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8" t="s">
        <v>37</v>
      </c>
      <c r="B1" s="158"/>
      <c r="C1" s="158"/>
      <c r="D1" s="68"/>
      <c r="E1" s="68"/>
      <c r="F1" s="68"/>
      <c r="G1" s="68"/>
      <c r="H1" s="68"/>
      <c r="I1" s="69"/>
      <c r="J1" s="9"/>
      <c r="K1" s="9"/>
      <c r="L1" s="9"/>
    </row>
    <row r="2" spans="1:12" ht="12.75">
      <c r="A2" s="193" t="s">
        <v>38</v>
      </c>
      <c r="B2" s="194"/>
      <c r="C2" s="194"/>
      <c r="D2" s="195"/>
      <c r="E2" s="97">
        <v>42005</v>
      </c>
      <c r="F2" s="11"/>
      <c r="G2" s="12" t="s">
        <v>39</v>
      </c>
      <c r="H2" s="97">
        <v>42185</v>
      </c>
      <c r="I2" s="70"/>
      <c r="J2" s="9"/>
      <c r="K2" s="9"/>
      <c r="L2" s="9"/>
    </row>
    <row r="3" spans="1:12" ht="12.75">
      <c r="A3" s="71"/>
      <c r="B3" s="13"/>
      <c r="C3" s="13"/>
      <c r="D3" s="13"/>
      <c r="E3" s="14"/>
      <c r="F3" s="14"/>
      <c r="G3" s="13"/>
      <c r="H3" s="13"/>
      <c r="I3" s="72"/>
      <c r="J3" s="9"/>
      <c r="K3" s="9"/>
      <c r="L3" s="9"/>
    </row>
    <row r="4" spans="1:12" ht="15">
      <c r="A4" s="196" t="s">
        <v>326</v>
      </c>
      <c r="B4" s="197"/>
      <c r="C4" s="197"/>
      <c r="D4" s="197"/>
      <c r="E4" s="197"/>
      <c r="F4" s="197"/>
      <c r="G4" s="197"/>
      <c r="H4" s="197"/>
      <c r="I4" s="198"/>
      <c r="J4" s="9"/>
      <c r="K4" s="9"/>
      <c r="L4" s="9"/>
    </row>
    <row r="5" spans="1:12" ht="12.75">
      <c r="A5" s="73"/>
      <c r="B5" s="15"/>
      <c r="C5" s="15"/>
      <c r="D5" s="15"/>
      <c r="E5" s="16"/>
      <c r="F5" s="74"/>
      <c r="G5" s="17"/>
      <c r="H5" s="18"/>
      <c r="I5" s="75"/>
      <c r="J5" s="9"/>
      <c r="K5" s="9"/>
      <c r="L5" s="9"/>
    </row>
    <row r="6" spans="1:12" ht="12.75">
      <c r="A6" s="146" t="s">
        <v>40</v>
      </c>
      <c r="B6" s="173"/>
      <c r="C6" s="163" t="s">
        <v>5</v>
      </c>
      <c r="D6" s="164"/>
      <c r="E6" s="26"/>
      <c r="F6" s="26"/>
      <c r="G6" s="26"/>
      <c r="H6" s="26"/>
      <c r="I6" s="76"/>
      <c r="J6" s="9"/>
      <c r="K6" s="9"/>
      <c r="L6" s="9"/>
    </row>
    <row r="7" spans="1:12" ht="12.75">
      <c r="A7" s="77"/>
      <c r="B7" s="21"/>
      <c r="C7" s="15"/>
      <c r="D7" s="15"/>
      <c r="E7" s="26"/>
      <c r="F7" s="26"/>
      <c r="G7" s="26"/>
      <c r="H7" s="26"/>
      <c r="I7" s="76"/>
      <c r="J7" s="9"/>
      <c r="K7" s="9"/>
      <c r="L7" s="9"/>
    </row>
    <row r="8" spans="1:12" ht="24" customHeight="1">
      <c r="A8" s="199" t="s">
        <v>41</v>
      </c>
      <c r="B8" s="200"/>
      <c r="C8" s="163" t="s">
        <v>6</v>
      </c>
      <c r="D8" s="164"/>
      <c r="E8" s="26"/>
      <c r="F8" s="26"/>
      <c r="G8" s="26"/>
      <c r="H8" s="26"/>
      <c r="I8" s="78"/>
      <c r="J8" s="9"/>
      <c r="K8" s="9"/>
      <c r="L8" s="9"/>
    </row>
    <row r="9" spans="1:12" ht="12.75">
      <c r="A9" s="79"/>
      <c r="B9" s="40"/>
      <c r="C9" s="19"/>
      <c r="D9" s="24"/>
      <c r="E9" s="15"/>
      <c r="F9" s="15"/>
      <c r="G9" s="15"/>
      <c r="H9" s="15"/>
      <c r="I9" s="78"/>
      <c r="J9" s="9"/>
      <c r="K9" s="9"/>
      <c r="L9" s="9"/>
    </row>
    <row r="10" spans="1:12" ht="12.75">
      <c r="A10" s="141" t="s">
        <v>42</v>
      </c>
      <c r="B10" s="191"/>
      <c r="C10" s="163" t="s">
        <v>7</v>
      </c>
      <c r="D10" s="164"/>
      <c r="E10" s="15"/>
      <c r="F10" s="15"/>
      <c r="G10" s="15"/>
      <c r="H10" s="15"/>
      <c r="I10" s="78"/>
      <c r="J10" s="9"/>
      <c r="K10" s="9"/>
      <c r="L10" s="9"/>
    </row>
    <row r="11" spans="1:12" ht="12.75">
      <c r="A11" s="192"/>
      <c r="B11" s="191"/>
      <c r="C11" s="15"/>
      <c r="D11" s="15"/>
      <c r="E11" s="15"/>
      <c r="F11" s="15"/>
      <c r="G11" s="15"/>
      <c r="H11" s="15"/>
      <c r="I11" s="78"/>
      <c r="J11" s="9"/>
      <c r="K11" s="9"/>
      <c r="L11" s="9"/>
    </row>
    <row r="12" spans="1:12" ht="12.75">
      <c r="A12" s="146" t="s">
        <v>43</v>
      </c>
      <c r="B12" s="173"/>
      <c r="C12" s="165" t="s">
        <v>44</v>
      </c>
      <c r="D12" s="188"/>
      <c r="E12" s="188"/>
      <c r="F12" s="188"/>
      <c r="G12" s="188"/>
      <c r="H12" s="188"/>
      <c r="I12" s="149"/>
      <c r="J12" s="9"/>
      <c r="K12" s="9"/>
      <c r="L12" s="9"/>
    </row>
    <row r="13" spans="1:12" ht="12.75">
      <c r="A13" s="77"/>
      <c r="B13" s="21"/>
      <c r="C13" s="20"/>
      <c r="D13" s="15"/>
      <c r="E13" s="15"/>
      <c r="F13" s="15"/>
      <c r="G13" s="15"/>
      <c r="H13" s="15"/>
      <c r="I13" s="78"/>
      <c r="J13" s="9"/>
      <c r="K13" s="9"/>
      <c r="L13" s="9"/>
    </row>
    <row r="14" spans="1:12" ht="12.75">
      <c r="A14" s="146" t="s">
        <v>45</v>
      </c>
      <c r="B14" s="173"/>
      <c r="C14" s="189">
        <v>10000</v>
      </c>
      <c r="D14" s="190"/>
      <c r="E14" s="15"/>
      <c r="F14" s="165" t="s">
        <v>8</v>
      </c>
      <c r="G14" s="188"/>
      <c r="H14" s="188"/>
      <c r="I14" s="149"/>
      <c r="J14" s="9"/>
      <c r="K14" s="9"/>
      <c r="L14" s="9"/>
    </row>
    <row r="15" spans="1:12" ht="12.75">
      <c r="A15" s="77"/>
      <c r="B15" s="21"/>
      <c r="C15" s="15"/>
      <c r="D15" s="15"/>
      <c r="E15" s="15"/>
      <c r="F15" s="15"/>
      <c r="G15" s="15"/>
      <c r="H15" s="15"/>
      <c r="I15" s="78"/>
      <c r="J15" s="9"/>
      <c r="K15" s="9"/>
      <c r="L15" s="9"/>
    </row>
    <row r="16" spans="1:12" ht="12.75">
      <c r="A16" s="146" t="s">
        <v>46</v>
      </c>
      <c r="B16" s="173"/>
      <c r="C16" s="165" t="s">
        <v>9</v>
      </c>
      <c r="D16" s="188"/>
      <c r="E16" s="188"/>
      <c r="F16" s="188"/>
      <c r="G16" s="188"/>
      <c r="H16" s="188"/>
      <c r="I16" s="149"/>
      <c r="J16" s="9"/>
      <c r="K16" s="9"/>
      <c r="L16" s="9"/>
    </row>
    <row r="17" spans="1:12" ht="12.75">
      <c r="A17" s="77"/>
      <c r="B17" s="21"/>
      <c r="C17" s="15"/>
      <c r="D17" s="15"/>
      <c r="E17" s="15"/>
      <c r="F17" s="15"/>
      <c r="G17" s="15"/>
      <c r="H17" s="15"/>
      <c r="I17" s="78"/>
      <c r="J17" s="9"/>
      <c r="K17" s="9"/>
      <c r="L17" s="9"/>
    </row>
    <row r="18" spans="1:12" ht="12.75">
      <c r="A18" s="146" t="s">
        <v>47</v>
      </c>
      <c r="B18" s="173"/>
      <c r="C18" s="184" t="s">
        <v>10</v>
      </c>
      <c r="D18" s="185"/>
      <c r="E18" s="185"/>
      <c r="F18" s="185"/>
      <c r="G18" s="185"/>
      <c r="H18" s="185"/>
      <c r="I18" s="186"/>
      <c r="J18" s="9"/>
      <c r="K18" s="9"/>
      <c r="L18" s="9"/>
    </row>
    <row r="19" spans="1:12" ht="12.75">
      <c r="A19" s="77"/>
      <c r="B19" s="21"/>
      <c r="C19" s="20"/>
      <c r="D19" s="15"/>
      <c r="E19" s="15"/>
      <c r="F19" s="15"/>
      <c r="G19" s="15"/>
      <c r="H19" s="15"/>
      <c r="I19" s="78"/>
      <c r="J19" s="9"/>
      <c r="K19" s="9"/>
      <c r="L19" s="9"/>
    </row>
    <row r="20" spans="1:12" ht="12.75">
      <c r="A20" s="146" t="s">
        <v>48</v>
      </c>
      <c r="B20" s="173"/>
      <c r="C20" s="184" t="s">
        <v>11</v>
      </c>
      <c r="D20" s="185"/>
      <c r="E20" s="185"/>
      <c r="F20" s="185"/>
      <c r="G20" s="185"/>
      <c r="H20" s="185"/>
      <c r="I20" s="186"/>
      <c r="J20" s="9"/>
      <c r="K20" s="9"/>
      <c r="L20" s="9"/>
    </row>
    <row r="21" spans="1:12" ht="12.75">
      <c r="A21" s="77"/>
      <c r="B21" s="21"/>
      <c r="C21" s="20"/>
      <c r="D21" s="15"/>
      <c r="E21" s="15"/>
      <c r="F21" s="15"/>
      <c r="G21" s="15"/>
      <c r="H21" s="15"/>
      <c r="I21" s="78"/>
      <c r="J21" s="9"/>
      <c r="K21" s="9"/>
      <c r="L21" s="9"/>
    </row>
    <row r="22" spans="1:12" ht="12.75">
      <c r="A22" s="146" t="s">
        <v>49</v>
      </c>
      <c r="B22" s="173"/>
      <c r="C22" s="98">
        <v>133</v>
      </c>
      <c r="D22" s="165" t="s">
        <v>8</v>
      </c>
      <c r="E22" s="174"/>
      <c r="F22" s="175"/>
      <c r="G22" s="146"/>
      <c r="H22" s="187"/>
      <c r="I22" s="80"/>
      <c r="J22" s="9"/>
      <c r="K22" s="9"/>
      <c r="L22" s="9"/>
    </row>
    <row r="23" spans="1:12" ht="12.75">
      <c r="A23" s="77"/>
      <c r="B23" s="21"/>
      <c r="C23" s="15"/>
      <c r="D23" s="22"/>
      <c r="E23" s="22"/>
      <c r="F23" s="22"/>
      <c r="G23" s="22"/>
      <c r="H23" s="15"/>
      <c r="I23" s="78"/>
      <c r="J23" s="9"/>
      <c r="K23" s="9"/>
      <c r="L23" s="9"/>
    </row>
    <row r="24" spans="1:12" ht="12.75">
      <c r="A24" s="146" t="s">
        <v>50</v>
      </c>
      <c r="B24" s="173"/>
      <c r="C24" s="98">
        <v>21</v>
      </c>
      <c r="D24" s="165" t="s">
        <v>12</v>
      </c>
      <c r="E24" s="174"/>
      <c r="F24" s="174"/>
      <c r="G24" s="175"/>
      <c r="H24" s="41" t="s">
        <v>53</v>
      </c>
      <c r="I24" s="123">
        <v>3686</v>
      </c>
      <c r="J24" s="9"/>
      <c r="K24" s="9"/>
      <c r="L24" s="9"/>
    </row>
    <row r="25" spans="1:12" ht="12.75">
      <c r="A25" s="77"/>
      <c r="B25" s="21"/>
      <c r="C25" s="15"/>
      <c r="D25" s="22"/>
      <c r="E25" s="22"/>
      <c r="F25" s="22"/>
      <c r="G25" s="21"/>
      <c r="H25" s="21" t="s">
        <v>54</v>
      </c>
      <c r="I25" s="81"/>
      <c r="J25" s="9"/>
      <c r="K25" s="9"/>
      <c r="L25" s="9"/>
    </row>
    <row r="26" spans="1:12" ht="12.75">
      <c r="A26" s="146" t="s">
        <v>51</v>
      </c>
      <c r="B26" s="173"/>
      <c r="C26" s="99" t="s">
        <v>52</v>
      </c>
      <c r="D26" s="23"/>
      <c r="E26" s="28"/>
      <c r="F26" s="22"/>
      <c r="G26" s="176" t="s">
        <v>55</v>
      </c>
      <c r="H26" s="173"/>
      <c r="I26" s="100" t="s">
        <v>13</v>
      </c>
      <c r="J26" s="9"/>
      <c r="K26" s="9"/>
      <c r="L26" s="9"/>
    </row>
    <row r="27" spans="1:12" ht="12.75">
      <c r="A27" s="77"/>
      <c r="B27" s="21"/>
      <c r="C27" s="15"/>
      <c r="D27" s="22"/>
      <c r="E27" s="22"/>
      <c r="F27" s="22"/>
      <c r="G27" s="22"/>
      <c r="H27" s="15"/>
      <c r="I27" s="82"/>
      <c r="J27" s="9"/>
      <c r="K27" s="9"/>
      <c r="L27" s="9"/>
    </row>
    <row r="28" spans="1:12" ht="12.75">
      <c r="A28" s="177" t="s">
        <v>56</v>
      </c>
      <c r="B28" s="178"/>
      <c r="C28" s="179"/>
      <c r="D28" s="179"/>
      <c r="E28" s="180" t="s">
        <v>57</v>
      </c>
      <c r="F28" s="181"/>
      <c r="G28" s="181"/>
      <c r="H28" s="182" t="s">
        <v>58</v>
      </c>
      <c r="I28" s="183"/>
      <c r="J28" s="9"/>
      <c r="K28" s="9"/>
      <c r="L28" s="9"/>
    </row>
    <row r="29" spans="1:12" ht="12.75">
      <c r="A29" s="83"/>
      <c r="B29" s="28"/>
      <c r="C29" s="28"/>
      <c r="D29" s="24"/>
      <c r="E29" s="15"/>
      <c r="F29" s="15"/>
      <c r="G29" s="15"/>
      <c r="H29" s="25"/>
      <c r="I29" s="82"/>
      <c r="J29" s="9"/>
      <c r="K29" s="9"/>
      <c r="L29" s="9"/>
    </row>
    <row r="30" spans="1:12" ht="12.75">
      <c r="A30" s="102" t="s">
        <v>14</v>
      </c>
      <c r="B30" s="103"/>
      <c r="C30" s="103"/>
      <c r="D30" s="104"/>
      <c r="E30" s="105" t="s">
        <v>15</v>
      </c>
      <c r="F30" s="106"/>
      <c r="G30" s="107"/>
      <c r="H30" s="101">
        <v>1343068</v>
      </c>
      <c r="I30" s="82"/>
      <c r="J30" s="9"/>
      <c r="K30" s="9"/>
      <c r="L30" s="9"/>
    </row>
    <row r="31" spans="1:12" ht="12.75">
      <c r="A31" s="102" t="s">
        <v>16</v>
      </c>
      <c r="B31" s="103"/>
      <c r="C31" s="103"/>
      <c r="D31" s="104"/>
      <c r="E31" s="105" t="s">
        <v>15</v>
      </c>
      <c r="F31" s="106"/>
      <c r="G31" s="107"/>
      <c r="H31" s="101">
        <v>3645363</v>
      </c>
      <c r="I31" s="82"/>
      <c r="J31" s="9"/>
      <c r="K31" s="9"/>
      <c r="L31" s="9"/>
    </row>
    <row r="32" spans="1:12" ht="12.75">
      <c r="A32" s="102" t="s">
        <v>17</v>
      </c>
      <c r="B32" s="103"/>
      <c r="C32" s="103"/>
      <c r="D32" s="104"/>
      <c r="E32" s="105" t="s">
        <v>15</v>
      </c>
      <c r="F32" s="106"/>
      <c r="G32" s="107"/>
      <c r="H32" s="101">
        <v>3282899</v>
      </c>
      <c r="I32" s="82"/>
      <c r="J32" s="9"/>
      <c r="K32" s="9"/>
      <c r="L32" s="9"/>
    </row>
    <row r="33" spans="1:12" ht="12.75">
      <c r="A33" s="102" t="s">
        <v>18</v>
      </c>
      <c r="B33" s="103"/>
      <c r="C33" s="103"/>
      <c r="D33" s="104"/>
      <c r="E33" s="105" t="s">
        <v>15</v>
      </c>
      <c r="F33" s="106"/>
      <c r="G33" s="107"/>
      <c r="H33" s="101">
        <v>3282678</v>
      </c>
      <c r="I33" s="82"/>
      <c r="J33" s="9"/>
      <c r="K33" s="9"/>
      <c r="L33" s="9"/>
    </row>
    <row r="34" spans="1:12" ht="12.75">
      <c r="A34" s="102" t="s">
        <v>19</v>
      </c>
      <c r="B34" s="103"/>
      <c r="C34" s="103"/>
      <c r="D34" s="104"/>
      <c r="E34" s="105" t="s">
        <v>15</v>
      </c>
      <c r="F34" s="106"/>
      <c r="G34" s="107"/>
      <c r="H34" s="101">
        <v>1356216</v>
      </c>
      <c r="I34" s="82"/>
      <c r="J34" s="9"/>
      <c r="K34" s="9"/>
      <c r="L34" s="9"/>
    </row>
    <row r="35" spans="1:12" ht="12.75">
      <c r="A35" s="102" t="s">
        <v>20</v>
      </c>
      <c r="B35" s="103"/>
      <c r="C35" s="103"/>
      <c r="D35" s="104"/>
      <c r="E35" s="105" t="s">
        <v>15</v>
      </c>
      <c r="F35" s="106"/>
      <c r="G35" s="107"/>
      <c r="H35" s="101">
        <v>2435071</v>
      </c>
      <c r="I35" s="82"/>
      <c r="J35" s="9"/>
      <c r="K35" s="9"/>
      <c r="L35" s="9"/>
    </row>
    <row r="36" spans="1:12" ht="12.75">
      <c r="A36" s="102" t="s">
        <v>21</v>
      </c>
      <c r="B36" s="103"/>
      <c r="C36" s="103"/>
      <c r="D36" s="104"/>
      <c r="E36" s="105" t="s">
        <v>15</v>
      </c>
      <c r="F36" s="106"/>
      <c r="G36" s="107"/>
      <c r="H36" s="101">
        <v>3654656</v>
      </c>
      <c r="I36" s="82"/>
      <c r="J36" s="9"/>
      <c r="K36" s="9"/>
      <c r="L36" s="9"/>
    </row>
    <row r="37" spans="1:12" ht="12.75">
      <c r="A37" s="102" t="s">
        <v>22</v>
      </c>
      <c r="B37" s="103"/>
      <c r="C37" s="103"/>
      <c r="D37" s="104"/>
      <c r="E37" s="105" t="s">
        <v>15</v>
      </c>
      <c r="F37" s="106"/>
      <c r="G37" s="107"/>
      <c r="H37" s="101">
        <v>3654664</v>
      </c>
      <c r="I37" s="82"/>
      <c r="J37" s="9"/>
      <c r="K37" s="9"/>
      <c r="L37" s="9"/>
    </row>
    <row r="38" spans="1:12" ht="12.75">
      <c r="A38" s="102" t="s">
        <v>23</v>
      </c>
      <c r="B38" s="103"/>
      <c r="C38" s="103"/>
      <c r="D38" s="104"/>
      <c r="E38" s="105" t="s">
        <v>15</v>
      </c>
      <c r="F38" s="106"/>
      <c r="G38" s="107"/>
      <c r="H38" s="101">
        <v>3641287</v>
      </c>
      <c r="I38" s="82"/>
      <c r="J38" s="9"/>
      <c r="K38" s="9"/>
      <c r="L38" s="9"/>
    </row>
    <row r="39" spans="1:12" ht="12.75">
      <c r="A39" s="102" t="s">
        <v>24</v>
      </c>
      <c r="B39" s="103"/>
      <c r="C39" s="103"/>
      <c r="D39" s="104"/>
      <c r="E39" s="105" t="s">
        <v>15</v>
      </c>
      <c r="F39" s="106"/>
      <c r="G39" s="107"/>
      <c r="H39" s="101">
        <v>3282660</v>
      </c>
      <c r="I39" s="82"/>
      <c r="J39" s="9"/>
      <c r="K39" s="9"/>
      <c r="L39" s="9"/>
    </row>
    <row r="40" spans="1:12" ht="12.75">
      <c r="A40" s="102" t="s">
        <v>25</v>
      </c>
      <c r="B40" s="103"/>
      <c r="C40" s="103"/>
      <c r="D40" s="104"/>
      <c r="E40" s="105" t="s">
        <v>26</v>
      </c>
      <c r="F40" s="106"/>
      <c r="G40" s="107"/>
      <c r="H40" s="101">
        <v>3641279</v>
      </c>
      <c r="I40" s="82"/>
      <c r="J40" s="9"/>
      <c r="K40" s="9"/>
      <c r="L40" s="9"/>
    </row>
    <row r="41" spans="1:12" ht="12.75">
      <c r="A41" s="102" t="s">
        <v>27</v>
      </c>
      <c r="B41" s="103"/>
      <c r="C41" s="103"/>
      <c r="D41" s="104"/>
      <c r="E41" s="105" t="s">
        <v>15</v>
      </c>
      <c r="F41" s="106"/>
      <c r="G41" s="107"/>
      <c r="H41" s="101">
        <v>1403222</v>
      </c>
      <c r="I41" s="82"/>
      <c r="J41" s="9"/>
      <c r="K41" s="9"/>
      <c r="L41" s="9"/>
    </row>
    <row r="42" spans="1:12" ht="12.75">
      <c r="A42" s="102" t="s">
        <v>28</v>
      </c>
      <c r="B42" s="103"/>
      <c r="C42" s="103"/>
      <c r="D42" s="104"/>
      <c r="E42" s="105" t="s">
        <v>15</v>
      </c>
      <c r="F42" s="106"/>
      <c r="G42" s="107"/>
      <c r="H42" s="101">
        <v>3641252</v>
      </c>
      <c r="I42" s="82"/>
      <c r="J42" s="9"/>
      <c r="K42" s="9"/>
      <c r="L42" s="9"/>
    </row>
    <row r="43" spans="1:12" ht="12.75">
      <c r="A43" s="102" t="s">
        <v>29</v>
      </c>
      <c r="B43" s="103"/>
      <c r="C43" s="103"/>
      <c r="D43" s="104"/>
      <c r="E43" s="105" t="s">
        <v>15</v>
      </c>
      <c r="F43" s="106"/>
      <c r="G43" s="107"/>
      <c r="H43" s="101">
        <v>3228398</v>
      </c>
      <c r="I43" s="82"/>
      <c r="J43" s="9"/>
      <c r="K43" s="9"/>
      <c r="L43" s="9"/>
    </row>
    <row r="44" spans="1:12" ht="12.75">
      <c r="A44" s="102" t="s">
        <v>30</v>
      </c>
      <c r="B44" s="103"/>
      <c r="C44" s="103"/>
      <c r="D44" s="104"/>
      <c r="E44" s="105" t="s">
        <v>15</v>
      </c>
      <c r="F44" s="106"/>
      <c r="G44" s="107"/>
      <c r="H44" s="101">
        <v>3654362</v>
      </c>
      <c r="I44" s="82"/>
      <c r="J44" s="9"/>
      <c r="K44" s="9"/>
      <c r="L44" s="9"/>
    </row>
    <row r="45" spans="1:12" ht="12.75">
      <c r="A45" s="102" t="s">
        <v>31</v>
      </c>
      <c r="B45" s="103"/>
      <c r="C45" s="103"/>
      <c r="D45" s="104"/>
      <c r="E45" s="105" t="s">
        <v>15</v>
      </c>
      <c r="F45" s="106"/>
      <c r="G45" s="107"/>
      <c r="H45" s="101">
        <v>3654354</v>
      </c>
      <c r="I45" s="82"/>
      <c r="J45" s="9"/>
      <c r="K45" s="9"/>
      <c r="L45" s="9"/>
    </row>
    <row r="46" spans="1:12" ht="12.75">
      <c r="A46" s="83" t="s">
        <v>32</v>
      </c>
      <c r="B46" s="28"/>
      <c r="C46" s="28"/>
      <c r="D46" s="24"/>
      <c r="E46" s="105" t="s">
        <v>15</v>
      </c>
      <c r="F46" s="106"/>
      <c r="G46" s="107"/>
      <c r="H46" s="101">
        <v>1114328</v>
      </c>
      <c r="I46" s="82"/>
      <c r="J46" s="9"/>
      <c r="K46" s="9"/>
      <c r="L46" s="9"/>
    </row>
    <row r="47" spans="1:12" ht="12.75">
      <c r="A47" s="85"/>
      <c r="B47" s="29"/>
      <c r="C47" s="29"/>
      <c r="D47" s="19"/>
      <c r="E47" s="19"/>
      <c r="F47" s="29"/>
      <c r="G47" s="19"/>
      <c r="H47" s="19"/>
      <c r="I47" s="86"/>
      <c r="J47" s="9"/>
      <c r="K47" s="9"/>
      <c r="L47" s="9"/>
    </row>
    <row r="48" spans="1:12" ht="12.75" customHeight="1">
      <c r="A48" s="141" t="s">
        <v>59</v>
      </c>
      <c r="B48" s="142"/>
      <c r="C48" s="163"/>
      <c r="D48" s="164"/>
      <c r="E48" s="24"/>
      <c r="F48" s="165"/>
      <c r="G48" s="166"/>
      <c r="H48" s="166"/>
      <c r="I48" s="167"/>
      <c r="J48" s="9"/>
      <c r="K48" s="9"/>
      <c r="L48" s="9"/>
    </row>
    <row r="49" spans="1:12" ht="12.75">
      <c r="A49" s="84"/>
      <c r="B49" s="27"/>
      <c r="C49" s="168"/>
      <c r="D49" s="169"/>
      <c r="E49" s="15"/>
      <c r="F49" s="168"/>
      <c r="G49" s="170"/>
      <c r="H49" s="30"/>
      <c r="I49" s="87"/>
      <c r="J49" s="9"/>
      <c r="K49" s="9"/>
      <c r="L49" s="9"/>
    </row>
    <row r="50" spans="1:12" ht="12.75" customHeight="1">
      <c r="A50" s="141" t="s">
        <v>60</v>
      </c>
      <c r="B50" s="142"/>
      <c r="C50" s="165" t="s">
        <v>340</v>
      </c>
      <c r="D50" s="171"/>
      <c r="E50" s="171"/>
      <c r="F50" s="171"/>
      <c r="G50" s="171"/>
      <c r="H50" s="171"/>
      <c r="I50" s="172"/>
      <c r="J50" s="9"/>
      <c r="K50" s="9"/>
      <c r="L50" s="9"/>
    </row>
    <row r="51" spans="1:12" ht="12.75">
      <c r="A51" s="77"/>
      <c r="B51" s="21"/>
      <c r="C51" s="20" t="s">
        <v>61</v>
      </c>
      <c r="D51" s="15"/>
      <c r="E51" s="15"/>
      <c r="F51" s="15"/>
      <c r="G51" s="15"/>
      <c r="H51" s="15"/>
      <c r="I51" s="78"/>
      <c r="J51" s="9"/>
      <c r="K51" s="9"/>
      <c r="L51" s="9"/>
    </row>
    <row r="52" spans="1:12" ht="12.75">
      <c r="A52" s="141" t="s">
        <v>62</v>
      </c>
      <c r="B52" s="142"/>
      <c r="C52" s="148" t="s">
        <v>33</v>
      </c>
      <c r="D52" s="144"/>
      <c r="E52" s="145"/>
      <c r="F52" s="15"/>
      <c r="G52" s="41" t="s">
        <v>63</v>
      </c>
      <c r="H52" s="148" t="s">
        <v>34</v>
      </c>
      <c r="I52" s="145"/>
      <c r="J52" s="9"/>
      <c r="K52" s="9"/>
      <c r="L52" s="9"/>
    </row>
    <row r="53" spans="1:12" ht="12.75">
      <c r="A53" s="77"/>
      <c r="B53" s="21"/>
      <c r="C53" s="20"/>
      <c r="D53" s="15"/>
      <c r="E53" s="15"/>
      <c r="F53" s="15"/>
      <c r="G53" s="15"/>
      <c r="H53" s="15"/>
      <c r="I53" s="78"/>
      <c r="J53" s="9"/>
      <c r="K53" s="9"/>
      <c r="L53" s="9"/>
    </row>
    <row r="54" spans="1:12" ht="12.75" customHeight="1">
      <c r="A54" s="141" t="s">
        <v>64</v>
      </c>
      <c r="B54" s="142"/>
      <c r="C54" s="143" t="s">
        <v>341</v>
      </c>
      <c r="D54" s="144"/>
      <c r="E54" s="144"/>
      <c r="F54" s="144"/>
      <c r="G54" s="144"/>
      <c r="H54" s="144"/>
      <c r="I54" s="145"/>
      <c r="J54" s="9"/>
      <c r="K54" s="9"/>
      <c r="L54" s="9"/>
    </row>
    <row r="55" spans="1:12" ht="12.75">
      <c r="A55" s="77"/>
      <c r="B55" s="21"/>
      <c r="C55" s="15"/>
      <c r="D55" s="15"/>
      <c r="E55" s="15"/>
      <c r="F55" s="15"/>
      <c r="G55" s="15"/>
      <c r="H55" s="15"/>
      <c r="I55" s="78"/>
      <c r="J55" s="9"/>
      <c r="K55" s="9"/>
      <c r="L55" s="9"/>
    </row>
    <row r="56" spans="1:12" ht="12.75">
      <c r="A56" s="146" t="s">
        <v>65</v>
      </c>
      <c r="B56" s="147"/>
      <c r="C56" s="148" t="s">
        <v>35</v>
      </c>
      <c r="D56" s="144"/>
      <c r="E56" s="144"/>
      <c r="F56" s="144"/>
      <c r="G56" s="144"/>
      <c r="H56" s="144"/>
      <c r="I56" s="149"/>
      <c r="J56" s="9"/>
      <c r="K56" s="9"/>
      <c r="L56" s="9"/>
    </row>
    <row r="57" spans="1:12" ht="12.75">
      <c r="A57" s="88"/>
      <c r="B57" s="19"/>
      <c r="C57" s="159" t="s">
        <v>66</v>
      </c>
      <c r="D57" s="159"/>
      <c r="E57" s="159"/>
      <c r="F57" s="159"/>
      <c r="G57" s="159"/>
      <c r="H57" s="159"/>
      <c r="I57" s="89"/>
      <c r="J57" s="9"/>
      <c r="K57" s="9"/>
      <c r="L57" s="9"/>
    </row>
    <row r="58" spans="1:12" ht="12.75">
      <c r="A58" s="88"/>
      <c r="B58" s="19"/>
      <c r="C58" s="31"/>
      <c r="D58" s="31"/>
      <c r="E58" s="31"/>
      <c r="F58" s="31"/>
      <c r="G58" s="31"/>
      <c r="H58" s="31"/>
      <c r="I58" s="89"/>
      <c r="J58" s="9"/>
      <c r="K58" s="9"/>
      <c r="L58" s="9"/>
    </row>
    <row r="59" spans="1:12" ht="12.75">
      <c r="A59" s="88"/>
      <c r="B59" s="150" t="s">
        <v>67</v>
      </c>
      <c r="C59" s="151"/>
      <c r="D59" s="151"/>
      <c r="E59" s="151"/>
      <c r="F59" s="39"/>
      <c r="G59" s="39"/>
      <c r="H59" s="39"/>
      <c r="I59" s="90"/>
      <c r="J59" s="9"/>
      <c r="K59" s="9"/>
      <c r="L59" s="9"/>
    </row>
    <row r="60" spans="1:12" ht="12.75">
      <c r="A60" s="88"/>
      <c r="B60" s="152" t="s">
        <v>68</v>
      </c>
      <c r="C60" s="153"/>
      <c r="D60" s="153"/>
      <c r="E60" s="153"/>
      <c r="F60" s="153"/>
      <c r="G60" s="153"/>
      <c r="H60" s="153"/>
      <c r="I60" s="154"/>
      <c r="J60" s="9"/>
      <c r="K60" s="9"/>
      <c r="L60" s="9"/>
    </row>
    <row r="61" spans="1:12" ht="12.75">
      <c r="A61" s="88"/>
      <c r="B61" s="152" t="s">
        <v>69</v>
      </c>
      <c r="C61" s="153"/>
      <c r="D61" s="153"/>
      <c r="E61" s="153"/>
      <c r="F61" s="153"/>
      <c r="G61" s="153"/>
      <c r="H61" s="153"/>
      <c r="I61" s="90"/>
      <c r="J61" s="9"/>
      <c r="K61" s="9"/>
      <c r="L61" s="9"/>
    </row>
    <row r="62" spans="1:12" ht="12.75">
      <c r="A62" s="88"/>
      <c r="B62" s="152" t="s">
        <v>70</v>
      </c>
      <c r="C62" s="153"/>
      <c r="D62" s="153"/>
      <c r="E62" s="153"/>
      <c r="F62" s="153"/>
      <c r="G62" s="153"/>
      <c r="H62" s="153"/>
      <c r="I62" s="154"/>
      <c r="J62" s="9"/>
      <c r="K62" s="9"/>
      <c r="L62" s="9"/>
    </row>
    <row r="63" spans="1:12" ht="12.75">
      <c r="A63" s="88"/>
      <c r="B63" s="155" t="s">
        <v>71</v>
      </c>
      <c r="C63" s="156"/>
      <c r="D63" s="156"/>
      <c r="E63" s="156"/>
      <c r="F63" s="156"/>
      <c r="G63" s="156"/>
      <c r="H63" s="156"/>
      <c r="I63" s="157"/>
      <c r="J63" s="9"/>
      <c r="K63" s="9"/>
      <c r="L63" s="9"/>
    </row>
    <row r="64" spans="1:12" ht="12.75">
      <c r="A64" s="88"/>
      <c r="B64" s="125"/>
      <c r="C64" s="125"/>
      <c r="D64" s="125"/>
      <c r="E64" s="125"/>
      <c r="F64" s="125"/>
      <c r="G64" s="125"/>
      <c r="H64" s="125"/>
      <c r="I64" s="125"/>
      <c r="J64" s="9"/>
      <c r="K64" s="9"/>
      <c r="L64" s="9"/>
    </row>
    <row r="65" spans="1:12" ht="13.5" thickBot="1">
      <c r="A65" s="91" t="s">
        <v>1</v>
      </c>
      <c r="B65" s="15"/>
      <c r="C65" s="15"/>
      <c r="D65" s="15"/>
      <c r="E65" s="15"/>
      <c r="F65" s="15"/>
      <c r="G65" s="32"/>
      <c r="H65" s="33"/>
      <c r="I65" s="92"/>
      <c r="J65" s="9"/>
      <c r="K65" s="9"/>
      <c r="L65" s="9"/>
    </row>
    <row r="66" spans="1:12" ht="12.75">
      <c r="A66" s="73"/>
      <c r="B66" s="15"/>
      <c r="C66" s="15"/>
      <c r="D66" s="15"/>
      <c r="E66" s="19" t="s">
        <v>2</v>
      </c>
      <c r="F66" s="28"/>
      <c r="G66" s="160" t="s">
        <v>72</v>
      </c>
      <c r="H66" s="161"/>
      <c r="I66" s="162"/>
      <c r="J66" s="9"/>
      <c r="K66" s="9"/>
      <c r="L66" s="9"/>
    </row>
    <row r="67" spans="1:12" ht="12.75">
      <c r="A67" s="93"/>
      <c r="B67" s="94"/>
      <c r="C67" s="95"/>
      <c r="D67" s="95"/>
      <c r="E67" s="95"/>
      <c r="F67" s="95"/>
      <c r="G67" s="139"/>
      <c r="H67" s="140"/>
      <c r="I67" s="96"/>
      <c r="J67" s="9"/>
      <c r="K67" s="9"/>
      <c r="L67" s="9"/>
    </row>
  </sheetData>
  <sheetProtection/>
  <protectedRanges>
    <protectedRange sqref="E2 H2 C6:D6 C8:D8 C10:D10 C14:D14 F14:I14 C16:I16 C18:I18 C20:I20 C24:G24 C22:F22 C26 I26" name="Range1"/>
    <protectedRange sqref="C12:I12" name="Range1_1"/>
    <protectedRange sqref="I24" name="Range1_4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2:B52"/>
    <mergeCell ref="C52:E52"/>
    <mergeCell ref="H52:I52"/>
    <mergeCell ref="A24:B24"/>
    <mergeCell ref="D24:G24"/>
    <mergeCell ref="A26:B26"/>
    <mergeCell ref="G26:H26"/>
    <mergeCell ref="A28:D28"/>
    <mergeCell ref="E28:G28"/>
    <mergeCell ref="H28:I28"/>
    <mergeCell ref="A1:C1"/>
    <mergeCell ref="C57:H57"/>
    <mergeCell ref="G66:I66"/>
    <mergeCell ref="A50:B50"/>
    <mergeCell ref="A48:B48"/>
    <mergeCell ref="C48:D48"/>
    <mergeCell ref="F48:I48"/>
    <mergeCell ref="C49:D49"/>
    <mergeCell ref="F49:G49"/>
    <mergeCell ref="C50:I50"/>
    <mergeCell ref="G67:H67"/>
    <mergeCell ref="A54:B54"/>
    <mergeCell ref="C54:I54"/>
    <mergeCell ref="A56:B56"/>
    <mergeCell ref="C56:I56"/>
    <mergeCell ref="B59:E59"/>
    <mergeCell ref="B60:I60"/>
    <mergeCell ref="B61:H61"/>
    <mergeCell ref="B62:I62"/>
    <mergeCell ref="B63:I63"/>
  </mergeCells>
  <conditionalFormatting sqref="H29:H46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4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1">
      <selection activeCell="A3" sqref="A3:K3"/>
    </sheetView>
  </sheetViews>
  <sheetFormatPr defaultColWidth="9.140625" defaultRowHeight="12.75"/>
  <cols>
    <col min="1" max="9" width="9.140625" style="42" customWidth="1"/>
    <col min="10" max="10" width="11.8515625" style="42" customWidth="1"/>
    <col min="11" max="11" width="12.140625" style="42" bestFit="1" customWidth="1"/>
    <col min="12" max="12" width="12.8515625" style="42" bestFit="1" customWidth="1"/>
    <col min="13" max="16384" width="9.140625" style="42" customWidth="1"/>
  </cols>
  <sheetData>
    <row r="1" spans="1:11" ht="12.75" customHeight="1">
      <c r="A1" s="211" t="s">
        <v>73</v>
      </c>
      <c r="B1" s="211" t="s">
        <v>73</v>
      </c>
      <c r="C1" s="211" t="s">
        <v>73</v>
      </c>
      <c r="D1" s="211" t="s">
        <v>73</v>
      </c>
      <c r="E1" s="211" t="s">
        <v>73</v>
      </c>
      <c r="F1" s="211" t="s">
        <v>73</v>
      </c>
      <c r="G1" s="211" t="s">
        <v>73</v>
      </c>
      <c r="H1" s="211" t="s">
        <v>73</v>
      </c>
      <c r="I1" s="211" t="s">
        <v>73</v>
      </c>
      <c r="J1" s="211" t="s">
        <v>73</v>
      </c>
      <c r="K1" s="211" t="s">
        <v>73</v>
      </c>
    </row>
    <row r="2" spans="1:11" ht="12.75" customHeight="1">
      <c r="A2" s="212" t="s">
        <v>342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344</v>
      </c>
      <c r="B3" s="214" t="s">
        <v>74</v>
      </c>
      <c r="C3" s="214" t="s">
        <v>74</v>
      </c>
      <c r="D3" s="214" t="s">
        <v>74</v>
      </c>
      <c r="E3" s="214" t="s">
        <v>74</v>
      </c>
      <c r="F3" s="214" t="s">
        <v>74</v>
      </c>
      <c r="G3" s="214" t="s">
        <v>74</v>
      </c>
      <c r="H3" s="214" t="s">
        <v>74</v>
      </c>
      <c r="I3" s="214" t="s">
        <v>74</v>
      </c>
      <c r="J3" s="214" t="s">
        <v>74</v>
      </c>
      <c r="K3" s="215" t="s">
        <v>74</v>
      </c>
    </row>
    <row r="4" spans="1:11" ht="22.5" customHeight="1">
      <c r="A4" s="216" t="s">
        <v>75</v>
      </c>
      <c r="B4" s="217" t="s">
        <v>75</v>
      </c>
      <c r="C4" s="217" t="s">
        <v>75</v>
      </c>
      <c r="D4" s="217" t="s">
        <v>75</v>
      </c>
      <c r="E4" s="217" t="s">
        <v>75</v>
      </c>
      <c r="F4" s="217" t="s">
        <v>75</v>
      </c>
      <c r="G4" s="217" t="s">
        <v>75</v>
      </c>
      <c r="H4" s="218" t="s">
        <v>75</v>
      </c>
      <c r="I4" s="48" t="s">
        <v>76</v>
      </c>
      <c r="J4" s="49" t="s">
        <v>77</v>
      </c>
      <c r="K4" s="50" t="s">
        <v>78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47">
        <v>2</v>
      </c>
      <c r="J5" s="46">
        <v>3</v>
      </c>
      <c r="K5" s="46">
        <v>4</v>
      </c>
    </row>
    <row r="6" spans="1:11" ht="12.75">
      <c r="A6" s="202" t="s">
        <v>79</v>
      </c>
      <c r="B6" s="203" t="s">
        <v>79</v>
      </c>
      <c r="C6" s="203" t="s">
        <v>79</v>
      </c>
      <c r="D6" s="203" t="s">
        <v>79</v>
      </c>
      <c r="E6" s="203" t="s">
        <v>79</v>
      </c>
      <c r="F6" s="203" t="s">
        <v>79</v>
      </c>
      <c r="G6" s="203" t="s">
        <v>79</v>
      </c>
      <c r="H6" s="203" t="s">
        <v>79</v>
      </c>
      <c r="I6" s="203" t="s">
        <v>79</v>
      </c>
      <c r="J6" s="203" t="s">
        <v>79</v>
      </c>
      <c r="K6" s="204" t="s">
        <v>79</v>
      </c>
    </row>
    <row r="7" spans="1:11" ht="12.75">
      <c r="A7" s="205" t="s">
        <v>80</v>
      </c>
      <c r="B7" s="206" t="s">
        <v>80</v>
      </c>
      <c r="C7" s="206" t="s">
        <v>80</v>
      </c>
      <c r="D7" s="206" t="s">
        <v>80</v>
      </c>
      <c r="E7" s="206" t="s">
        <v>80</v>
      </c>
      <c r="F7" s="206" t="s">
        <v>80</v>
      </c>
      <c r="G7" s="206" t="s">
        <v>80</v>
      </c>
      <c r="H7" s="207" t="s">
        <v>80</v>
      </c>
      <c r="I7" s="3">
        <v>1</v>
      </c>
      <c r="J7" s="5"/>
      <c r="K7" s="5"/>
    </row>
    <row r="8" spans="1:11" ht="12.75">
      <c r="A8" s="208" t="s">
        <v>81</v>
      </c>
      <c r="B8" s="209" t="s">
        <v>81</v>
      </c>
      <c r="C8" s="209" t="s">
        <v>81</v>
      </c>
      <c r="D8" s="209" t="s">
        <v>81</v>
      </c>
      <c r="E8" s="209" t="s">
        <v>81</v>
      </c>
      <c r="F8" s="209" t="s">
        <v>81</v>
      </c>
      <c r="G8" s="209" t="s">
        <v>81</v>
      </c>
      <c r="H8" s="210" t="s">
        <v>81</v>
      </c>
      <c r="I8" s="1">
        <v>2</v>
      </c>
      <c r="J8" s="43">
        <f>J9+J16+J26+J35+J39</f>
        <v>1500640621</v>
      </c>
      <c r="K8" s="43">
        <f>K9+K16+K26+K35+K39</f>
        <v>1505645192</v>
      </c>
    </row>
    <row r="9" spans="1:11" ht="12.75">
      <c r="A9" s="219" t="s">
        <v>82</v>
      </c>
      <c r="B9" s="220" t="s">
        <v>82</v>
      </c>
      <c r="C9" s="220" t="s">
        <v>82</v>
      </c>
      <c r="D9" s="220" t="s">
        <v>82</v>
      </c>
      <c r="E9" s="220" t="s">
        <v>82</v>
      </c>
      <c r="F9" s="220" t="s">
        <v>82</v>
      </c>
      <c r="G9" s="220" t="s">
        <v>82</v>
      </c>
      <c r="H9" s="221" t="s">
        <v>82</v>
      </c>
      <c r="I9" s="1">
        <v>3</v>
      </c>
      <c r="J9" s="43">
        <f>SUM(J10:J15)</f>
        <v>51887268</v>
      </c>
      <c r="K9" s="43">
        <f>SUM(K10:K15)</f>
        <v>47584417</v>
      </c>
    </row>
    <row r="10" spans="1:11" ht="12.75">
      <c r="A10" s="219" t="s">
        <v>83</v>
      </c>
      <c r="B10" s="220" t="s">
        <v>83</v>
      </c>
      <c r="C10" s="220" t="s">
        <v>83</v>
      </c>
      <c r="D10" s="220" t="s">
        <v>83</v>
      </c>
      <c r="E10" s="220" t="s">
        <v>83</v>
      </c>
      <c r="F10" s="220" t="s">
        <v>83</v>
      </c>
      <c r="G10" s="220" t="s">
        <v>83</v>
      </c>
      <c r="H10" s="221" t="s">
        <v>83</v>
      </c>
      <c r="I10" s="1">
        <v>4</v>
      </c>
      <c r="J10" s="6">
        <v>12974083</v>
      </c>
      <c r="K10" s="6">
        <v>15586017</v>
      </c>
    </row>
    <row r="11" spans="1:11" ht="12.75">
      <c r="A11" s="219" t="s">
        <v>84</v>
      </c>
      <c r="B11" s="220" t="s">
        <v>84</v>
      </c>
      <c r="C11" s="220" t="s">
        <v>84</v>
      </c>
      <c r="D11" s="220" t="s">
        <v>84</v>
      </c>
      <c r="E11" s="220" t="s">
        <v>84</v>
      </c>
      <c r="F11" s="220" t="s">
        <v>84</v>
      </c>
      <c r="G11" s="220" t="s">
        <v>84</v>
      </c>
      <c r="H11" s="221" t="s">
        <v>84</v>
      </c>
      <c r="I11" s="1">
        <v>5</v>
      </c>
      <c r="J11" s="6">
        <v>7215558</v>
      </c>
      <c r="K11" s="6">
        <v>6711939</v>
      </c>
    </row>
    <row r="12" spans="1:11" ht="12.75">
      <c r="A12" s="219" t="s">
        <v>0</v>
      </c>
      <c r="B12" s="220" t="s">
        <v>0</v>
      </c>
      <c r="C12" s="220" t="s">
        <v>0</v>
      </c>
      <c r="D12" s="220" t="s">
        <v>0</v>
      </c>
      <c r="E12" s="220" t="s">
        <v>0</v>
      </c>
      <c r="F12" s="220" t="s">
        <v>0</v>
      </c>
      <c r="G12" s="220" t="s">
        <v>0</v>
      </c>
      <c r="H12" s="221" t="s">
        <v>0</v>
      </c>
      <c r="I12" s="1">
        <v>6</v>
      </c>
      <c r="J12" s="6">
        <v>7648985</v>
      </c>
      <c r="K12" s="6">
        <v>7980446</v>
      </c>
    </row>
    <row r="13" spans="1:11" ht="12.75">
      <c r="A13" s="219" t="s">
        <v>85</v>
      </c>
      <c r="B13" s="220" t="s">
        <v>85</v>
      </c>
      <c r="C13" s="220" t="s">
        <v>85</v>
      </c>
      <c r="D13" s="220" t="s">
        <v>85</v>
      </c>
      <c r="E13" s="220" t="s">
        <v>85</v>
      </c>
      <c r="F13" s="220" t="s">
        <v>85</v>
      </c>
      <c r="G13" s="220" t="s">
        <v>85</v>
      </c>
      <c r="H13" s="221" t="s">
        <v>85</v>
      </c>
      <c r="I13" s="1">
        <v>7</v>
      </c>
      <c r="J13" s="6">
        <v>2791472</v>
      </c>
      <c r="K13" s="6">
        <v>0</v>
      </c>
    </row>
    <row r="14" spans="1:11" ht="12.75">
      <c r="A14" s="219" t="s">
        <v>86</v>
      </c>
      <c r="B14" s="220" t="s">
        <v>86</v>
      </c>
      <c r="C14" s="220" t="s">
        <v>86</v>
      </c>
      <c r="D14" s="220" t="s">
        <v>86</v>
      </c>
      <c r="E14" s="220" t="s">
        <v>86</v>
      </c>
      <c r="F14" s="220" t="s">
        <v>86</v>
      </c>
      <c r="G14" s="220" t="s">
        <v>86</v>
      </c>
      <c r="H14" s="221" t="s">
        <v>86</v>
      </c>
      <c r="I14" s="1">
        <v>8</v>
      </c>
      <c r="J14" s="6">
        <v>20739489</v>
      </c>
      <c r="K14" s="6">
        <v>16861413</v>
      </c>
    </row>
    <row r="15" spans="1:11" ht="12.75">
      <c r="A15" s="219" t="s">
        <v>87</v>
      </c>
      <c r="B15" s="220" t="s">
        <v>87</v>
      </c>
      <c r="C15" s="220" t="s">
        <v>87</v>
      </c>
      <c r="D15" s="220" t="s">
        <v>87</v>
      </c>
      <c r="E15" s="220" t="s">
        <v>87</v>
      </c>
      <c r="F15" s="220" t="s">
        <v>87</v>
      </c>
      <c r="G15" s="220" t="s">
        <v>87</v>
      </c>
      <c r="H15" s="221" t="s">
        <v>87</v>
      </c>
      <c r="I15" s="1">
        <v>9</v>
      </c>
      <c r="J15" s="6">
        <v>517681</v>
      </c>
      <c r="K15" s="6">
        <v>444602</v>
      </c>
    </row>
    <row r="16" spans="1:11" ht="12.75">
      <c r="A16" s="219" t="s">
        <v>88</v>
      </c>
      <c r="B16" s="220" t="s">
        <v>88</v>
      </c>
      <c r="C16" s="220" t="s">
        <v>88</v>
      </c>
      <c r="D16" s="220" t="s">
        <v>88</v>
      </c>
      <c r="E16" s="220" t="s">
        <v>88</v>
      </c>
      <c r="F16" s="220" t="s">
        <v>88</v>
      </c>
      <c r="G16" s="220" t="s">
        <v>88</v>
      </c>
      <c r="H16" s="221" t="s">
        <v>88</v>
      </c>
      <c r="I16" s="1">
        <v>10</v>
      </c>
      <c r="J16" s="43">
        <f>SUM(J17:J25)</f>
        <v>1151280486</v>
      </c>
      <c r="K16" s="43">
        <f>SUM(K17:K25)</f>
        <v>1138236923</v>
      </c>
    </row>
    <row r="17" spans="1:11" ht="12.75">
      <c r="A17" s="219" t="s">
        <v>89</v>
      </c>
      <c r="B17" s="220" t="s">
        <v>89</v>
      </c>
      <c r="C17" s="220" t="s">
        <v>89</v>
      </c>
      <c r="D17" s="220" t="s">
        <v>89</v>
      </c>
      <c r="E17" s="220" t="s">
        <v>89</v>
      </c>
      <c r="F17" s="220" t="s">
        <v>89</v>
      </c>
      <c r="G17" s="220" t="s">
        <v>89</v>
      </c>
      <c r="H17" s="221" t="s">
        <v>89</v>
      </c>
      <c r="I17" s="1">
        <v>11</v>
      </c>
      <c r="J17" s="6">
        <v>157551669</v>
      </c>
      <c r="K17" s="6">
        <v>156595219</v>
      </c>
    </row>
    <row r="18" spans="1:11" ht="12.75">
      <c r="A18" s="219" t="s">
        <v>90</v>
      </c>
      <c r="B18" s="220" t="s">
        <v>90</v>
      </c>
      <c r="C18" s="220" t="s">
        <v>90</v>
      </c>
      <c r="D18" s="220" t="s">
        <v>90</v>
      </c>
      <c r="E18" s="220" t="s">
        <v>90</v>
      </c>
      <c r="F18" s="220" t="s">
        <v>90</v>
      </c>
      <c r="G18" s="220" t="s">
        <v>90</v>
      </c>
      <c r="H18" s="221" t="s">
        <v>90</v>
      </c>
      <c r="I18" s="1">
        <v>12</v>
      </c>
      <c r="J18" s="6">
        <v>374498998</v>
      </c>
      <c r="K18" s="6">
        <v>365894151</v>
      </c>
    </row>
    <row r="19" spans="1:11" ht="12.75">
      <c r="A19" s="219" t="s">
        <v>91</v>
      </c>
      <c r="B19" s="220" t="s">
        <v>91</v>
      </c>
      <c r="C19" s="220" t="s">
        <v>91</v>
      </c>
      <c r="D19" s="220" t="s">
        <v>91</v>
      </c>
      <c r="E19" s="220" t="s">
        <v>91</v>
      </c>
      <c r="F19" s="220" t="s">
        <v>91</v>
      </c>
      <c r="G19" s="220" t="s">
        <v>91</v>
      </c>
      <c r="H19" s="221" t="s">
        <v>91</v>
      </c>
      <c r="I19" s="1">
        <v>13</v>
      </c>
      <c r="J19" s="6">
        <v>395110951</v>
      </c>
      <c r="K19" s="6">
        <v>385710980</v>
      </c>
    </row>
    <row r="20" spans="1:11" ht="12.75">
      <c r="A20" s="219" t="s">
        <v>92</v>
      </c>
      <c r="B20" s="220" t="s">
        <v>92</v>
      </c>
      <c r="C20" s="220" t="s">
        <v>92</v>
      </c>
      <c r="D20" s="220" t="s">
        <v>92</v>
      </c>
      <c r="E20" s="220" t="s">
        <v>92</v>
      </c>
      <c r="F20" s="220" t="s">
        <v>92</v>
      </c>
      <c r="G20" s="220" t="s">
        <v>92</v>
      </c>
      <c r="H20" s="221" t="s">
        <v>92</v>
      </c>
      <c r="I20" s="1">
        <v>14</v>
      </c>
      <c r="J20" s="6">
        <v>73039556</v>
      </c>
      <c r="K20" s="6">
        <v>70906331</v>
      </c>
    </row>
    <row r="21" spans="1:11" ht="12.75">
      <c r="A21" s="219" t="s">
        <v>93</v>
      </c>
      <c r="B21" s="220" t="s">
        <v>93</v>
      </c>
      <c r="C21" s="220" t="s">
        <v>93</v>
      </c>
      <c r="D21" s="220" t="s">
        <v>93</v>
      </c>
      <c r="E21" s="220" t="s">
        <v>93</v>
      </c>
      <c r="F21" s="220" t="s">
        <v>93</v>
      </c>
      <c r="G21" s="220" t="s">
        <v>93</v>
      </c>
      <c r="H21" s="221" t="s">
        <v>93</v>
      </c>
      <c r="I21" s="1">
        <v>15</v>
      </c>
      <c r="J21" s="6">
        <v>0</v>
      </c>
      <c r="K21" s="6">
        <v>0</v>
      </c>
    </row>
    <row r="22" spans="1:11" ht="12.75">
      <c r="A22" s="219" t="s">
        <v>94</v>
      </c>
      <c r="B22" s="220" t="s">
        <v>94</v>
      </c>
      <c r="C22" s="220" t="s">
        <v>94</v>
      </c>
      <c r="D22" s="220" t="s">
        <v>94</v>
      </c>
      <c r="E22" s="220" t="s">
        <v>94</v>
      </c>
      <c r="F22" s="220" t="s">
        <v>94</v>
      </c>
      <c r="G22" s="220" t="s">
        <v>94</v>
      </c>
      <c r="H22" s="221" t="s">
        <v>94</v>
      </c>
      <c r="I22" s="1">
        <v>16</v>
      </c>
      <c r="J22" s="6">
        <v>5167701</v>
      </c>
      <c r="K22" s="6">
        <v>5708298</v>
      </c>
    </row>
    <row r="23" spans="1:11" ht="12.75">
      <c r="A23" s="219" t="s">
        <v>95</v>
      </c>
      <c r="B23" s="220" t="s">
        <v>95</v>
      </c>
      <c r="C23" s="220" t="s">
        <v>95</v>
      </c>
      <c r="D23" s="220" t="s">
        <v>95</v>
      </c>
      <c r="E23" s="220" t="s">
        <v>95</v>
      </c>
      <c r="F23" s="220" t="s">
        <v>95</v>
      </c>
      <c r="G23" s="220" t="s">
        <v>95</v>
      </c>
      <c r="H23" s="221" t="s">
        <v>95</v>
      </c>
      <c r="I23" s="1">
        <v>17</v>
      </c>
      <c r="J23" s="6">
        <v>40667212</v>
      </c>
      <c r="K23" s="6">
        <v>42149585</v>
      </c>
    </row>
    <row r="24" spans="1:11" ht="12.75">
      <c r="A24" s="219" t="s">
        <v>96</v>
      </c>
      <c r="B24" s="220" t="s">
        <v>96</v>
      </c>
      <c r="C24" s="220" t="s">
        <v>96</v>
      </c>
      <c r="D24" s="220" t="s">
        <v>96</v>
      </c>
      <c r="E24" s="220" t="s">
        <v>96</v>
      </c>
      <c r="F24" s="220" t="s">
        <v>96</v>
      </c>
      <c r="G24" s="220" t="s">
        <v>96</v>
      </c>
      <c r="H24" s="221" t="s">
        <v>96</v>
      </c>
      <c r="I24" s="1">
        <v>18</v>
      </c>
      <c r="J24" s="6">
        <v>695156</v>
      </c>
      <c r="K24" s="6">
        <v>574863</v>
      </c>
    </row>
    <row r="25" spans="1:11" ht="12.75">
      <c r="A25" s="219" t="s">
        <v>97</v>
      </c>
      <c r="B25" s="220" t="s">
        <v>97</v>
      </c>
      <c r="C25" s="220" t="s">
        <v>97</v>
      </c>
      <c r="D25" s="220" t="s">
        <v>97</v>
      </c>
      <c r="E25" s="220" t="s">
        <v>97</v>
      </c>
      <c r="F25" s="220" t="s">
        <v>97</v>
      </c>
      <c r="G25" s="220" t="s">
        <v>97</v>
      </c>
      <c r="H25" s="221" t="s">
        <v>97</v>
      </c>
      <c r="I25" s="1">
        <v>19</v>
      </c>
      <c r="J25" s="6">
        <v>104549243</v>
      </c>
      <c r="K25" s="6">
        <v>110697496</v>
      </c>
    </row>
    <row r="26" spans="1:11" ht="12.75">
      <c r="A26" s="219" t="s">
        <v>98</v>
      </c>
      <c r="B26" s="220" t="s">
        <v>98</v>
      </c>
      <c r="C26" s="220" t="s">
        <v>98</v>
      </c>
      <c r="D26" s="220" t="s">
        <v>98</v>
      </c>
      <c r="E26" s="220" t="s">
        <v>98</v>
      </c>
      <c r="F26" s="220" t="s">
        <v>98</v>
      </c>
      <c r="G26" s="220" t="s">
        <v>98</v>
      </c>
      <c r="H26" s="221" t="s">
        <v>98</v>
      </c>
      <c r="I26" s="1">
        <v>20</v>
      </c>
      <c r="J26" s="43">
        <f>SUM(J27:J34)</f>
        <v>274238781</v>
      </c>
      <c r="K26" s="43">
        <f>SUM(K27:K34)</f>
        <v>296810804</v>
      </c>
    </row>
    <row r="27" spans="1:11" ht="12.75">
      <c r="A27" s="219" t="s">
        <v>99</v>
      </c>
      <c r="B27" s="220" t="s">
        <v>99</v>
      </c>
      <c r="C27" s="220" t="s">
        <v>99</v>
      </c>
      <c r="D27" s="220" t="s">
        <v>99</v>
      </c>
      <c r="E27" s="220" t="s">
        <v>99</v>
      </c>
      <c r="F27" s="220" t="s">
        <v>99</v>
      </c>
      <c r="G27" s="220" t="s">
        <v>99</v>
      </c>
      <c r="H27" s="221" t="s">
        <v>99</v>
      </c>
      <c r="I27" s="1">
        <v>21</v>
      </c>
      <c r="J27" s="6">
        <v>290067</v>
      </c>
      <c r="K27" s="6">
        <v>289396</v>
      </c>
    </row>
    <row r="28" spans="1:11" ht="12.75">
      <c r="A28" s="219" t="s">
        <v>100</v>
      </c>
      <c r="B28" s="220" t="s">
        <v>100</v>
      </c>
      <c r="C28" s="220" t="s">
        <v>100</v>
      </c>
      <c r="D28" s="220" t="s">
        <v>100</v>
      </c>
      <c r="E28" s="220" t="s">
        <v>100</v>
      </c>
      <c r="F28" s="220" t="s">
        <v>100</v>
      </c>
      <c r="G28" s="220" t="s">
        <v>100</v>
      </c>
      <c r="H28" s="221" t="s">
        <v>100</v>
      </c>
      <c r="I28" s="1">
        <v>22</v>
      </c>
      <c r="J28" s="6">
        <v>0</v>
      </c>
      <c r="K28" s="6">
        <v>0</v>
      </c>
    </row>
    <row r="29" spans="1:11" ht="12.75">
      <c r="A29" s="219" t="s">
        <v>101</v>
      </c>
      <c r="B29" s="220" t="s">
        <v>101</v>
      </c>
      <c r="C29" s="220" t="s">
        <v>101</v>
      </c>
      <c r="D29" s="220" t="s">
        <v>101</v>
      </c>
      <c r="E29" s="220" t="s">
        <v>101</v>
      </c>
      <c r="F29" s="220" t="s">
        <v>101</v>
      </c>
      <c r="G29" s="220" t="s">
        <v>101</v>
      </c>
      <c r="H29" s="221" t="s">
        <v>101</v>
      </c>
      <c r="I29" s="1">
        <v>23</v>
      </c>
      <c r="J29" s="6">
        <v>2835328</v>
      </c>
      <c r="K29" s="6">
        <v>2847300</v>
      </c>
    </row>
    <row r="30" spans="1:11" ht="12.75">
      <c r="A30" s="219" t="s">
        <v>102</v>
      </c>
      <c r="B30" s="220" t="s">
        <v>102</v>
      </c>
      <c r="C30" s="220" t="s">
        <v>102</v>
      </c>
      <c r="D30" s="220" t="s">
        <v>102</v>
      </c>
      <c r="E30" s="220" t="s">
        <v>102</v>
      </c>
      <c r="F30" s="220" t="s">
        <v>102</v>
      </c>
      <c r="G30" s="220" t="s">
        <v>102</v>
      </c>
      <c r="H30" s="221" t="s">
        <v>102</v>
      </c>
      <c r="I30" s="1">
        <v>24</v>
      </c>
      <c r="J30" s="6">
        <v>0</v>
      </c>
      <c r="K30" s="6">
        <v>0</v>
      </c>
    </row>
    <row r="31" spans="1:11" ht="12.75">
      <c r="A31" s="219" t="s">
        <v>103</v>
      </c>
      <c r="B31" s="220" t="s">
        <v>103</v>
      </c>
      <c r="C31" s="220" t="s">
        <v>103</v>
      </c>
      <c r="D31" s="220" t="s">
        <v>103</v>
      </c>
      <c r="E31" s="220" t="s">
        <v>103</v>
      </c>
      <c r="F31" s="220" t="s">
        <v>103</v>
      </c>
      <c r="G31" s="220" t="s">
        <v>103</v>
      </c>
      <c r="H31" s="221" t="s">
        <v>103</v>
      </c>
      <c r="I31" s="1">
        <v>25</v>
      </c>
      <c r="J31" s="6">
        <v>2468814</v>
      </c>
      <c r="K31" s="6">
        <v>1894775</v>
      </c>
    </row>
    <row r="32" spans="1:11" ht="12.75">
      <c r="A32" s="219" t="s">
        <v>104</v>
      </c>
      <c r="B32" s="220" t="s">
        <v>104</v>
      </c>
      <c r="C32" s="220" t="s">
        <v>104</v>
      </c>
      <c r="D32" s="220" t="s">
        <v>104</v>
      </c>
      <c r="E32" s="220" t="s">
        <v>104</v>
      </c>
      <c r="F32" s="220" t="s">
        <v>104</v>
      </c>
      <c r="G32" s="220" t="s">
        <v>104</v>
      </c>
      <c r="H32" s="221" t="s">
        <v>104</v>
      </c>
      <c r="I32" s="1">
        <v>26</v>
      </c>
      <c r="J32" s="6">
        <v>5346633</v>
      </c>
      <c r="K32" s="6">
        <v>5044535</v>
      </c>
    </row>
    <row r="33" spans="1:11" ht="12.75">
      <c r="A33" s="219" t="s">
        <v>105</v>
      </c>
      <c r="B33" s="220" t="s">
        <v>105</v>
      </c>
      <c r="C33" s="220" t="s">
        <v>105</v>
      </c>
      <c r="D33" s="220" t="s">
        <v>105</v>
      </c>
      <c r="E33" s="220" t="s">
        <v>105</v>
      </c>
      <c r="F33" s="220" t="s">
        <v>105</v>
      </c>
      <c r="G33" s="220" t="s">
        <v>105</v>
      </c>
      <c r="H33" s="221" t="s">
        <v>105</v>
      </c>
      <c r="I33" s="1">
        <v>27</v>
      </c>
      <c r="J33" s="6">
        <v>27765</v>
      </c>
      <c r="K33" s="6">
        <v>932853</v>
      </c>
    </row>
    <row r="34" spans="1:11" ht="12.75">
      <c r="A34" s="219" t="s">
        <v>106</v>
      </c>
      <c r="B34" s="220" t="s">
        <v>106</v>
      </c>
      <c r="C34" s="220" t="s">
        <v>106</v>
      </c>
      <c r="D34" s="220" t="s">
        <v>106</v>
      </c>
      <c r="E34" s="220" t="s">
        <v>106</v>
      </c>
      <c r="F34" s="220" t="s">
        <v>106</v>
      </c>
      <c r="G34" s="220" t="s">
        <v>106</v>
      </c>
      <c r="H34" s="221" t="s">
        <v>106</v>
      </c>
      <c r="I34" s="1">
        <v>28</v>
      </c>
      <c r="J34" s="6">
        <v>263270174</v>
      </c>
      <c r="K34" s="6">
        <v>285801945</v>
      </c>
    </row>
    <row r="35" spans="1:11" ht="12.75">
      <c r="A35" s="219" t="s">
        <v>107</v>
      </c>
      <c r="B35" s="220" t="s">
        <v>107</v>
      </c>
      <c r="C35" s="220" t="s">
        <v>107</v>
      </c>
      <c r="D35" s="220" t="s">
        <v>107</v>
      </c>
      <c r="E35" s="220" t="s">
        <v>107</v>
      </c>
      <c r="F35" s="220" t="s">
        <v>107</v>
      </c>
      <c r="G35" s="220" t="s">
        <v>107</v>
      </c>
      <c r="H35" s="221" t="s">
        <v>107</v>
      </c>
      <c r="I35" s="1">
        <v>29</v>
      </c>
      <c r="J35" s="43">
        <f>SUM(J36:J38)</f>
        <v>23234086</v>
      </c>
      <c r="K35" s="43">
        <f>SUM(K36:K38)</f>
        <v>23013048</v>
      </c>
    </row>
    <row r="36" spans="1:11" ht="12.75">
      <c r="A36" s="219" t="s">
        <v>108</v>
      </c>
      <c r="B36" s="220" t="s">
        <v>108</v>
      </c>
      <c r="C36" s="220" t="s">
        <v>108</v>
      </c>
      <c r="D36" s="220" t="s">
        <v>108</v>
      </c>
      <c r="E36" s="220" t="s">
        <v>108</v>
      </c>
      <c r="F36" s="220" t="s">
        <v>108</v>
      </c>
      <c r="G36" s="220" t="s">
        <v>108</v>
      </c>
      <c r="H36" s="221" t="s">
        <v>108</v>
      </c>
      <c r="I36" s="1">
        <v>30</v>
      </c>
      <c r="J36" s="6">
        <v>0</v>
      </c>
      <c r="K36" s="6">
        <v>0</v>
      </c>
    </row>
    <row r="37" spans="1:11" ht="12.75">
      <c r="A37" s="219" t="s">
        <v>109</v>
      </c>
      <c r="B37" s="220" t="s">
        <v>109</v>
      </c>
      <c r="C37" s="220" t="s">
        <v>109</v>
      </c>
      <c r="D37" s="220" t="s">
        <v>109</v>
      </c>
      <c r="E37" s="220" t="s">
        <v>109</v>
      </c>
      <c r="F37" s="220" t="s">
        <v>109</v>
      </c>
      <c r="G37" s="220" t="s">
        <v>109</v>
      </c>
      <c r="H37" s="221" t="s">
        <v>109</v>
      </c>
      <c r="I37" s="1">
        <v>31</v>
      </c>
      <c r="J37" s="6">
        <v>15006304</v>
      </c>
      <c r="K37" s="6">
        <v>14508320</v>
      </c>
    </row>
    <row r="38" spans="1:11" ht="12.75">
      <c r="A38" s="219" t="s">
        <v>110</v>
      </c>
      <c r="B38" s="220" t="s">
        <v>110</v>
      </c>
      <c r="C38" s="220" t="s">
        <v>110</v>
      </c>
      <c r="D38" s="220" t="s">
        <v>110</v>
      </c>
      <c r="E38" s="220" t="s">
        <v>110</v>
      </c>
      <c r="F38" s="220" t="s">
        <v>110</v>
      </c>
      <c r="G38" s="220" t="s">
        <v>110</v>
      </c>
      <c r="H38" s="221" t="s">
        <v>110</v>
      </c>
      <c r="I38" s="1">
        <v>32</v>
      </c>
      <c r="J38" s="6">
        <v>8227782</v>
      </c>
      <c r="K38" s="6">
        <v>8504728</v>
      </c>
    </row>
    <row r="39" spans="1:11" ht="12.75">
      <c r="A39" s="219" t="s">
        <v>111</v>
      </c>
      <c r="B39" s="220" t="s">
        <v>111</v>
      </c>
      <c r="C39" s="220" t="s">
        <v>111</v>
      </c>
      <c r="D39" s="220" t="s">
        <v>111</v>
      </c>
      <c r="E39" s="220" t="s">
        <v>111</v>
      </c>
      <c r="F39" s="220" t="s">
        <v>111</v>
      </c>
      <c r="G39" s="220" t="s">
        <v>111</v>
      </c>
      <c r="H39" s="221" t="s">
        <v>111</v>
      </c>
      <c r="I39" s="1">
        <v>33</v>
      </c>
      <c r="J39" s="6"/>
      <c r="K39" s="6"/>
    </row>
    <row r="40" spans="1:11" ht="12.75">
      <c r="A40" s="208" t="s">
        <v>112</v>
      </c>
      <c r="B40" s="209" t="s">
        <v>112</v>
      </c>
      <c r="C40" s="209" t="s">
        <v>112</v>
      </c>
      <c r="D40" s="209" t="s">
        <v>112</v>
      </c>
      <c r="E40" s="209" t="s">
        <v>112</v>
      </c>
      <c r="F40" s="209" t="s">
        <v>112</v>
      </c>
      <c r="G40" s="209" t="s">
        <v>112</v>
      </c>
      <c r="H40" s="210" t="s">
        <v>112</v>
      </c>
      <c r="I40" s="1">
        <v>34</v>
      </c>
      <c r="J40" s="43">
        <f>J41+J49+J56+J64</f>
        <v>2401922985</v>
      </c>
      <c r="K40" s="43">
        <f>K41+K49+K56+K64</f>
        <v>2234973349</v>
      </c>
    </row>
    <row r="41" spans="1:11" ht="12.75">
      <c r="A41" s="219" t="s">
        <v>113</v>
      </c>
      <c r="B41" s="220" t="s">
        <v>113</v>
      </c>
      <c r="C41" s="220" t="s">
        <v>113</v>
      </c>
      <c r="D41" s="220" t="s">
        <v>113</v>
      </c>
      <c r="E41" s="220" t="s">
        <v>113</v>
      </c>
      <c r="F41" s="220" t="s">
        <v>113</v>
      </c>
      <c r="G41" s="220" t="s">
        <v>113</v>
      </c>
      <c r="H41" s="221" t="s">
        <v>113</v>
      </c>
      <c r="I41" s="1">
        <v>35</v>
      </c>
      <c r="J41" s="43">
        <f>SUM(J42:J48)</f>
        <v>518635068</v>
      </c>
      <c r="K41" s="43">
        <f>SUM(K42:K48)</f>
        <v>588056015</v>
      </c>
    </row>
    <row r="42" spans="1:11" ht="12.75">
      <c r="A42" s="219" t="s">
        <v>114</v>
      </c>
      <c r="B42" s="220" t="s">
        <v>114</v>
      </c>
      <c r="C42" s="220" t="s">
        <v>114</v>
      </c>
      <c r="D42" s="220" t="s">
        <v>114</v>
      </c>
      <c r="E42" s="220" t="s">
        <v>114</v>
      </c>
      <c r="F42" s="220" t="s">
        <v>114</v>
      </c>
      <c r="G42" s="220" t="s">
        <v>114</v>
      </c>
      <c r="H42" s="221" t="s">
        <v>114</v>
      </c>
      <c r="I42" s="1">
        <v>36</v>
      </c>
      <c r="J42" s="6">
        <v>247105816</v>
      </c>
      <c r="K42" s="6">
        <v>298522513</v>
      </c>
    </row>
    <row r="43" spans="1:11" ht="12.75">
      <c r="A43" s="219" t="s">
        <v>115</v>
      </c>
      <c r="B43" s="220" t="s">
        <v>115</v>
      </c>
      <c r="C43" s="220" t="s">
        <v>115</v>
      </c>
      <c r="D43" s="220" t="s">
        <v>115</v>
      </c>
      <c r="E43" s="220" t="s">
        <v>115</v>
      </c>
      <c r="F43" s="220" t="s">
        <v>115</v>
      </c>
      <c r="G43" s="220" t="s">
        <v>115</v>
      </c>
      <c r="H43" s="221" t="s">
        <v>115</v>
      </c>
      <c r="I43" s="1">
        <v>37</v>
      </c>
      <c r="J43" s="6">
        <v>139401839</v>
      </c>
      <c r="K43" s="6">
        <v>175459113</v>
      </c>
    </row>
    <row r="44" spans="1:11" ht="12.75">
      <c r="A44" s="219" t="s">
        <v>116</v>
      </c>
      <c r="B44" s="220" t="s">
        <v>116</v>
      </c>
      <c r="C44" s="220" t="s">
        <v>116</v>
      </c>
      <c r="D44" s="220" t="s">
        <v>116</v>
      </c>
      <c r="E44" s="220" t="s">
        <v>116</v>
      </c>
      <c r="F44" s="220" t="s">
        <v>116</v>
      </c>
      <c r="G44" s="220" t="s">
        <v>116</v>
      </c>
      <c r="H44" s="221" t="s">
        <v>116</v>
      </c>
      <c r="I44" s="1">
        <v>38</v>
      </c>
      <c r="J44" s="6">
        <v>78550983</v>
      </c>
      <c r="K44" s="6">
        <v>35126373</v>
      </c>
    </row>
    <row r="45" spans="1:11" ht="12.75">
      <c r="A45" s="219" t="s">
        <v>117</v>
      </c>
      <c r="B45" s="220" t="s">
        <v>117</v>
      </c>
      <c r="C45" s="220" t="s">
        <v>117</v>
      </c>
      <c r="D45" s="220" t="s">
        <v>117</v>
      </c>
      <c r="E45" s="220" t="s">
        <v>117</v>
      </c>
      <c r="F45" s="220" t="s">
        <v>117</v>
      </c>
      <c r="G45" s="220" t="s">
        <v>117</v>
      </c>
      <c r="H45" s="221" t="s">
        <v>117</v>
      </c>
      <c r="I45" s="1">
        <v>39</v>
      </c>
      <c r="J45" s="6">
        <v>18872725</v>
      </c>
      <c r="K45" s="6">
        <v>22669537</v>
      </c>
    </row>
    <row r="46" spans="1:11" ht="12.75">
      <c r="A46" s="219" t="s">
        <v>118</v>
      </c>
      <c r="B46" s="220" t="s">
        <v>118</v>
      </c>
      <c r="C46" s="220" t="s">
        <v>118</v>
      </c>
      <c r="D46" s="220" t="s">
        <v>118</v>
      </c>
      <c r="E46" s="220" t="s">
        <v>118</v>
      </c>
      <c r="F46" s="220" t="s">
        <v>118</v>
      </c>
      <c r="G46" s="220" t="s">
        <v>118</v>
      </c>
      <c r="H46" s="221" t="s">
        <v>118</v>
      </c>
      <c r="I46" s="1">
        <v>40</v>
      </c>
      <c r="J46" s="6">
        <v>28743705</v>
      </c>
      <c r="K46" s="6">
        <v>34403680</v>
      </c>
    </row>
    <row r="47" spans="1:11" ht="12.75">
      <c r="A47" s="219" t="s">
        <v>119</v>
      </c>
      <c r="B47" s="220" t="s">
        <v>119</v>
      </c>
      <c r="C47" s="220" t="s">
        <v>119</v>
      </c>
      <c r="D47" s="220" t="s">
        <v>119</v>
      </c>
      <c r="E47" s="220" t="s">
        <v>119</v>
      </c>
      <c r="F47" s="220" t="s">
        <v>119</v>
      </c>
      <c r="G47" s="220" t="s">
        <v>119</v>
      </c>
      <c r="H47" s="221" t="s">
        <v>119</v>
      </c>
      <c r="I47" s="1">
        <v>41</v>
      </c>
      <c r="J47" s="6">
        <v>5960000</v>
      </c>
      <c r="K47" s="6">
        <v>21874799</v>
      </c>
    </row>
    <row r="48" spans="1:11" ht="12.75">
      <c r="A48" s="219" t="s">
        <v>120</v>
      </c>
      <c r="B48" s="220" t="s">
        <v>120</v>
      </c>
      <c r="C48" s="220" t="s">
        <v>120</v>
      </c>
      <c r="D48" s="220" t="s">
        <v>120</v>
      </c>
      <c r="E48" s="220" t="s">
        <v>120</v>
      </c>
      <c r="F48" s="220" t="s">
        <v>120</v>
      </c>
      <c r="G48" s="220" t="s">
        <v>120</v>
      </c>
      <c r="H48" s="221" t="s">
        <v>120</v>
      </c>
      <c r="I48" s="1">
        <v>42</v>
      </c>
      <c r="J48" s="6">
        <v>0</v>
      </c>
      <c r="K48" s="6">
        <v>0</v>
      </c>
    </row>
    <row r="49" spans="1:11" ht="12.75">
      <c r="A49" s="219" t="s">
        <v>121</v>
      </c>
      <c r="B49" s="220" t="s">
        <v>121</v>
      </c>
      <c r="C49" s="220" t="s">
        <v>121</v>
      </c>
      <c r="D49" s="220" t="s">
        <v>121</v>
      </c>
      <c r="E49" s="220" t="s">
        <v>121</v>
      </c>
      <c r="F49" s="220" t="s">
        <v>121</v>
      </c>
      <c r="G49" s="220" t="s">
        <v>121</v>
      </c>
      <c r="H49" s="221" t="s">
        <v>121</v>
      </c>
      <c r="I49" s="1">
        <v>43</v>
      </c>
      <c r="J49" s="43">
        <f>SUM(J50:J55)</f>
        <v>1051904986</v>
      </c>
      <c r="K49" s="43">
        <f>SUM(K50:K55)</f>
        <v>886256820</v>
      </c>
    </row>
    <row r="50" spans="1:11" ht="12.75">
      <c r="A50" s="219" t="s">
        <v>122</v>
      </c>
      <c r="B50" s="220" t="s">
        <v>122</v>
      </c>
      <c r="C50" s="220" t="s">
        <v>122</v>
      </c>
      <c r="D50" s="220" t="s">
        <v>122</v>
      </c>
      <c r="E50" s="220" t="s">
        <v>122</v>
      </c>
      <c r="F50" s="220" t="s">
        <v>122</v>
      </c>
      <c r="G50" s="220" t="s">
        <v>122</v>
      </c>
      <c r="H50" s="221" t="s">
        <v>122</v>
      </c>
      <c r="I50" s="1">
        <v>44</v>
      </c>
      <c r="J50" s="6">
        <v>90454659</v>
      </c>
      <c r="K50" s="6">
        <v>45660148</v>
      </c>
    </row>
    <row r="51" spans="1:11" ht="12.75">
      <c r="A51" s="219" t="s">
        <v>123</v>
      </c>
      <c r="B51" s="220" t="s">
        <v>123</v>
      </c>
      <c r="C51" s="220" t="s">
        <v>123</v>
      </c>
      <c r="D51" s="220" t="s">
        <v>123</v>
      </c>
      <c r="E51" s="220" t="s">
        <v>123</v>
      </c>
      <c r="F51" s="220" t="s">
        <v>123</v>
      </c>
      <c r="G51" s="220" t="s">
        <v>123</v>
      </c>
      <c r="H51" s="221" t="s">
        <v>123</v>
      </c>
      <c r="I51" s="1">
        <v>45</v>
      </c>
      <c r="J51" s="6">
        <v>861192402</v>
      </c>
      <c r="K51" s="6">
        <v>745367571</v>
      </c>
    </row>
    <row r="52" spans="1:11" ht="12.75">
      <c r="A52" s="219" t="s">
        <v>124</v>
      </c>
      <c r="B52" s="220" t="s">
        <v>124</v>
      </c>
      <c r="C52" s="220" t="s">
        <v>124</v>
      </c>
      <c r="D52" s="220" t="s">
        <v>124</v>
      </c>
      <c r="E52" s="220" t="s">
        <v>124</v>
      </c>
      <c r="F52" s="220" t="s">
        <v>124</v>
      </c>
      <c r="G52" s="220" t="s">
        <v>124</v>
      </c>
      <c r="H52" s="221" t="s">
        <v>124</v>
      </c>
      <c r="I52" s="1">
        <v>46</v>
      </c>
      <c r="J52" s="6">
        <v>0</v>
      </c>
      <c r="K52" s="6">
        <v>0</v>
      </c>
    </row>
    <row r="53" spans="1:11" ht="12.75">
      <c r="A53" s="219" t="s">
        <v>125</v>
      </c>
      <c r="B53" s="220" t="s">
        <v>125</v>
      </c>
      <c r="C53" s="220" t="s">
        <v>125</v>
      </c>
      <c r="D53" s="220" t="s">
        <v>125</v>
      </c>
      <c r="E53" s="220" t="s">
        <v>125</v>
      </c>
      <c r="F53" s="220" t="s">
        <v>125</v>
      </c>
      <c r="G53" s="220" t="s">
        <v>125</v>
      </c>
      <c r="H53" s="221" t="s">
        <v>125</v>
      </c>
      <c r="I53" s="1">
        <v>47</v>
      </c>
      <c r="J53" s="6">
        <v>717474</v>
      </c>
      <c r="K53" s="6">
        <v>2548029</v>
      </c>
    </row>
    <row r="54" spans="1:11" ht="12.75">
      <c r="A54" s="219" t="s">
        <v>126</v>
      </c>
      <c r="B54" s="220" t="s">
        <v>126</v>
      </c>
      <c r="C54" s="220" t="s">
        <v>126</v>
      </c>
      <c r="D54" s="220" t="s">
        <v>126</v>
      </c>
      <c r="E54" s="220" t="s">
        <v>126</v>
      </c>
      <c r="F54" s="220" t="s">
        <v>126</v>
      </c>
      <c r="G54" s="220" t="s">
        <v>126</v>
      </c>
      <c r="H54" s="221" t="s">
        <v>126</v>
      </c>
      <c r="I54" s="1">
        <v>48</v>
      </c>
      <c r="J54" s="6">
        <v>46496077</v>
      </c>
      <c r="K54" s="6">
        <v>34014851</v>
      </c>
    </row>
    <row r="55" spans="1:11" ht="12.75">
      <c r="A55" s="219" t="s">
        <v>127</v>
      </c>
      <c r="B55" s="220" t="s">
        <v>127</v>
      </c>
      <c r="C55" s="220" t="s">
        <v>127</v>
      </c>
      <c r="D55" s="220" t="s">
        <v>127</v>
      </c>
      <c r="E55" s="220" t="s">
        <v>127</v>
      </c>
      <c r="F55" s="220" t="s">
        <v>127</v>
      </c>
      <c r="G55" s="220" t="s">
        <v>127</v>
      </c>
      <c r="H55" s="221" t="s">
        <v>127</v>
      </c>
      <c r="I55" s="1">
        <v>49</v>
      </c>
      <c r="J55" s="6">
        <v>53044374</v>
      </c>
      <c r="K55" s="6">
        <v>58666221</v>
      </c>
    </row>
    <row r="56" spans="1:11" ht="12.75">
      <c r="A56" s="219" t="s">
        <v>128</v>
      </c>
      <c r="B56" s="220" t="s">
        <v>128</v>
      </c>
      <c r="C56" s="220" t="s">
        <v>128</v>
      </c>
      <c r="D56" s="220" t="s">
        <v>128</v>
      </c>
      <c r="E56" s="220" t="s">
        <v>128</v>
      </c>
      <c r="F56" s="220" t="s">
        <v>128</v>
      </c>
      <c r="G56" s="220" t="s">
        <v>128</v>
      </c>
      <c r="H56" s="221" t="s">
        <v>128</v>
      </c>
      <c r="I56" s="1">
        <v>50</v>
      </c>
      <c r="J56" s="43">
        <f>SUM(J57:J63)</f>
        <v>440129180</v>
      </c>
      <c r="K56" s="43">
        <f>SUM(K57:K63)</f>
        <v>310610054</v>
      </c>
    </row>
    <row r="57" spans="1:11" ht="12.75">
      <c r="A57" s="219" t="s">
        <v>99</v>
      </c>
      <c r="B57" s="220" t="s">
        <v>99</v>
      </c>
      <c r="C57" s="220" t="s">
        <v>99</v>
      </c>
      <c r="D57" s="220" t="s">
        <v>99</v>
      </c>
      <c r="E57" s="220" t="s">
        <v>99</v>
      </c>
      <c r="F57" s="220" t="s">
        <v>99</v>
      </c>
      <c r="G57" s="220" t="s">
        <v>99</v>
      </c>
      <c r="H57" s="221" t="s">
        <v>99</v>
      </c>
      <c r="I57" s="1">
        <v>51</v>
      </c>
      <c r="J57" s="6">
        <v>0</v>
      </c>
      <c r="K57" s="6">
        <v>0</v>
      </c>
    </row>
    <row r="58" spans="1:11" ht="12.75">
      <c r="A58" s="219" t="s">
        <v>100</v>
      </c>
      <c r="B58" s="220" t="s">
        <v>100</v>
      </c>
      <c r="C58" s="220" t="s">
        <v>100</v>
      </c>
      <c r="D58" s="220" t="s">
        <v>100</v>
      </c>
      <c r="E58" s="220" t="s">
        <v>100</v>
      </c>
      <c r="F58" s="220" t="s">
        <v>100</v>
      </c>
      <c r="G58" s="220" t="s">
        <v>100</v>
      </c>
      <c r="H58" s="221" t="s">
        <v>100</v>
      </c>
      <c r="I58" s="1">
        <v>52</v>
      </c>
      <c r="J58" s="6">
        <v>0</v>
      </c>
      <c r="K58" s="6">
        <v>0</v>
      </c>
    </row>
    <row r="59" spans="1:11" ht="12.75">
      <c r="A59" s="219" t="s">
        <v>101</v>
      </c>
      <c r="B59" s="220" t="s">
        <v>101</v>
      </c>
      <c r="C59" s="220" t="s">
        <v>101</v>
      </c>
      <c r="D59" s="220" t="s">
        <v>101</v>
      </c>
      <c r="E59" s="220" t="s">
        <v>101</v>
      </c>
      <c r="F59" s="220" t="s">
        <v>101</v>
      </c>
      <c r="G59" s="220" t="s">
        <v>101</v>
      </c>
      <c r="H59" s="221" t="s">
        <v>101</v>
      </c>
      <c r="I59" s="1">
        <v>53</v>
      </c>
      <c r="J59" s="6">
        <v>0</v>
      </c>
      <c r="K59" s="6">
        <v>0</v>
      </c>
    </row>
    <row r="60" spans="1:11" ht="12.75">
      <c r="A60" s="219" t="s">
        <v>102</v>
      </c>
      <c r="B60" s="220" t="s">
        <v>102</v>
      </c>
      <c r="C60" s="220" t="s">
        <v>102</v>
      </c>
      <c r="D60" s="220" t="s">
        <v>102</v>
      </c>
      <c r="E60" s="220" t="s">
        <v>102</v>
      </c>
      <c r="F60" s="220" t="s">
        <v>102</v>
      </c>
      <c r="G60" s="220" t="s">
        <v>102</v>
      </c>
      <c r="H60" s="221" t="s">
        <v>102</v>
      </c>
      <c r="I60" s="1">
        <v>54</v>
      </c>
      <c r="J60" s="6">
        <v>0</v>
      </c>
      <c r="K60" s="6">
        <v>0</v>
      </c>
    </row>
    <row r="61" spans="1:11" ht="12.75">
      <c r="A61" s="219" t="s">
        <v>103</v>
      </c>
      <c r="B61" s="220" t="s">
        <v>103</v>
      </c>
      <c r="C61" s="220" t="s">
        <v>103</v>
      </c>
      <c r="D61" s="220" t="s">
        <v>103</v>
      </c>
      <c r="E61" s="220" t="s">
        <v>103</v>
      </c>
      <c r="F61" s="220" t="s">
        <v>103</v>
      </c>
      <c r="G61" s="220" t="s">
        <v>103</v>
      </c>
      <c r="H61" s="221" t="s">
        <v>103</v>
      </c>
      <c r="I61" s="1">
        <v>55</v>
      </c>
      <c r="J61" s="6">
        <v>0</v>
      </c>
      <c r="K61" s="6">
        <v>0</v>
      </c>
    </row>
    <row r="62" spans="1:11" ht="12.75">
      <c r="A62" s="219" t="s">
        <v>104</v>
      </c>
      <c r="B62" s="220" t="s">
        <v>104</v>
      </c>
      <c r="C62" s="220" t="s">
        <v>104</v>
      </c>
      <c r="D62" s="220" t="s">
        <v>104</v>
      </c>
      <c r="E62" s="220" t="s">
        <v>104</v>
      </c>
      <c r="F62" s="220" t="s">
        <v>104</v>
      </c>
      <c r="G62" s="220" t="s">
        <v>104</v>
      </c>
      <c r="H62" s="221" t="s">
        <v>104</v>
      </c>
      <c r="I62" s="1">
        <v>56</v>
      </c>
      <c r="J62" s="6">
        <v>439829339</v>
      </c>
      <c r="K62" s="6">
        <v>309113742</v>
      </c>
    </row>
    <row r="63" spans="1:11" ht="12.75">
      <c r="A63" s="219" t="s">
        <v>129</v>
      </c>
      <c r="B63" s="220" t="s">
        <v>129</v>
      </c>
      <c r="C63" s="220" t="s">
        <v>129</v>
      </c>
      <c r="D63" s="220" t="s">
        <v>129</v>
      </c>
      <c r="E63" s="220" t="s">
        <v>129</v>
      </c>
      <c r="F63" s="220" t="s">
        <v>129</v>
      </c>
      <c r="G63" s="220" t="s">
        <v>129</v>
      </c>
      <c r="H63" s="221" t="s">
        <v>129</v>
      </c>
      <c r="I63" s="1">
        <v>57</v>
      </c>
      <c r="J63" s="6">
        <v>299841</v>
      </c>
      <c r="K63" s="6">
        <v>1496312</v>
      </c>
    </row>
    <row r="64" spans="1:11" ht="12.75">
      <c r="A64" s="219" t="s">
        <v>130</v>
      </c>
      <c r="B64" s="220" t="s">
        <v>130</v>
      </c>
      <c r="C64" s="220" t="s">
        <v>130</v>
      </c>
      <c r="D64" s="220" t="s">
        <v>130</v>
      </c>
      <c r="E64" s="220" t="s">
        <v>130</v>
      </c>
      <c r="F64" s="220" t="s">
        <v>130</v>
      </c>
      <c r="G64" s="220" t="s">
        <v>130</v>
      </c>
      <c r="H64" s="221" t="s">
        <v>130</v>
      </c>
      <c r="I64" s="1">
        <v>58</v>
      </c>
      <c r="J64" s="6">
        <v>391253751</v>
      </c>
      <c r="K64" s="6">
        <v>450050460</v>
      </c>
    </row>
    <row r="65" spans="1:11" ht="12.75">
      <c r="A65" s="208" t="s">
        <v>131</v>
      </c>
      <c r="B65" s="209" t="s">
        <v>131</v>
      </c>
      <c r="C65" s="209" t="s">
        <v>131</v>
      </c>
      <c r="D65" s="209" t="s">
        <v>131</v>
      </c>
      <c r="E65" s="209" t="s">
        <v>131</v>
      </c>
      <c r="F65" s="209" t="s">
        <v>131</v>
      </c>
      <c r="G65" s="209" t="s">
        <v>131</v>
      </c>
      <c r="H65" s="210" t="s">
        <v>131</v>
      </c>
      <c r="I65" s="1">
        <v>59</v>
      </c>
      <c r="J65" s="6">
        <v>15919363</v>
      </c>
      <c r="K65" s="6">
        <v>25945026</v>
      </c>
    </row>
    <row r="66" spans="1:11" ht="12.75">
      <c r="A66" s="208" t="s">
        <v>132</v>
      </c>
      <c r="B66" s="209" t="s">
        <v>132</v>
      </c>
      <c r="C66" s="209" t="s">
        <v>132</v>
      </c>
      <c r="D66" s="209" t="s">
        <v>132</v>
      </c>
      <c r="E66" s="209" t="s">
        <v>132</v>
      </c>
      <c r="F66" s="209" t="s">
        <v>132</v>
      </c>
      <c r="G66" s="209" t="s">
        <v>132</v>
      </c>
      <c r="H66" s="210" t="s">
        <v>132</v>
      </c>
      <c r="I66" s="1">
        <v>60</v>
      </c>
      <c r="J66" s="43">
        <f>J7+J8+J40+J65</f>
        <v>3918482969</v>
      </c>
      <c r="K66" s="43">
        <f>K7+K8+K40+K65</f>
        <v>3766563567</v>
      </c>
    </row>
    <row r="67" spans="1:11" ht="12.75">
      <c r="A67" s="222" t="s">
        <v>133</v>
      </c>
      <c r="B67" s="223" t="s">
        <v>133</v>
      </c>
      <c r="C67" s="223" t="s">
        <v>133</v>
      </c>
      <c r="D67" s="223" t="s">
        <v>133</v>
      </c>
      <c r="E67" s="223" t="s">
        <v>133</v>
      </c>
      <c r="F67" s="223" t="s">
        <v>133</v>
      </c>
      <c r="G67" s="223" t="s">
        <v>133</v>
      </c>
      <c r="H67" s="224" t="s">
        <v>133</v>
      </c>
      <c r="I67" s="4">
        <v>61</v>
      </c>
      <c r="J67" s="7">
        <v>2609945726</v>
      </c>
      <c r="K67" s="7">
        <v>2605114417</v>
      </c>
    </row>
    <row r="68" spans="1:11" ht="12.75">
      <c r="A68" s="225" t="s">
        <v>134</v>
      </c>
      <c r="B68" s="226" t="s">
        <v>134</v>
      </c>
      <c r="C68" s="226" t="s">
        <v>134</v>
      </c>
      <c r="D68" s="226" t="s">
        <v>134</v>
      </c>
      <c r="E68" s="226" t="s">
        <v>134</v>
      </c>
      <c r="F68" s="226" t="s">
        <v>134</v>
      </c>
      <c r="G68" s="226" t="s">
        <v>134</v>
      </c>
      <c r="H68" s="226" t="s">
        <v>134</v>
      </c>
      <c r="I68" s="226" t="s">
        <v>134</v>
      </c>
      <c r="J68" s="226" t="s">
        <v>134</v>
      </c>
      <c r="K68" s="227" t="s">
        <v>134</v>
      </c>
    </row>
    <row r="69" spans="1:11" ht="12.75">
      <c r="A69" s="205" t="s">
        <v>135</v>
      </c>
      <c r="B69" s="206" t="s">
        <v>135</v>
      </c>
      <c r="C69" s="206" t="s">
        <v>135</v>
      </c>
      <c r="D69" s="206" t="s">
        <v>135</v>
      </c>
      <c r="E69" s="206" t="s">
        <v>135</v>
      </c>
      <c r="F69" s="206" t="s">
        <v>135</v>
      </c>
      <c r="G69" s="206" t="s">
        <v>135</v>
      </c>
      <c r="H69" s="207" t="s">
        <v>135</v>
      </c>
      <c r="I69" s="3">
        <v>62</v>
      </c>
      <c r="J69" s="44">
        <f>J70+J71+J72+J78+J79+J82+J85</f>
        <v>2285004838</v>
      </c>
      <c r="K69" s="44">
        <f>K70+K71+K72+K78+K79+K82+K85</f>
        <v>2289898849</v>
      </c>
    </row>
    <row r="70" spans="1:11" ht="12.75">
      <c r="A70" s="219" t="s">
        <v>136</v>
      </c>
      <c r="B70" s="220" t="s">
        <v>136</v>
      </c>
      <c r="C70" s="220" t="s">
        <v>136</v>
      </c>
      <c r="D70" s="220" t="s">
        <v>136</v>
      </c>
      <c r="E70" s="220" t="s">
        <v>136</v>
      </c>
      <c r="F70" s="220" t="s">
        <v>136</v>
      </c>
      <c r="G70" s="220" t="s">
        <v>136</v>
      </c>
      <c r="H70" s="221" t="s">
        <v>136</v>
      </c>
      <c r="I70" s="1">
        <v>63</v>
      </c>
      <c r="J70" s="6">
        <v>1208895930</v>
      </c>
      <c r="K70" s="6">
        <v>1208895930</v>
      </c>
    </row>
    <row r="71" spans="1:11" ht="12.75">
      <c r="A71" s="219" t="s">
        <v>137</v>
      </c>
      <c r="B71" s="220" t="s">
        <v>137</v>
      </c>
      <c r="C71" s="220" t="s">
        <v>137</v>
      </c>
      <c r="D71" s="220" t="s">
        <v>137</v>
      </c>
      <c r="E71" s="220" t="s">
        <v>137</v>
      </c>
      <c r="F71" s="220" t="s">
        <v>137</v>
      </c>
      <c r="G71" s="220" t="s">
        <v>137</v>
      </c>
      <c r="H71" s="221" t="s">
        <v>137</v>
      </c>
      <c r="I71" s="1">
        <v>64</v>
      </c>
      <c r="J71" s="6">
        <v>719579</v>
      </c>
      <c r="K71" s="6">
        <v>719579</v>
      </c>
    </row>
    <row r="72" spans="1:11" ht="12.75">
      <c r="A72" s="219" t="s">
        <v>138</v>
      </c>
      <c r="B72" s="220" t="s">
        <v>138</v>
      </c>
      <c r="C72" s="220" t="s">
        <v>138</v>
      </c>
      <c r="D72" s="220" t="s">
        <v>138</v>
      </c>
      <c r="E72" s="220" t="s">
        <v>138</v>
      </c>
      <c r="F72" s="220" t="s">
        <v>138</v>
      </c>
      <c r="G72" s="220" t="s">
        <v>138</v>
      </c>
      <c r="H72" s="221" t="s">
        <v>138</v>
      </c>
      <c r="I72" s="1">
        <v>65</v>
      </c>
      <c r="J72" s="43">
        <f>J73+J74-J75+J76+J77</f>
        <v>402539213</v>
      </c>
      <c r="K72" s="43">
        <f>K73+K74-K75+K76+K77</f>
        <v>483175787</v>
      </c>
    </row>
    <row r="73" spans="1:11" ht="12.75">
      <c r="A73" s="219" t="s">
        <v>139</v>
      </c>
      <c r="B73" s="220" t="s">
        <v>139</v>
      </c>
      <c r="C73" s="220" t="s">
        <v>139</v>
      </c>
      <c r="D73" s="220" t="s">
        <v>139</v>
      </c>
      <c r="E73" s="220" t="s">
        <v>139</v>
      </c>
      <c r="F73" s="220" t="s">
        <v>139</v>
      </c>
      <c r="G73" s="220" t="s">
        <v>139</v>
      </c>
      <c r="H73" s="221" t="s">
        <v>139</v>
      </c>
      <c r="I73" s="1">
        <v>66</v>
      </c>
      <c r="J73" s="6">
        <v>41498096</v>
      </c>
      <c r="K73" s="6">
        <v>47810316</v>
      </c>
    </row>
    <row r="74" spans="1:11" ht="12.75">
      <c r="A74" s="219" t="s">
        <v>140</v>
      </c>
      <c r="B74" s="220" t="s">
        <v>140</v>
      </c>
      <c r="C74" s="220" t="s">
        <v>140</v>
      </c>
      <c r="D74" s="220" t="s">
        <v>140</v>
      </c>
      <c r="E74" s="220" t="s">
        <v>140</v>
      </c>
      <c r="F74" s="220" t="s">
        <v>140</v>
      </c>
      <c r="G74" s="220" t="s">
        <v>140</v>
      </c>
      <c r="H74" s="221" t="s">
        <v>140</v>
      </c>
      <c r="I74" s="1">
        <v>67</v>
      </c>
      <c r="J74" s="6">
        <v>1338982</v>
      </c>
      <c r="K74" s="6">
        <v>4143784</v>
      </c>
    </row>
    <row r="75" spans="1:11" ht="12.75">
      <c r="A75" s="219" t="s">
        <v>141</v>
      </c>
      <c r="B75" s="220" t="s">
        <v>141</v>
      </c>
      <c r="C75" s="220" t="s">
        <v>141</v>
      </c>
      <c r="D75" s="220" t="s">
        <v>141</v>
      </c>
      <c r="E75" s="220" t="s">
        <v>141</v>
      </c>
      <c r="F75" s="220" t="s">
        <v>141</v>
      </c>
      <c r="G75" s="220" t="s">
        <v>141</v>
      </c>
      <c r="H75" s="221" t="s">
        <v>141</v>
      </c>
      <c r="I75" s="1">
        <v>68</v>
      </c>
      <c r="J75" s="6">
        <v>1338982</v>
      </c>
      <c r="K75" s="6">
        <v>4143784</v>
      </c>
    </row>
    <row r="76" spans="1:11" ht="12.75">
      <c r="A76" s="219" t="s">
        <v>142</v>
      </c>
      <c r="B76" s="220" t="s">
        <v>142</v>
      </c>
      <c r="C76" s="220" t="s">
        <v>142</v>
      </c>
      <c r="D76" s="220" t="s">
        <v>142</v>
      </c>
      <c r="E76" s="220" t="s">
        <v>142</v>
      </c>
      <c r="F76" s="220" t="s">
        <v>142</v>
      </c>
      <c r="G76" s="220" t="s">
        <v>142</v>
      </c>
      <c r="H76" s="221" t="s">
        <v>142</v>
      </c>
      <c r="I76" s="1">
        <v>69</v>
      </c>
      <c r="J76" s="6">
        <v>288059873</v>
      </c>
      <c r="K76" s="6">
        <v>359980953</v>
      </c>
    </row>
    <row r="77" spans="1:11" ht="12.75">
      <c r="A77" s="219" t="s">
        <v>143</v>
      </c>
      <c r="B77" s="220" t="s">
        <v>143</v>
      </c>
      <c r="C77" s="220" t="s">
        <v>143</v>
      </c>
      <c r="D77" s="220" t="s">
        <v>143</v>
      </c>
      <c r="E77" s="220" t="s">
        <v>143</v>
      </c>
      <c r="F77" s="220" t="s">
        <v>143</v>
      </c>
      <c r="G77" s="220" t="s">
        <v>143</v>
      </c>
      <c r="H77" s="221" t="s">
        <v>143</v>
      </c>
      <c r="I77" s="1">
        <v>70</v>
      </c>
      <c r="J77" s="6">
        <v>72981244</v>
      </c>
      <c r="K77" s="6">
        <v>75384518</v>
      </c>
    </row>
    <row r="78" spans="1:11" ht="12.75">
      <c r="A78" s="219" t="s">
        <v>144</v>
      </c>
      <c r="B78" s="220" t="s">
        <v>144</v>
      </c>
      <c r="C78" s="220" t="s">
        <v>144</v>
      </c>
      <c r="D78" s="220" t="s">
        <v>144</v>
      </c>
      <c r="E78" s="220" t="s">
        <v>144</v>
      </c>
      <c r="F78" s="220" t="s">
        <v>144</v>
      </c>
      <c r="G78" s="220" t="s">
        <v>144</v>
      </c>
      <c r="H78" s="221" t="s">
        <v>144</v>
      </c>
      <c r="I78" s="1">
        <v>71</v>
      </c>
      <c r="J78" s="6">
        <v>-2448221</v>
      </c>
      <c r="K78" s="6">
        <v>0</v>
      </c>
    </row>
    <row r="79" spans="1:11" ht="12.75">
      <c r="A79" s="219" t="s">
        <v>145</v>
      </c>
      <c r="B79" s="220" t="s">
        <v>145</v>
      </c>
      <c r="C79" s="220" t="s">
        <v>145</v>
      </c>
      <c r="D79" s="220" t="s">
        <v>145</v>
      </c>
      <c r="E79" s="220" t="s">
        <v>145</v>
      </c>
      <c r="F79" s="220" t="s">
        <v>145</v>
      </c>
      <c r="G79" s="220" t="s">
        <v>145</v>
      </c>
      <c r="H79" s="221" t="s">
        <v>145</v>
      </c>
      <c r="I79" s="1">
        <v>72</v>
      </c>
      <c r="J79" s="43">
        <f>J80-J81</f>
        <v>288659683</v>
      </c>
      <c r="K79" s="43">
        <f>K80-K81</f>
        <v>306368073</v>
      </c>
    </row>
    <row r="80" spans="1:11" ht="12.75">
      <c r="A80" s="228" t="s">
        <v>146</v>
      </c>
      <c r="B80" s="229" t="s">
        <v>146</v>
      </c>
      <c r="C80" s="229" t="s">
        <v>146</v>
      </c>
      <c r="D80" s="229" t="s">
        <v>146</v>
      </c>
      <c r="E80" s="229" t="s">
        <v>146</v>
      </c>
      <c r="F80" s="229" t="s">
        <v>146</v>
      </c>
      <c r="G80" s="229" t="s">
        <v>146</v>
      </c>
      <c r="H80" s="230" t="s">
        <v>146</v>
      </c>
      <c r="I80" s="1">
        <v>73</v>
      </c>
      <c r="J80" s="6">
        <v>288659683</v>
      </c>
      <c r="K80" s="6">
        <v>306368073</v>
      </c>
    </row>
    <row r="81" spans="1:11" ht="12.75">
      <c r="A81" s="228" t="s">
        <v>147</v>
      </c>
      <c r="B81" s="229" t="s">
        <v>147</v>
      </c>
      <c r="C81" s="229" t="s">
        <v>147</v>
      </c>
      <c r="D81" s="229" t="s">
        <v>147</v>
      </c>
      <c r="E81" s="229" t="s">
        <v>147</v>
      </c>
      <c r="F81" s="229" t="s">
        <v>147</v>
      </c>
      <c r="G81" s="229" t="s">
        <v>147</v>
      </c>
      <c r="H81" s="230" t="s">
        <v>147</v>
      </c>
      <c r="I81" s="1">
        <v>74</v>
      </c>
      <c r="J81" s="6">
        <v>0</v>
      </c>
      <c r="K81" s="6">
        <v>0</v>
      </c>
    </row>
    <row r="82" spans="1:11" ht="12.75">
      <c r="A82" s="219" t="s">
        <v>148</v>
      </c>
      <c r="B82" s="220" t="s">
        <v>148</v>
      </c>
      <c r="C82" s="220" t="s">
        <v>148</v>
      </c>
      <c r="D82" s="220" t="s">
        <v>148</v>
      </c>
      <c r="E82" s="220" t="s">
        <v>148</v>
      </c>
      <c r="F82" s="220" t="s">
        <v>148</v>
      </c>
      <c r="G82" s="220" t="s">
        <v>148</v>
      </c>
      <c r="H82" s="221" t="s">
        <v>148</v>
      </c>
      <c r="I82" s="1">
        <v>75</v>
      </c>
      <c r="J82" s="43">
        <f>J83-J84</f>
        <v>129249283</v>
      </c>
      <c r="K82" s="43">
        <f>K83-K84</f>
        <v>37091895</v>
      </c>
    </row>
    <row r="83" spans="1:11" ht="12.75">
      <c r="A83" s="228" t="s">
        <v>149</v>
      </c>
      <c r="B83" s="229" t="s">
        <v>149</v>
      </c>
      <c r="C83" s="229" t="s">
        <v>149</v>
      </c>
      <c r="D83" s="229" t="s">
        <v>149</v>
      </c>
      <c r="E83" s="229" t="s">
        <v>149</v>
      </c>
      <c r="F83" s="229" t="s">
        <v>149</v>
      </c>
      <c r="G83" s="229" t="s">
        <v>149</v>
      </c>
      <c r="H83" s="230" t="s">
        <v>149</v>
      </c>
      <c r="I83" s="1">
        <v>76</v>
      </c>
      <c r="J83" s="6">
        <v>129249283</v>
      </c>
      <c r="K83" s="6">
        <v>37091895</v>
      </c>
    </row>
    <row r="84" spans="1:11" ht="12.75">
      <c r="A84" s="228" t="s">
        <v>150</v>
      </c>
      <c r="B84" s="229" t="s">
        <v>150</v>
      </c>
      <c r="C84" s="229" t="s">
        <v>150</v>
      </c>
      <c r="D84" s="229" t="s">
        <v>150</v>
      </c>
      <c r="E84" s="229" t="s">
        <v>150</v>
      </c>
      <c r="F84" s="229" t="s">
        <v>150</v>
      </c>
      <c r="G84" s="229" t="s">
        <v>150</v>
      </c>
      <c r="H84" s="230" t="s">
        <v>150</v>
      </c>
      <c r="I84" s="1">
        <v>77</v>
      </c>
      <c r="J84" s="6">
        <v>0</v>
      </c>
      <c r="K84" s="6">
        <v>0</v>
      </c>
    </row>
    <row r="85" spans="1:11" ht="12.75">
      <c r="A85" s="219" t="s">
        <v>151</v>
      </c>
      <c r="B85" s="220" t="s">
        <v>151</v>
      </c>
      <c r="C85" s="220" t="s">
        <v>151</v>
      </c>
      <c r="D85" s="220" t="s">
        <v>151</v>
      </c>
      <c r="E85" s="220" t="s">
        <v>151</v>
      </c>
      <c r="F85" s="220" t="s">
        <v>151</v>
      </c>
      <c r="G85" s="220" t="s">
        <v>151</v>
      </c>
      <c r="H85" s="221" t="s">
        <v>151</v>
      </c>
      <c r="I85" s="1">
        <v>78</v>
      </c>
      <c r="J85" s="6">
        <v>257389371</v>
      </c>
      <c r="K85" s="6">
        <v>253647585</v>
      </c>
    </row>
    <row r="86" spans="1:11" ht="12.75">
      <c r="A86" s="208" t="s">
        <v>152</v>
      </c>
      <c r="B86" s="209" t="s">
        <v>152</v>
      </c>
      <c r="C86" s="209" t="s">
        <v>152</v>
      </c>
      <c r="D86" s="209" t="s">
        <v>152</v>
      </c>
      <c r="E86" s="209" t="s">
        <v>152</v>
      </c>
      <c r="F86" s="209" t="s">
        <v>152</v>
      </c>
      <c r="G86" s="209" t="s">
        <v>152</v>
      </c>
      <c r="H86" s="210" t="s">
        <v>152</v>
      </c>
      <c r="I86" s="1">
        <v>79</v>
      </c>
      <c r="J86" s="43">
        <f>SUM(J87:J89)</f>
        <v>303662836</v>
      </c>
      <c r="K86" s="43">
        <f>SUM(K87:K89)</f>
        <v>329209984</v>
      </c>
    </row>
    <row r="87" spans="1:11" ht="12.75">
      <c r="A87" s="219" t="s">
        <v>153</v>
      </c>
      <c r="B87" s="220" t="s">
        <v>153</v>
      </c>
      <c r="C87" s="220" t="s">
        <v>153</v>
      </c>
      <c r="D87" s="220" t="s">
        <v>153</v>
      </c>
      <c r="E87" s="220" t="s">
        <v>153</v>
      </c>
      <c r="F87" s="220" t="s">
        <v>153</v>
      </c>
      <c r="G87" s="220" t="s">
        <v>153</v>
      </c>
      <c r="H87" s="221" t="s">
        <v>153</v>
      </c>
      <c r="I87" s="1">
        <v>80</v>
      </c>
      <c r="J87" s="6">
        <v>21722159</v>
      </c>
      <c r="K87" s="6">
        <v>19284187</v>
      </c>
    </row>
    <row r="88" spans="1:11" ht="12.75">
      <c r="A88" s="219" t="s">
        <v>154</v>
      </c>
      <c r="B88" s="220" t="s">
        <v>154</v>
      </c>
      <c r="C88" s="220" t="s">
        <v>154</v>
      </c>
      <c r="D88" s="220" t="s">
        <v>154</v>
      </c>
      <c r="E88" s="220" t="s">
        <v>154</v>
      </c>
      <c r="F88" s="220" t="s">
        <v>154</v>
      </c>
      <c r="G88" s="220" t="s">
        <v>154</v>
      </c>
      <c r="H88" s="221" t="s">
        <v>154</v>
      </c>
      <c r="I88" s="1">
        <v>81</v>
      </c>
      <c r="J88" s="6">
        <v>0</v>
      </c>
      <c r="K88" s="6">
        <v>0</v>
      </c>
    </row>
    <row r="89" spans="1:11" ht="12.75">
      <c r="A89" s="219" t="s">
        <v>155</v>
      </c>
      <c r="B89" s="220" t="s">
        <v>155</v>
      </c>
      <c r="C89" s="220" t="s">
        <v>155</v>
      </c>
      <c r="D89" s="220" t="s">
        <v>155</v>
      </c>
      <c r="E89" s="220" t="s">
        <v>155</v>
      </c>
      <c r="F89" s="220" t="s">
        <v>155</v>
      </c>
      <c r="G89" s="220" t="s">
        <v>155</v>
      </c>
      <c r="H89" s="221" t="s">
        <v>155</v>
      </c>
      <c r="I89" s="1">
        <v>82</v>
      </c>
      <c r="J89" s="6">
        <v>281940677</v>
      </c>
      <c r="K89" s="6">
        <v>309925797</v>
      </c>
    </row>
    <row r="90" spans="1:11" ht="12.75">
      <c r="A90" s="208" t="s">
        <v>156</v>
      </c>
      <c r="B90" s="209" t="s">
        <v>156</v>
      </c>
      <c r="C90" s="209" t="s">
        <v>156</v>
      </c>
      <c r="D90" s="209" t="s">
        <v>156</v>
      </c>
      <c r="E90" s="209" t="s">
        <v>156</v>
      </c>
      <c r="F90" s="209" t="s">
        <v>156</v>
      </c>
      <c r="G90" s="209" t="s">
        <v>156</v>
      </c>
      <c r="H90" s="210" t="s">
        <v>156</v>
      </c>
      <c r="I90" s="1">
        <v>83</v>
      </c>
      <c r="J90" s="43">
        <f>SUM(J91:J99)</f>
        <v>161907630</v>
      </c>
      <c r="K90" s="43">
        <f>SUM(K91:K99)</f>
        <v>167392357</v>
      </c>
    </row>
    <row r="91" spans="1:11" ht="12.75">
      <c r="A91" s="219" t="s">
        <v>157</v>
      </c>
      <c r="B91" s="220" t="s">
        <v>157</v>
      </c>
      <c r="C91" s="220" t="s">
        <v>157</v>
      </c>
      <c r="D91" s="220" t="s">
        <v>157</v>
      </c>
      <c r="E91" s="220" t="s">
        <v>157</v>
      </c>
      <c r="F91" s="220" t="s">
        <v>157</v>
      </c>
      <c r="G91" s="220" t="s">
        <v>157</v>
      </c>
      <c r="H91" s="221" t="s">
        <v>157</v>
      </c>
      <c r="I91" s="1">
        <v>84</v>
      </c>
      <c r="J91" s="6">
        <v>0</v>
      </c>
      <c r="K91" s="6">
        <v>0</v>
      </c>
    </row>
    <row r="92" spans="1:11" ht="12.75">
      <c r="A92" s="219" t="s">
        <v>158</v>
      </c>
      <c r="B92" s="220" t="s">
        <v>158</v>
      </c>
      <c r="C92" s="220" t="s">
        <v>158</v>
      </c>
      <c r="D92" s="220" t="s">
        <v>158</v>
      </c>
      <c r="E92" s="220" t="s">
        <v>158</v>
      </c>
      <c r="F92" s="220" t="s">
        <v>158</v>
      </c>
      <c r="G92" s="220" t="s">
        <v>158</v>
      </c>
      <c r="H92" s="221" t="s">
        <v>158</v>
      </c>
      <c r="I92" s="1">
        <v>85</v>
      </c>
      <c r="J92" s="6">
        <v>0</v>
      </c>
      <c r="K92" s="6">
        <v>0</v>
      </c>
    </row>
    <row r="93" spans="1:11" ht="12.75">
      <c r="A93" s="219" t="s">
        <v>159</v>
      </c>
      <c r="B93" s="220" t="s">
        <v>159</v>
      </c>
      <c r="C93" s="220" t="s">
        <v>159</v>
      </c>
      <c r="D93" s="220" t="s">
        <v>159</v>
      </c>
      <c r="E93" s="220" t="s">
        <v>159</v>
      </c>
      <c r="F93" s="220" t="s">
        <v>159</v>
      </c>
      <c r="G93" s="220" t="s">
        <v>159</v>
      </c>
      <c r="H93" s="221" t="s">
        <v>159</v>
      </c>
      <c r="I93" s="1">
        <v>86</v>
      </c>
      <c r="J93" s="6">
        <v>161907630</v>
      </c>
      <c r="K93" s="6">
        <v>166385392</v>
      </c>
    </row>
    <row r="94" spans="1:11" ht="12.75">
      <c r="A94" s="219" t="s">
        <v>160</v>
      </c>
      <c r="B94" s="220" t="s">
        <v>160</v>
      </c>
      <c r="C94" s="220" t="s">
        <v>160</v>
      </c>
      <c r="D94" s="220" t="s">
        <v>160</v>
      </c>
      <c r="E94" s="220" t="s">
        <v>160</v>
      </c>
      <c r="F94" s="220" t="s">
        <v>160</v>
      </c>
      <c r="G94" s="220" t="s">
        <v>160</v>
      </c>
      <c r="H94" s="221" t="s">
        <v>160</v>
      </c>
      <c r="I94" s="1">
        <v>87</v>
      </c>
      <c r="J94" s="6">
        <v>0</v>
      </c>
      <c r="K94" s="6">
        <v>0</v>
      </c>
    </row>
    <row r="95" spans="1:11" ht="12.75">
      <c r="A95" s="219" t="s">
        <v>161</v>
      </c>
      <c r="B95" s="220" t="s">
        <v>161</v>
      </c>
      <c r="C95" s="220" t="s">
        <v>161</v>
      </c>
      <c r="D95" s="220" t="s">
        <v>161</v>
      </c>
      <c r="E95" s="220" t="s">
        <v>161</v>
      </c>
      <c r="F95" s="220" t="s">
        <v>161</v>
      </c>
      <c r="G95" s="220" t="s">
        <v>161</v>
      </c>
      <c r="H95" s="221" t="s">
        <v>161</v>
      </c>
      <c r="I95" s="1">
        <v>88</v>
      </c>
      <c r="J95" s="6">
        <v>0</v>
      </c>
      <c r="K95" s="6">
        <v>0</v>
      </c>
    </row>
    <row r="96" spans="1:11" ht="12.75">
      <c r="A96" s="219" t="s">
        <v>162</v>
      </c>
      <c r="B96" s="220" t="s">
        <v>162</v>
      </c>
      <c r="C96" s="220" t="s">
        <v>162</v>
      </c>
      <c r="D96" s="220" t="s">
        <v>162</v>
      </c>
      <c r="E96" s="220" t="s">
        <v>162</v>
      </c>
      <c r="F96" s="220" t="s">
        <v>162</v>
      </c>
      <c r="G96" s="220" t="s">
        <v>162</v>
      </c>
      <c r="H96" s="221" t="s">
        <v>162</v>
      </c>
      <c r="I96" s="1">
        <v>89</v>
      </c>
      <c r="J96" s="6">
        <v>0</v>
      </c>
      <c r="K96" s="6">
        <v>0</v>
      </c>
    </row>
    <row r="97" spans="1:11" ht="12.75">
      <c r="A97" s="219" t="s">
        <v>163</v>
      </c>
      <c r="B97" s="220" t="s">
        <v>163</v>
      </c>
      <c r="C97" s="220" t="s">
        <v>163</v>
      </c>
      <c r="D97" s="220" t="s">
        <v>163</v>
      </c>
      <c r="E97" s="220" t="s">
        <v>163</v>
      </c>
      <c r="F97" s="220" t="s">
        <v>163</v>
      </c>
      <c r="G97" s="220" t="s">
        <v>163</v>
      </c>
      <c r="H97" s="221" t="s">
        <v>163</v>
      </c>
      <c r="I97" s="1">
        <v>90</v>
      </c>
      <c r="J97" s="6">
        <v>0</v>
      </c>
      <c r="K97" s="6">
        <v>0</v>
      </c>
    </row>
    <row r="98" spans="1:11" ht="12.75">
      <c r="A98" s="219" t="s">
        <v>164</v>
      </c>
      <c r="B98" s="220" t="s">
        <v>164</v>
      </c>
      <c r="C98" s="220" t="s">
        <v>164</v>
      </c>
      <c r="D98" s="220" t="s">
        <v>164</v>
      </c>
      <c r="E98" s="220" t="s">
        <v>164</v>
      </c>
      <c r="F98" s="220" t="s">
        <v>164</v>
      </c>
      <c r="G98" s="220" t="s">
        <v>164</v>
      </c>
      <c r="H98" s="221" t="s">
        <v>164</v>
      </c>
      <c r="I98" s="1">
        <v>91</v>
      </c>
      <c r="J98" s="6">
        <v>0</v>
      </c>
      <c r="K98" s="6">
        <v>1006965</v>
      </c>
    </row>
    <row r="99" spans="1:11" ht="12.75">
      <c r="A99" s="219" t="s">
        <v>165</v>
      </c>
      <c r="B99" s="220" t="s">
        <v>165</v>
      </c>
      <c r="C99" s="220" t="s">
        <v>165</v>
      </c>
      <c r="D99" s="220" t="s">
        <v>165</v>
      </c>
      <c r="E99" s="220" t="s">
        <v>165</v>
      </c>
      <c r="F99" s="220" t="s">
        <v>165</v>
      </c>
      <c r="G99" s="220" t="s">
        <v>165</v>
      </c>
      <c r="H99" s="221" t="s">
        <v>165</v>
      </c>
      <c r="I99" s="1">
        <v>92</v>
      </c>
      <c r="J99" s="6">
        <v>0</v>
      </c>
      <c r="K99" s="6">
        <v>0</v>
      </c>
    </row>
    <row r="100" spans="1:11" ht="12.75">
      <c r="A100" s="208" t="s">
        <v>166</v>
      </c>
      <c r="B100" s="209" t="s">
        <v>166</v>
      </c>
      <c r="C100" s="209" t="s">
        <v>166</v>
      </c>
      <c r="D100" s="209" t="s">
        <v>166</v>
      </c>
      <c r="E100" s="209" t="s">
        <v>166</v>
      </c>
      <c r="F100" s="209" t="s">
        <v>166</v>
      </c>
      <c r="G100" s="209" t="s">
        <v>166</v>
      </c>
      <c r="H100" s="210" t="s">
        <v>166</v>
      </c>
      <c r="I100" s="1">
        <v>93</v>
      </c>
      <c r="J100" s="43">
        <f>SUM(J101:J112)</f>
        <v>1092509057</v>
      </c>
      <c r="K100" s="43">
        <f>SUM(K101:K112)</f>
        <v>878153987</v>
      </c>
    </row>
    <row r="101" spans="1:11" ht="12.75">
      <c r="A101" s="219" t="s">
        <v>157</v>
      </c>
      <c r="B101" s="220" t="s">
        <v>157</v>
      </c>
      <c r="C101" s="220" t="s">
        <v>157</v>
      </c>
      <c r="D101" s="220" t="s">
        <v>157</v>
      </c>
      <c r="E101" s="220" t="s">
        <v>157</v>
      </c>
      <c r="F101" s="220" t="s">
        <v>157</v>
      </c>
      <c r="G101" s="220" t="s">
        <v>157</v>
      </c>
      <c r="H101" s="221" t="s">
        <v>157</v>
      </c>
      <c r="I101" s="1">
        <v>94</v>
      </c>
      <c r="J101" s="6">
        <v>40587416</v>
      </c>
      <c r="K101" s="6">
        <v>13520916</v>
      </c>
    </row>
    <row r="102" spans="1:11" ht="12.75">
      <c r="A102" s="219" t="s">
        <v>158</v>
      </c>
      <c r="B102" s="220" t="s">
        <v>158</v>
      </c>
      <c r="C102" s="220" t="s">
        <v>158</v>
      </c>
      <c r="D102" s="220" t="s">
        <v>158</v>
      </c>
      <c r="E102" s="220" t="s">
        <v>158</v>
      </c>
      <c r="F102" s="220" t="s">
        <v>158</v>
      </c>
      <c r="G102" s="220" t="s">
        <v>158</v>
      </c>
      <c r="H102" s="221" t="s">
        <v>158</v>
      </c>
      <c r="I102" s="1">
        <v>95</v>
      </c>
      <c r="J102" s="6">
        <v>170000</v>
      </c>
      <c r="K102" s="6">
        <v>0</v>
      </c>
    </row>
    <row r="103" spans="1:11" ht="12.75">
      <c r="A103" s="219" t="s">
        <v>159</v>
      </c>
      <c r="B103" s="220" t="s">
        <v>159</v>
      </c>
      <c r="C103" s="220" t="s">
        <v>159</v>
      </c>
      <c r="D103" s="220" t="s">
        <v>159</v>
      </c>
      <c r="E103" s="220" t="s">
        <v>159</v>
      </c>
      <c r="F103" s="220" t="s">
        <v>159</v>
      </c>
      <c r="G103" s="220" t="s">
        <v>159</v>
      </c>
      <c r="H103" s="221" t="s">
        <v>159</v>
      </c>
      <c r="I103" s="1">
        <v>96</v>
      </c>
      <c r="J103" s="6">
        <v>143274866</v>
      </c>
      <c r="K103" s="6">
        <v>105154552</v>
      </c>
    </row>
    <row r="104" spans="1:11" ht="12.75">
      <c r="A104" s="219" t="s">
        <v>160</v>
      </c>
      <c r="B104" s="220" t="s">
        <v>160</v>
      </c>
      <c r="C104" s="220" t="s">
        <v>160</v>
      </c>
      <c r="D104" s="220" t="s">
        <v>160</v>
      </c>
      <c r="E104" s="220" t="s">
        <v>160</v>
      </c>
      <c r="F104" s="220" t="s">
        <v>160</v>
      </c>
      <c r="G104" s="220" t="s">
        <v>160</v>
      </c>
      <c r="H104" s="221" t="s">
        <v>160</v>
      </c>
      <c r="I104" s="1">
        <v>97</v>
      </c>
      <c r="J104" s="6">
        <v>416855472</v>
      </c>
      <c r="K104" s="6">
        <v>297251454</v>
      </c>
    </row>
    <row r="105" spans="1:11" ht="12.75">
      <c r="A105" s="219" t="s">
        <v>161</v>
      </c>
      <c r="B105" s="220" t="s">
        <v>161</v>
      </c>
      <c r="C105" s="220" t="s">
        <v>161</v>
      </c>
      <c r="D105" s="220" t="s">
        <v>161</v>
      </c>
      <c r="E105" s="220" t="s">
        <v>161</v>
      </c>
      <c r="F105" s="220" t="s">
        <v>161</v>
      </c>
      <c r="G105" s="220" t="s">
        <v>161</v>
      </c>
      <c r="H105" s="221" t="s">
        <v>161</v>
      </c>
      <c r="I105" s="1">
        <v>98</v>
      </c>
      <c r="J105" s="6">
        <v>371071518</v>
      </c>
      <c r="K105" s="6">
        <v>363737774</v>
      </c>
    </row>
    <row r="106" spans="1:11" ht="12.75">
      <c r="A106" s="219" t="s">
        <v>162</v>
      </c>
      <c r="B106" s="220" t="s">
        <v>162</v>
      </c>
      <c r="C106" s="220" t="s">
        <v>162</v>
      </c>
      <c r="D106" s="220" t="s">
        <v>162</v>
      </c>
      <c r="E106" s="220" t="s">
        <v>162</v>
      </c>
      <c r="F106" s="220" t="s">
        <v>162</v>
      </c>
      <c r="G106" s="220" t="s">
        <v>162</v>
      </c>
      <c r="H106" s="221" t="s">
        <v>162</v>
      </c>
      <c r="I106" s="1">
        <v>99</v>
      </c>
      <c r="J106" s="6">
        <v>0</v>
      </c>
      <c r="K106" s="6">
        <v>0</v>
      </c>
    </row>
    <row r="107" spans="1:11" ht="12.75">
      <c r="A107" s="219" t="s">
        <v>163</v>
      </c>
      <c r="B107" s="220" t="s">
        <v>163</v>
      </c>
      <c r="C107" s="220" t="s">
        <v>163</v>
      </c>
      <c r="D107" s="220" t="s">
        <v>163</v>
      </c>
      <c r="E107" s="220" t="s">
        <v>163</v>
      </c>
      <c r="F107" s="220" t="s">
        <v>163</v>
      </c>
      <c r="G107" s="220" t="s">
        <v>163</v>
      </c>
      <c r="H107" s="221" t="s">
        <v>163</v>
      </c>
      <c r="I107" s="1">
        <v>100</v>
      </c>
      <c r="J107" s="6">
        <v>0</v>
      </c>
      <c r="K107" s="6">
        <v>0</v>
      </c>
    </row>
    <row r="108" spans="1:11" ht="12.75">
      <c r="A108" s="219" t="s">
        <v>167</v>
      </c>
      <c r="B108" s="220" t="s">
        <v>167</v>
      </c>
      <c r="C108" s="220" t="s">
        <v>167</v>
      </c>
      <c r="D108" s="220" t="s">
        <v>167</v>
      </c>
      <c r="E108" s="220" t="s">
        <v>167</v>
      </c>
      <c r="F108" s="220" t="s">
        <v>167</v>
      </c>
      <c r="G108" s="220" t="s">
        <v>167</v>
      </c>
      <c r="H108" s="221" t="s">
        <v>167</v>
      </c>
      <c r="I108" s="1">
        <v>101</v>
      </c>
      <c r="J108" s="6">
        <v>34243049</v>
      </c>
      <c r="K108" s="6">
        <v>34974283</v>
      </c>
    </row>
    <row r="109" spans="1:11" ht="12.75">
      <c r="A109" s="219" t="s">
        <v>168</v>
      </c>
      <c r="B109" s="220" t="s">
        <v>168</v>
      </c>
      <c r="C109" s="220" t="s">
        <v>168</v>
      </c>
      <c r="D109" s="220" t="s">
        <v>168</v>
      </c>
      <c r="E109" s="220" t="s">
        <v>168</v>
      </c>
      <c r="F109" s="220" t="s">
        <v>168</v>
      </c>
      <c r="G109" s="220" t="s">
        <v>168</v>
      </c>
      <c r="H109" s="221" t="s">
        <v>168</v>
      </c>
      <c r="I109" s="1">
        <v>102</v>
      </c>
      <c r="J109" s="6">
        <v>49118557</v>
      </c>
      <c r="K109" s="6">
        <v>36211180</v>
      </c>
    </row>
    <row r="110" spans="1:11" ht="12.75">
      <c r="A110" s="219" t="s">
        <v>169</v>
      </c>
      <c r="B110" s="220" t="s">
        <v>169</v>
      </c>
      <c r="C110" s="220" t="s">
        <v>169</v>
      </c>
      <c r="D110" s="220" t="s">
        <v>169</v>
      </c>
      <c r="E110" s="220" t="s">
        <v>169</v>
      </c>
      <c r="F110" s="220" t="s">
        <v>169</v>
      </c>
      <c r="G110" s="220" t="s">
        <v>169</v>
      </c>
      <c r="H110" s="221" t="s">
        <v>169</v>
      </c>
      <c r="I110" s="1">
        <v>103</v>
      </c>
      <c r="J110" s="6">
        <v>515804</v>
      </c>
      <c r="K110" s="6">
        <v>556413</v>
      </c>
    </row>
    <row r="111" spans="1:11" ht="12.75">
      <c r="A111" s="219" t="s">
        <v>170</v>
      </c>
      <c r="B111" s="220" t="s">
        <v>170</v>
      </c>
      <c r="C111" s="220" t="s">
        <v>170</v>
      </c>
      <c r="D111" s="220" t="s">
        <v>170</v>
      </c>
      <c r="E111" s="220" t="s">
        <v>170</v>
      </c>
      <c r="F111" s="220" t="s">
        <v>170</v>
      </c>
      <c r="G111" s="220" t="s">
        <v>170</v>
      </c>
      <c r="H111" s="221" t="s">
        <v>170</v>
      </c>
      <c r="I111" s="1">
        <v>104</v>
      </c>
      <c r="J111" s="6">
        <v>0</v>
      </c>
      <c r="K111" s="6">
        <v>0</v>
      </c>
    </row>
    <row r="112" spans="1:11" ht="12.75">
      <c r="A112" s="219" t="s">
        <v>171</v>
      </c>
      <c r="B112" s="220" t="s">
        <v>171</v>
      </c>
      <c r="C112" s="220" t="s">
        <v>171</v>
      </c>
      <c r="D112" s="220" t="s">
        <v>171</v>
      </c>
      <c r="E112" s="220" t="s">
        <v>171</v>
      </c>
      <c r="F112" s="220" t="s">
        <v>171</v>
      </c>
      <c r="G112" s="220" t="s">
        <v>171</v>
      </c>
      <c r="H112" s="221" t="s">
        <v>171</v>
      </c>
      <c r="I112" s="1">
        <v>105</v>
      </c>
      <c r="J112" s="6">
        <v>36672375</v>
      </c>
      <c r="K112" s="6">
        <v>26747415</v>
      </c>
    </row>
    <row r="113" spans="1:11" ht="12.75">
      <c r="A113" s="208" t="s">
        <v>172</v>
      </c>
      <c r="B113" s="209" t="s">
        <v>172</v>
      </c>
      <c r="C113" s="209" t="s">
        <v>172</v>
      </c>
      <c r="D113" s="209" t="s">
        <v>172</v>
      </c>
      <c r="E113" s="209" t="s">
        <v>172</v>
      </c>
      <c r="F113" s="209" t="s">
        <v>172</v>
      </c>
      <c r="G113" s="209" t="s">
        <v>172</v>
      </c>
      <c r="H113" s="210" t="s">
        <v>172</v>
      </c>
      <c r="I113" s="1">
        <v>106</v>
      </c>
      <c r="J113" s="6">
        <v>75398608</v>
      </c>
      <c r="K113" s="6">
        <v>101908390</v>
      </c>
    </row>
    <row r="114" spans="1:11" ht="12.75">
      <c r="A114" s="208" t="s">
        <v>173</v>
      </c>
      <c r="B114" s="209" t="s">
        <v>173</v>
      </c>
      <c r="C114" s="209" t="s">
        <v>173</v>
      </c>
      <c r="D114" s="209" t="s">
        <v>173</v>
      </c>
      <c r="E114" s="209" t="s">
        <v>173</v>
      </c>
      <c r="F114" s="209" t="s">
        <v>173</v>
      </c>
      <c r="G114" s="209" t="s">
        <v>173</v>
      </c>
      <c r="H114" s="210" t="s">
        <v>173</v>
      </c>
      <c r="I114" s="1">
        <v>107</v>
      </c>
      <c r="J114" s="43">
        <f>J69+J86+J90+J100+J113</f>
        <v>3918482969</v>
      </c>
      <c r="K114" s="43">
        <f>K69+K86+K90+K100+K113</f>
        <v>3766563567</v>
      </c>
    </row>
    <row r="115" spans="1:11" ht="12.75">
      <c r="A115" s="234" t="s">
        <v>174</v>
      </c>
      <c r="B115" s="235" t="s">
        <v>174</v>
      </c>
      <c r="C115" s="235" t="s">
        <v>174</v>
      </c>
      <c r="D115" s="235" t="s">
        <v>174</v>
      </c>
      <c r="E115" s="235" t="s">
        <v>174</v>
      </c>
      <c r="F115" s="235" t="s">
        <v>174</v>
      </c>
      <c r="G115" s="235" t="s">
        <v>174</v>
      </c>
      <c r="H115" s="236" t="s">
        <v>174</v>
      </c>
      <c r="I115" s="2">
        <v>108</v>
      </c>
      <c r="J115" s="7">
        <v>2609945726</v>
      </c>
      <c r="K115" s="7">
        <v>2605114417</v>
      </c>
    </row>
    <row r="116" spans="1:11" ht="12.75">
      <c r="A116" s="225" t="s">
        <v>175</v>
      </c>
      <c r="B116" s="237" t="s">
        <v>175</v>
      </c>
      <c r="C116" s="237" t="s">
        <v>175</v>
      </c>
      <c r="D116" s="237" t="s">
        <v>175</v>
      </c>
      <c r="E116" s="237" t="s">
        <v>175</v>
      </c>
      <c r="F116" s="237" t="s">
        <v>175</v>
      </c>
      <c r="G116" s="237" t="s">
        <v>175</v>
      </c>
      <c r="H116" s="237" t="s">
        <v>175</v>
      </c>
      <c r="I116" s="238" t="s">
        <v>175</v>
      </c>
      <c r="J116" s="238" t="s">
        <v>175</v>
      </c>
      <c r="K116" s="239" t="s">
        <v>175</v>
      </c>
    </row>
    <row r="117" spans="1:11" ht="12.75" customHeight="1">
      <c r="A117" s="205" t="s">
        <v>176</v>
      </c>
      <c r="B117" s="206" t="s">
        <v>176</v>
      </c>
      <c r="C117" s="206" t="s">
        <v>176</v>
      </c>
      <c r="D117" s="206" t="s">
        <v>176</v>
      </c>
      <c r="E117" s="206" t="s">
        <v>176</v>
      </c>
      <c r="F117" s="206" t="s">
        <v>176</v>
      </c>
      <c r="G117" s="206" t="s">
        <v>176</v>
      </c>
      <c r="H117" s="206" t="s">
        <v>176</v>
      </c>
      <c r="I117" s="240" t="s">
        <v>176</v>
      </c>
      <c r="J117" s="240" t="s">
        <v>176</v>
      </c>
      <c r="K117" s="241" t="s">
        <v>176</v>
      </c>
    </row>
    <row r="118" spans="1:12" ht="12.75">
      <c r="A118" s="219" t="s">
        <v>177</v>
      </c>
      <c r="B118" s="220" t="s">
        <v>177</v>
      </c>
      <c r="C118" s="220" t="s">
        <v>177</v>
      </c>
      <c r="D118" s="220" t="s">
        <v>177</v>
      </c>
      <c r="E118" s="220" t="s">
        <v>177</v>
      </c>
      <c r="F118" s="220" t="s">
        <v>177</v>
      </c>
      <c r="G118" s="220" t="s">
        <v>177</v>
      </c>
      <c r="H118" s="221" t="s">
        <v>177</v>
      </c>
      <c r="I118" s="1">
        <v>109</v>
      </c>
      <c r="J118" s="6">
        <v>2027615467</v>
      </c>
      <c r="K118" s="6">
        <v>2036251263</v>
      </c>
      <c r="L118" s="109"/>
    </row>
    <row r="119" spans="1:12" ht="12.75">
      <c r="A119" s="231" t="s">
        <v>178</v>
      </c>
      <c r="B119" s="232" t="s">
        <v>178</v>
      </c>
      <c r="C119" s="232" t="s">
        <v>178</v>
      </c>
      <c r="D119" s="232" t="s">
        <v>178</v>
      </c>
      <c r="E119" s="232" t="s">
        <v>178</v>
      </c>
      <c r="F119" s="232" t="s">
        <v>178</v>
      </c>
      <c r="G119" s="232" t="s">
        <v>178</v>
      </c>
      <c r="H119" s="233" t="s">
        <v>178</v>
      </c>
      <c r="I119" s="4">
        <v>110</v>
      </c>
      <c r="J119" s="7">
        <v>257389371</v>
      </c>
      <c r="K119" s="7">
        <v>253647585</v>
      </c>
      <c r="L119" s="109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J69:K115 J7:K67 J118:K119"/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1">
      <selection activeCell="P18" sqref="P18"/>
    </sheetView>
  </sheetViews>
  <sheetFormatPr defaultColWidth="9.140625" defaultRowHeight="12.75"/>
  <cols>
    <col min="1" max="1" width="0.71875" style="42" customWidth="1"/>
    <col min="2" max="7" width="9.140625" style="42" customWidth="1"/>
    <col min="8" max="8" width="0.13671875" style="42" customWidth="1"/>
    <col min="9" max="9" width="9.140625" style="42" customWidth="1"/>
    <col min="10" max="10" width="12.57421875" style="42" customWidth="1"/>
    <col min="11" max="11" width="13.57421875" style="42" customWidth="1"/>
    <col min="12" max="12" width="15.57421875" style="42" customWidth="1"/>
    <col min="13" max="13" width="13.28125" style="42" customWidth="1"/>
    <col min="14" max="16384" width="9.140625" style="42" customWidth="1"/>
  </cols>
  <sheetData>
    <row r="1" spans="1:13" ht="12.75" customHeight="1">
      <c r="A1" s="211" t="s">
        <v>179</v>
      </c>
      <c r="B1" s="211" t="s">
        <v>179</v>
      </c>
      <c r="C1" s="211" t="s">
        <v>179</v>
      </c>
      <c r="D1" s="211" t="s">
        <v>179</v>
      </c>
      <c r="E1" s="211" t="s">
        <v>179</v>
      </c>
      <c r="F1" s="211" t="s">
        <v>179</v>
      </c>
      <c r="G1" s="211" t="s">
        <v>179</v>
      </c>
      <c r="H1" s="211" t="s">
        <v>179</v>
      </c>
      <c r="I1" s="211" t="s">
        <v>179</v>
      </c>
      <c r="J1" s="211" t="s">
        <v>179</v>
      </c>
      <c r="K1" s="211" t="s">
        <v>179</v>
      </c>
      <c r="L1" s="211" t="s">
        <v>179</v>
      </c>
      <c r="M1" s="211" t="s">
        <v>179</v>
      </c>
    </row>
    <row r="2" spans="1:13" ht="12.75" customHeight="1">
      <c r="A2" s="254" t="s">
        <v>343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42" t="s">
        <v>345</v>
      </c>
      <c r="B3" s="242" t="s">
        <v>180</v>
      </c>
      <c r="C3" s="242" t="s">
        <v>180</v>
      </c>
      <c r="D3" s="242" t="s">
        <v>180</v>
      </c>
      <c r="E3" s="242" t="s">
        <v>180</v>
      </c>
      <c r="F3" s="242" t="s">
        <v>180</v>
      </c>
      <c r="G3" s="242" t="s">
        <v>180</v>
      </c>
      <c r="H3" s="242" t="s">
        <v>180</v>
      </c>
      <c r="I3" s="242" t="s">
        <v>180</v>
      </c>
      <c r="J3" s="242" t="s">
        <v>180</v>
      </c>
      <c r="K3" s="242" t="s">
        <v>180</v>
      </c>
      <c r="L3" s="242" t="s">
        <v>180</v>
      </c>
      <c r="M3" s="242" t="s">
        <v>180</v>
      </c>
    </row>
    <row r="4" spans="2:13" ht="23.25" customHeight="1">
      <c r="B4" s="246" t="s">
        <v>75</v>
      </c>
      <c r="C4" s="246"/>
      <c r="D4" s="246"/>
      <c r="E4" s="246"/>
      <c r="F4" s="246"/>
      <c r="G4" s="246"/>
      <c r="H4" s="126" t="s">
        <v>75</v>
      </c>
      <c r="I4" s="244" t="s">
        <v>76</v>
      </c>
      <c r="J4" s="243" t="s">
        <v>77</v>
      </c>
      <c r="K4" s="243" t="s">
        <v>77</v>
      </c>
      <c r="L4" s="243" t="s">
        <v>78</v>
      </c>
      <c r="M4" s="243" t="s">
        <v>78</v>
      </c>
    </row>
    <row r="5" spans="1:13" ht="12.75">
      <c r="A5" s="127"/>
      <c r="B5" s="247"/>
      <c r="C5" s="247"/>
      <c r="D5" s="247"/>
      <c r="E5" s="247"/>
      <c r="F5" s="247"/>
      <c r="G5" s="247"/>
      <c r="H5" s="126"/>
      <c r="I5" s="245"/>
      <c r="J5" s="50" t="s">
        <v>181</v>
      </c>
      <c r="K5" s="50" t="s">
        <v>182</v>
      </c>
      <c r="L5" s="50" t="s">
        <v>181</v>
      </c>
      <c r="M5" s="50" t="s">
        <v>182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05" t="s">
        <v>183</v>
      </c>
      <c r="B7" s="206" t="s">
        <v>183</v>
      </c>
      <c r="C7" s="206" t="s">
        <v>183</v>
      </c>
      <c r="D7" s="206" t="s">
        <v>183</v>
      </c>
      <c r="E7" s="206" t="s">
        <v>183</v>
      </c>
      <c r="F7" s="206" t="s">
        <v>183</v>
      </c>
      <c r="G7" s="206" t="s">
        <v>183</v>
      </c>
      <c r="H7" s="207" t="s">
        <v>183</v>
      </c>
      <c r="I7" s="3">
        <v>111</v>
      </c>
      <c r="J7" s="44">
        <f>SUM(J8:J9)</f>
        <v>1196878749</v>
      </c>
      <c r="K7" s="44">
        <f>SUM(K8:K9)</f>
        <v>686626381</v>
      </c>
      <c r="L7" s="44">
        <f>SUM(L8:L9)</f>
        <v>1555467611</v>
      </c>
      <c r="M7" s="44">
        <f>SUM(M8:M9)</f>
        <v>863854371</v>
      </c>
    </row>
    <row r="8" spans="1:13" ht="12.75">
      <c r="A8" s="208" t="s">
        <v>184</v>
      </c>
      <c r="B8" s="209" t="s">
        <v>184</v>
      </c>
      <c r="C8" s="209" t="s">
        <v>184</v>
      </c>
      <c r="D8" s="209" t="s">
        <v>184</v>
      </c>
      <c r="E8" s="209" t="s">
        <v>184</v>
      </c>
      <c r="F8" s="209" t="s">
        <v>184</v>
      </c>
      <c r="G8" s="209" t="s">
        <v>184</v>
      </c>
      <c r="H8" s="210" t="s">
        <v>184</v>
      </c>
      <c r="I8" s="1">
        <v>112</v>
      </c>
      <c r="J8" s="6">
        <v>1126923579</v>
      </c>
      <c r="K8" s="6">
        <v>655481797</v>
      </c>
      <c r="L8" s="6">
        <v>1513094840</v>
      </c>
      <c r="M8" s="6">
        <v>846906567</v>
      </c>
    </row>
    <row r="9" spans="1:13" ht="12.75">
      <c r="A9" s="208" t="s">
        <v>185</v>
      </c>
      <c r="B9" s="209" t="s">
        <v>185</v>
      </c>
      <c r="C9" s="209" t="s">
        <v>185</v>
      </c>
      <c r="D9" s="209" t="s">
        <v>185</v>
      </c>
      <c r="E9" s="209" t="s">
        <v>185</v>
      </c>
      <c r="F9" s="209" t="s">
        <v>185</v>
      </c>
      <c r="G9" s="209" t="s">
        <v>185</v>
      </c>
      <c r="H9" s="210" t="s">
        <v>185</v>
      </c>
      <c r="I9" s="1">
        <v>113</v>
      </c>
      <c r="J9" s="6">
        <v>69955170</v>
      </c>
      <c r="K9" s="6">
        <v>31144584</v>
      </c>
      <c r="L9" s="6">
        <v>42372771</v>
      </c>
      <c r="M9" s="6">
        <v>16947804</v>
      </c>
    </row>
    <row r="10" spans="1:13" ht="12.75">
      <c r="A10" s="208" t="s">
        <v>186</v>
      </c>
      <c r="B10" s="209" t="s">
        <v>186</v>
      </c>
      <c r="C10" s="209" t="s">
        <v>186</v>
      </c>
      <c r="D10" s="209" t="s">
        <v>186</v>
      </c>
      <c r="E10" s="209" t="s">
        <v>186</v>
      </c>
      <c r="F10" s="209" t="s">
        <v>186</v>
      </c>
      <c r="G10" s="209" t="s">
        <v>186</v>
      </c>
      <c r="H10" s="210" t="s">
        <v>186</v>
      </c>
      <c r="I10" s="1">
        <v>114</v>
      </c>
      <c r="J10" s="43">
        <f>J11+J12+J16+J20+J21+J22+J25+J26</f>
        <v>1155789180</v>
      </c>
      <c r="K10" s="43">
        <f>K11+K12+K16+K20+K21+K22+K25+K26</f>
        <v>653165282</v>
      </c>
      <c r="L10" s="43">
        <f>L11+L12+L16+L20+L21+L22+L25+L26</f>
        <v>1505418911</v>
      </c>
      <c r="M10" s="43">
        <f>M11+M12+M16+M20+M21+M22+M25+M26</f>
        <v>839462879</v>
      </c>
    </row>
    <row r="11" spans="1:13" ht="12.75">
      <c r="A11" s="208" t="s">
        <v>187</v>
      </c>
      <c r="B11" s="209" t="s">
        <v>187</v>
      </c>
      <c r="C11" s="209" t="s">
        <v>187</v>
      </c>
      <c r="D11" s="209" t="s">
        <v>187</v>
      </c>
      <c r="E11" s="209" t="s">
        <v>187</v>
      </c>
      <c r="F11" s="209" t="s">
        <v>187</v>
      </c>
      <c r="G11" s="209" t="s">
        <v>187</v>
      </c>
      <c r="H11" s="210" t="s">
        <v>187</v>
      </c>
      <c r="I11" s="1">
        <v>115</v>
      </c>
      <c r="J11" s="6">
        <v>-39619647</v>
      </c>
      <c r="K11" s="6">
        <v>-11853827</v>
      </c>
      <c r="L11" s="6">
        <v>8315820</v>
      </c>
      <c r="M11" s="6">
        <v>41600193</v>
      </c>
    </row>
    <row r="12" spans="1:13" ht="12.75">
      <c r="A12" s="208" t="s">
        <v>188</v>
      </c>
      <c r="B12" s="209" t="s">
        <v>188</v>
      </c>
      <c r="C12" s="209" t="s">
        <v>188</v>
      </c>
      <c r="D12" s="209" t="s">
        <v>188</v>
      </c>
      <c r="E12" s="209" t="s">
        <v>188</v>
      </c>
      <c r="F12" s="209" t="s">
        <v>188</v>
      </c>
      <c r="G12" s="209" t="s">
        <v>188</v>
      </c>
      <c r="H12" s="210" t="s">
        <v>188</v>
      </c>
      <c r="I12" s="1">
        <v>116</v>
      </c>
      <c r="J12" s="43">
        <f>SUM(J13:J15)</f>
        <v>783246953</v>
      </c>
      <c r="K12" s="43">
        <f>SUM(K13:K15)</f>
        <v>444613637</v>
      </c>
      <c r="L12" s="43">
        <f>SUM(L13:L15)</f>
        <v>1043721438</v>
      </c>
      <c r="M12" s="43">
        <f>SUM(M13:M15)</f>
        <v>556498940</v>
      </c>
    </row>
    <row r="13" spans="1:13" ht="12.75">
      <c r="A13" s="219" t="s">
        <v>189</v>
      </c>
      <c r="B13" s="220" t="s">
        <v>189</v>
      </c>
      <c r="C13" s="220" t="s">
        <v>189</v>
      </c>
      <c r="D13" s="220" t="s">
        <v>189</v>
      </c>
      <c r="E13" s="220" t="s">
        <v>189</v>
      </c>
      <c r="F13" s="220" t="s">
        <v>189</v>
      </c>
      <c r="G13" s="220" t="s">
        <v>189</v>
      </c>
      <c r="H13" s="221" t="s">
        <v>189</v>
      </c>
      <c r="I13" s="1">
        <v>117</v>
      </c>
      <c r="J13" s="6">
        <v>580705082</v>
      </c>
      <c r="K13" s="6">
        <v>327713958</v>
      </c>
      <c r="L13" s="6">
        <v>815502900</v>
      </c>
      <c r="M13" s="6">
        <v>437737235</v>
      </c>
    </row>
    <row r="14" spans="1:13" ht="12.75">
      <c r="A14" s="219" t="s">
        <v>190</v>
      </c>
      <c r="B14" s="220" t="s">
        <v>190</v>
      </c>
      <c r="C14" s="220" t="s">
        <v>190</v>
      </c>
      <c r="D14" s="220" t="s">
        <v>190</v>
      </c>
      <c r="E14" s="220" t="s">
        <v>190</v>
      </c>
      <c r="F14" s="220" t="s">
        <v>190</v>
      </c>
      <c r="G14" s="220" t="s">
        <v>190</v>
      </c>
      <c r="H14" s="221" t="s">
        <v>190</v>
      </c>
      <c r="I14" s="1">
        <v>118</v>
      </c>
      <c r="J14" s="6">
        <v>74386650</v>
      </c>
      <c r="K14" s="6">
        <v>45254265</v>
      </c>
      <c r="L14" s="6">
        <v>79696377</v>
      </c>
      <c r="M14" s="6">
        <v>39720801</v>
      </c>
    </row>
    <row r="15" spans="1:13" ht="12.75">
      <c r="A15" s="219" t="s">
        <v>191</v>
      </c>
      <c r="B15" s="220" t="s">
        <v>191</v>
      </c>
      <c r="C15" s="220" t="s">
        <v>191</v>
      </c>
      <c r="D15" s="220" t="s">
        <v>191</v>
      </c>
      <c r="E15" s="220" t="s">
        <v>191</v>
      </c>
      <c r="F15" s="220" t="s">
        <v>191</v>
      </c>
      <c r="G15" s="220" t="s">
        <v>191</v>
      </c>
      <c r="H15" s="221" t="s">
        <v>191</v>
      </c>
      <c r="I15" s="1">
        <v>119</v>
      </c>
      <c r="J15" s="6">
        <v>128155221</v>
      </c>
      <c r="K15" s="6">
        <v>71645414</v>
      </c>
      <c r="L15" s="6">
        <v>148522161</v>
      </c>
      <c r="M15" s="6">
        <v>79040904</v>
      </c>
    </row>
    <row r="16" spans="1:13" ht="12.75">
      <c r="A16" s="208" t="s">
        <v>192</v>
      </c>
      <c r="B16" s="209" t="s">
        <v>192</v>
      </c>
      <c r="C16" s="209" t="s">
        <v>192</v>
      </c>
      <c r="D16" s="209" t="s">
        <v>192</v>
      </c>
      <c r="E16" s="209" t="s">
        <v>192</v>
      </c>
      <c r="F16" s="209" t="s">
        <v>192</v>
      </c>
      <c r="G16" s="209" t="s">
        <v>192</v>
      </c>
      <c r="H16" s="210" t="s">
        <v>192</v>
      </c>
      <c r="I16" s="1">
        <v>120</v>
      </c>
      <c r="J16" s="43">
        <f>SUM(J17:J19)</f>
        <v>242578966</v>
      </c>
      <c r="K16" s="43">
        <f>SUM(K17:K19)</f>
        <v>125210778</v>
      </c>
      <c r="L16" s="43">
        <f>SUM(L17:L19)</f>
        <v>244217620</v>
      </c>
      <c r="M16" s="43">
        <f>SUM(M17:M19)</f>
        <v>124855799</v>
      </c>
    </row>
    <row r="17" spans="1:13" ht="12.75">
      <c r="A17" s="219" t="s">
        <v>193</v>
      </c>
      <c r="B17" s="220" t="s">
        <v>193</v>
      </c>
      <c r="C17" s="220" t="s">
        <v>193</v>
      </c>
      <c r="D17" s="220" t="s">
        <v>193</v>
      </c>
      <c r="E17" s="220" t="s">
        <v>193</v>
      </c>
      <c r="F17" s="220" t="s">
        <v>193</v>
      </c>
      <c r="G17" s="220" t="s">
        <v>193</v>
      </c>
      <c r="H17" s="221" t="s">
        <v>193</v>
      </c>
      <c r="I17" s="1">
        <v>121</v>
      </c>
      <c r="J17" s="6">
        <v>136443840</v>
      </c>
      <c r="K17" s="6">
        <v>69514368</v>
      </c>
      <c r="L17" s="6">
        <v>140330828</v>
      </c>
      <c r="M17" s="6">
        <v>71643557</v>
      </c>
    </row>
    <row r="18" spans="1:13" ht="12.75">
      <c r="A18" s="219" t="s">
        <v>194</v>
      </c>
      <c r="B18" s="220" t="s">
        <v>194</v>
      </c>
      <c r="C18" s="220" t="s">
        <v>194</v>
      </c>
      <c r="D18" s="220" t="s">
        <v>194</v>
      </c>
      <c r="E18" s="220" t="s">
        <v>194</v>
      </c>
      <c r="F18" s="220" t="s">
        <v>194</v>
      </c>
      <c r="G18" s="220" t="s">
        <v>194</v>
      </c>
      <c r="H18" s="221" t="s">
        <v>194</v>
      </c>
      <c r="I18" s="1">
        <v>122</v>
      </c>
      <c r="J18" s="6">
        <v>75920241</v>
      </c>
      <c r="K18" s="6">
        <v>40322211</v>
      </c>
      <c r="L18" s="6">
        <v>69886353</v>
      </c>
      <c r="M18" s="6">
        <v>35811772</v>
      </c>
    </row>
    <row r="19" spans="1:13" ht="12.75">
      <c r="A19" s="219" t="s">
        <v>195</v>
      </c>
      <c r="B19" s="220" t="s">
        <v>195</v>
      </c>
      <c r="C19" s="220" t="s">
        <v>195</v>
      </c>
      <c r="D19" s="220" t="s">
        <v>195</v>
      </c>
      <c r="E19" s="220" t="s">
        <v>195</v>
      </c>
      <c r="F19" s="220" t="s">
        <v>195</v>
      </c>
      <c r="G19" s="220" t="s">
        <v>195</v>
      </c>
      <c r="H19" s="221" t="s">
        <v>195</v>
      </c>
      <c r="I19" s="1">
        <v>123</v>
      </c>
      <c r="J19" s="6">
        <v>30214885</v>
      </c>
      <c r="K19" s="6">
        <v>15374199</v>
      </c>
      <c r="L19" s="6">
        <v>34000439</v>
      </c>
      <c r="M19" s="6">
        <v>17400470</v>
      </c>
    </row>
    <row r="20" spans="1:13" ht="12.75">
      <c r="A20" s="208" t="s">
        <v>196</v>
      </c>
      <c r="B20" s="209" t="s">
        <v>196</v>
      </c>
      <c r="C20" s="209" t="s">
        <v>196</v>
      </c>
      <c r="D20" s="209" t="s">
        <v>196</v>
      </c>
      <c r="E20" s="209" t="s">
        <v>196</v>
      </c>
      <c r="F20" s="209" t="s">
        <v>196</v>
      </c>
      <c r="G20" s="209" t="s">
        <v>196</v>
      </c>
      <c r="H20" s="210" t="s">
        <v>196</v>
      </c>
      <c r="I20" s="1">
        <v>124</v>
      </c>
      <c r="J20" s="6">
        <v>42771904</v>
      </c>
      <c r="K20" s="6">
        <v>21201287</v>
      </c>
      <c r="L20" s="6">
        <v>43910465</v>
      </c>
      <c r="M20" s="6">
        <v>21774310</v>
      </c>
    </row>
    <row r="21" spans="1:13" ht="12.75">
      <c r="A21" s="208" t="s">
        <v>197</v>
      </c>
      <c r="B21" s="209" t="s">
        <v>197</v>
      </c>
      <c r="C21" s="209" t="s">
        <v>197</v>
      </c>
      <c r="D21" s="209" t="s">
        <v>197</v>
      </c>
      <c r="E21" s="209" t="s">
        <v>197</v>
      </c>
      <c r="F21" s="209" t="s">
        <v>197</v>
      </c>
      <c r="G21" s="209" t="s">
        <v>197</v>
      </c>
      <c r="H21" s="210" t="s">
        <v>197</v>
      </c>
      <c r="I21" s="1">
        <v>125</v>
      </c>
      <c r="J21" s="6">
        <v>112984653</v>
      </c>
      <c r="K21" s="6">
        <v>62740219</v>
      </c>
      <c r="L21" s="6">
        <v>103245251</v>
      </c>
      <c r="M21" s="6">
        <v>54611023</v>
      </c>
    </row>
    <row r="22" spans="1:13" ht="12.75">
      <c r="A22" s="208" t="s">
        <v>198</v>
      </c>
      <c r="B22" s="209" t="s">
        <v>198</v>
      </c>
      <c r="C22" s="209" t="s">
        <v>198</v>
      </c>
      <c r="D22" s="209" t="s">
        <v>198</v>
      </c>
      <c r="E22" s="209" t="s">
        <v>198</v>
      </c>
      <c r="F22" s="209" t="s">
        <v>198</v>
      </c>
      <c r="G22" s="209" t="s">
        <v>198</v>
      </c>
      <c r="H22" s="210" t="s">
        <v>198</v>
      </c>
      <c r="I22" s="1">
        <v>126</v>
      </c>
      <c r="J22" s="43">
        <f>SUM(J23:J24)</f>
        <v>1036418</v>
      </c>
      <c r="K22" s="43">
        <f>SUM(K23:K24)</f>
        <v>673219</v>
      </c>
      <c r="L22" s="43">
        <f>SUM(L23:L24)</f>
        <v>6036831</v>
      </c>
      <c r="M22" s="43">
        <f>SUM(M23:M24)</f>
        <v>4148028</v>
      </c>
    </row>
    <row r="23" spans="1:13" ht="12.75">
      <c r="A23" s="219" t="s">
        <v>199</v>
      </c>
      <c r="B23" s="220" t="s">
        <v>199</v>
      </c>
      <c r="C23" s="220" t="s">
        <v>199</v>
      </c>
      <c r="D23" s="220" t="s">
        <v>199</v>
      </c>
      <c r="E23" s="220" t="s">
        <v>199</v>
      </c>
      <c r="F23" s="220" t="s">
        <v>199</v>
      </c>
      <c r="G23" s="220" t="s">
        <v>199</v>
      </c>
      <c r="H23" s="221" t="s">
        <v>199</v>
      </c>
      <c r="I23" s="1">
        <v>127</v>
      </c>
      <c r="J23" s="6"/>
      <c r="K23" s="6">
        <v>0</v>
      </c>
      <c r="L23" s="6">
        <v>0</v>
      </c>
      <c r="M23" s="6">
        <v>0</v>
      </c>
    </row>
    <row r="24" spans="1:13" ht="12.75">
      <c r="A24" s="219" t="s">
        <v>200</v>
      </c>
      <c r="B24" s="220" t="s">
        <v>200</v>
      </c>
      <c r="C24" s="220" t="s">
        <v>200</v>
      </c>
      <c r="D24" s="220" t="s">
        <v>200</v>
      </c>
      <c r="E24" s="220" t="s">
        <v>200</v>
      </c>
      <c r="F24" s="220" t="s">
        <v>200</v>
      </c>
      <c r="G24" s="220" t="s">
        <v>200</v>
      </c>
      <c r="H24" s="221" t="s">
        <v>200</v>
      </c>
      <c r="I24" s="1">
        <v>128</v>
      </c>
      <c r="J24" s="6">
        <v>1036418</v>
      </c>
      <c r="K24" s="6">
        <v>673219</v>
      </c>
      <c r="L24" s="6">
        <v>6036831</v>
      </c>
      <c r="M24" s="6">
        <v>4148028</v>
      </c>
    </row>
    <row r="25" spans="1:13" ht="12.75">
      <c r="A25" s="208" t="s">
        <v>201</v>
      </c>
      <c r="B25" s="209" t="s">
        <v>201</v>
      </c>
      <c r="C25" s="209" t="s">
        <v>201</v>
      </c>
      <c r="D25" s="209" t="s">
        <v>201</v>
      </c>
      <c r="E25" s="209" t="s">
        <v>201</v>
      </c>
      <c r="F25" s="209" t="s">
        <v>201</v>
      </c>
      <c r="G25" s="209" t="s">
        <v>201</v>
      </c>
      <c r="H25" s="210" t="s">
        <v>201</v>
      </c>
      <c r="I25" s="1">
        <v>129</v>
      </c>
      <c r="J25" s="6">
        <v>10689153</v>
      </c>
      <c r="K25" s="6">
        <v>9935227</v>
      </c>
      <c r="L25" s="6">
        <v>42347082</v>
      </c>
      <c r="M25" s="6">
        <v>34937895</v>
      </c>
    </row>
    <row r="26" spans="1:13" ht="12.75">
      <c r="A26" s="208" t="s">
        <v>202</v>
      </c>
      <c r="B26" s="209" t="s">
        <v>202</v>
      </c>
      <c r="C26" s="209" t="s">
        <v>202</v>
      </c>
      <c r="D26" s="209" t="s">
        <v>202</v>
      </c>
      <c r="E26" s="209" t="s">
        <v>202</v>
      </c>
      <c r="F26" s="209" t="s">
        <v>202</v>
      </c>
      <c r="G26" s="209" t="s">
        <v>202</v>
      </c>
      <c r="H26" s="210" t="s">
        <v>202</v>
      </c>
      <c r="I26" s="1">
        <v>130</v>
      </c>
      <c r="J26" s="6">
        <v>2100780</v>
      </c>
      <c r="K26" s="6">
        <v>644742</v>
      </c>
      <c r="L26" s="6">
        <v>13624404</v>
      </c>
      <c r="M26" s="6">
        <v>1036691</v>
      </c>
    </row>
    <row r="27" spans="1:13" ht="12.75">
      <c r="A27" s="208" t="s">
        <v>203</v>
      </c>
      <c r="B27" s="209" t="s">
        <v>203</v>
      </c>
      <c r="C27" s="209" t="s">
        <v>203</v>
      </c>
      <c r="D27" s="209" t="s">
        <v>203</v>
      </c>
      <c r="E27" s="209" t="s">
        <v>203</v>
      </c>
      <c r="F27" s="209" t="s">
        <v>203</v>
      </c>
      <c r="G27" s="209" t="s">
        <v>203</v>
      </c>
      <c r="H27" s="210" t="s">
        <v>203</v>
      </c>
      <c r="I27" s="1">
        <v>131</v>
      </c>
      <c r="J27" s="43">
        <f>SUM(J28:J32)</f>
        <v>16374819</v>
      </c>
      <c r="K27" s="43">
        <f>SUM(K28:K32)</f>
        <v>9120392</v>
      </c>
      <c r="L27" s="43">
        <f>SUM(L28:L32)</f>
        <v>30013008</v>
      </c>
      <c r="M27" s="43">
        <f>SUM(M28:M32)</f>
        <v>9433207</v>
      </c>
    </row>
    <row r="28" spans="1:13" ht="24" customHeight="1">
      <c r="A28" s="208" t="s">
        <v>204</v>
      </c>
      <c r="B28" s="209" t="s">
        <v>204</v>
      </c>
      <c r="C28" s="209" t="s">
        <v>204</v>
      </c>
      <c r="D28" s="209" t="s">
        <v>204</v>
      </c>
      <c r="E28" s="209" t="s">
        <v>204</v>
      </c>
      <c r="F28" s="209" t="s">
        <v>204</v>
      </c>
      <c r="G28" s="209" t="s">
        <v>204</v>
      </c>
      <c r="H28" s="210" t="s">
        <v>204</v>
      </c>
      <c r="I28" s="1">
        <v>132</v>
      </c>
      <c r="J28" s="6">
        <v>251084</v>
      </c>
      <c r="K28" s="6">
        <v>43764</v>
      </c>
      <c r="L28" s="6">
        <v>66861</v>
      </c>
      <c r="M28" s="6">
        <v>52034</v>
      </c>
    </row>
    <row r="29" spans="1:13" ht="24" customHeight="1">
      <c r="A29" s="208" t="s">
        <v>205</v>
      </c>
      <c r="B29" s="209" t="s">
        <v>205</v>
      </c>
      <c r="C29" s="209" t="s">
        <v>205</v>
      </c>
      <c r="D29" s="209" t="s">
        <v>205</v>
      </c>
      <c r="E29" s="209" t="s">
        <v>205</v>
      </c>
      <c r="F29" s="209" t="s">
        <v>205</v>
      </c>
      <c r="G29" s="209" t="s">
        <v>205</v>
      </c>
      <c r="H29" s="210" t="s">
        <v>205</v>
      </c>
      <c r="I29" s="1">
        <v>133</v>
      </c>
      <c r="J29" s="6">
        <v>15995454</v>
      </c>
      <c r="K29" s="6">
        <v>8996885</v>
      </c>
      <c r="L29" s="6">
        <v>29632097</v>
      </c>
      <c r="M29" s="6">
        <v>9180465</v>
      </c>
    </row>
    <row r="30" spans="1:13" ht="12.75">
      <c r="A30" s="208" t="s">
        <v>206</v>
      </c>
      <c r="B30" s="209" t="s">
        <v>206</v>
      </c>
      <c r="C30" s="209" t="s">
        <v>206</v>
      </c>
      <c r="D30" s="209" t="s">
        <v>206</v>
      </c>
      <c r="E30" s="209" t="s">
        <v>206</v>
      </c>
      <c r="F30" s="209" t="s">
        <v>206</v>
      </c>
      <c r="G30" s="209" t="s">
        <v>206</v>
      </c>
      <c r="H30" s="210" t="s">
        <v>206</v>
      </c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08" t="s">
        <v>207</v>
      </c>
      <c r="B31" s="209" t="s">
        <v>207</v>
      </c>
      <c r="C31" s="209" t="s">
        <v>207</v>
      </c>
      <c r="D31" s="209" t="s">
        <v>207</v>
      </c>
      <c r="E31" s="209" t="s">
        <v>207</v>
      </c>
      <c r="F31" s="209" t="s">
        <v>207</v>
      </c>
      <c r="G31" s="209" t="s">
        <v>207</v>
      </c>
      <c r="H31" s="210" t="s">
        <v>207</v>
      </c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08" t="s">
        <v>208</v>
      </c>
      <c r="B32" s="209" t="s">
        <v>208</v>
      </c>
      <c r="C32" s="209" t="s">
        <v>208</v>
      </c>
      <c r="D32" s="209" t="s">
        <v>208</v>
      </c>
      <c r="E32" s="209" t="s">
        <v>208</v>
      </c>
      <c r="F32" s="209" t="s">
        <v>208</v>
      </c>
      <c r="G32" s="209" t="s">
        <v>208</v>
      </c>
      <c r="H32" s="210" t="s">
        <v>208</v>
      </c>
      <c r="I32" s="1">
        <v>136</v>
      </c>
      <c r="J32" s="6">
        <v>128281</v>
      </c>
      <c r="K32" s="6">
        <v>79743</v>
      </c>
      <c r="L32" s="6">
        <v>314050</v>
      </c>
      <c r="M32" s="6">
        <v>200708</v>
      </c>
    </row>
    <row r="33" spans="1:13" ht="12.75">
      <c r="A33" s="208" t="s">
        <v>209</v>
      </c>
      <c r="B33" s="209" t="s">
        <v>209</v>
      </c>
      <c r="C33" s="209" t="s">
        <v>209</v>
      </c>
      <c r="D33" s="209" t="s">
        <v>209</v>
      </c>
      <c r="E33" s="209" t="s">
        <v>209</v>
      </c>
      <c r="F33" s="209" t="s">
        <v>209</v>
      </c>
      <c r="G33" s="209" t="s">
        <v>209</v>
      </c>
      <c r="H33" s="210" t="s">
        <v>209</v>
      </c>
      <c r="I33" s="1">
        <v>137</v>
      </c>
      <c r="J33" s="43">
        <f>SUM(J34:J37)</f>
        <v>19648678</v>
      </c>
      <c r="K33" s="43">
        <f>SUM(K34:K37)</f>
        <v>12910457</v>
      </c>
      <c r="L33" s="43">
        <f>SUM(L34:L37)</f>
        <v>41835806</v>
      </c>
      <c r="M33" s="43">
        <f>SUM(M34:M37)</f>
        <v>19242179</v>
      </c>
    </row>
    <row r="34" spans="1:13" ht="12.75">
      <c r="A34" s="208" t="s">
        <v>210</v>
      </c>
      <c r="B34" s="209" t="s">
        <v>210</v>
      </c>
      <c r="C34" s="209" t="s">
        <v>210</v>
      </c>
      <c r="D34" s="209" t="s">
        <v>210</v>
      </c>
      <c r="E34" s="209" t="s">
        <v>210</v>
      </c>
      <c r="F34" s="209" t="s">
        <v>210</v>
      </c>
      <c r="G34" s="209" t="s">
        <v>210</v>
      </c>
      <c r="H34" s="210" t="s">
        <v>210</v>
      </c>
      <c r="I34" s="1">
        <v>138</v>
      </c>
      <c r="J34" s="6">
        <v>309629</v>
      </c>
      <c r="K34" s="6">
        <v>100185</v>
      </c>
      <c r="L34" s="6">
        <v>82828</v>
      </c>
      <c r="M34" s="6">
        <v>62596</v>
      </c>
    </row>
    <row r="35" spans="1:13" ht="24.75" customHeight="1">
      <c r="A35" s="208" t="s">
        <v>211</v>
      </c>
      <c r="B35" s="209" t="s">
        <v>211</v>
      </c>
      <c r="C35" s="209" t="s">
        <v>211</v>
      </c>
      <c r="D35" s="209" t="s">
        <v>211</v>
      </c>
      <c r="E35" s="209" t="s">
        <v>211</v>
      </c>
      <c r="F35" s="209" t="s">
        <v>211</v>
      </c>
      <c r="G35" s="209" t="s">
        <v>211</v>
      </c>
      <c r="H35" s="210" t="s">
        <v>211</v>
      </c>
      <c r="I35" s="1">
        <v>139</v>
      </c>
      <c r="J35" s="6">
        <v>19310946</v>
      </c>
      <c r="K35" s="6">
        <v>12806059</v>
      </c>
      <c r="L35" s="6">
        <v>41555268</v>
      </c>
      <c r="M35" s="6">
        <v>19174945</v>
      </c>
    </row>
    <row r="36" spans="1:13" ht="12.75">
      <c r="A36" s="208" t="s">
        <v>212</v>
      </c>
      <c r="B36" s="209" t="s">
        <v>212</v>
      </c>
      <c r="C36" s="209" t="s">
        <v>212</v>
      </c>
      <c r="D36" s="209" t="s">
        <v>212</v>
      </c>
      <c r="E36" s="209" t="s">
        <v>212</v>
      </c>
      <c r="F36" s="209" t="s">
        <v>212</v>
      </c>
      <c r="G36" s="209" t="s">
        <v>212</v>
      </c>
      <c r="H36" s="210" t="s">
        <v>212</v>
      </c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08" t="s">
        <v>213</v>
      </c>
      <c r="B37" s="209" t="s">
        <v>213</v>
      </c>
      <c r="C37" s="209" t="s">
        <v>213</v>
      </c>
      <c r="D37" s="209" t="s">
        <v>213</v>
      </c>
      <c r="E37" s="209" t="s">
        <v>213</v>
      </c>
      <c r="F37" s="209" t="s">
        <v>213</v>
      </c>
      <c r="G37" s="209" t="s">
        <v>213</v>
      </c>
      <c r="H37" s="210" t="s">
        <v>213</v>
      </c>
      <c r="I37" s="1">
        <v>141</v>
      </c>
      <c r="J37" s="6">
        <v>28103</v>
      </c>
      <c r="K37" s="6">
        <v>4213</v>
      </c>
      <c r="L37" s="6">
        <v>197710</v>
      </c>
      <c r="M37" s="6">
        <v>4638</v>
      </c>
    </row>
    <row r="38" spans="1:13" ht="12.75">
      <c r="A38" s="208" t="s">
        <v>214</v>
      </c>
      <c r="B38" s="209" t="s">
        <v>214</v>
      </c>
      <c r="C38" s="209" t="s">
        <v>214</v>
      </c>
      <c r="D38" s="209" t="s">
        <v>214</v>
      </c>
      <c r="E38" s="209" t="s">
        <v>214</v>
      </c>
      <c r="F38" s="209" t="s">
        <v>214</v>
      </c>
      <c r="G38" s="209" t="s">
        <v>214</v>
      </c>
      <c r="H38" s="210" t="s">
        <v>214</v>
      </c>
      <c r="I38" s="1">
        <v>142</v>
      </c>
      <c r="J38" s="6">
        <v>20681116</v>
      </c>
      <c r="K38" s="6">
        <v>11282301</v>
      </c>
      <c r="L38" s="6">
        <v>22906512</v>
      </c>
      <c r="M38" s="6">
        <v>9129733</v>
      </c>
    </row>
    <row r="39" spans="1:13" ht="12.75">
      <c r="A39" s="208" t="s">
        <v>215</v>
      </c>
      <c r="B39" s="209" t="s">
        <v>215</v>
      </c>
      <c r="C39" s="209" t="s">
        <v>215</v>
      </c>
      <c r="D39" s="209" t="s">
        <v>215</v>
      </c>
      <c r="E39" s="209" t="s">
        <v>215</v>
      </c>
      <c r="F39" s="209" t="s">
        <v>215</v>
      </c>
      <c r="G39" s="209" t="s">
        <v>215</v>
      </c>
      <c r="H39" s="210" t="s">
        <v>215</v>
      </c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08" t="s">
        <v>216</v>
      </c>
      <c r="B40" s="209" t="s">
        <v>216</v>
      </c>
      <c r="C40" s="209" t="s">
        <v>216</v>
      </c>
      <c r="D40" s="209" t="s">
        <v>216</v>
      </c>
      <c r="E40" s="209" t="s">
        <v>216</v>
      </c>
      <c r="F40" s="209" t="s">
        <v>216</v>
      </c>
      <c r="G40" s="209" t="s">
        <v>216</v>
      </c>
      <c r="H40" s="210" t="s">
        <v>216</v>
      </c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08" t="s">
        <v>217</v>
      </c>
      <c r="B41" s="209" t="s">
        <v>217</v>
      </c>
      <c r="C41" s="209" t="s">
        <v>217</v>
      </c>
      <c r="D41" s="209" t="s">
        <v>217</v>
      </c>
      <c r="E41" s="209" t="s">
        <v>217</v>
      </c>
      <c r="F41" s="209" t="s">
        <v>217</v>
      </c>
      <c r="G41" s="209" t="s">
        <v>217</v>
      </c>
      <c r="H41" s="210" t="s">
        <v>217</v>
      </c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08" t="s">
        <v>218</v>
      </c>
      <c r="B42" s="209" t="s">
        <v>218</v>
      </c>
      <c r="C42" s="209" t="s">
        <v>218</v>
      </c>
      <c r="D42" s="209" t="s">
        <v>218</v>
      </c>
      <c r="E42" s="209" t="s">
        <v>218</v>
      </c>
      <c r="F42" s="209" t="s">
        <v>218</v>
      </c>
      <c r="G42" s="209" t="s">
        <v>218</v>
      </c>
      <c r="H42" s="210" t="s">
        <v>218</v>
      </c>
      <c r="I42" s="1">
        <v>146</v>
      </c>
      <c r="J42" s="43">
        <f>J7+J27+J38+J40</f>
        <v>1233934684</v>
      </c>
      <c r="K42" s="43">
        <f>K7+K27+K38+K40</f>
        <v>707029074</v>
      </c>
      <c r="L42" s="43">
        <f>L7+L27+L38+L40</f>
        <v>1608387131</v>
      </c>
      <c r="M42" s="43">
        <f>M7+M27+M38+M40</f>
        <v>882417311</v>
      </c>
    </row>
    <row r="43" spans="1:13" ht="12.75">
      <c r="A43" s="208" t="s">
        <v>219</v>
      </c>
      <c r="B43" s="209" t="s">
        <v>219</v>
      </c>
      <c r="C43" s="209" t="s">
        <v>219</v>
      </c>
      <c r="D43" s="209" t="s">
        <v>219</v>
      </c>
      <c r="E43" s="209" t="s">
        <v>219</v>
      </c>
      <c r="F43" s="209" t="s">
        <v>219</v>
      </c>
      <c r="G43" s="209" t="s">
        <v>219</v>
      </c>
      <c r="H43" s="210" t="s">
        <v>219</v>
      </c>
      <c r="I43" s="1">
        <v>147</v>
      </c>
      <c r="J43" s="43">
        <f>J10+J33+J39+J41</f>
        <v>1175437858</v>
      </c>
      <c r="K43" s="43">
        <f>K10+K33+K39+K41</f>
        <v>666075739</v>
      </c>
      <c r="L43" s="43">
        <f>L10+L33+L39+L41</f>
        <v>1547254717</v>
      </c>
      <c r="M43" s="43">
        <f>M10+M33+M39+M41</f>
        <v>858705058</v>
      </c>
    </row>
    <row r="44" spans="1:13" ht="12.75">
      <c r="A44" s="208" t="s">
        <v>220</v>
      </c>
      <c r="B44" s="209" t="s">
        <v>220</v>
      </c>
      <c r="C44" s="209" t="s">
        <v>220</v>
      </c>
      <c r="D44" s="209" t="s">
        <v>220</v>
      </c>
      <c r="E44" s="209" t="s">
        <v>220</v>
      </c>
      <c r="F44" s="209" t="s">
        <v>220</v>
      </c>
      <c r="G44" s="209" t="s">
        <v>220</v>
      </c>
      <c r="H44" s="210" t="s">
        <v>220</v>
      </c>
      <c r="I44" s="1">
        <v>148</v>
      </c>
      <c r="J44" s="43">
        <f>J42-J43</f>
        <v>58496826</v>
      </c>
      <c r="K44" s="43">
        <f>K42-K43</f>
        <v>40953335</v>
      </c>
      <c r="L44" s="43">
        <f>L42-L43</f>
        <v>61132414</v>
      </c>
      <c r="M44" s="43">
        <f>M42-M43</f>
        <v>23712253</v>
      </c>
    </row>
    <row r="45" spans="1:13" ht="12.75">
      <c r="A45" s="228" t="s">
        <v>221</v>
      </c>
      <c r="B45" s="229" t="s">
        <v>221</v>
      </c>
      <c r="C45" s="229" t="s">
        <v>221</v>
      </c>
      <c r="D45" s="229" t="s">
        <v>221</v>
      </c>
      <c r="E45" s="229" t="s">
        <v>221</v>
      </c>
      <c r="F45" s="229" t="s">
        <v>221</v>
      </c>
      <c r="G45" s="229" t="s">
        <v>221</v>
      </c>
      <c r="H45" s="230" t="s">
        <v>221</v>
      </c>
      <c r="I45" s="1">
        <v>149</v>
      </c>
      <c r="J45" s="43">
        <f>IF(J42&gt;J43,J42-J43,0)</f>
        <v>58496826</v>
      </c>
      <c r="K45" s="43">
        <f>IF(K42&gt;K43,K42-K43,0)</f>
        <v>40953335</v>
      </c>
      <c r="L45" s="43">
        <f>IF(L42&gt;L43,L42-L43,0)</f>
        <v>61132414</v>
      </c>
      <c r="M45" s="43">
        <f>IF(M42&gt;M43,M42-M43,0)</f>
        <v>23712253</v>
      </c>
    </row>
    <row r="46" spans="1:13" ht="12.75">
      <c r="A46" s="228" t="s">
        <v>222</v>
      </c>
      <c r="B46" s="229" t="s">
        <v>222</v>
      </c>
      <c r="C46" s="229" t="s">
        <v>222</v>
      </c>
      <c r="D46" s="229" t="s">
        <v>222</v>
      </c>
      <c r="E46" s="229" t="s">
        <v>222</v>
      </c>
      <c r="F46" s="229" t="s">
        <v>222</v>
      </c>
      <c r="G46" s="229" t="s">
        <v>222</v>
      </c>
      <c r="H46" s="230" t="s">
        <v>222</v>
      </c>
      <c r="I46" s="1">
        <v>150</v>
      </c>
      <c r="J46" s="43">
        <f>IF(J43&gt;J42,J43-J42,0)</f>
        <v>0</v>
      </c>
      <c r="K46" s="43">
        <f>IF(K43&gt;K42,K43-K42,0)</f>
        <v>0</v>
      </c>
      <c r="L46" s="43">
        <f>IF(L43&gt;L42,L43-L42,0)</f>
        <v>0</v>
      </c>
      <c r="M46" s="43">
        <f>IF(M43&gt;M42,M43-M42,0)</f>
        <v>0</v>
      </c>
    </row>
    <row r="47" spans="1:13" ht="12.75">
      <c r="A47" s="208" t="s">
        <v>223</v>
      </c>
      <c r="B47" s="209" t="s">
        <v>223</v>
      </c>
      <c r="C47" s="209" t="s">
        <v>223</v>
      </c>
      <c r="D47" s="209" t="s">
        <v>223</v>
      </c>
      <c r="E47" s="209" t="s">
        <v>223</v>
      </c>
      <c r="F47" s="209" t="s">
        <v>223</v>
      </c>
      <c r="G47" s="209" t="s">
        <v>223</v>
      </c>
      <c r="H47" s="210" t="s">
        <v>223</v>
      </c>
      <c r="I47" s="1">
        <v>151</v>
      </c>
      <c r="J47" s="6">
        <v>8031515</v>
      </c>
      <c r="K47" s="6">
        <v>3876147</v>
      </c>
      <c r="L47" s="6">
        <v>11700577</v>
      </c>
      <c r="M47" s="6">
        <v>6428484</v>
      </c>
    </row>
    <row r="48" spans="1:13" ht="12.75">
      <c r="A48" s="208" t="s">
        <v>224</v>
      </c>
      <c r="B48" s="209" t="s">
        <v>224</v>
      </c>
      <c r="C48" s="209" t="s">
        <v>224</v>
      </c>
      <c r="D48" s="209" t="s">
        <v>224</v>
      </c>
      <c r="E48" s="209" t="s">
        <v>224</v>
      </c>
      <c r="F48" s="209" t="s">
        <v>224</v>
      </c>
      <c r="G48" s="209" t="s">
        <v>224</v>
      </c>
      <c r="H48" s="210" t="s">
        <v>224</v>
      </c>
      <c r="I48" s="1">
        <v>152</v>
      </c>
      <c r="J48" s="43">
        <f>J44-J47</f>
        <v>50465311</v>
      </c>
      <c r="K48" s="43">
        <f>K44-K47</f>
        <v>37077188</v>
      </c>
      <c r="L48" s="43">
        <f>L44-L47</f>
        <v>49431837</v>
      </c>
      <c r="M48" s="43">
        <f>M44-M47</f>
        <v>17283769</v>
      </c>
    </row>
    <row r="49" spans="1:13" ht="12.75">
      <c r="A49" s="228" t="s">
        <v>225</v>
      </c>
      <c r="B49" s="229" t="s">
        <v>225</v>
      </c>
      <c r="C49" s="229" t="s">
        <v>225</v>
      </c>
      <c r="D49" s="229" t="s">
        <v>225</v>
      </c>
      <c r="E49" s="229" t="s">
        <v>225</v>
      </c>
      <c r="F49" s="229" t="s">
        <v>225</v>
      </c>
      <c r="G49" s="229" t="s">
        <v>225</v>
      </c>
      <c r="H49" s="230" t="s">
        <v>225</v>
      </c>
      <c r="I49" s="1">
        <v>153</v>
      </c>
      <c r="J49" s="43">
        <f>IF(J48&gt;0,J48,0)</f>
        <v>50465311</v>
      </c>
      <c r="K49" s="43">
        <f>IF(K48&gt;0,K48,0)</f>
        <v>37077188</v>
      </c>
      <c r="L49" s="43">
        <f>IF(L48&gt;0,L48,0)</f>
        <v>49431837</v>
      </c>
      <c r="M49" s="43">
        <f>IF(M48&gt;0,M48,0)</f>
        <v>17283769</v>
      </c>
    </row>
    <row r="50" spans="1:13" ht="12.75">
      <c r="A50" s="251" t="s">
        <v>226</v>
      </c>
      <c r="B50" s="252" t="s">
        <v>226</v>
      </c>
      <c r="C50" s="252" t="s">
        <v>226</v>
      </c>
      <c r="D50" s="252" t="s">
        <v>226</v>
      </c>
      <c r="E50" s="252" t="s">
        <v>226</v>
      </c>
      <c r="F50" s="252" t="s">
        <v>226</v>
      </c>
      <c r="G50" s="252" t="s">
        <v>226</v>
      </c>
      <c r="H50" s="253" t="s">
        <v>226</v>
      </c>
      <c r="I50" s="2">
        <v>154</v>
      </c>
      <c r="J50" s="51">
        <f>IF(J48&lt;0,-J48,0)</f>
        <v>0</v>
      </c>
      <c r="K50" s="51">
        <f>IF(K48&lt;0,-K48,0)</f>
        <v>0</v>
      </c>
      <c r="L50" s="51">
        <f>IF(L48&lt;0,-L48,0)</f>
        <v>0</v>
      </c>
      <c r="M50" s="51">
        <f>IF(M48&lt;0,-M48,0)</f>
        <v>0</v>
      </c>
    </row>
    <row r="51" spans="1:13" ht="12.75" customHeight="1">
      <c r="A51" s="225" t="s">
        <v>227</v>
      </c>
      <c r="B51" s="237" t="s">
        <v>227</v>
      </c>
      <c r="C51" s="237" t="s">
        <v>227</v>
      </c>
      <c r="D51" s="237" t="s">
        <v>227</v>
      </c>
      <c r="E51" s="237" t="s">
        <v>227</v>
      </c>
      <c r="F51" s="237" t="s">
        <v>227</v>
      </c>
      <c r="G51" s="237" t="s">
        <v>227</v>
      </c>
      <c r="H51" s="237" t="s">
        <v>227</v>
      </c>
      <c r="I51" s="237" t="s">
        <v>227</v>
      </c>
      <c r="J51" s="237" t="s">
        <v>227</v>
      </c>
      <c r="K51" s="237" t="s">
        <v>227</v>
      </c>
      <c r="L51" s="237" t="s">
        <v>227</v>
      </c>
      <c r="M51" s="237" t="s">
        <v>227</v>
      </c>
    </row>
    <row r="52" spans="1:13" ht="12.75" customHeight="1">
      <c r="A52" s="205" t="s">
        <v>228</v>
      </c>
      <c r="B52" s="206" t="s">
        <v>228</v>
      </c>
      <c r="C52" s="206" t="s">
        <v>228</v>
      </c>
      <c r="D52" s="206" t="s">
        <v>228</v>
      </c>
      <c r="E52" s="206" t="s">
        <v>228</v>
      </c>
      <c r="F52" s="206" t="s">
        <v>228</v>
      </c>
      <c r="G52" s="206" t="s">
        <v>228</v>
      </c>
      <c r="H52" s="206" t="s">
        <v>228</v>
      </c>
      <c r="I52" s="45"/>
      <c r="J52" s="122"/>
      <c r="K52" s="122"/>
      <c r="L52" s="45"/>
      <c r="M52" s="124"/>
    </row>
    <row r="53" spans="1:13" ht="12.75" customHeight="1">
      <c r="A53" s="248" t="s">
        <v>229</v>
      </c>
      <c r="B53" s="249" t="s">
        <v>229</v>
      </c>
      <c r="C53" s="249" t="s">
        <v>229</v>
      </c>
      <c r="D53" s="249" t="s">
        <v>229</v>
      </c>
      <c r="E53" s="249" t="s">
        <v>229</v>
      </c>
      <c r="F53" s="249" t="s">
        <v>229</v>
      </c>
      <c r="G53" s="249" t="s">
        <v>229</v>
      </c>
      <c r="H53" s="250" t="s">
        <v>229</v>
      </c>
      <c r="I53" s="1">
        <v>155</v>
      </c>
      <c r="J53" s="6">
        <v>38091942</v>
      </c>
      <c r="K53" s="6">
        <v>29824045</v>
      </c>
      <c r="L53" s="6">
        <v>37091895</v>
      </c>
      <c r="M53" s="6">
        <v>12560924</v>
      </c>
    </row>
    <row r="54" spans="1:13" ht="12.75" customHeight="1">
      <c r="A54" s="248" t="s">
        <v>230</v>
      </c>
      <c r="B54" s="249" t="s">
        <v>230</v>
      </c>
      <c r="C54" s="249" t="s">
        <v>230</v>
      </c>
      <c r="D54" s="249" t="s">
        <v>230</v>
      </c>
      <c r="E54" s="249" t="s">
        <v>230</v>
      </c>
      <c r="F54" s="249" t="s">
        <v>230</v>
      </c>
      <c r="G54" s="249" t="s">
        <v>230</v>
      </c>
      <c r="H54" s="250" t="s">
        <v>230</v>
      </c>
      <c r="I54" s="1">
        <v>156</v>
      </c>
      <c r="J54" s="7">
        <v>12373369</v>
      </c>
      <c r="K54" s="7">
        <v>7253143</v>
      </c>
      <c r="L54" s="7">
        <v>12339942</v>
      </c>
      <c r="M54" s="7">
        <v>4722845</v>
      </c>
    </row>
    <row r="55" spans="1:13" ht="12.75" customHeight="1">
      <c r="A55" s="225" t="s">
        <v>231</v>
      </c>
      <c r="B55" s="237" t="s">
        <v>231</v>
      </c>
      <c r="C55" s="237" t="s">
        <v>231</v>
      </c>
      <c r="D55" s="237" t="s">
        <v>231</v>
      </c>
      <c r="E55" s="237" t="s">
        <v>231</v>
      </c>
      <c r="F55" s="237" t="s">
        <v>231</v>
      </c>
      <c r="G55" s="237" t="s">
        <v>231</v>
      </c>
      <c r="H55" s="237" t="s">
        <v>231</v>
      </c>
      <c r="I55" s="237" t="s">
        <v>231</v>
      </c>
      <c r="J55" s="237" t="s">
        <v>231</v>
      </c>
      <c r="K55" s="237" t="s">
        <v>231</v>
      </c>
      <c r="L55" s="237" t="s">
        <v>231</v>
      </c>
      <c r="M55" s="237" t="s">
        <v>231</v>
      </c>
    </row>
    <row r="56" spans="1:13" ht="12.75" customHeight="1">
      <c r="A56" s="205" t="s">
        <v>232</v>
      </c>
      <c r="B56" s="206" t="s">
        <v>232</v>
      </c>
      <c r="C56" s="206" t="s">
        <v>232</v>
      </c>
      <c r="D56" s="206" t="s">
        <v>232</v>
      </c>
      <c r="E56" s="206" t="s">
        <v>232</v>
      </c>
      <c r="F56" s="206" t="s">
        <v>232</v>
      </c>
      <c r="G56" s="206" t="s">
        <v>232</v>
      </c>
      <c r="H56" s="207" t="s">
        <v>232</v>
      </c>
      <c r="I56" s="8">
        <v>157</v>
      </c>
      <c r="J56" s="5">
        <v>50465311</v>
      </c>
      <c r="K56" s="5">
        <v>37077188</v>
      </c>
      <c r="L56" s="5">
        <v>49431837</v>
      </c>
      <c r="M56" s="5">
        <v>17283769</v>
      </c>
    </row>
    <row r="57" spans="1:13" ht="12.75" customHeight="1">
      <c r="A57" s="208" t="s">
        <v>233</v>
      </c>
      <c r="B57" s="209" t="s">
        <v>233</v>
      </c>
      <c r="C57" s="209" t="s">
        <v>233</v>
      </c>
      <c r="D57" s="209" t="s">
        <v>233</v>
      </c>
      <c r="E57" s="209" t="s">
        <v>233</v>
      </c>
      <c r="F57" s="209" t="s">
        <v>233</v>
      </c>
      <c r="G57" s="209" t="s">
        <v>233</v>
      </c>
      <c r="H57" s="210" t="s">
        <v>233</v>
      </c>
      <c r="I57" s="1">
        <v>158</v>
      </c>
      <c r="J57" s="43">
        <f>SUM(J58:J64)</f>
        <v>-7686</v>
      </c>
      <c r="K57" s="43">
        <f>SUM(K58:K64)</f>
        <v>-64382</v>
      </c>
      <c r="L57" s="43">
        <f>SUM(L58:L64)</f>
        <v>4734344</v>
      </c>
      <c r="M57" s="43">
        <f>SUM(M58:M64)</f>
        <v>1273815</v>
      </c>
    </row>
    <row r="58" spans="1:13" ht="12.75" customHeight="1">
      <c r="A58" s="208" t="s">
        <v>234</v>
      </c>
      <c r="B58" s="209" t="s">
        <v>234</v>
      </c>
      <c r="C58" s="209" t="s">
        <v>234</v>
      </c>
      <c r="D58" s="209" t="s">
        <v>234</v>
      </c>
      <c r="E58" s="209" t="s">
        <v>234</v>
      </c>
      <c r="F58" s="209" t="s">
        <v>234</v>
      </c>
      <c r="G58" s="209" t="s">
        <v>234</v>
      </c>
      <c r="H58" s="210" t="s">
        <v>234</v>
      </c>
      <c r="I58" s="1">
        <v>159</v>
      </c>
      <c r="J58" s="6">
        <v>-7686</v>
      </c>
      <c r="K58" s="6">
        <v>-64382</v>
      </c>
      <c r="L58" s="6">
        <v>0</v>
      </c>
      <c r="M58" s="6">
        <v>0</v>
      </c>
    </row>
    <row r="59" spans="1:13" ht="12.75" customHeight="1">
      <c r="A59" s="208" t="s">
        <v>235</v>
      </c>
      <c r="B59" s="209" t="s">
        <v>235</v>
      </c>
      <c r="C59" s="209" t="s">
        <v>235</v>
      </c>
      <c r="D59" s="209" t="s">
        <v>235</v>
      </c>
      <c r="E59" s="209" t="s">
        <v>235</v>
      </c>
      <c r="F59" s="209" t="s">
        <v>235</v>
      </c>
      <c r="G59" s="209" t="s">
        <v>235</v>
      </c>
      <c r="H59" s="210" t="s">
        <v>235</v>
      </c>
      <c r="I59" s="1">
        <v>160</v>
      </c>
      <c r="J59" s="6"/>
      <c r="K59" s="6"/>
      <c r="L59" s="6">
        <v>0</v>
      </c>
      <c r="M59" s="6">
        <v>0</v>
      </c>
    </row>
    <row r="60" spans="1:13" ht="12.75" customHeight="1">
      <c r="A60" s="208" t="s">
        <v>236</v>
      </c>
      <c r="B60" s="209" t="s">
        <v>236</v>
      </c>
      <c r="C60" s="209" t="s">
        <v>236</v>
      </c>
      <c r="D60" s="209" t="s">
        <v>236</v>
      </c>
      <c r="E60" s="209" t="s">
        <v>236</v>
      </c>
      <c r="F60" s="209" t="s">
        <v>236</v>
      </c>
      <c r="G60" s="209" t="s">
        <v>236</v>
      </c>
      <c r="H60" s="210" t="s">
        <v>236</v>
      </c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08" t="s">
        <v>237</v>
      </c>
      <c r="B61" s="209" t="s">
        <v>237</v>
      </c>
      <c r="C61" s="209" t="s">
        <v>237</v>
      </c>
      <c r="D61" s="209" t="s">
        <v>237</v>
      </c>
      <c r="E61" s="209" t="s">
        <v>237</v>
      </c>
      <c r="F61" s="209" t="s">
        <v>237</v>
      </c>
      <c r="G61" s="209" t="s">
        <v>237</v>
      </c>
      <c r="H61" s="210" t="s">
        <v>237</v>
      </c>
      <c r="I61" s="1">
        <v>162</v>
      </c>
      <c r="J61" s="6">
        <v>0</v>
      </c>
      <c r="K61" s="6">
        <v>0</v>
      </c>
      <c r="L61" s="6">
        <v>4734344</v>
      </c>
      <c r="M61" s="6">
        <v>1273815</v>
      </c>
    </row>
    <row r="62" spans="1:13" ht="12.75" customHeight="1">
      <c r="A62" s="208" t="s">
        <v>238</v>
      </c>
      <c r="B62" s="209" t="s">
        <v>238</v>
      </c>
      <c r="C62" s="209" t="s">
        <v>238</v>
      </c>
      <c r="D62" s="209" t="s">
        <v>238</v>
      </c>
      <c r="E62" s="209" t="s">
        <v>238</v>
      </c>
      <c r="F62" s="209" t="s">
        <v>238</v>
      </c>
      <c r="G62" s="209" t="s">
        <v>238</v>
      </c>
      <c r="H62" s="210" t="s">
        <v>238</v>
      </c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08" t="s">
        <v>239</v>
      </c>
      <c r="B63" s="209" t="s">
        <v>239</v>
      </c>
      <c r="C63" s="209" t="s">
        <v>239</v>
      </c>
      <c r="D63" s="209" t="s">
        <v>239</v>
      </c>
      <c r="E63" s="209" t="s">
        <v>239</v>
      </c>
      <c r="F63" s="209" t="s">
        <v>239</v>
      </c>
      <c r="G63" s="209" t="s">
        <v>239</v>
      </c>
      <c r="H63" s="210" t="s">
        <v>239</v>
      </c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08" t="s">
        <v>240</v>
      </c>
      <c r="B64" s="209" t="s">
        <v>240</v>
      </c>
      <c r="C64" s="209" t="s">
        <v>240</v>
      </c>
      <c r="D64" s="209" t="s">
        <v>240</v>
      </c>
      <c r="E64" s="209" t="s">
        <v>240</v>
      </c>
      <c r="F64" s="209" t="s">
        <v>240</v>
      </c>
      <c r="G64" s="209" t="s">
        <v>240</v>
      </c>
      <c r="H64" s="210" t="s">
        <v>240</v>
      </c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08" t="s">
        <v>241</v>
      </c>
      <c r="B65" s="209" t="s">
        <v>241</v>
      </c>
      <c r="C65" s="209" t="s">
        <v>241</v>
      </c>
      <c r="D65" s="209" t="s">
        <v>241</v>
      </c>
      <c r="E65" s="209" t="s">
        <v>241</v>
      </c>
      <c r="F65" s="209" t="s">
        <v>241</v>
      </c>
      <c r="G65" s="209" t="s">
        <v>241</v>
      </c>
      <c r="H65" s="210" t="s">
        <v>241</v>
      </c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08" t="s">
        <v>242</v>
      </c>
      <c r="B66" s="209" t="s">
        <v>242</v>
      </c>
      <c r="C66" s="209" t="s">
        <v>242</v>
      </c>
      <c r="D66" s="209" t="s">
        <v>242</v>
      </c>
      <c r="E66" s="209" t="s">
        <v>242</v>
      </c>
      <c r="F66" s="209" t="s">
        <v>242</v>
      </c>
      <c r="G66" s="209" t="s">
        <v>242</v>
      </c>
      <c r="H66" s="210" t="s">
        <v>242</v>
      </c>
      <c r="I66" s="1">
        <v>167</v>
      </c>
      <c r="J66" s="43">
        <f>J57-J65</f>
        <v>-7686</v>
      </c>
      <c r="K66" s="43">
        <f>K57-K65</f>
        <v>-64382</v>
      </c>
      <c r="L66" s="43">
        <f>L57-L65</f>
        <v>4734344</v>
      </c>
      <c r="M66" s="43">
        <v>1273815</v>
      </c>
    </row>
    <row r="67" spans="1:13" ht="12.75" customHeight="1">
      <c r="A67" s="222" t="s">
        <v>243</v>
      </c>
      <c r="B67" s="223" t="s">
        <v>243</v>
      </c>
      <c r="C67" s="223" t="s">
        <v>243</v>
      </c>
      <c r="D67" s="223" t="s">
        <v>243</v>
      </c>
      <c r="E67" s="223" t="s">
        <v>243</v>
      </c>
      <c r="F67" s="223" t="s">
        <v>243</v>
      </c>
      <c r="G67" s="223" t="s">
        <v>243</v>
      </c>
      <c r="H67" s="224" t="s">
        <v>243</v>
      </c>
      <c r="I67" s="1">
        <v>168</v>
      </c>
      <c r="J67" s="51">
        <f>J56+J66</f>
        <v>50457625</v>
      </c>
      <c r="K67" s="51">
        <f>K56+K66</f>
        <v>37012806</v>
      </c>
      <c r="L67" s="51">
        <f>L56+L66</f>
        <v>54166181</v>
      </c>
      <c r="M67" s="51">
        <f>M56+M66</f>
        <v>18557584</v>
      </c>
    </row>
    <row r="68" spans="1:13" ht="12.75" customHeight="1">
      <c r="A68" s="258" t="s">
        <v>244</v>
      </c>
      <c r="B68" s="259" t="s">
        <v>244</v>
      </c>
      <c r="C68" s="259" t="s">
        <v>244</v>
      </c>
      <c r="D68" s="259" t="s">
        <v>244</v>
      </c>
      <c r="E68" s="259" t="s">
        <v>244</v>
      </c>
      <c r="F68" s="259" t="s">
        <v>244</v>
      </c>
      <c r="G68" s="259" t="s">
        <v>244</v>
      </c>
      <c r="H68" s="259" t="s">
        <v>244</v>
      </c>
      <c r="I68" s="259" t="s">
        <v>244</v>
      </c>
      <c r="J68" s="259" t="s">
        <v>244</v>
      </c>
      <c r="K68" s="259" t="s">
        <v>244</v>
      </c>
      <c r="L68" s="259" t="s">
        <v>244</v>
      </c>
      <c r="M68" s="260" t="s">
        <v>244</v>
      </c>
    </row>
    <row r="69" spans="1:13" ht="12.75" customHeight="1">
      <c r="A69" s="261" t="s">
        <v>245</v>
      </c>
      <c r="B69" s="262" t="s">
        <v>245</v>
      </c>
      <c r="C69" s="262" t="s">
        <v>245</v>
      </c>
      <c r="D69" s="262" t="s">
        <v>245</v>
      </c>
      <c r="E69" s="262" t="s">
        <v>245</v>
      </c>
      <c r="F69" s="262" t="s">
        <v>245</v>
      </c>
      <c r="G69" s="262" t="s">
        <v>245</v>
      </c>
      <c r="H69" s="262" t="s">
        <v>245</v>
      </c>
      <c r="I69" s="262" t="s">
        <v>245</v>
      </c>
      <c r="J69" s="262" t="s">
        <v>245</v>
      </c>
      <c r="K69" s="262" t="s">
        <v>245</v>
      </c>
      <c r="L69" s="262" t="s">
        <v>245</v>
      </c>
      <c r="M69" s="263" t="s">
        <v>245</v>
      </c>
    </row>
    <row r="70" spans="1:13" ht="12.75" customHeight="1">
      <c r="A70" s="248" t="s">
        <v>229</v>
      </c>
      <c r="B70" s="249" t="s">
        <v>229</v>
      </c>
      <c r="C70" s="249" t="s">
        <v>229</v>
      </c>
      <c r="D70" s="249" t="s">
        <v>229</v>
      </c>
      <c r="E70" s="249" t="s">
        <v>229</v>
      </c>
      <c r="F70" s="249" t="s">
        <v>229</v>
      </c>
      <c r="G70" s="249" t="s">
        <v>229</v>
      </c>
      <c r="H70" s="250" t="s">
        <v>229</v>
      </c>
      <c r="I70" s="1">
        <v>169</v>
      </c>
      <c r="J70" s="6">
        <v>38084256</v>
      </c>
      <c r="K70" s="6">
        <v>29759663</v>
      </c>
      <c r="L70" s="6">
        <v>39540116</v>
      </c>
      <c r="M70" s="6">
        <v>13219638</v>
      </c>
    </row>
    <row r="71" spans="1:13" ht="12.75" customHeight="1">
      <c r="A71" s="255" t="s">
        <v>230</v>
      </c>
      <c r="B71" s="256" t="s">
        <v>230</v>
      </c>
      <c r="C71" s="256" t="s">
        <v>230</v>
      </c>
      <c r="D71" s="256" t="s">
        <v>230</v>
      </c>
      <c r="E71" s="256" t="s">
        <v>230</v>
      </c>
      <c r="F71" s="256" t="s">
        <v>230</v>
      </c>
      <c r="G71" s="256" t="s">
        <v>230</v>
      </c>
      <c r="H71" s="257" t="s">
        <v>230</v>
      </c>
      <c r="I71" s="4">
        <v>170</v>
      </c>
      <c r="J71" s="7">
        <v>12373369</v>
      </c>
      <c r="K71" s="7">
        <v>7253143</v>
      </c>
      <c r="L71" s="7">
        <v>14626065</v>
      </c>
      <c r="M71" s="7">
        <v>5337946</v>
      </c>
    </row>
    <row r="72" spans="10:13" ht="12.75">
      <c r="J72" s="109"/>
      <c r="K72" s="109"/>
      <c r="L72" s="109"/>
      <c r="M72" s="10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3:M3"/>
    <mergeCell ref="A6:H6"/>
    <mergeCell ref="A7:H7"/>
    <mergeCell ref="A8:H8"/>
    <mergeCell ref="A9:H9"/>
    <mergeCell ref="J4:K4"/>
    <mergeCell ref="L4:M4"/>
  </mergeCells>
  <dataValidations count="1">
    <dataValidation allowBlank="1" sqref="J56:M67 J7:M50 J53:M54 J70:M71"/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O24" sqref="O24"/>
    </sheetView>
  </sheetViews>
  <sheetFormatPr defaultColWidth="9.140625" defaultRowHeight="12.75"/>
  <cols>
    <col min="1" max="9" width="9.140625" style="42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65" t="s">
        <v>246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 customHeight="1">
      <c r="A3" s="264" t="s">
        <v>346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4">
      <c r="A4" s="267" t="s">
        <v>247</v>
      </c>
      <c r="B4" s="267"/>
      <c r="C4" s="267"/>
      <c r="D4" s="267"/>
      <c r="E4" s="267"/>
      <c r="F4" s="267"/>
      <c r="G4" s="267"/>
      <c r="H4" s="267"/>
      <c r="I4" s="53" t="s">
        <v>248</v>
      </c>
      <c r="J4" s="54" t="s">
        <v>77</v>
      </c>
      <c r="K4" s="54" t="s">
        <v>78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57">
        <v>2</v>
      </c>
      <c r="J5" s="58" t="s">
        <v>3</v>
      </c>
      <c r="K5" s="58" t="s">
        <v>4</v>
      </c>
    </row>
    <row r="6" spans="1:11" ht="12.75" customHeight="1">
      <c r="A6" s="225" t="s">
        <v>249</v>
      </c>
      <c r="B6" s="237"/>
      <c r="C6" s="237"/>
      <c r="D6" s="237"/>
      <c r="E6" s="237"/>
      <c r="F6" s="237"/>
      <c r="G6" s="237"/>
      <c r="H6" s="237"/>
      <c r="I6" s="237"/>
      <c r="J6" s="237"/>
      <c r="K6" s="269"/>
    </row>
    <row r="7" spans="1:11" ht="12.75">
      <c r="A7" s="219" t="s">
        <v>250</v>
      </c>
      <c r="B7" s="220"/>
      <c r="C7" s="220"/>
      <c r="D7" s="220"/>
      <c r="E7" s="220"/>
      <c r="F7" s="220"/>
      <c r="G7" s="220"/>
      <c r="H7" s="220"/>
      <c r="I7" s="1">
        <v>1</v>
      </c>
      <c r="J7" s="6">
        <v>1478972202</v>
      </c>
      <c r="K7" s="6">
        <v>1600536311</v>
      </c>
    </row>
    <row r="8" spans="1:11" ht="12.75">
      <c r="A8" s="219" t="s">
        <v>251</v>
      </c>
      <c r="B8" s="220"/>
      <c r="C8" s="220"/>
      <c r="D8" s="220"/>
      <c r="E8" s="220"/>
      <c r="F8" s="220"/>
      <c r="G8" s="220"/>
      <c r="H8" s="220"/>
      <c r="I8" s="1">
        <v>2</v>
      </c>
      <c r="J8" s="6">
        <v>0</v>
      </c>
      <c r="K8" s="6">
        <v>0</v>
      </c>
    </row>
    <row r="9" spans="1:11" ht="12.75">
      <c r="A9" s="219" t="s">
        <v>252</v>
      </c>
      <c r="B9" s="220"/>
      <c r="C9" s="220"/>
      <c r="D9" s="220"/>
      <c r="E9" s="220"/>
      <c r="F9" s="220"/>
      <c r="G9" s="220"/>
      <c r="H9" s="220"/>
      <c r="I9" s="1">
        <v>3</v>
      </c>
      <c r="J9" s="6">
        <v>1614403</v>
      </c>
      <c r="K9" s="6">
        <v>2611209</v>
      </c>
    </row>
    <row r="10" spans="1:11" ht="12.75">
      <c r="A10" s="219" t="s">
        <v>253</v>
      </c>
      <c r="B10" s="220"/>
      <c r="C10" s="220"/>
      <c r="D10" s="220"/>
      <c r="E10" s="220"/>
      <c r="F10" s="220"/>
      <c r="G10" s="220"/>
      <c r="H10" s="220"/>
      <c r="I10" s="1">
        <v>4</v>
      </c>
      <c r="J10" s="6">
        <v>50036874</v>
      </c>
      <c r="K10" s="6">
        <v>41723400</v>
      </c>
    </row>
    <row r="11" spans="1:11" ht="12.75">
      <c r="A11" s="219" t="s">
        <v>254</v>
      </c>
      <c r="B11" s="220"/>
      <c r="C11" s="220"/>
      <c r="D11" s="220"/>
      <c r="E11" s="220"/>
      <c r="F11" s="220"/>
      <c r="G11" s="220"/>
      <c r="H11" s="220"/>
      <c r="I11" s="1">
        <v>5</v>
      </c>
      <c r="J11" s="6">
        <v>22148065</v>
      </c>
      <c r="K11" s="6">
        <v>19583570</v>
      </c>
    </row>
    <row r="12" spans="1:11" ht="12.75">
      <c r="A12" s="208" t="s">
        <v>333</v>
      </c>
      <c r="B12" s="209"/>
      <c r="C12" s="209"/>
      <c r="D12" s="209"/>
      <c r="E12" s="209"/>
      <c r="F12" s="209"/>
      <c r="G12" s="209"/>
      <c r="H12" s="209"/>
      <c r="I12" s="1">
        <v>6</v>
      </c>
      <c r="J12" s="137">
        <f>SUM(J7:J11)</f>
        <v>1552771544</v>
      </c>
      <c r="K12" s="43">
        <f>SUM(K7:K11)</f>
        <v>1664454490</v>
      </c>
    </row>
    <row r="13" spans="1:11" ht="12.75">
      <c r="A13" s="219" t="s">
        <v>255</v>
      </c>
      <c r="B13" s="220"/>
      <c r="C13" s="220"/>
      <c r="D13" s="220"/>
      <c r="E13" s="220"/>
      <c r="F13" s="220"/>
      <c r="G13" s="220"/>
      <c r="H13" s="220"/>
      <c r="I13" s="1">
        <v>7</v>
      </c>
      <c r="J13" s="6">
        <v>933976076</v>
      </c>
      <c r="K13" s="6">
        <v>1237484078</v>
      </c>
    </row>
    <row r="14" spans="1:11" ht="12.75">
      <c r="A14" s="219" t="s">
        <v>256</v>
      </c>
      <c r="B14" s="220"/>
      <c r="C14" s="220"/>
      <c r="D14" s="220"/>
      <c r="E14" s="220"/>
      <c r="F14" s="220"/>
      <c r="G14" s="220"/>
      <c r="H14" s="220"/>
      <c r="I14" s="1">
        <v>8</v>
      </c>
      <c r="J14" s="6">
        <v>264992286</v>
      </c>
      <c r="K14" s="6">
        <v>286465974</v>
      </c>
    </row>
    <row r="15" spans="1:11" ht="12.75">
      <c r="A15" s="219" t="s">
        <v>257</v>
      </c>
      <c r="B15" s="220"/>
      <c r="C15" s="220"/>
      <c r="D15" s="220"/>
      <c r="E15" s="220"/>
      <c r="F15" s="220"/>
      <c r="G15" s="220"/>
      <c r="H15" s="220"/>
      <c r="I15" s="1">
        <v>9</v>
      </c>
      <c r="J15" s="6">
        <v>3437363</v>
      </c>
      <c r="K15" s="6">
        <v>14516057</v>
      </c>
    </row>
    <row r="16" spans="1:11" ht="12.75">
      <c r="A16" s="219" t="s">
        <v>258</v>
      </c>
      <c r="B16" s="220"/>
      <c r="C16" s="220"/>
      <c r="D16" s="220"/>
      <c r="E16" s="220"/>
      <c r="F16" s="220"/>
      <c r="G16" s="220"/>
      <c r="H16" s="220"/>
      <c r="I16" s="1">
        <v>10</v>
      </c>
      <c r="J16" s="6">
        <v>5692089</v>
      </c>
      <c r="K16" s="6">
        <v>6102080</v>
      </c>
    </row>
    <row r="17" spans="1:11" ht="12.75">
      <c r="A17" s="219" t="s">
        <v>259</v>
      </c>
      <c r="B17" s="220"/>
      <c r="C17" s="220"/>
      <c r="D17" s="220"/>
      <c r="E17" s="220"/>
      <c r="F17" s="220"/>
      <c r="G17" s="220"/>
      <c r="H17" s="220"/>
      <c r="I17" s="1">
        <v>11</v>
      </c>
      <c r="J17" s="6">
        <v>105303558</v>
      </c>
      <c r="K17" s="6">
        <v>54122522</v>
      </c>
    </row>
    <row r="18" spans="1:11" ht="12.75">
      <c r="A18" s="219" t="s">
        <v>260</v>
      </c>
      <c r="B18" s="220"/>
      <c r="C18" s="220"/>
      <c r="D18" s="220"/>
      <c r="E18" s="220"/>
      <c r="F18" s="220"/>
      <c r="G18" s="220"/>
      <c r="H18" s="220"/>
      <c r="I18" s="1">
        <v>12</v>
      </c>
      <c r="J18" s="6">
        <v>72987803</v>
      </c>
      <c r="K18" s="6">
        <v>67550407</v>
      </c>
    </row>
    <row r="19" spans="1:11" ht="12.75">
      <c r="A19" s="208" t="s">
        <v>334</v>
      </c>
      <c r="B19" s="209"/>
      <c r="C19" s="209"/>
      <c r="D19" s="209"/>
      <c r="E19" s="209"/>
      <c r="F19" s="209"/>
      <c r="G19" s="209"/>
      <c r="H19" s="209"/>
      <c r="I19" s="1">
        <v>13</v>
      </c>
      <c r="J19" s="137">
        <f>SUM(J13:J18)</f>
        <v>1386389175</v>
      </c>
      <c r="K19" s="43">
        <f>SUM(K13:K18)</f>
        <v>1666241118</v>
      </c>
    </row>
    <row r="20" spans="1:11" ht="12.75">
      <c r="A20" s="208" t="s">
        <v>327</v>
      </c>
      <c r="B20" s="270"/>
      <c r="C20" s="270"/>
      <c r="D20" s="270"/>
      <c r="E20" s="270"/>
      <c r="F20" s="270"/>
      <c r="G20" s="270"/>
      <c r="H20" s="271"/>
      <c r="I20" s="1">
        <v>14</v>
      </c>
      <c r="J20" s="137">
        <f>IF(J12&gt;J19,J12-J19,0)</f>
        <v>166382369</v>
      </c>
      <c r="K20" s="43">
        <f>IF(K12&gt;K19,K12-K19,0)</f>
        <v>0</v>
      </c>
    </row>
    <row r="21" spans="1:11" ht="12.75">
      <c r="A21" s="222" t="s">
        <v>328</v>
      </c>
      <c r="B21" s="272"/>
      <c r="C21" s="272"/>
      <c r="D21" s="272"/>
      <c r="E21" s="272"/>
      <c r="F21" s="272"/>
      <c r="G21" s="272"/>
      <c r="H21" s="273"/>
      <c r="I21" s="1">
        <v>15</v>
      </c>
      <c r="J21" s="137">
        <f>IF(J19&gt;J12,J19-J12,0)</f>
        <v>0</v>
      </c>
      <c r="K21" s="43">
        <f>IF(K19&gt;K12,K19-K12,0)</f>
        <v>1786628</v>
      </c>
    </row>
    <row r="22" spans="1:11" ht="12.75">
      <c r="A22" s="225" t="s">
        <v>261</v>
      </c>
      <c r="B22" s="237"/>
      <c r="C22" s="237"/>
      <c r="D22" s="237"/>
      <c r="E22" s="237"/>
      <c r="F22" s="237"/>
      <c r="G22" s="237"/>
      <c r="H22" s="237"/>
      <c r="I22" s="274"/>
      <c r="J22" s="274"/>
      <c r="K22" s="275"/>
    </row>
    <row r="23" spans="1:11" ht="12.75">
      <c r="A23" s="219" t="s">
        <v>262</v>
      </c>
      <c r="B23" s="220"/>
      <c r="C23" s="220"/>
      <c r="D23" s="220"/>
      <c r="E23" s="220"/>
      <c r="F23" s="220"/>
      <c r="G23" s="220"/>
      <c r="H23" s="220"/>
      <c r="I23" s="1">
        <v>16</v>
      </c>
      <c r="J23" s="6">
        <v>1673240</v>
      </c>
      <c r="K23" s="6">
        <v>1095733</v>
      </c>
    </row>
    <row r="24" spans="1:11" ht="12.75">
      <c r="A24" s="219" t="s">
        <v>263</v>
      </c>
      <c r="B24" s="220"/>
      <c r="C24" s="220"/>
      <c r="D24" s="220"/>
      <c r="E24" s="220"/>
      <c r="F24" s="220"/>
      <c r="G24" s="220"/>
      <c r="H24" s="220"/>
      <c r="I24" s="1">
        <v>17</v>
      </c>
      <c r="J24" s="6">
        <v>1290697</v>
      </c>
      <c r="K24" s="6">
        <v>4581840</v>
      </c>
    </row>
    <row r="25" spans="1:11" ht="12.75">
      <c r="A25" s="219" t="s">
        <v>264</v>
      </c>
      <c r="B25" s="220"/>
      <c r="C25" s="220"/>
      <c r="D25" s="220"/>
      <c r="E25" s="220"/>
      <c r="F25" s="220"/>
      <c r="G25" s="220"/>
      <c r="H25" s="220"/>
      <c r="I25" s="1">
        <v>18</v>
      </c>
      <c r="J25" s="6">
        <v>0</v>
      </c>
      <c r="K25" s="6">
        <v>0</v>
      </c>
    </row>
    <row r="26" spans="1:11" ht="12.75">
      <c r="A26" s="219" t="s">
        <v>265</v>
      </c>
      <c r="B26" s="220"/>
      <c r="C26" s="220"/>
      <c r="D26" s="220"/>
      <c r="E26" s="220"/>
      <c r="F26" s="220"/>
      <c r="G26" s="220"/>
      <c r="H26" s="220"/>
      <c r="I26" s="1">
        <v>19</v>
      </c>
      <c r="J26" s="6">
        <v>45873978</v>
      </c>
      <c r="K26" s="6">
        <v>61220356</v>
      </c>
    </row>
    <row r="27" spans="1:11" ht="12.75">
      <c r="A27" s="219" t="s">
        <v>266</v>
      </c>
      <c r="B27" s="220"/>
      <c r="C27" s="220"/>
      <c r="D27" s="220"/>
      <c r="E27" s="220"/>
      <c r="F27" s="220"/>
      <c r="G27" s="220"/>
      <c r="H27" s="220"/>
      <c r="I27" s="1">
        <v>20</v>
      </c>
      <c r="J27" s="6">
        <v>0</v>
      </c>
      <c r="K27" s="6">
        <v>0</v>
      </c>
    </row>
    <row r="28" spans="1:11" ht="12.75">
      <c r="A28" s="208" t="s">
        <v>335</v>
      </c>
      <c r="B28" s="209"/>
      <c r="C28" s="209"/>
      <c r="D28" s="209"/>
      <c r="E28" s="209"/>
      <c r="F28" s="209"/>
      <c r="G28" s="209"/>
      <c r="H28" s="209"/>
      <c r="I28" s="1">
        <v>21</v>
      </c>
      <c r="J28" s="137">
        <f>SUM(J23:J27)</f>
        <v>48837915</v>
      </c>
      <c r="K28" s="43">
        <f>SUM(K23:K27)</f>
        <v>66897929</v>
      </c>
    </row>
    <row r="29" spans="1:11" ht="12.75">
      <c r="A29" s="219" t="s">
        <v>267</v>
      </c>
      <c r="B29" s="220"/>
      <c r="C29" s="220"/>
      <c r="D29" s="220"/>
      <c r="E29" s="220"/>
      <c r="F29" s="220"/>
      <c r="G29" s="220"/>
      <c r="H29" s="220"/>
      <c r="I29" s="1">
        <v>22</v>
      </c>
      <c r="J29" s="6">
        <v>16729607</v>
      </c>
      <c r="K29" s="6">
        <v>41631084</v>
      </c>
    </row>
    <row r="30" spans="1:11" ht="12.75">
      <c r="A30" s="219" t="s">
        <v>268</v>
      </c>
      <c r="B30" s="220"/>
      <c r="C30" s="220"/>
      <c r="D30" s="220"/>
      <c r="E30" s="220"/>
      <c r="F30" s="220"/>
      <c r="G30" s="220"/>
      <c r="H30" s="220"/>
      <c r="I30" s="1">
        <v>23</v>
      </c>
      <c r="J30" s="6">
        <v>896800</v>
      </c>
      <c r="K30" s="6">
        <v>2873612</v>
      </c>
    </row>
    <row r="31" spans="1:11" ht="12.75">
      <c r="A31" s="219" t="s">
        <v>269</v>
      </c>
      <c r="B31" s="220"/>
      <c r="C31" s="220"/>
      <c r="D31" s="220"/>
      <c r="E31" s="220"/>
      <c r="F31" s="220"/>
      <c r="G31" s="220"/>
      <c r="H31" s="220"/>
      <c r="I31" s="1">
        <v>24</v>
      </c>
      <c r="J31" s="6">
        <v>0</v>
      </c>
      <c r="K31" s="6">
        <v>0</v>
      </c>
    </row>
    <row r="32" spans="1:11" ht="12.75">
      <c r="A32" s="208" t="s">
        <v>336</v>
      </c>
      <c r="B32" s="209"/>
      <c r="C32" s="209"/>
      <c r="D32" s="209"/>
      <c r="E32" s="209"/>
      <c r="F32" s="209"/>
      <c r="G32" s="209"/>
      <c r="H32" s="209"/>
      <c r="I32" s="1">
        <v>25</v>
      </c>
      <c r="J32" s="137">
        <f>SUM(J29:J31)</f>
        <v>17626407</v>
      </c>
      <c r="K32" s="43">
        <f>SUM(K29:K31)</f>
        <v>44504696</v>
      </c>
    </row>
    <row r="33" spans="1:11" ht="12.75">
      <c r="A33" s="208" t="s">
        <v>329</v>
      </c>
      <c r="B33" s="209"/>
      <c r="C33" s="209"/>
      <c r="D33" s="209"/>
      <c r="E33" s="209"/>
      <c r="F33" s="209"/>
      <c r="G33" s="209"/>
      <c r="H33" s="209"/>
      <c r="I33" s="1">
        <v>26</v>
      </c>
      <c r="J33" s="137">
        <f>IF(J28&gt;J32,J28-J32,0)</f>
        <v>31211508</v>
      </c>
      <c r="K33" s="43">
        <f>IF(K28&gt;K32,K28-K32,0)</f>
        <v>22393233</v>
      </c>
    </row>
    <row r="34" spans="1:11" ht="12.75">
      <c r="A34" s="208" t="s">
        <v>330</v>
      </c>
      <c r="B34" s="209"/>
      <c r="C34" s="209"/>
      <c r="D34" s="209"/>
      <c r="E34" s="209"/>
      <c r="F34" s="209"/>
      <c r="G34" s="209"/>
      <c r="H34" s="209"/>
      <c r="I34" s="1">
        <v>27</v>
      </c>
      <c r="J34" s="137">
        <f>IF(J32&gt;J28,J32-J28,0)</f>
        <v>0</v>
      </c>
      <c r="K34" s="43">
        <f>IF(K32&gt;K28,K32-K28,0)</f>
        <v>0</v>
      </c>
    </row>
    <row r="35" spans="1:11" ht="12.75" customHeight="1">
      <c r="A35" s="225" t="s">
        <v>270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69"/>
    </row>
    <row r="36" spans="1:11" ht="12.75">
      <c r="A36" s="219" t="s">
        <v>271</v>
      </c>
      <c r="B36" s="220"/>
      <c r="C36" s="220"/>
      <c r="D36" s="220"/>
      <c r="E36" s="220"/>
      <c r="F36" s="220"/>
      <c r="G36" s="220"/>
      <c r="H36" s="220"/>
      <c r="I36" s="1">
        <v>28</v>
      </c>
      <c r="J36" s="136">
        <v>0</v>
      </c>
      <c r="K36" s="6">
        <v>0</v>
      </c>
    </row>
    <row r="37" spans="1:11" ht="12.75">
      <c r="A37" s="219" t="s">
        <v>272</v>
      </c>
      <c r="B37" s="220"/>
      <c r="C37" s="220"/>
      <c r="D37" s="220"/>
      <c r="E37" s="220"/>
      <c r="F37" s="220"/>
      <c r="G37" s="220"/>
      <c r="H37" s="220"/>
      <c r="I37" s="1">
        <v>29</v>
      </c>
      <c r="J37" s="6">
        <v>6987848</v>
      </c>
      <c r="K37" s="6">
        <v>29516698</v>
      </c>
    </row>
    <row r="38" spans="1:11" ht="12.75">
      <c r="A38" s="219" t="s">
        <v>273</v>
      </c>
      <c r="B38" s="220"/>
      <c r="C38" s="220"/>
      <c r="D38" s="220"/>
      <c r="E38" s="220"/>
      <c r="F38" s="220"/>
      <c r="G38" s="220"/>
      <c r="H38" s="220"/>
      <c r="I38" s="1">
        <v>30</v>
      </c>
      <c r="J38" s="6">
        <v>264585170</v>
      </c>
      <c r="K38" s="6">
        <v>260235731</v>
      </c>
    </row>
    <row r="39" spans="1:11" ht="12.75">
      <c r="A39" s="208" t="s">
        <v>337</v>
      </c>
      <c r="B39" s="209"/>
      <c r="C39" s="209"/>
      <c r="D39" s="209"/>
      <c r="E39" s="209"/>
      <c r="F39" s="209"/>
      <c r="G39" s="209"/>
      <c r="H39" s="209"/>
      <c r="I39" s="1">
        <v>31</v>
      </c>
      <c r="J39" s="137">
        <f>SUM(J36:J38)</f>
        <v>271573018</v>
      </c>
      <c r="K39" s="43">
        <f>SUM(K36:K38)</f>
        <v>289752429</v>
      </c>
    </row>
    <row r="40" spans="1:11" ht="12.75">
      <c r="A40" s="219" t="s">
        <v>274</v>
      </c>
      <c r="B40" s="220"/>
      <c r="C40" s="220"/>
      <c r="D40" s="220"/>
      <c r="E40" s="220"/>
      <c r="F40" s="220"/>
      <c r="G40" s="220"/>
      <c r="H40" s="220"/>
      <c r="I40" s="1">
        <v>32</v>
      </c>
      <c r="J40" s="6">
        <v>22790467</v>
      </c>
      <c r="K40" s="6">
        <v>60820766</v>
      </c>
    </row>
    <row r="41" spans="1:11" ht="12.75">
      <c r="A41" s="219" t="s">
        <v>275</v>
      </c>
      <c r="B41" s="220"/>
      <c r="C41" s="220"/>
      <c r="D41" s="220"/>
      <c r="E41" s="220"/>
      <c r="F41" s="220"/>
      <c r="G41" s="220"/>
      <c r="H41" s="220"/>
      <c r="I41" s="1">
        <v>33</v>
      </c>
      <c r="J41" s="6">
        <v>45097479</v>
      </c>
      <c r="K41" s="6">
        <v>49410984</v>
      </c>
    </row>
    <row r="42" spans="1:11" ht="12.75">
      <c r="A42" s="219" t="s">
        <v>276</v>
      </c>
      <c r="B42" s="220"/>
      <c r="C42" s="220"/>
      <c r="D42" s="220"/>
      <c r="E42" s="220"/>
      <c r="F42" s="220"/>
      <c r="G42" s="220"/>
      <c r="H42" s="220"/>
      <c r="I42" s="1">
        <v>34</v>
      </c>
      <c r="J42" s="6">
        <v>0</v>
      </c>
      <c r="K42" s="6">
        <v>0</v>
      </c>
    </row>
    <row r="43" spans="1:11" ht="12.75">
      <c r="A43" s="219" t="s">
        <v>277</v>
      </c>
      <c r="B43" s="220"/>
      <c r="C43" s="220"/>
      <c r="D43" s="220"/>
      <c r="E43" s="220"/>
      <c r="F43" s="220"/>
      <c r="G43" s="220"/>
      <c r="H43" s="220"/>
      <c r="I43" s="1">
        <v>35</v>
      </c>
      <c r="J43" s="6">
        <v>0</v>
      </c>
      <c r="K43" s="6">
        <v>0</v>
      </c>
    </row>
    <row r="44" spans="1:11" ht="12.75">
      <c r="A44" s="219" t="s">
        <v>278</v>
      </c>
      <c r="B44" s="220"/>
      <c r="C44" s="220"/>
      <c r="D44" s="220"/>
      <c r="E44" s="220"/>
      <c r="F44" s="220"/>
      <c r="G44" s="220"/>
      <c r="H44" s="220"/>
      <c r="I44" s="1">
        <v>36</v>
      </c>
      <c r="J44" s="6">
        <v>370373560</v>
      </c>
      <c r="K44" s="6">
        <v>141330575</v>
      </c>
    </row>
    <row r="45" spans="1:11" ht="12.75">
      <c r="A45" s="208" t="s">
        <v>338</v>
      </c>
      <c r="B45" s="209"/>
      <c r="C45" s="209"/>
      <c r="D45" s="209"/>
      <c r="E45" s="209"/>
      <c r="F45" s="209"/>
      <c r="G45" s="209"/>
      <c r="H45" s="209"/>
      <c r="I45" s="1">
        <v>37</v>
      </c>
      <c r="J45" s="137">
        <f>SUM(J40:J44)</f>
        <v>438261506</v>
      </c>
      <c r="K45" s="43">
        <f>SUM(K40:K44)</f>
        <v>251562325</v>
      </c>
    </row>
    <row r="46" spans="1:11" ht="12.75">
      <c r="A46" s="208" t="s">
        <v>331</v>
      </c>
      <c r="B46" s="209"/>
      <c r="C46" s="209"/>
      <c r="D46" s="209"/>
      <c r="E46" s="209"/>
      <c r="F46" s="209"/>
      <c r="G46" s="209"/>
      <c r="H46" s="209"/>
      <c r="I46" s="1">
        <v>38</v>
      </c>
      <c r="J46" s="137">
        <f>IF(J39&gt;J45,J39-J45,0)</f>
        <v>0</v>
      </c>
      <c r="K46" s="43">
        <f>IF(K39&gt;K45,K39-K45,0)</f>
        <v>38190104</v>
      </c>
    </row>
    <row r="47" spans="1:11" ht="12.75">
      <c r="A47" s="208" t="s">
        <v>332</v>
      </c>
      <c r="B47" s="209"/>
      <c r="C47" s="209"/>
      <c r="D47" s="209"/>
      <c r="E47" s="209"/>
      <c r="F47" s="209"/>
      <c r="G47" s="209"/>
      <c r="H47" s="209"/>
      <c r="I47" s="1">
        <v>39</v>
      </c>
      <c r="J47" s="137">
        <f>IF(J45&gt;J39,J45-J39,0)</f>
        <v>166688488</v>
      </c>
      <c r="K47" s="43">
        <f>IF(K45&gt;K39,K45-K39,0)</f>
        <v>0</v>
      </c>
    </row>
    <row r="48" spans="1:11" ht="12.75">
      <c r="A48" s="208" t="s">
        <v>339</v>
      </c>
      <c r="B48" s="209"/>
      <c r="C48" s="209"/>
      <c r="D48" s="209"/>
      <c r="E48" s="209"/>
      <c r="F48" s="209"/>
      <c r="G48" s="209"/>
      <c r="H48" s="209"/>
      <c r="I48" s="1">
        <v>40</v>
      </c>
      <c r="J48" s="137">
        <f>IF(J20-J21+J33-J34+J46-J47&gt;0,J20-J21+J33-J34+J46-J47,0)</f>
        <v>30905389</v>
      </c>
      <c r="K48" s="43">
        <f>IF(K20-K21+K33-K34+K46-K47&gt;0,K20-K21+K33-K34+K46-K47,0)</f>
        <v>58796709</v>
      </c>
    </row>
    <row r="49" spans="1:11" ht="12.75">
      <c r="A49" s="208" t="s">
        <v>279</v>
      </c>
      <c r="B49" s="209"/>
      <c r="C49" s="209"/>
      <c r="D49" s="209"/>
      <c r="E49" s="209"/>
      <c r="F49" s="209"/>
      <c r="G49" s="209"/>
      <c r="H49" s="209"/>
      <c r="I49" s="1">
        <v>41</v>
      </c>
      <c r="J49" s="137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08" t="s">
        <v>280</v>
      </c>
      <c r="B50" s="209"/>
      <c r="C50" s="209"/>
      <c r="D50" s="209"/>
      <c r="E50" s="209"/>
      <c r="F50" s="209"/>
      <c r="G50" s="209"/>
      <c r="H50" s="209"/>
      <c r="I50" s="1">
        <v>42</v>
      </c>
      <c r="J50" s="136">
        <v>446232436</v>
      </c>
      <c r="K50" s="6">
        <v>391253751</v>
      </c>
    </row>
    <row r="51" spans="1:11" ht="12.75">
      <c r="A51" s="208" t="s">
        <v>281</v>
      </c>
      <c r="B51" s="209"/>
      <c r="C51" s="209"/>
      <c r="D51" s="209"/>
      <c r="E51" s="209"/>
      <c r="F51" s="209"/>
      <c r="G51" s="209"/>
      <c r="H51" s="209"/>
      <c r="I51" s="1">
        <v>43</v>
      </c>
      <c r="J51" s="136">
        <v>30905389</v>
      </c>
      <c r="K51" s="6">
        <v>58796709</v>
      </c>
    </row>
    <row r="52" spans="1:11" ht="12.75">
      <c r="A52" s="208" t="s">
        <v>282</v>
      </c>
      <c r="B52" s="209"/>
      <c r="C52" s="209"/>
      <c r="D52" s="209"/>
      <c r="E52" s="209"/>
      <c r="F52" s="209"/>
      <c r="G52" s="209"/>
      <c r="H52" s="209"/>
      <c r="I52" s="1">
        <v>44</v>
      </c>
      <c r="J52" s="136">
        <v>0</v>
      </c>
      <c r="K52" s="6">
        <v>0</v>
      </c>
    </row>
    <row r="53" spans="1:11" ht="12.75">
      <c r="A53" s="222" t="s">
        <v>283</v>
      </c>
      <c r="B53" s="223"/>
      <c r="C53" s="223"/>
      <c r="D53" s="223"/>
      <c r="E53" s="223"/>
      <c r="F53" s="223"/>
      <c r="G53" s="223"/>
      <c r="H53" s="223"/>
      <c r="I53" s="4">
        <v>45</v>
      </c>
      <c r="J53" s="138">
        <f>J50+J51-J52</f>
        <v>477137825</v>
      </c>
      <c r="K53" s="51">
        <f>K50+K51-K52</f>
        <v>450050460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greaterThanOrEqual" allowBlank="1" showInputMessage="1" showErrorMessage="1" errorTitle="Pogrešan unos" error="Mogu se unijeti samo cjelobrojne pozitivne vrijednosti." sqref="J22:K22 J35:K35">
      <formula1>0</formula1>
    </dataValidation>
    <dataValidation allowBlank="1" sqref="J23:K34 J7:K21 J36:K53"/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5">
      <selection activeCell="F37" sqref="F37:F39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10.8515625" style="61" bestFit="1" customWidth="1"/>
    <col min="12" max="12" width="13.00390625" style="61" bestFit="1" customWidth="1"/>
    <col min="13" max="16384" width="9.140625" style="61" customWidth="1"/>
  </cols>
  <sheetData>
    <row r="1" spans="1:12" ht="12.75">
      <c r="A1" s="280" t="s">
        <v>284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60"/>
    </row>
    <row r="2" spans="1:12" ht="15.75">
      <c r="A2" s="34"/>
      <c r="B2" s="59"/>
      <c r="C2" s="290" t="s">
        <v>285</v>
      </c>
      <c r="D2" s="290"/>
      <c r="E2" s="62">
        <v>42005</v>
      </c>
      <c r="F2" s="35" t="s">
        <v>39</v>
      </c>
      <c r="G2" s="291">
        <v>42185</v>
      </c>
      <c r="H2" s="292"/>
      <c r="I2" s="59"/>
      <c r="J2" s="59"/>
      <c r="K2" s="59"/>
      <c r="L2" s="63"/>
    </row>
    <row r="3" spans="1:12" ht="12" customHeight="1">
      <c r="A3" s="295" t="s">
        <v>347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63"/>
    </row>
    <row r="4" spans="1:11" ht="23.25" customHeight="1">
      <c r="A4" s="293" t="s">
        <v>75</v>
      </c>
      <c r="B4" s="293"/>
      <c r="C4" s="293"/>
      <c r="D4" s="293"/>
      <c r="E4" s="293"/>
      <c r="F4" s="293"/>
      <c r="G4" s="293"/>
      <c r="H4" s="293"/>
      <c r="I4" s="64" t="s">
        <v>76</v>
      </c>
      <c r="J4" s="65" t="s">
        <v>286</v>
      </c>
      <c r="K4" s="65" t="s">
        <v>287</v>
      </c>
    </row>
    <row r="5" spans="1:11" ht="12.75">
      <c r="A5" s="294">
        <v>1</v>
      </c>
      <c r="B5" s="294"/>
      <c r="C5" s="294"/>
      <c r="D5" s="294"/>
      <c r="E5" s="294"/>
      <c r="F5" s="294"/>
      <c r="G5" s="294"/>
      <c r="H5" s="294"/>
      <c r="I5" s="67">
        <v>2</v>
      </c>
      <c r="J5" s="66" t="s">
        <v>3</v>
      </c>
      <c r="K5" s="66" t="s">
        <v>4</v>
      </c>
    </row>
    <row r="6" spans="1:11" ht="12.75" customHeight="1">
      <c r="A6" s="282" t="s">
        <v>288</v>
      </c>
      <c r="B6" s="283"/>
      <c r="C6" s="283"/>
      <c r="D6" s="283"/>
      <c r="E6" s="283"/>
      <c r="F6" s="283"/>
      <c r="G6" s="283"/>
      <c r="H6" s="283"/>
      <c r="I6" s="36">
        <v>1</v>
      </c>
      <c r="J6" s="130">
        <v>1310790370</v>
      </c>
      <c r="K6" s="130">
        <v>1312026250</v>
      </c>
    </row>
    <row r="7" spans="1:11" ht="12.75" customHeight="1">
      <c r="A7" s="282" t="s">
        <v>289</v>
      </c>
      <c r="B7" s="283"/>
      <c r="C7" s="283"/>
      <c r="D7" s="283"/>
      <c r="E7" s="283"/>
      <c r="F7" s="283"/>
      <c r="G7" s="283"/>
      <c r="H7" s="283"/>
      <c r="I7" s="36">
        <v>2</v>
      </c>
      <c r="J7" s="131">
        <v>719579</v>
      </c>
      <c r="K7" s="131">
        <v>719579</v>
      </c>
    </row>
    <row r="8" spans="1:11" ht="12.75" customHeight="1">
      <c r="A8" s="282" t="s">
        <v>290</v>
      </c>
      <c r="B8" s="283"/>
      <c r="C8" s="283"/>
      <c r="D8" s="283"/>
      <c r="E8" s="283"/>
      <c r="F8" s="283"/>
      <c r="G8" s="283"/>
      <c r="H8" s="283"/>
      <c r="I8" s="36">
        <v>3</v>
      </c>
      <c r="J8" s="131">
        <v>512659011</v>
      </c>
      <c r="K8" s="131">
        <v>602473968</v>
      </c>
    </row>
    <row r="9" spans="1:11" ht="12.75" customHeight="1">
      <c r="A9" s="282" t="s">
        <v>291</v>
      </c>
      <c r="B9" s="283"/>
      <c r="C9" s="283"/>
      <c r="D9" s="283"/>
      <c r="E9" s="283"/>
      <c r="F9" s="283"/>
      <c r="G9" s="283"/>
      <c r="H9" s="283"/>
      <c r="I9" s="36">
        <v>4</v>
      </c>
      <c r="J9" s="131">
        <v>305473271</v>
      </c>
      <c r="K9" s="131">
        <v>325247215</v>
      </c>
    </row>
    <row r="10" spans="1:11" ht="12.75" customHeight="1">
      <c r="A10" s="282" t="s">
        <v>292</v>
      </c>
      <c r="B10" s="283"/>
      <c r="C10" s="283"/>
      <c r="D10" s="283"/>
      <c r="E10" s="283"/>
      <c r="F10" s="283"/>
      <c r="G10" s="283"/>
      <c r="H10" s="283"/>
      <c r="I10" s="36">
        <v>5</v>
      </c>
      <c r="J10" s="131">
        <v>160096951</v>
      </c>
      <c r="K10" s="131">
        <v>49431837</v>
      </c>
    </row>
    <row r="11" spans="1:11" ht="12.75" customHeight="1">
      <c r="A11" s="282" t="s">
        <v>293</v>
      </c>
      <c r="B11" s="283"/>
      <c r="C11" s="283"/>
      <c r="D11" s="283"/>
      <c r="E11" s="283"/>
      <c r="F11" s="283"/>
      <c r="G11" s="283"/>
      <c r="H11" s="283"/>
      <c r="I11" s="36">
        <v>6</v>
      </c>
      <c r="J11" s="131">
        <v>0</v>
      </c>
      <c r="K11" s="131">
        <v>0</v>
      </c>
    </row>
    <row r="12" spans="1:11" ht="12.75" customHeight="1">
      <c r="A12" s="282" t="s">
        <v>294</v>
      </c>
      <c r="B12" s="283"/>
      <c r="C12" s="283"/>
      <c r="D12" s="283"/>
      <c r="E12" s="283"/>
      <c r="F12" s="283"/>
      <c r="G12" s="283"/>
      <c r="H12" s="283"/>
      <c r="I12" s="36">
        <v>7</v>
      </c>
      <c r="J12" s="131">
        <v>0</v>
      </c>
      <c r="K12" s="131">
        <v>0</v>
      </c>
    </row>
    <row r="13" spans="1:11" ht="12.75" customHeight="1">
      <c r="A13" s="282" t="s">
        <v>295</v>
      </c>
      <c r="B13" s="283"/>
      <c r="C13" s="283"/>
      <c r="D13" s="283"/>
      <c r="E13" s="283"/>
      <c r="F13" s="283"/>
      <c r="G13" s="283"/>
      <c r="H13" s="283"/>
      <c r="I13" s="36">
        <v>8</v>
      </c>
      <c r="J13" s="131">
        <v>0</v>
      </c>
      <c r="K13" s="131">
        <v>0</v>
      </c>
    </row>
    <row r="14" spans="1:11" ht="12.75" customHeight="1">
      <c r="A14" s="282" t="s">
        <v>296</v>
      </c>
      <c r="B14" s="283"/>
      <c r="C14" s="283"/>
      <c r="D14" s="283"/>
      <c r="E14" s="283"/>
      <c r="F14" s="283"/>
      <c r="G14" s="283"/>
      <c r="H14" s="283"/>
      <c r="I14" s="36">
        <v>9</v>
      </c>
      <c r="J14" s="131">
        <v>-4734344</v>
      </c>
      <c r="K14" s="131">
        <v>0</v>
      </c>
    </row>
    <row r="15" spans="1:12" ht="12.75" customHeight="1">
      <c r="A15" s="284" t="s">
        <v>297</v>
      </c>
      <c r="B15" s="285"/>
      <c r="C15" s="285"/>
      <c r="D15" s="285"/>
      <c r="E15" s="285"/>
      <c r="F15" s="285"/>
      <c r="G15" s="285"/>
      <c r="H15" s="285"/>
      <c r="I15" s="36">
        <v>10</v>
      </c>
      <c r="J15" s="132">
        <f>SUM(J6:J14)</f>
        <v>2285004838</v>
      </c>
      <c r="K15" s="132">
        <f>SUM(K6:K14)</f>
        <v>2289898849</v>
      </c>
      <c r="L15" s="108"/>
    </row>
    <row r="16" spans="1:11" ht="12.75" customHeight="1">
      <c r="A16" s="282" t="s">
        <v>298</v>
      </c>
      <c r="B16" s="283"/>
      <c r="C16" s="283"/>
      <c r="D16" s="283"/>
      <c r="E16" s="283"/>
      <c r="F16" s="283"/>
      <c r="G16" s="283"/>
      <c r="H16" s="283"/>
      <c r="I16" s="36">
        <v>11</v>
      </c>
      <c r="J16" s="131">
        <v>153289</v>
      </c>
      <c r="K16" s="131">
        <v>0</v>
      </c>
    </row>
    <row r="17" spans="1:11" ht="12.75" customHeight="1">
      <c r="A17" s="282" t="s">
        <v>299</v>
      </c>
      <c r="B17" s="283"/>
      <c r="C17" s="283"/>
      <c r="D17" s="283"/>
      <c r="E17" s="283"/>
      <c r="F17" s="283"/>
      <c r="G17" s="283"/>
      <c r="H17" s="283"/>
      <c r="I17" s="36">
        <v>12</v>
      </c>
      <c r="J17" s="131">
        <v>0</v>
      </c>
      <c r="K17" s="131">
        <v>0</v>
      </c>
    </row>
    <row r="18" spans="1:11" ht="12.75" customHeight="1">
      <c r="A18" s="282" t="s">
        <v>300</v>
      </c>
      <c r="B18" s="283"/>
      <c r="C18" s="283"/>
      <c r="D18" s="283"/>
      <c r="E18" s="283"/>
      <c r="F18" s="283"/>
      <c r="G18" s="283"/>
      <c r="H18" s="283"/>
      <c r="I18" s="36">
        <v>13</v>
      </c>
      <c r="J18" s="131">
        <v>-4734344</v>
      </c>
      <c r="K18" s="131">
        <v>4734344</v>
      </c>
    </row>
    <row r="19" spans="1:11" ht="12.75" customHeight="1">
      <c r="A19" s="282" t="s">
        <v>301</v>
      </c>
      <c r="B19" s="283"/>
      <c r="C19" s="283"/>
      <c r="D19" s="283"/>
      <c r="E19" s="283"/>
      <c r="F19" s="283"/>
      <c r="G19" s="283"/>
      <c r="H19" s="283"/>
      <c r="I19" s="36">
        <v>14</v>
      </c>
      <c r="J19" s="131">
        <v>0</v>
      </c>
      <c r="K19" s="131">
        <v>0</v>
      </c>
    </row>
    <row r="20" spans="1:11" ht="12.75" customHeight="1">
      <c r="A20" s="282" t="s">
        <v>302</v>
      </c>
      <c r="B20" s="283"/>
      <c r="C20" s="283"/>
      <c r="D20" s="283"/>
      <c r="E20" s="283"/>
      <c r="F20" s="283"/>
      <c r="G20" s="283"/>
      <c r="H20" s="283"/>
      <c r="I20" s="36">
        <v>15</v>
      </c>
      <c r="J20" s="131">
        <v>0</v>
      </c>
      <c r="K20" s="131">
        <v>0</v>
      </c>
    </row>
    <row r="21" spans="1:11" ht="12.75" customHeight="1">
      <c r="A21" s="282" t="s">
        <v>303</v>
      </c>
      <c r="B21" s="283"/>
      <c r="C21" s="283"/>
      <c r="D21" s="283"/>
      <c r="E21" s="283"/>
      <c r="F21" s="283"/>
      <c r="G21" s="283"/>
      <c r="H21" s="283"/>
      <c r="I21" s="36">
        <v>16</v>
      </c>
      <c r="J21" s="131">
        <v>114077558</v>
      </c>
      <c r="K21" s="131">
        <v>159667</v>
      </c>
    </row>
    <row r="22" spans="1:11" ht="12.75" customHeight="1">
      <c r="A22" s="284" t="s">
        <v>304</v>
      </c>
      <c r="B22" s="285"/>
      <c r="C22" s="285"/>
      <c r="D22" s="285"/>
      <c r="E22" s="285"/>
      <c r="F22" s="285"/>
      <c r="G22" s="285"/>
      <c r="H22" s="285"/>
      <c r="I22" s="36">
        <v>17</v>
      </c>
      <c r="J22" s="133">
        <f>SUM(J16:J21)</f>
        <v>109496503</v>
      </c>
      <c r="K22" s="133">
        <f>SUM(K16:K21)</f>
        <v>4894011</v>
      </c>
    </row>
    <row r="23" spans="1:11" ht="12.75">
      <c r="A23" s="286"/>
      <c r="B23" s="287"/>
      <c r="C23" s="287"/>
      <c r="D23" s="287"/>
      <c r="E23" s="287"/>
      <c r="F23" s="287"/>
      <c r="G23" s="287"/>
      <c r="H23" s="287"/>
      <c r="I23" s="288"/>
      <c r="J23" s="288"/>
      <c r="K23" s="289"/>
    </row>
    <row r="24" spans="1:12" ht="12.75" customHeight="1">
      <c r="A24" s="276" t="s">
        <v>305</v>
      </c>
      <c r="B24" s="277"/>
      <c r="C24" s="277"/>
      <c r="D24" s="277"/>
      <c r="E24" s="277"/>
      <c r="F24" s="277"/>
      <c r="G24" s="277"/>
      <c r="H24" s="277"/>
      <c r="I24" s="37">
        <v>18</v>
      </c>
      <c r="J24" s="130">
        <v>95337393</v>
      </c>
      <c r="K24" s="130">
        <v>8635797</v>
      </c>
      <c r="L24" s="108"/>
    </row>
    <row r="25" spans="1:12" ht="17.25" customHeight="1">
      <c r="A25" s="278" t="s">
        <v>306</v>
      </c>
      <c r="B25" s="279"/>
      <c r="C25" s="279"/>
      <c r="D25" s="279"/>
      <c r="E25" s="279"/>
      <c r="F25" s="279"/>
      <c r="G25" s="279"/>
      <c r="H25" s="279"/>
      <c r="I25" s="38">
        <v>19</v>
      </c>
      <c r="J25" s="133">
        <v>14159110</v>
      </c>
      <c r="K25" s="133">
        <v>-3741786</v>
      </c>
      <c r="L25" s="108"/>
    </row>
  </sheetData>
  <sheetProtection/>
  <protectedRanges>
    <protectedRange sqref="E2:E3" name="Range1_1"/>
    <protectedRange sqref="G2:H3" name="Range1"/>
  </protectedRanges>
  <mergeCells count="26">
    <mergeCell ref="C2:D2"/>
    <mergeCell ref="G2:H2"/>
    <mergeCell ref="A4:H4"/>
    <mergeCell ref="A5:H5"/>
    <mergeCell ref="A6:H6"/>
    <mergeCell ref="A7:H7"/>
    <mergeCell ref="A3:K3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K22 J24:K2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110" zoomScaleSheetLayoutView="110" zoomScalePageLayoutView="0" workbookViewId="0" topLeftCell="A16">
      <selection activeCell="N42" sqref="N42"/>
    </sheetView>
  </sheetViews>
  <sheetFormatPr defaultColWidth="9.140625" defaultRowHeight="12.75"/>
  <cols>
    <col min="1" max="16384" width="9.140625" style="111" customWidth="1"/>
  </cols>
  <sheetData>
    <row r="1" spans="1:10" ht="11.2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1.25">
      <c r="A2" s="296" t="s">
        <v>307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1.2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1.25">
      <c r="A4" s="297" t="s">
        <v>308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1.25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1.25">
      <c r="A6" s="115" t="s">
        <v>309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1.25">
      <c r="A7" s="115"/>
      <c r="B7" s="116" t="s">
        <v>310</v>
      </c>
      <c r="C7" s="115"/>
      <c r="D7" s="115"/>
      <c r="E7" s="115"/>
      <c r="F7" s="115"/>
      <c r="G7" s="115"/>
      <c r="H7" s="115"/>
      <c r="I7" s="115"/>
      <c r="J7" s="115"/>
    </row>
    <row r="8" spans="1:10" ht="11.25">
      <c r="A8" s="115"/>
      <c r="B8" s="116"/>
      <c r="C8" s="115"/>
      <c r="D8" s="115"/>
      <c r="E8" s="115"/>
      <c r="F8" s="115"/>
      <c r="G8" s="115"/>
      <c r="H8" s="115"/>
      <c r="I8" s="115"/>
      <c r="J8" s="115"/>
    </row>
    <row r="9" spans="1:10" ht="11.25">
      <c r="A9" s="115" t="s">
        <v>311</v>
      </c>
      <c r="B9" s="116"/>
      <c r="C9" s="115"/>
      <c r="D9" s="115"/>
      <c r="E9" s="115"/>
      <c r="F9" s="115"/>
      <c r="G9" s="115"/>
      <c r="H9" s="115"/>
      <c r="I9" s="115"/>
      <c r="J9" s="115"/>
    </row>
    <row r="10" spans="1:10" ht="11.25">
      <c r="A10" s="115"/>
      <c r="B10" s="116" t="s">
        <v>348</v>
      </c>
      <c r="C10" s="115"/>
      <c r="D10" s="115"/>
      <c r="E10" s="115"/>
      <c r="F10" s="115"/>
      <c r="G10" s="115"/>
      <c r="H10" s="115"/>
      <c r="I10" s="115"/>
      <c r="J10" s="115"/>
    </row>
    <row r="11" spans="1:10" ht="11.25">
      <c r="A11" s="115"/>
      <c r="B11" s="116" t="s">
        <v>349</v>
      </c>
      <c r="C11" s="115"/>
      <c r="D11" s="115"/>
      <c r="E11" s="115"/>
      <c r="F11" s="115"/>
      <c r="G11" s="115"/>
      <c r="H11" s="115"/>
      <c r="I11" s="115"/>
      <c r="J11" s="115"/>
    </row>
    <row r="12" spans="1:10" ht="11.25">
      <c r="A12" s="115"/>
      <c r="B12" s="116"/>
      <c r="C12" s="115"/>
      <c r="D12" s="115"/>
      <c r="E12" s="115"/>
      <c r="F12" s="115"/>
      <c r="G12" s="115"/>
      <c r="H12" s="115"/>
      <c r="I12" s="115"/>
      <c r="J12" s="115"/>
    </row>
    <row r="13" spans="1:10" ht="11.25">
      <c r="A13" s="119" t="s">
        <v>312</v>
      </c>
      <c r="B13" s="116"/>
      <c r="C13" s="115"/>
      <c r="D13" s="115"/>
      <c r="E13" s="115"/>
      <c r="F13" s="115"/>
      <c r="G13" s="115"/>
      <c r="H13" s="115"/>
      <c r="I13" s="115"/>
      <c r="J13" s="115"/>
    </row>
    <row r="14" spans="1:10" ht="12" customHeight="1">
      <c r="A14" s="119"/>
      <c r="B14" s="298" t="s">
        <v>350</v>
      </c>
      <c r="C14" s="298"/>
      <c r="D14" s="298"/>
      <c r="E14" s="298"/>
      <c r="F14" s="298"/>
      <c r="G14" s="298"/>
      <c r="H14" s="298"/>
      <c r="I14" s="298"/>
      <c r="J14" s="298"/>
    </row>
    <row r="15" spans="1:10" ht="11.25">
      <c r="A15" s="119"/>
      <c r="B15" s="134"/>
      <c r="C15" s="135"/>
      <c r="D15" s="135"/>
      <c r="E15" s="135"/>
      <c r="F15" s="135"/>
      <c r="G15" s="135"/>
      <c r="H15" s="135"/>
      <c r="I15" s="135"/>
      <c r="J15" s="135"/>
    </row>
    <row r="16" spans="1:10" ht="11.25">
      <c r="A16" s="119"/>
      <c r="B16" s="134"/>
      <c r="C16" s="135"/>
      <c r="D16" s="135"/>
      <c r="E16" s="135"/>
      <c r="F16" s="135"/>
      <c r="G16" s="135"/>
      <c r="H16" s="135"/>
      <c r="I16" s="135"/>
      <c r="J16" s="135"/>
    </row>
    <row r="17" spans="1:10" ht="11.25">
      <c r="A17" s="119"/>
      <c r="B17" s="128"/>
      <c r="C17" s="120"/>
      <c r="D17" s="120"/>
      <c r="E17" s="110"/>
      <c r="F17" s="110"/>
      <c r="G17" s="110"/>
      <c r="H17" s="110"/>
      <c r="I17" s="110"/>
      <c r="J17" s="110"/>
    </row>
    <row r="18" spans="1:10" ht="11.25">
      <c r="A18" s="117" t="s">
        <v>313</v>
      </c>
      <c r="B18" s="129"/>
      <c r="C18" s="120"/>
      <c r="D18" s="120"/>
      <c r="E18" s="120"/>
      <c r="F18" s="120"/>
      <c r="G18" s="120"/>
      <c r="H18" s="120"/>
      <c r="I18" s="120"/>
      <c r="J18" s="112"/>
    </row>
    <row r="19" spans="1:10" ht="11.25">
      <c r="A19" s="112"/>
      <c r="B19" s="112" t="s">
        <v>314</v>
      </c>
      <c r="C19" s="112"/>
      <c r="D19" s="112"/>
      <c r="E19" s="112"/>
      <c r="F19" s="120"/>
      <c r="G19" s="120"/>
      <c r="H19" s="120"/>
      <c r="I19" s="120"/>
      <c r="J19" s="112"/>
    </row>
    <row r="20" spans="1:10" ht="11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10" ht="11.25">
      <c r="A21" s="117" t="s">
        <v>315</v>
      </c>
      <c r="B21" s="112"/>
      <c r="C21" s="112"/>
      <c r="D21" s="112"/>
      <c r="E21" s="112"/>
      <c r="F21" s="112"/>
      <c r="G21" s="112"/>
      <c r="H21" s="112"/>
      <c r="I21" s="112"/>
      <c r="J21" s="112"/>
    </row>
    <row r="22" spans="1:10" ht="11.25">
      <c r="A22" s="112"/>
      <c r="B22" s="117" t="s">
        <v>316</v>
      </c>
      <c r="C22" s="117"/>
      <c r="D22" s="117"/>
      <c r="E22" s="112"/>
      <c r="F22" s="112"/>
      <c r="G22" s="112"/>
      <c r="H22" s="112"/>
      <c r="I22" s="112"/>
      <c r="J22" s="112"/>
    </row>
    <row r="23" spans="1:10" ht="11.25">
      <c r="A23" s="112"/>
      <c r="B23" s="112" t="s">
        <v>317</v>
      </c>
      <c r="C23" s="112"/>
      <c r="D23" s="112"/>
      <c r="E23" s="112"/>
      <c r="F23" s="112"/>
      <c r="G23" s="112"/>
      <c r="H23" s="112"/>
      <c r="I23" s="112"/>
      <c r="J23" s="112"/>
    </row>
    <row r="24" spans="1:10" ht="11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</row>
    <row r="25" spans="1:10" ht="11.25">
      <c r="A25" s="117" t="s">
        <v>318</v>
      </c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ht="11.25">
      <c r="A26" s="112"/>
      <c r="B26" s="112" t="s">
        <v>351</v>
      </c>
      <c r="C26" s="112"/>
      <c r="D26" s="112"/>
      <c r="E26" s="112"/>
      <c r="F26" s="112"/>
      <c r="G26" s="112"/>
      <c r="H26" s="112"/>
      <c r="I26" s="112"/>
      <c r="J26" s="112"/>
    </row>
    <row r="27" spans="1:10" ht="11.25">
      <c r="A27" s="112"/>
      <c r="B27" s="112" t="s">
        <v>352</v>
      </c>
      <c r="C27" s="112"/>
      <c r="D27" s="112"/>
      <c r="E27" s="112"/>
      <c r="F27" s="112"/>
      <c r="G27" s="112"/>
      <c r="H27" s="112"/>
      <c r="I27" s="113"/>
      <c r="J27" s="112"/>
    </row>
    <row r="28" spans="2:10" ht="11.25">
      <c r="B28" s="112" t="s">
        <v>353</v>
      </c>
      <c r="C28" s="112"/>
      <c r="D28" s="112"/>
      <c r="E28" s="112"/>
      <c r="F28" s="112"/>
      <c r="G28" s="112"/>
      <c r="H28" s="112"/>
      <c r="I28" s="112"/>
      <c r="J28" s="112"/>
    </row>
    <row r="29" spans="2:10" ht="11.25">
      <c r="B29" s="112" t="s">
        <v>354</v>
      </c>
      <c r="C29" s="112"/>
      <c r="D29" s="112"/>
      <c r="E29" s="112"/>
      <c r="F29" s="112"/>
      <c r="G29" s="112"/>
      <c r="H29" s="112"/>
      <c r="I29" s="112"/>
      <c r="J29" s="112"/>
    </row>
    <row r="30" ht="11.25">
      <c r="B30" s="111" t="s">
        <v>355</v>
      </c>
    </row>
    <row r="31" ht="11.25">
      <c r="B31" s="111" t="s">
        <v>356</v>
      </c>
    </row>
    <row r="32" ht="11.25">
      <c r="B32" s="111" t="s">
        <v>357</v>
      </c>
    </row>
    <row r="33" ht="11.25">
      <c r="B33" s="111" t="s">
        <v>358</v>
      </c>
    </row>
    <row r="35" ht="11.25">
      <c r="A35" s="118" t="s">
        <v>319</v>
      </c>
    </row>
    <row r="36" ht="11.25">
      <c r="B36" s="111" t="s">
        <v>320</v>
      </c>
    </row>
    <row r="37" ht="11.25">
      <c r="B37" s="111" t="s">
        <v>321</v>
      </c>
    </row>
    <row r="39" ht="11.25">
      <c r="A39" s="118" t="s">
        <v>322</v>
      </c>
    </row>
    <row r="40" ht="11.25">
      <c r="B40" s="111" t="s">
        <v>359</v>
      </c>
    </row>
    <row r="41" ht="11.25">
      <c r="B41" s="111" t="s">
        <v>360</v>
      </c>
    </row>
    <row r="42" ht="11.25">
      <c r="B42" s="111" t="s">
        <v>361</v>
      </c>
    </row>
    <row r="43" ht="11.25">
      <c r="B43" s="111" t="s">
        <v>362</v>
      </c>
    </row>
    <row r="44" ht="11.25">
      <c r="B44" s="111" t="s">
        <v>363</v>
      </c>
    </row>
    <row r="45" ht="11.25">
      <c r="B45" s="111" t="s">
        <v>364</v>
      </c>
    </row>
    <row r="47" ht="11.25">
      <c r="A47" s="118" t="s">
        <v>323</v>
      </c>
    </row>
    <row r="48" ht="11.25">
      <c r="B48" s="111" t="s">
        <v>365</v>
      </c>
    </row>
    <row r="49" ht="11.25">
      <c r="B49" s="111" t="s">
        <v>366</v>
      </c>
    </row>
    <row r="50" ht="11.25">
      <c r="B50" s="111" t="s">
        <v>367</v>
      </c>
    </row>
    <row r="51" ht="11.25">
      <c r="B51" s="111" t="s">
        <v>368</v>
      </c>
    </row>
    <row r="52" ht="11.25">
      <c r="B52" s="111" t="s">
        <v>369</v>
      </c>
    </row>
    <row r="54" ht="11.25">
      <c r="A54" s="118" t="s">
        <v>324</v>
      </c>
    </row>
    <row r="55" ht="11.25">
      <c r="B55" s="111" t="s">
        <v>370</v>
      </c>
    </row>
    <row r="56" spans="2:10" ht="11.25">
      <c r="B56" s="111" t="s">
        <v>371</v>
      </c>
      <c r="D56" s="121"/>
      <c r="E56" s="121"/>
      <c r="F56" s="121"/>
      <c r="G56" s="121"/>
      <c r="H56" s="121"/>
      <c r="I56" s="121"/>
      <c r="J56" s="121"/>
    </row>
    <row r="59" ht="11.25">
      <c r="A59" s="118" t="s">
        <v>325</v>
      </c>
    </row>
    <row r="60" spans="1:9" ht="11.25">
      <c r="A60" s="118"/>
      <c r="B60" s="121" t="s">
        <v>372</v>
      </c>
      <c r="C60" s="121"/>
      <c r="D60" s="121"/>
      <c r="E60" s="121"/>
      <c r="F60" s="121"/>
      <c r="G60" s="121"/>
      <c r="H60" s="121"/>
      <c r="I60" s="121"/>
    </row>
    <row r="61" spans="2:9" ht="11.25">
      <c r="B61" s="121"/>
      <c r="C61" s="121"/>
      <c r="D61" s="121"/>
      <c r="E61" s="121"/>
      <c r="F61" s="121"/>
      <c r="G61" s="121"/>
      <c r="H61" s="121"/>
      <c r="I61" s="121"/>
    </row>
    <row r="64" ht="11.25">
      <c r="B64" s="111" t="s">
        <v>36</v>
      </c>
    </row>
  </sheetData>
  <sheetProtection/>
  <mergeCells count="3">
    <mergeCell ref="A2:J2"/>
    <mergeCell ref="A4:J4"/>
    <mergeCell ref="B14:J14"/>
  </mergeCells>
  <printOptions/>
  <pageMargins left="0.42" right="0.38" top="1" bottom="1" header="0.5" footer="0.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2015-07-30T09:33:36Z</cp:lastPrinted>
  <dcterms:created xsi:type="dcterms:W3CDTF">2008-10-17T11:51:54Z</dcterms:created>
  <dcterms:modified xsi:type="dcterms:W3CDTF">2015-07-30T11:12:59Z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KONCAR-227-11626</vt:lpwstr>
  </property>
  <property fmtid="{D5CDD505-2E9C-101B-9397-08002B2CF9AE}" pid="3" name="_dlc_DocIdItemGuid">
    <vt:lpwstr>924d0049-1292-48fe-a829-a93aa31e3eee</vt:lpwstr>
  </property>
  <property fmtid="{D5CDD505-2E9C-101B-9397-08002B2CF9AE}" pid="4" name="_dlc_DocIdUrl">
    <vt:lpwstr>http://koncarintranet/kddintranet/1511/uču/_layouts/DocIdRedir.aspx?ID=KONCAR-227-11626, KONCAR-227-11626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