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4055" windowHeight="1278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0">'General'!$A$1:$I$68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<sst xmlns="http://schemas.openxmlformats.org/spreadsheetml/2006/main" count="1635" uniqueCount="348">
  <si>
    <t>Naziv pozicije</t>
  </si>
  <si>
    <t xml:space="preserve">   3. Goodwill</t>
  </si>
  <si>
    <t/>
  </si>
  <si>
    <t>M.P.</t>
  </si>
  <si>
    <t>3</t>
  </si>
  <si>
    <t>4</t>
  </si>
  <si>
    <r>
      <t xml:space="preserve">AOP
</t>
    </r>
    <r>
      <rPr>
        <b/>
        <sz val="8"/>
        <rFont val="Arial"/>
        <family val="0"/>
      </rPr>
      <t>oznaka</t>
    </r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</si>
  <si>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</si>
  <si>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</si>
  <si>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</si>
  <si>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</si>
  <si>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</si>
  <si>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</si>
  <si>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</si>
  <si>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Zagreb</t>
  </si>
  <si>
    <t>Grad zagreb</t>
  </si>
  <si>
    <t>2711</t>
  </si>
  <si>
    <t>Končar - Energetika i usluge d.o.o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</si>
  <si>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</si>
  <si>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</si>
  <si>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</si>
  <si>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</si>
  <si>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</si>
  <si>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</si>
  <si>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</si>
  <si>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</si>
  <si>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</si>
  <si>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</si>
  <si>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</si>
  <si>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</si>
  <si>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</si>
  <si>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</si>
  <si>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</si>
  <si>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</si>
  <si>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</si>
  <si>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MARINA MARKUŠIĆ</t>
  </si>
  <si>
    <t>01 3667175</t>
  </si>
  <si>
    <t>01 3655377</t>
  </si>
  <si>
    <t>marina.markusic@koncar.hr</t>
  </si>
  <si>
    <t>DARINKO BAGO</t>
  </si>
  <si>
    <t>5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</si>
  <si>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</si>
  <si>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</si>
  <si>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</si>
  <si>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</si>
  <si>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</si>
  <si>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</si>
  <si>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</si>
  <si>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</si>
  <si>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</si>
  <si>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</si>
  <si>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</si>
  <si>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</si>
  <si>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</si>
  <si>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</si>
  <si>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</si>
  <si>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</si>
  <si>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</si>
  <si>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</si>
  <si>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</si>
  <si>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</si>
  <si>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</si>
  <si>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</si>
  <si>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</si>
  <si>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</si>
  <si>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</si>
  <si>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</si>
  <si>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</si>
  <si>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</si>
  <si>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</si>
  <si>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</si>
  <si>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</si>
  <si>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</si>
  <si>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</si>
  <si>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</si>
  <si>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</si>
  <si>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</si>
  <si>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</si>
  <si>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</si>
  <si>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</si>
  <si>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</si>
  <si>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</si>
  <si>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</si>
  <si>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</si>
  <si>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</si>
  <si>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</si>
  <si>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</si>
  <si>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</si>
  <si>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</si>
  <si>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</si>
  <si>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</si>
  <si>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</si>
  <si>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</si>
  <si>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</si>
  <si>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</si>
  <si>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</si>
  <si>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</si>
  <si>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</si>
  <si>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</si>
  <si>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</si>
  <si>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</si>
  <si>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</si>
  <si>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</si>
  <si>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</si>
  <si>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</si>
  <si>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</si>
  <si>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</si>
  <si>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</si>
  <si>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</si>
  <si>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</si>
  <si>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</si>
  <si>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</si>
  <si>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</si>
  <si>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</si>
  <si>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</si>
  <si>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</si>
  <si>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</si>
  <si>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</si>
  <si>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</si>
  <si>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</si>
  <si>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</si>
  <si>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</si>
  <si>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</si>
  <si>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</si>
  <si>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</si>
  <si>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</si>
  <si>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</si>
  <si>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</si>
  <si>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</si>
  <si>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</si>
  <si>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</si>
  <si>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</si>
  <si>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</si>
  <si>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</si>
  <si>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</si>
  <si>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1. Attributable to majority owners</t>
  </si>
  <si>
    <t>2. Attributable to minority interest</t>
  </si>
  <si>
    <t>ADDITION TO BALANCE SHEET (only for consolidated financial statements)</t>
  </si>
  <si>
    <t>ISSUED CAPITAL AND RESERVES</t>
  </si>
  <si>
    <t>EQUITY AND LIABILITIES</t>
  </si>
  <si>
    <t>Company: Končar - Electrical Industry Inc.</t>
  </si>
  <si>
    <t>Position</t>
  </si>
  <si>
    <t>Previous period</t>
  </si>
  <si>
    <t>Current period</t>
  </si>
  <si>
    <t xml:space="preserve">AOP
</t>
  </si>
  <si>
    <t>Balance Sheet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</si>
  <si>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</si>
  <si>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</si>
  <si>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</si>
  <si>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</si>
  <si>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</si>
  <si>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</si>
  <si>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</si>
  <si>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</si>
  <si>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</si>
  <si>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</si>
  <si>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</si>
  <si>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</si>
  <si>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</si>
  <si>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</si>
  <si>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</si>
  <si>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</si>
  <si>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</si>
  <si>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</si>
  <si>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</si>
  <si>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</si>
  <si>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</si>
  <si>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</si>
  <si>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</si>
  <si>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</si>
  <si>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</si>
  <si>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</si>
  <si>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</si>
  <si>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</si>
  <si>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</si>
  <si>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</si>
  <si>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</si>
  <si>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</si>
  <si>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</si>
  <si>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</si>
  <si>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</si>
  <si>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</si>
  <si>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</si>
  <si>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</si>
  <si>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</si>
  <si>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</si>
  <si>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</si>
  <si>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</si>
  <si>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</si>
  <si>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</si>
  <si>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 xml:space="preserve"> 1. Attributable to majority owners</t>
  </si>
  <si>
    <t xml:space="preserve"> 2. Attributable to minority interest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</si>
  <si>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</si>
  <si>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</si>
  <si>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</si>
  <si>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</si>
  <si>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</si>
  <si>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</si>
  <si>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</si>
  <si>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</si>
  <si>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</si>
  <si>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</si>
  <si>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</si>
  <si>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</si>
  <si>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PROFIT AND LOSS ACCOUNT  (only for consolidated financial statements)</t>
  </si>
  <si>
    <t>STATEMENT OF OTHER COMPREHENSIVE INCOME (only for IFRS adopters)</t>
  </si>
  <si>
    <t>ADDITION TO STATEMENT OF OTHER COMPREHENSIVE INCOME  (only for consolidated financial statements)</t>
  </si>
  <si>
    <t>VI. COMPREHENSIVE INCOME OR LOSS FOR THE PERIOD</t>
  </si>
  <si>
    <t>Income statement</t>
  </si>
  <si>
    <t>Company: Končar -Electrical Industry Inc.</t>
  </si>
  <si>
    <t>XIV.  PROFIT OR LOSS FOR THE PERIOD</t>
  </si>
  <si>
    <t>STATEMENT OF CASH FLOWS  - Direct method</t>
  </si>
  <si>
    <t>Legal entity: Končar Electrical Industry INC.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</si>
  <si>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</si>
  <si>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</si>
  <si>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</si>
  <si>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</si>
  <si>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</si>
  <si>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</si>
  <si>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to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</si>
  <si>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</si>
  <si>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</si>
  <si>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</si>
  <si>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</si>
  <si>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</si>
  <si>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</si>
  <si>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to 012)</t>
  </si>
  <si>
    <t xml:space="preserve">A1) NET INCREASE OF CASH FLOW FROM OPERATING ACTIVITIES </t>
  </si>
  <si>
    <t xml:space="preserve">A2) NET DECREASE OF CASH FLOW FROM OPERATING ACTIVITIES 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</si>
  <si>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</si>
  <si>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</si>
  <si>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</si>
  <si>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</si>
  <si>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</si>
  <si>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activities(016 to 020)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</si>
  <si>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</si>
  <si>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</si>
  <si>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</si>
  <si>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(022 to 024)</t>
  </si>
  <si>
    <t>B1) NET INCREASE OF CASH FLOW FROM INVESTING ACTIVITIES</t>
  </si>
  <si>
    <t>B2) NET DECREASE OF CASH FLOW FROM INVESTING 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</si>
  <si>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</si>
  <si>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</si>
  <si>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</si>
  <si>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to 030)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</si>
  <si>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</si>
  <si>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</si>
  <si>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</si>
  <si>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</si>
  <si>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</si>
  <si>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to 036)</t>
  </si>
  <si>
    <t xml:space="preserve">C1) NET INCREASE OF CASH FLOW FROM FINANCING ACTIVITIES </t>
  </si>
  <si>
    <t>C2) NET DECREASE OF CASH FLOW FROM FINANCING  ACTIVITIES</t>
  </si>
  <si>
    <t>Total increases of cash flows (014 – 015 + 026– 027 + 038 – 039)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</si>
  <si>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</si>
  <si>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</si>
  <si>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</si>
  <si>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</si>
  <si>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</si>
  <si>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CASH FLOW FROM INVESTING ACTIVITIES</t>
  </si>
  <si>
    <t>CASH FLOW FROM FINANCING ACTIVITIES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</si>
  <si>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</si>
  <si>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</si>
  <si>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</si>
  <si>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</si>
  <si>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</si>
  <si>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</si>
  <si>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</si>
  <si>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</si>
  <si>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</si>
  <si>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</si>
  <si>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</si>
  <si>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</si>
  <si>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</si>
  <si>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</si>
  <si>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</si>
  <si>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</si>
  <si>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</si>
  <si>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</si>
  <si>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</si>
  <si>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Previous year</t>
  </si>
  <si>
    <t>Current year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</si>
  <si>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</si>
  <si>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</si>
  <si>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</si>
  <si>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</si>
  <si>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</si>
  <si>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</si>
  <si>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</si>
  <si>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</si>
  <si>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</si>
  <si>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</si>
  <si>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</si>
  <si>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</si>
  <si>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</si>
  <si>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</si>
  <si>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</si>
  <si>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</si>
  <si>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</si>
  <si>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</si>
  <si>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</si>
  <si>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</si>
  <si>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</si>
  <si>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</si>
  <si>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</si>
  <si>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</si>
  <si>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</si>
  <si>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</si>
  <si>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</si>
  <si>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</si>
  <si>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(fill in only surname and name of contact person)</t>
  </si>
  <si>
    <t>Annual financial report GFI-POD</t>
  </si>
  <si>
    <t>Appendix 1</t>
  </si>
  <si>
    <t>Reporting period:</t>
  </si>
  <si>
    <t>to</t>
  </si>
  <si>
    <t>KONČAR - ELECTRICAL INDUSTRY Inc.</t>
  </si>
  <si>
    <t>Note</t>
  </si>
  <si>
    <t>B) PROVISIONS (080 to 082)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</si>
  <si>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</si>
  <si>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</si>
  <si>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</si>
  <si>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</si>
  <si>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</si>
  <si>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</si>
  <si>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</si>
  <si>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V. RETAINED EARNINGS OR LOSS CARRIED FORWARD (073 to 074)</t>
  </si>
  <si>
    <t>VI. NET PROFIT OR LOSS FOR THE PERIOD (076 to 077)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</si>
  <si>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</si>
  <si>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</si>
  <si>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</si>
  <si>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</si>
  <si>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</si>
  <si>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</si>
  <si>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</si>
  <si>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1. Profit before taxes (146 to 147)</t>
  </si>
  <si>
    <t>2. Loss before taxes (147 to 146)</t>
  </si>
  <si>
    <t>1. Profit for the period (149 to 151)</t>
  </si>
  <si>
    <t>2. Loss for the period (151 to 148)</t>
  </si>
  <si>
    <t>YES</t>
  </si>
  <si>
    <t>040, 042</t>
  </si>
  <si>
    <t>period 1.1.2015 to 31.12.2015</t>
  </si>
  <si>
    <t>as of 31.12.2015</t>
  </si>
  <si>
    <t>STATEMENT OF CHANGES IN EQUITY</t>
  </si>
  <si>
    <t>period</t>
  </si>
  <si>
    <t>Notes to Financial Statement</t>
  </si>
  <si>
    <t xml:space="preserve">1. Audited annual financial statements </t>
  </si>
  <si>
    <t>4. The decision of the competent authority (the proposal) about the development of the annual financial statements</t>
  </si>
  <si>
    <t>5. Decision on the allocation of profits or covering of loss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</si>
</sst>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4" fillId="0" borderId="0" xfId="57" applyFont="1" applyBorder="1" applyAlignment="1" applyProtection="1">
      <alignment horizontal="right" vertical="center" wrapText="1"/>
      <protection hidden="1"/>
    </xf>
    <xf numFmtId="0" fontId="14" fillId="0" borderId="0" xfId="57" applyFont="1" applyAlignment="1" applyProtection="1">
      <alignment horizontal="right"/>
      <protection hidden="1"/>
    </xf>
    <xf numFmtId="0" fontId="14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2">
      <alignment vertical="top"/>
      <protection/>
    </xf>
    <xf numFmtId="0" fontId="11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ill="1" applyBorder="1" applyAlignment="1">
      <alignment/>
    </xf>
    <xf numFmtId="0" fontId="6" fillId="34" borderId="23" xfId="0" applyFont="1" applyFill="1" applyBorder="1" applyAlignment="1">
      <alignment horizontal="center" vertical="center" wrapText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7" xfId="57" applyFont="1" applyFill="1" applyBorder="1" applyAlignment="1" applyProtection="1">
      <alignment vertical="center"/>
      <protection hidden="1"/>
    </xf>
    <xf numFmtId="0" fontId="18" fillId="0" borderId="0" xfId="62" applyFont="1" applyBorder="1" applyAlignment="1" applyProtection="1">
      <alignment vertical="center"/>
      <protection hidden="1"/>
    </xf>
    <xf numFmtId="0" fontId="18" fillId="0" borderId="27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8" xfId="57" applyFont="1" applyBorder="1" applyAlignment="1" applyProtection="1">
      <alignment/>
      <protection hidden="1"/>
    </xf>
    <xf numFmtId="0" fontId="3" fillId="0" borderId="28" xfId="57" applyFont="1" applyBorder="1" applyAlignment="1">
      <alignment/>
      <protection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top"/>
      <protection hidden="1"/>
    </xf>
    <xf numFmtId="0" fontId="19" fillId="0" borderId="0" xfId="62" applyFont="1" applyBorder="1" applyAlignment="1">
      <alignment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8" fillId="0" borderId="0" xfId="62" applyFont="1" applyBorder="1" applyAlignment="1" applyProtection="1">
      <alignment horizontal="left"/>
      <protection hidden="1"/>
    </xf>
    <xf numFmtId="0" fontId="11" fillId="0" borderId="0" xfId="62" applyBorder="1" applyAlignment="1">
      <alignment/>
      <protection/>
    </xf>
    <xf numFmtId="0" fontId="11" fillId="0" borderId="27" xfId="62" applyBorder="1" applyAlignment="1">
      <alignment/>
      <protection/>
    </xf>
    <xf numFmtId="0" fontId="18" fillId="0" borderId="0" xfId="62" applyFont="1" applyFill="1" applyBorder="1" applyAlignment="1" applyProtection="1">
      <alignment horizontal="left"/>
      <protection hidden="1"/>
    </xf>
    <xf numFmtId="0" fontId="11" fillId="0" borderId="0" xfId="62" applyFill="1" applyBorder="1" applyAlignment="1">
      <alignment/>
      <protection/>
    </xf>
    <xf numFmtId="0" fontId="11" fillId="0" borderId="27" xfId="62" applyFill="1" applyBorder="1" applyAlignment="1">
      <alignment/>
      <protection/>
    </xf>
    <xf numFmtId="49" fontId="2" fillId="33" borderId="3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Border="1" applyAlignment="1" applyProtection="1">
      <alignment horizontal="center" vertical="center"/>
      <protection hidden="1" locked="0"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 vertical="center"/>
      <protection hidden="1"/>
    </xf>
    <xf numFmtId="0" fontId="2" fillId="33" borderId="30" xfId="57" applyFont="1" applyFill="1" applyBorder="1" applyAlignment="1" applyProtection="1">
      <alignment horizontal="left" vertical="center"/>
      <protection hidden="1" locked="0"/>
    </xf>
    <xf numFmtId="0" fontId="3" fillId="0" borderId="32" xfId="57" applyFont="1" applyBorder="1" applyAlignment="1">
      <alignment horizontal="left" vertical="center"/>
      <protection/>
    </xf>
    <xf numFmtId="0" fontId="3" fillId="0" borderId="31" xfId="57" applyFont="1" applyBorder="1" applyAlignment="1">
      <alignment horizontal="left" vertical="center"/>
      <protection/>
    </xf>
    <xf numFmtId="0" fontId="3" fillId="0" borderId="18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8" xfId="57" applyFont="1" applyBorder="1" applyAlignment="1" applyProtection="1">
      <alignment horizontal="right" wrapText="1"/>
      <protection hidden="1"/>
    </xf>
    <xf numFmtId="0" fontId="3" fillId="0" borderId="32" xfId="57" applyFont="1" applyBorder="1" applyAlignment="1">
      <alignment horizontal="left"/>
      <protection/>
    </xf>
    <xf numFmtId="0" fontId="3" fillId="0" borderId="31" xfId="57" applyFont="1" applyBorder="1" applyAlignment="1">
      <alignment horizontal="left"/>
      <protection/>
    </xf>
    <xf numFmtId="0" fontId="3" fillId="0" borderId="27" xfId="57" applyFont="1" applyBorder="1" applyAlignment="1" applyProtection="1">
      <alignment horizontal="right"/>
      <protection hidden="1"/>
    </xf>
    <xf numFmtId="0" fontId="2" fillId="0" borderId="18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18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vertical="center" wrapText="1"/>
      <protection hidden="1"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35" borderId="30" xfId="57" applyFont="1" applyFill="1" applyBorder="1" applyAlignment="1" applyProtection="1">
      <alignment horizontal="left" vertical="center"/>
      <protection hidden="1" locked="0"/>
    </xf>
    <xf numFmtId="0" fontId="3" fillId="35" borderId="32" xfId="57" applyFont="1" applyFill="1" applyBorder="1" applyAlignment="1">
      <alignment horizontal="left" vertical="center"/>
      <protection/>
    </xf>
    <xf numFmtId="0" fontId="3" fillId="35" borderId="31" xfId="57" applyFont="1" applyFill="1" applyBorder="1" applyAlignment="1">
      <alignment horizontal="left" vertical="center"/>
      <protection/>
    </xf>
    <xf numFmtId="1" fontId="2" fillId="33" borderId="3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8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4" fillId="33" borderId="30" xfId="53" applyFill="1" applyBorder="1" applyAlignment="1" applyProtection="1">
      <alignment/>
      <protection hidden="1" locked="0"/>
    </xf>
    <xf numFmtId="0" fontId="2" fillId="0" borderId="32" xfId="57" applyFont="1" applyBorder="1" applyAlignment="1" applyProtection="1">
      <alignment/>
      <protection hidden="1" locked="0"/>
    </xf>
    <xf numFmtId="0" fontId="2" fillId="0" borderId="31" xfId="57" applyFont="1" applyBorder="1" applyAlignment="1" applyProtection="1">
      <alignment/>
      <protection hidden="1" locked="0"/>
    </xf>
    <xf numFmtId="0" fontId="3" fillId="0" borderId="27" xfId="57" applyFont="1" applyBorder="1" applyAlignment="1" applyProtection="1">
      <alignment horizontal="right" vertical="center" wrapText="1"/>
      <protection hidden="1"/>
    </xf>
    <xf numFmtId="49" fontId="2" fillId="33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7" applyNumberFormat="1" applyFont="1" applyBorder="1" applyAlignment="1" applyProtection="1">
      <alignment horizontal="left" vertical="center"/>
      <protection hidden="1" locked="0"/>
    </xf>
    <xf numFmtId="49" fontId="2" fillId="0" borderId="31" xfId="57" applyNumberFormat="1" applyFont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/>
    </xf>
    <xf numFmtId="0" fontId="3" fillId="0" borderId="32" xfId="57" applyFont="1" applyBorder="1" applyAlignment="1">
      <alignment/>
      <protection/>
    </xf>
    <xf numFmtId="0" fontId="3" fillId="0" borderId="31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30" xfId="53" applyNumberForma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2" fillId="36" borderId="39" xfId="0" applyFont="1" applyFill="1" applyBorder="1" applyAlignment="1">
      <alignment horizontal="left" vertical="center" wrapText="1"/>
    </xf>
    <xf numFmtId="0" fontId="0" fillId="36" borderId="39" xfId="0" applyFont="1" applyFill="1" applyBorder="1" applyAlignment="1">
      <alignment horizontal="left" vertical="center" wrapText="1"/>
    </xf>
    <xf numFmtId="0" fontId="0" fillId="36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6" borderId="39" xfId="0" applyFont="1" applyFill="1" applyBorder="1" applyAlignment="1">
      <alignment vertical="center"/>
    </xf>
    <xf numFmtId="0" fontId="0" fillId="36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2" xfId="0" applyFont="1" applyFill="1" applyBorder="1" applyAlignment="1" applyProtection="1">
      <alignment horizontal="center" vertical="top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9" fillId="33" borderId="40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0" fontId="6" fillId="34" borderId="49" xfId="0" applyFont="1" applyFill="1" applyBorder="1" applyAlignment="1" applyProtection="1">
      <alignment horizontal="center" vertical="center" wrapText="1"/>
      <protection hidden="1"/>
    </xf>
    <xf numFmtId="0" fontId="6" fillId="34" borderId="50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0" fontId="2" fillId="35" borderId="5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9" fillId="35" borderId="32" xfId="0" applyFont="1" applyFill="1" applyBorder="1" applyAlignment="1" applyProtection="1">
      <alignment horizontal="left" vertical="center" wrapText="1"/>
      <protection hidden="1"/>
    </xf>
    <xf numFmtId="0" fontId="2" fillId="37" borderId="38" xfId="0" applyFont="1" applyFill="1" applyBorder="1" applyAlignment="1">
      <alignment horizontal="left" vertical="center" wrapText="1"/>
    </xf>
    <xf numFmtId="0" fontId="2" fillId="37" borderId="39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vertical="center" wrapText="1"/>
    </xf>
    <xf numFmtId="0" fontId="0" fillId="37" borderId="40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6" fillId="33" borderId="4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2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2" fillId="0" borderId="0" xfId="62" applyFont="1" applyAlignment="1">
      <alignment horizontal="center"/>
      <protection/>
    </xf>
    <xf numFmtId="0" fontId="15" fillId="0" borderId="0" xfId="62" applyFont="1" applyBorder="1" applyAlignment="1">
      <alignment horizontal="justify" vertical="top" wrapText="1"/>
      <protection/>
    </xf>
    <xf numFmtId="0" fontId="11" fillId="0" borderId="0" xfId="62" applyAlignment="1">
      <alignment/>
      <protection/>
    </xf>
    <xf numFmtId="0" fontId="17" fillId="0" borderId="0" xfId="62" applyFont="1" applyBorder="1" applyAlignment="1" applyProtection="1">
      <alignment/>
      <protection hidden="1"/>
    </xf>
    <xf numFmtId="0" fontId="18" fillId="0" borderId="0" xfId="57" applyFont="1" applyFill="1" applyBorder="1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="110" zoomScaleSheetLayoutView="110" zoomScalePageLayoutView="0" workbookViewId="0" topLeftCell="A31">
      <selection activeCell="B60" sqref="B60:I65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3" width="9.140625" style="20" customWidth="1"/>
    <col min="4" max="4" width="11.8515625" style="20" customWidth="1"/>
    <col min="5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65" t="s">
        <v>312</v>
      </c>
      <c r="B1" s="165"/>
      <c r="C1" s="165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36" t="s">
        <v>313</v>
      </c>
      <c r="B2" s="137"/>
      <c r="C2" s="137"/>
      <c r="D2" s="138"/>
      <c r="E2" s="21">
        <v>42005</v>
      </c>
      <c r="F2" s="22"/>
      <c r="G2" s="23" t="s">
        <v>314</v>
      </c>
      <c r="H2" s="21">
        <v>42369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39" t="s">
        <v>311</v>
      </c>
      <c r="B4" s="139"/>
      <c r="C4" s="139"/>
      <c r="D4" s="139"/>
      <c r="E4" s="139"/>
      <c r="F4" s="139"/>
      <c r="G4" s="139"/>
      <c r="H4" s="139"/>
      <c r="I4" s="13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25" t="s">
        <v>282</v>
      </c>
      <c r="B6" s="135"/>
      <c r="C6" s="123" t="s">
        <v>7</v>
      </c>
      <c r="D6" s="124"/>
      <c r="E6" s="140"/>
      <c r="F6" s="140"/>
      <c r="G6" s="140"/>
      <c r="H6" s="140"/>
      <c r="I6" s="35"/>
      <c r="J6" s="19"/>
      <c r="K6" s="19"/>
      <c r="L6" s="19"/>
    </row>
    <row r="7" spans="1:12" ht="12.75">
      <c r="A7" s="36"/>
      <c r="B7" s="36"/>
      <c r="C7" s="28"/>
      <c r="D7" s="28"/>
      <c r="E7" s="140"/>
      <c r="F7" s="140"/>
      <c r="G7" s="140"/>
      <c r="H7" s="140"/>
      <c r="I7" s="35"/>
      <c r="J7" s="19"/>
      <c r="K7" s="19"/>
      <c r="L7" s="19"/>
    </row>
    <row r="8" spans="1:12" ht="26.25" customHeight="1">
      <c r="A8" s="141" t="s">
        <v>283</v>
      </c>
      <c r="B8" s="142"/>
      <c r="C8" s="123" t="s">
        <v>8</v>
      </c>
      <c r="D8" s="124"/>
      <c r="E8" s="140"/>
      <c r="F8" s="140"/>
      <c r="G8" s="140"/>
      <c r="H8" s="140"/>
      <c r="I8" s="29"/>
      <c r="J8" s="19"/>
      <c r="K8" s="19"/>
      <c r="L8" s="19"/>
    </row>
    <row r="9" spans="1:12" ht="12.75">
      <c r="A9" s="37"/>
      <c r="B9" s="37"/>
      <c r="C9" s="38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30" t="s">
        <v>284</v>
      </c>
      <c r="B10" s="131"/>
      <c r="C10" s="123" t="s">
        <v>9</v>
      </c>
      <c r="D10" s="124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32"/>
      <c r="B11" s="131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5" t="s">
        <v>285</v>
      </c>
      <c r="B12" s="135"/>
      <c r="C12" s="145" t="s">
        <v>315</v>
      </c>
      <c r="D12" s="146"/>
      <c r="E12" s="146"/>
      <c r="F12" s="146"/>
      <c r="G12" s="146"/>
      <c r="H12" s="146"/>
      <c r="I12" s="147"/>
      <c r="J12" s="19"/>
      <c r="K12" s="19"/>
      <c r="L12" s="19"/>
    </row>
    <row r="13" spans="1:12" ht="12.75">
      <c r="A13" s="36"/>
      <c r="B13" s="36"/>
      <c r="C13" s="39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5" t="s">
        <v>286</v>
      </c>
      <c r="B14" s="135"/>
      <c r="C14" s="148">
        <v>10000</v>
      </c>
      <c r="D14" s="149"/>
      <c r="E14" s="28"/>
      <c r="F14" s="127" t="s">
        <v>10</v>
      </c>
      <c r="G14" s="128"/>
      <c r="H14" s="128"/>
      <c r="I14" s="129"/>
      <c r="J14" s="19"/>
      <c r="K14" s="19"/>
      <c r="L14" s="19"/>
    </row>
    <row r="15" spans="1:12" ht="12.75">
      <c r="A15" s="36"/>
      <c r="B15" s="36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5" t="s">
        <v>287</v>
      </c>
      <c r="B16" s="126"/>
      <c r="C16" s="127" t="s">
        <v>11</v>
      </c>
      <c r="D16" s="128"/>
      <c r="E16" s="128"/>
      <c r="F16" s="128"/>
      <c r="G16" s="128"/>
      <c r="H16" s="128"/>
      <c r="I16" s="129"/>
      <c r="J16" s="19"/>
      <c r="K16" s="19"/>
      <c r="L16" s="19"/>
    </row>
    <row r="17" spans="1:12" ht="12.75">
      <c r="A17" s="36"/>
      <c r="B17" s="36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5" t="s">
        <v>288</v>
      </c>
      <c r="B18" s="135"/>
      <c r="C18" s="158" t="s">
        <v>12</v>
      </c>
      <c r="D18" s="159"/>
      <c r="E18" s="159"/>
      <c r="F18" s="159"/>
      <c r="G18" s="159"/>
      <c r="H18" s="159"/>
      <c r="I18" s="160"/>
      <c r="J18" s="19"/>
      <c r="K18" s="19"/>
      <c r="L18" s="19"/>
    </row>
    <row r="19" spans="1:12" ht="12.75">
      <c r="A19" s="36"/>
      <c r="B19" s="36"/>
      <c r="C19" s="39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5" t="s">
        <v>289</v>
      </c>
      <c r="B20" s="135"/>
      <c r="C20" s="158" t="s">
        <v>13</v>
      </c>
      <c r="D20" s="159"/>
      <c r="E20" s="159"/>
      <c r="F20" s="159"/>
      <c r="G20" s="159"/>
      <c r="H20" s="159"/>
      <c r="I20" s="160"/>
      <c r="J20" s="19"/>
      <c r="K20" s="19"/>
      <c r="L20" s="19"/>
    </row>
    <row r="21" spans="1:12" ht="12.75">
      <c r="A21" s="36"/>
      <c r="B21" s="36"/>
      <c r="C21" s="39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5" t="s">
        <v>290</v>
      </c>
      <c r="B22" s="135"/>
      <c r="C22" s="40">
        <v>133</v>
      </c>
      <c r="D22" s="127" t="s">
        <v>14</v>
      </c>
      <c r="E22" s="133"/>
      <c r="F22" s="134"/>
      <c r="G22" s="143"/>
      <c r="H22" s="144"/>
      <c r="I22" s="41"/>
      <c r="J22" s="19"/>
      <c r="K22" s="19"/>
      <c r="L22" s="19"/>
    </row>
    <row r="23" spans="1:12" ht="12.75">
      <c r="A23" s="36"/>
      <c r="B23" s="36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25" t="s">
        <v>291</v>
      </c>
      <c r="B24" s="135"/>
      <c r="C24" s="40">
        <v>21</v>
      </c>
      <c r="D24" s="127" t="s">
        <v>15</v>
      </c>
      <c r="E24" s="133"/>
      <c r="F24" s="133"/>
      <c r="G24" s="134"/>
      <c r="H24" s="102" t="s">
        <v>293</v>
      </c>
      <c r="I24" s="43">
        <v>3666</v>
      </c>
      <c r="J24" s="19"/>
      <c r="K24" s="19"/>
      <c r="L24" s="19"/>
    </row>
    <row r="25" spans="1:12" ht="12.75">
      <c r="A25" s="36"/>
      <c r="B25" s="36"/>
      <c r="C25" s="28"/>
      <c r="D25" s="42"/>
      <c r="E25" s="42"/>
      <c r="F25" s="42"/>
      <c r="G25" s="36"/>
      <c r="H25" s="103" t="s">
        <v>294</v>
      </c>
      <c r="I25" s="39"/>
      <c r="J25" s="19"/>
      <c r="K25" s="19"/>
      <c r="L25" s="19"/>
    </row>
    <row r="26" spans="1:12" ht="12.75">
      <c r="A26" s="125" t="s">
        <v>292</v>
      </c>
      <c r="B26" s="135"/>
      <c r="C26" s="44" t="s">
        <v>338</v>
      </c>
      <c r="D26" s="45"/>
      <c r="E26" s="19"/>
      <c r="F26" s="46"/>
      <c r="G26" s="151" t="s">
        <v>295</v>
      </c>
      <c r="H26" s="135"/>
      <c r="I26" s="47" t="s">
        <v>16</v>
      </c>
      <c r="J26" s="19"/>
      <c r="K26" s="19"/>
      <c r="L26" s="19"/>
    </row>
    <row r="27" spans="1:12" ht="12.75">
      <c r="A27" s="36"/>
      <c r="B27" s="36"/>
      <c r="C27" s="28"/>
      <c r="D27" s="46"/>
      <c r="E27" s="46"/>
      <c r="F27" s="46"/>
      <c r="G27" s="46"/>
      <c r="H27" s="28"/>
      <c r="I27" s="48"/>
      <c r="J27" s="19"/>
      <c r="K27" s="19"/>
      <c r="L27" s="19"/>
    </row>
    <row r="28" spans="1:12" ht="12.75">
      <c r="A28" s="152" t="s">
        <v>296</v>
      </c>
      <c r="B28" s="153"/>
      <c r="C28" s="154"/>
      <c r="D28" s="154"/>
      <c r="E28" s="153" t="s">
        <v>297</v>
      </c>
      <c r="F28" s="155"/>
      <c r="G28" s="155"/>
      <c r="H28" s="156" t="s">
        <v>298</v>
      </c>
      <c r="I28" s="157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9"/>
      <c r="I29" s="48"/>
      <c r="J29" s="19"/>
      <c r="K29" s="19"/>
      <c r="L29" s="19"/>
    </row>
    <row r="30" spans="1:12" ht="12.75">
      <c r="A30" s="19" t="s">
        <v>17</v>
      </c>
      <c r="B30" s="19"/>
      <c r="C30" s="19"/>
      <c r="D30" s="34"/>
      <c r="E30" s="28" t="s">
        <v>14</v>
      </c>
      <c r="F30" s="28"/>
      <c r="G30" s="28"/>
      <c r="H30" s="49">
        <v>1343068</v>
      </c>
      <c r="I30" s="48"/>
      <c r="J30" s="19"/>
      <c r="K30" s="19"/>
      <c r="L30" s="19"/>
    </row>
    <row r="31" spans="1:12" ht="12.75">
      <c r="A31" s="19" t="s">
        <v>18</v>
      </c>
      <c r="B31" s="19"/>
      <c r="C31" s="19"/>
      <c r="D31" s="34"/>
      <c r="E31" s="28" t="s">
        <v>14</v>
      </c>
      <c r="F31" s="28"/>
      <c r="G31" s="28"/>
      <c r="H31" s="49">
        <v>3645363</v>
      </c>
      <c r="I31" s="48"/>
      <c r="J31" s="19"/>
      <c r="K31" s="19"/>
      <c r="L31" s="19"/>
    </row>
    <row r="32" spans="1:12" ht="12.75">
      <c r="A32" s="19" t="s">
        <v>19</v>
      </c>
      <c r="B32" s="19"/>
      <c r="C32" s="19"/>
      <c r="D32" s="34"/>
      <c r="E32" s="28" t="s">
        <v>14</v>
      </c>
      <c r="F32" s="28"/>
      <c r="G32" s="28"/>
      <c r="H32" s="49">
        <v>3282899</v>
      </c>
      <c r="I32" s="48"/>
      <c r="J32" s="19"/>
      <c r="K32" s="19"/>
      <c r="L32" s="19"/>
    </row>
    <row r="33" spans="1:12" ht="12.75">
      <c r="A33" s="19" t="s">
        <v>20</v>
      </c>
      <c r="B33" s="19"/>
      <c r="C33" s="19"/>
      <c r="D33" s="34"/>
      <c r="E33" s="28" t="s">
        <v>14</v>
      </c>
      <c r="F33" s="28"/>
      <c r="G33" s="28"/>
      <c r="H33" s="49">
        <v>3282678</v>
      </c>
      <c r="I33" s="48"/>
      <c r="J33" s="19"/>
      <c r="K33" s="19"/>
      <c r="L33" s="19"/>
    </row>
    <row r="34" spans="1:12" ht="12.75">
      <c r="A34" s="19" t="s">
        <v>21</v>
      </c>
      <c r="B34" s="19"/>
      <c r="C34" s="19"/>
      <c r="D34" s="34"/>
      <c r="E34" s="28" t="s">
        <v>14</v>
      </c>
      <c r="F34" s="28"/>
      <c r="G34" s="28"/>
      <c r="H34" s="49">
        <v>1356216</v>
      </c>
      <c r="I34" s="48"/>
      <c r="J34" s="19"/>
      <c r="K34" s="19"/>
      <c r="L34" s="19"/>
    </row>
    <row r="35" spans="1:12" ht="12.75">
      <c r="A35" s="19" t="s">
        <v>22</v>
      </c>
      <c r="B35" s="19"/>
      <c r="C35" s="19"/>
      <c r="D35" s="34"/>
      <c r="E35" s="28" t="s">
        <v>14</v>
      </c>
      <c r="F35" s="28"/>
      <c r="G35" s="28"/>
      <c r="H35" s="49">
        <v>2435071</v>
      </c>
      <c r="I35" s="48"/>
      <c r="J35" s="19"/>
      <c r="K35" s="19"/>
      <c r="L35" s="19"/>
    </row>
    <row r="36" spans="1:12" ht="12.75">
      <c r="A36" s="19" t="s">
        <v>23</v>
      </c>
      <c r="B36" s="19"/>
      <c r="C36" s="19"/>
      <c r="D36" s="34"/>
      <c r="E36" s="28" t="s">
        <v>14</v>
      </c>
      <c r="F36" s="28"/>
      <c r="G36" s="28"/>
      <c r="H36" s="49">
        <v>3654656</v>
      </c>
      <c r="I36" s="48"/>
      <c r="J36" s="19"/>
      <c r="K36" s="19"/>
      <c r="L36" s="19"/>
    </row>
    <row r="37" spans="1:12" ht="12.75">
      <c r="A37" s="19" t="s">
        <v>24</v>
      </c>
      <c r="B37" s="19"/>
      <c r="C37" s="19"/>
      <c r="D37" s="34"/>
      <c r="E37" s="28" t="s">
        <v>14</v>
      </c>
      <c r="F37" s="28"/>
      <c r="G37" s="28"/>
      <c r="H37" s="49">
        <v>3654664</v>
      </c>
      <c r="I37" s="48"/>
      <c r="J37" s="19"/>
      <c r="K37" s="19"/>
      <c r="L37" s="19"/>
    </row>
    <row r="38" spans="1:12" ht="12.75">
      <c r="A38" s="19" t="s">
        <v>25</v>
      </c>
      <c r="B38" s="19"/>
      <c r="C38" s="19"/>
      <c r="D38" s="34"/>
      <c r="E38" s="28" t="s">
        <v>14</v>
      </c>
      <c r="F38" s="28"/>
      <c r="G38" s="28"/>
      <c r="H38" s="49">
        <v>3641287</v>
      </c>
      <c r="I38" s="48"/>
      <c r="J38" s="19"/>
      <c r="K38" s="19"/>
      <c r="L38" s="19"/>
    </row>
    <row r="39" spans="1:12" ht="12.75">
      <c r="A39" s="19" t="s">
        <v>26</v>
      </c>
      <c r="B39" s="19"/>
      <c r="C39" s="19"/>
      <c r="D39" s="34"/>
      <c r="E39" s="28" t="s">
        <v>14</v>
      </c>
      <c r="F39" s="28"/>
      <c r="G39" s="28"/>
      <c r="H39" s="49">
        <v>3282660</v>
      </c>
      <c r="I39" s="48"/>
      <c r="J39" s="19"/>
      <c r="K39" s="19"/>
      <c r="L39" s="19"/>
    </row>
    <row r="40" spans="1:12" ht="12.75">
      <c r="A40" s="19" t="s">
        <v>27</v>
      </c>
      <c r="B40" s="19"/>
      <c r="C40" s="19"/>
      <c r="D40" s="34"/>
      <c r="E40" s="28" t="s">
        <v>28</v>
      </c>
      <c r="F40" s="28"/>
      <c r="G40" s="28"/>
      <c r="H40" s="49">
        <v>3641279</v>
      </c>
      <c r="I40" s="48"/>
      <c r="J40" s="19"/>
      <c r="K40" s="19"/>
      <c r="L40" s="19"/>
    </row>
    <row r="41" spans="1:12" ht="12.75">
      <c r="A41" s="19" t="s">
        <v>29</v>
      </c>
      <c r="B41" s="19"/>
      <c r="C41" s="19"/>
      <c r="D41" s="34"/>
      <c r="E41" s="28" t="s">
        <v>14</v>
      </c>
      <c r="F41" s="28"/>
      <c r="G41" s="28"/>
      <c r="H41" s="49">
        <v>1403222</v>
      </c>
      <c r="I41" s="48"/>
      <c r="J41" s="19"/>
      <c r="K41" s="19"/>
      <c r="L41" s="19"/>
    </row>
    <row r="42" spans="1:12" ht="12.75">
      <c r="A42" s="19" t="s">
        <v>30</v>
      </c>
      <c r="B42" s="19"/>
      <c r="C42" s="19"/>
      <c r="D42" s="34"/>
      <c r="E42" s="28" t="s">
        <v>14</v>
      </c>
      <c r="F42" s="28"/>
      <c r="G42" s="28"/>
      <c r="H42" s="49">
        <v>3641252</v>
      </c>
      <c r="I42" s="48"/>
      <c r="J42" s="19"/>
      <c r="K42" s="19"/>
      <c r="L42" s="19"/>
    </row>
    <row r="43" spans="1:12" ht="12.75">
      <c r="A43" s="52" t="s">
        <v>31</v>
      </c>
      <c r="B43" s="52"/>
      <c r="C43" s="52"/>
      <c r="D43" s="38"/>
      <c r="E43" s="38" t="s">
        <v>14</v>
      </c>
      <c r="F43" s="52"/>
      <c r="G43" s="38"/>
      <c r="H43" s="51">
        <v>3228398</v>
      </c>
      <c r="I43" s="48"/>
      <c r="J43" s="19"/>
      <c r="K43" s="19"/>
      <c r="L43" s="19"/>
    </row>
    <row r="44" spans="1:12" ht="12.75">
      <c r="A44" s="52" t="s">
        <v>32</v>
      </c>
      <c r="B44" s="52"/>
      <c r="C44" s="52"/>
      <c r="D44" s="38"/>
      <c r="E44" s="38" t="s">
        <v>14</v>
      </c>
      <c r="F44" s="52"/>
      <c r="G44" s="38"/>
      <c r="H44" s="51">
        <v>3654362</v>
      </c>
      <c r="I44" s="48"/>
      <c r="J44" s="19"/>
      <c r="K44" s="19"/>
      <c r="L44" s="19"/>
    </row>
    <row r="45" spans="1:12" ht="12.75">
      <c r="A45" s="52" t="s">
        <v>33</v>
      </c>
      <c r="B45" s="52"/>
      <c r="C45" s="52"/>
      <c r="D45" s="38"/>
      <c r="E45" s="38" t="s">
        <v>14</v>
      </c>
      <c r="F45" s="52"/>
      <c r="G45" s="38"/>
      <c r="H45" s="51">
        <v>3654354</v>
      </c>
      <c r="I45" s="48"/>
      <c r="J45" s="19"/>
      <c r="K45" s="19"/>
      <c r="L45" s="19"/>
    </row>
    <row r="46" spans="1:12" ht="12.75">
      <c r="A46" s="52" t="s">
        <v>34</v>
      </c>
      <c r="B46" s="52"/>
      <c r="C46" s="52"/>
      <c r="D46" s="38"/>
      <c r="E46" s="38" t="s">
        <v>14</v>
      </c>
      <c r="F46" s="52"/>
      <c r="G46" s="38"/>
      <c r="H46" s="51">
        <v>1114328</v>
      </c>
      <c r="I46" s="48"/>
      <c r="J46" s="19"/>
      <c r="K46" s="19"/>
      <c r="L46" s="19"/>
    </row>
    <row r="47" spans="1:12" ht="12.75">
      <c r="A47" s="52"/>
      <c r="B47" s="52"/>
      <c r="C47" s="52"/>
      <c r="D47" s="38"/>
      <c r="E47" s="38"/>
      <c r="F47" s="52"/>
      <c r="G47" s="38"/>
      <c r="H47" s="38"/>
      <c r="I47" s="38"/>
      <c r="J47" s="19"/>
      <c r="K47" s="19"/>
      <c r="L47" s="19"/>
    </row>
    <row r="48" spans="1:12" ht="12.75" customHeight="1">
      <c r="A48" s="130" t="s">
        <v>299</v>
      </c>
      <c r="B48" s="161"/>
      <c r="C48" s="123"/>
      <c r="D48" s="124"/>
      <c r="E48" s="29"/>
      <c r="F48" s="127"/>
      <c r="G48" s="166"/>
      <c r="H48" s="166"/>
      <c r="I48" s="167"/>
      <c r="J48" s="19"/>
      <c r="K48" s="19"/>
      <c r="L48" s="19"/>
    </row>
    <row r="49" spans="1:12" ht="12.75">
      <c r="A49" s="50"/>
      <c r="B49" s="50"/>
      <c r="C49" s="168"/>
      <c r="D49" s="169"/>
      <c r="E49" s="28"/>
      <c r="F49" s="168"/>
      <c r="G49" s="170"/>
      <c r="H49" s="53"/>
      <c r="I49" s="53"/>
      <c r="J49" s="19"/>
      <c r="K49" s="19"/>
      <c r="L49" s="19"/>
    </row>
    <row r="50" spans="1:12" ht="12.75" customHeight="1">
      <c r="A50" s="130" t="s">
        <v>300</v>
      </c>
      <c r="B50" s="161"/>
      <c r="C50" s="127" t="s">
        <v>35</v>
      </c>
      <c r="D50" s="150"/>
      <c r="E50" s="150"/>
      <c r="F50" s="150"/>
      <c r="G50" s="150"/>
      <c r="H50" s="150"/>
      <c r="I50" s="150"/>
      <c r="J50" s="19"/>
      <c r="K50" s="19"/>
      <c r="L50" s="19"/>
    </row>
    <row r="51" spans="1:12" ht="12.75">
      <c r="A51" s="36"/>
      <c r="B51" s="36"/>
      <c r="C51" s="114" t="s">
        <v>310</v>
      </c>
      <c r="D51" s="42"/>
      <c r="E51" s="42"/>
      <c r="F51" s="42"/>
      <c r="G51" s="42"/>
      <c r="H51" s="29"/>
      <c r="I51" s="29"/>
      <c r="J51" s="19"/>
      <c r="K51" s="19"/>
      <c r="L51" s="19"/>
    </row>
    <row r="52" spans="1:12" ht="12.75">
      <c r="A52" s="130" t="s">
        <v>301</v>
      </c>
      <c r="B52" s="161"/>
      <c r="C52" s="162" t="s">
        <v>36</v>
      </c>
      <c r="D52" s="163"/>
      <c r="E52" s="164"/>
      <c r="F52" s="29"/>
      <c r="G52" s="102" t="s">
        <v>302</v>
      </c>
      <c r="H52" s="162" t="s">
        <v>37</v>
      </c>
      <c r="I52" s="164"/>
      <c r="J52" s="19"/>
      <c r="K52" s="19"/>
      <c r="L52" s="19"/>
    </row>
    <row r="53" spans="1:12" ht="12.75">
      <c r="A53" s="36"/>
      <c r="B53" s="36"/>
      <c r="C53" s="54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 customHeight="1">
      <c r="A54" s="130" t="s">
        <v>303</v>
      </c>
      <c r="B54" s="161"/>
      <c r="C54" s="173" t="s">
        <v>38</v>
      </c>
      <c r="D54" s="163"/>
      <c r="E54" s="163"/>
      <c r="F54" s="163"/>
      <c r="G54" s="163"/>
      <c r="H54" s="163"/>
      <c r="I54" s="164"/>
      <c r="J54" s="19"/>
      <c r="K54" s="19"/>
      <c r="L54" s="19"/>
    </row>
    <row r="55" spans="1:12" ht="12.75">
      <c r="A55" s="36"/>
      <c r="B55" s="36"/>
      <c r="C55" s="29"/>
      <c r="D55" s="29"/>
      <c r="E55" s="29"/>
      <c r="F55" s="29"/>
      <c r="G55" s="29"/>
      <c r="H55" s="29"/>
      <c r="I55" s="29"/>
      <c r="J55" s="19"/>
      <c r="K55" s="19"/>
      <c r="L55" s="19"/>
    </row>
    <row r="56" spans="1:12" ht="12.75">
      <c r="A56" s="125" t="s">
        <v>304</v>
      </c>
      <c r="B56" s="126"/>
      <c r="C56" s="162" t="s">
        <v>39</v>
      </c>
      <c r="D56" s="163"/>
      <c r="E56" s="163"/>
      <c r="F56" s="163"/>
      <c r="G56" s="163"/>
      <c r="H56" s="163"/>
      <c r="I56" s="129"/>
      <c r="J56" s="19"/>
      <c r="K56" s="19"/>
      <c r="L56" s="19"/>
    </row>
    <row r="57" spans="1:12" ht="12.75">
      <c r="A57" s="55"/>
      <c r="B57" s="55"/>
      <c r="C57" s="174" t="s">
        <v>305</v>
      </c>
      <c r="D57" s="174"/>
      <c r="E57" s="174"/>
      <c r="F57" s="174"/>
      <c r="G57" s="174"/>
      <c r="H57" s="174"/>
      <c r="I57" s="57"/>
      <c r="J57" s="19"/>
      <c r="K57" s="19"/>
      <c r="L57" s="19"/>
    </row>
    <row r="58" spans="1:12" ht="12.75">
      <c r="A58" s="55"/>
      <c r="B58" s="55"/>
      <c r="C58" s="56"/>
      <c r="D58" s="56"/>
      <c r="E58" s="56"/>
      <c r="F58" s="56"/>
      <c r="G58" s="56"/>
      <c r="H58" s="56"/>
      <c r="I58" s="57"/>
      <c r="J58" s="19"/>
      <c r="K58" s="19"/>
      <c r="L58" s="19"/>
    </row>
    <row r="59" spans="1:12" ht="12.75">
      <c r="A59" s="55"/>
      <c r="B59" s="105"/>
      <c r="C59" s="104"/>
      <c r="D59" s="104"/>
      <c r="E59" s="104"/>
      <c r="F59" s="104"/>
      <c r="G59" s="104"/>
      <c r="H59" s="104"/>
      <c r="I59" s="106"/>
      <c r="J59" s="19"/>
      <c r="K59" s="19"/>
      <c r="L59" s="19"/>
    </row>
    <row r="60" spans="1:12" ht="12.75">
      <c r="A60" s="55"/>
      <c r="B60" s="287" t="s">
        <v>306</v>
      </c>
      <c r="C60" s="115"/>
      <c r="D60" s="115"/>
      <c r="E60" s="115"/>
      <c r="F60" s="107"/>
      <c r="G60" s="107"/>
      <c r="H60" s="107"/>
      <c r="I60" s="108"/>
      <c r="J60" s="19"/>
      <c r="K60" s="19"/>
      <c r="L60" s="19"/>
    </row>
    <row r="61" spans="1:12" ht="12.75">
      <c r="A61" s="55"/>
      <c r="B61" s="117" t="s">
        <v>345</v>
      </c>
      <c r="C61" s="118"/>
      <c r="D61" s="118"/>
      <c r="E61" s="118"/>
      <c r="F61" s="118"/>
      <c r="G61" s="118"/>
      <c r="H61" s="118"/>
      <c r="I61" s="119"/>
      <c r="J61" s="19"/>
      <c r="K61" s="19"/>
      <c r="L61" s="19"/>
    </row>
    <row r="62" spans="1:12" ht="12.75">
      <c r="A62" s="55"/>
      <c r="B62" s="117" t="s">
        <v>307</v>
      </c>
      <c r="C62" s="118"/>
      <c r="D62" s="118"/>
      <c r="E62" s="118"/>
      <c r="F62" s="118"/>
      <c r="G62" s="118"/>
      <c r="H62" s="118"/>
      <c r="I62" s="108"/>
      <c r="J62" s="19"/>
      <c r="K62" s="19"/>
      <c r="L62" s="19"/>
    </row>
    <row r="63" spans="1:12" ht="12.75">
      <c r="A63" s="55"/>
      <c r="B63" s="120" t="s">
        <v>308</v>
      </c>
      <c r="C63" s="121"/>
      <c r="D63" s="121"/>
      <c r="E63" s="121"/>
      <c r="F63" s="121"/>
      <c r="G63" s="121"/>
      <c r="H63" s="121"/>
      <c r="I63" s="122"/>
      <c r="J63" s="19"/>
      <c r="K63" s="19"/>
      <c r="L63" s="19"/>
    </row>
    <row r="64" spans="1:12" ht="12.75">
      <c r="A64" s="55"/>
      <c r="B64" s="288" t="s">
        <v>346</v>
      </c>
      <c r="J64" s="19"/>
      <c r="K64" s="19"/>
      <c r="L64" s="19"/>
    </row>
    <row r="65" spans="1:12" ht="12.75">
      <c r="A65" s="55"/>
      <c r="B65" s="288" t="s">
        <v>347</v>
      </c>
      <c r="C65" s="109"/>
      <c r="D65" s="109"/>
      <c r="E65" s="109"/>
      <c r="F65" s="109"/>
      <c r="G65" s="109"/>
      <c r="H65" s="109"/>
      <c r="I65" s="109"/>
      <c r="J65" s="19"/>
      <c r="K65" s="19"/>
      <c r="L65" s="19"/>
    </row>
    <row r="66" spans="1:12" ht="13.5" thickBot="1">
      <c r="A66" s="58" t="s">
        <v>2</v>
      </c>
      <c r="B66" s="42"/>
      <c r="C66" s="42"/>
      <c r="D66" s="42"/>
      <c r="E66" s="42"/>
      <c r="F66" s="42"/>
      <c r="G66" s="110"/>
      <c r="H66" s="111"/>
      <c r="I66" s="112"/>
      <c r="J66" s="19"/>
      <c r="K66" s="19"/>
      <c r="L66" s="19"/>
    </row>
    <row r="67" spans="1:12" ht="12.75">
      <c r="A67" s="29"/>
      <c r="B67" s="42"/>
      <c r="C67" s="42"/>
      <c r="D67" s="42"/>
      <c r="E67" s="105" t="s">
        <v>3</v>
      </c>
      <c r="F67" s="113"/>
      <c r="G67" s="175" t="s">
        <v>309</v>
      </c>
      <c r="H67" s="176"/>
      <c r="I67" s="177"/>
      <c r="J67" s="19"/>
      <c r="K67" s="19"/>
      <c r="L67" s="19"/>
    </row>
    <row r="68" spans="1:12" ht="12.75">
      <c r="A68" s="59"/>
      <c r="B68" s="59"/>
      <c r="C68" s="34"/>
      <c r="D68" s="34"/>
      <c r="E68" s="34"/>
      <c r="F68" s="34"/>
      <c r="G68" s="171"/>
      <c r="H68" s="172"/>
      <c r="I68" s="34"/>
      <c r="J68" s="19"/>
      <c r="K68" s="19"/>
      <c r="L68" s="19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1">
    <mergeCell ref="G68:H68"/>
    <mergeCell ref="A54:B54"/>
    <mergeCell ref="C54:I54"/>
    <mergeCell ref="A56:B56"/>
    <mergeCell ref="C56:I56"/>
    <mergeCell ref="C57:H57"/>
    <mergeCell ref="G67:I67"/>
    <mergeCell ref="B61:I61"/>
    <mergeCell ref="B62:H62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C50:I50"/>
    <mergeCell ref="G26:H26"/>
    <mergeCell ref="A28:D28"/>
    <mergeCell ref="E28:G28"/>
    <mergeCell ref="H28:I28"/>
    <mergeCell ref="A18:B18"/>
    <mergeCell ref="C18:I18"/>
    <mergeCell ref="A20:B20"/>
    <mergeCell ref="C20:I20"/>
    <mergeCell ref="A24:B24"/>
    <mergeCell ref="D22:F22"/>
    <mergeCell ref="G22:H22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B63:I63"/>
    <mergeCell ref="C8:D8"/>
    <mergeCell ref="A16:B16"/>
    <mergeCell ref="C16:I16"/>
    <mergeCell ref="A10:B11"/>
    <mergeCell ref="C10:D10"/>
    <mergeCell ref="D24:G24"/>
    <mergeCell ref="A26:B26"/>
    <mergeCell ref="A22:B22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30:H42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4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view="pageBreakPreview" zoomScale="110" zoomScaleSheetLayoutView="110" zoomScalePageLayoutView="0" workbookViewId="0" topLeftCell="A1">
      <selection activeCell="P114" sqref="P114"/>
    </sheetView>
  </sheetViews>
  <sheetFormatPr defaultColWidth="9.140625" defaultRowHeight="12.75"/>
  <cols>
    <col min="9" max="9" width="7.7109375" style="0" customWidth="1"/>
    <col min="10" max="10" width="7.8515625" style="0" customWidth="1"/>
    <col min="11" max="11" width="11.28125" style="0" customWidth="1"/>
    <col min="12" max="12" width="10.8515625" style="0" customWidth="1"/>
  </cols>
  <sheetData>
    <row r="1" spans="1:12" ht="12.75" customHeight="1">
      <c r="A1" s="207" t="s">
        <v>145</v>
      </c>
      <c r="B1" s="207" t="s">
        <v>145</v>
      </c>
      <c r="C1" s="207" t="s">
        <v>145</v>
      </c>
      <c r="D1" s="207" t="s">
        <v>145</v>
      </c>
      <c r="E1" s="207" t="s">
        <v>145</v>
      </c>
      <c r="F1" s="207" t="s">
        <v>145</v>
      </c>
      <c r="G1" s="207" t="s">
        <v>145</v>
      </c>
      <c r="H1" s="207" t="s">
        <v>145</v>
      </c>
      <c r="I1" s="207" t="s">
        <v>145</v>
      </c>
      <c r="J1" s="207" t="s">
        <v>145</v>
      </c>
      <c r="K1" s="207" t="s">
        <v>145</v>
      </c>
      <c r="L1" s="208"/>
    </row>
    <row r="2" spans="1:12" ht="12.75">
      <c r="A2" s="210" t="s">
        <v>341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09"/>
    </row>
    <row r="3" spans="1:12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3.5" thickBot="1">
      <c r="A4" s="213" t="s">
        <v>140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1:12" ht="24.75" thickBot="1">
      <c r="A5" s="216" t="s">
        <v>141</v>
      </c>
      <c r="B5" s="217"/>
      <c r="C5" s="217"/>
      <c r="D5" s="217"/>
      <c r="E5" s="217"/>
      <c r="F5" s="217"/>
      <c r="G5" s="217"/>
      <c r="H5" s="218"/>
      <c r="I5" s="61" t="s">
        <v>144</v>
      </c>
      <c r="J5" s="92" t="s">
        <v>316</v>
      </c>
      <c r="K5" s="63" t="s">
        <v>142</v>
      </c>
      <c r="L5" s="63" t="s">
        <v>143</v>
      </c>
    </row>
    <row r="6" spans="1:12" ht="12.75">
      <c r="A6" s="219">
        <v>1</v>
      </c>
      <c r="B6" s="220"/>
      <c r="C6" s="220"/>
      <c r="D6" s="220"/>
      <c r="E6" s="220"/>
      <c r="F6" s="220"/>
      <c r="G6" s="220"/>
      <c r="H6" s="221"/>
      <c r="I6" s="64">
        <v>2</v>
      </c>
      <c r="J6" s="64">
        <v>3</v>
      </c>
      <c r="K6" s="63">
        <v>4</v>
      </c>
      <c r="L6" s="63">
        <v>5</v>
      </c>
    </row>
    <row r="7" spans="1:12" ht="12.7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4"/>
    </row>
    <row r="8" spans="1:12" ht="12.75" customHeight="1">
      <c r="A8" s="185" t="s">
        <v>41</v>
      </c>
      <c r="B8" s="186" t="s">
        <v>41</v>
      </c>
      <c r="C8" s="186" t="s">
        <v>41</v>
      </c>
      <c r="D8" s="186" t="s">
        <v>41</v>
      </c>
      <c r="E8" s="186" t="s">
        <v>41</v>
      </c>
      <c r="F8" s="186" t="s">
        <v>41</v>
      </c>
      <c r="G8" s="186" t="s">
        <v>41</v>
      </c>
      <c r="H8" s="206" t="s">
        <v>41</v>
      </c>
      <c r="I8" s="4">
        <v>1</v>
      </c>
      <c r="J8" s="4"/>
      <c r="K8" s="8"/>
      <c r="L8" s="8"/>
    </row>
    <row r="9" spans="1:12" ht="12.75" customHeight="1">
      <c r="A9" s="195" t="s">
        <v>42</v>
      </c>
      <c r="B9" s="196" t="s">
        <v>42</v>
      </c>
      <c r="C9" s="196" t="s">
        <v>42</v>
      </c>
      <c r="D9" s="196" t="s">
        <v>42</v>
      </c>
      <c r="E9" s="196" t="s">
        <v>42</v>
      </c>
      <c r="F9" s="196" t="s">
        <v>42</v>
      </c>
      <c r="G9" s="196" t="s">
        <v>42</v>
      </c>
      <c r="H9" s="197" t="s">
        <v>42</v>
      </c>
      <c r="I9" s="2">
        <v>2</v>
      </c>
      <c r="J9" s="2"/>
      <c r="K9" s="9">
        <f>K10+K17+K27+K36+K40</f>
        <v>1500640621</v>
      </c>
      <c r="L9" s="9">
        <f>L10+L17+L27+L36+L40</f>
        <v>1503356747</v>
      </c>
    </row>
    <row r="10" spans="1:12" ht="12.75" customHeight="1">
      <c r="A10" s="189" t="s">
        <v>318</v>
      </c>
      <c r="B10" s="190" t="s">
        <v>43</v>
      </c>
      <c r="C10" s="190" t="s">
        <v>43</v>
      </c>
      <c r="D10" s="190" t="s">
        <v>43</v>
      </c>
      <c r="E10" s="190" t="s">
        <v>43</v>
      </c>
      <c r="F10" s="190" t="s">
        <v>43</v>
      </c>
      <c r="G10" s="190" t="s">
        <v>43</v>
      </c>
      <c r="H10" s="191" t="s">
        <v>43</v>
      </c>
      <c r="I10" s="2">
        <v>3</v>
      </c>
      <c r="J10" s="2">
        <v>19</v>
      </c>
      <c r="K10" s="9">
        <f>SUM(K11:K16)</f>
        <v>51887268</v>
      </c>
      <c r="L10" s="9">
        <f>SUM(L11:L16)</f>
        <v>61269128</v>
      </c>
    </row>
    <row r="11" spans="1:12" ht="12.75" customHeight="1">
      <c r="A11" s="189" t="s">
        <v>44</v>
      </c>
      <c r="B11" s="190" t="s">
        <v>44</v>
      </c>
      <c r="C11" s="190" t="s">
        <v>44</v>
      </c>
      <c r="D11" s="190" t="s">
        <v>44</v>
      </c>
      <c r="E11" s="190" t="s">
        <v>44</v>
      </c>
      <c r="F11" s="190" t="s">
        <v>44</v>
      </c>
      <c r="G11" s="190" t="s">
        <v>44</v>
      </c>
      <c r="H11" s="191" t="s">
        <v>44</v>
      </c>
      <c r="I11" s="2">
        <v>4</v>
      </c>
      <c r="J11" s="2"/>
      <c r="K11" s="10">
        <v>12974083</v>
      </c>
      <c r="L11" s="10">
        <v>41142345</v>
      </c>
    </row>
    <row r="12" spans="1:12" ht="12.75" customHeight="1">
      <c r="A12" s="189" t="s">
        <v>45</v>
      </c>
      <c r="B12" s="190" t="s">
        <v>45</v>
      </c>
      <c r="C12" s="190" t="s">
        <v>45</v>
      </c>
      <c r="D12" s="190" t="s">
        <v>45</v>
      </c>
      <c r="E12" s="190" t="s">
        <v>45</v>
      </c>
      <c r="F12" s="190" t="s">
        <v>45</v>
      </c>
      <c r="G12" s="190" t="s">
        <v>45</v>
      </c>
      <c r="H12" s="191" t="s">
        <v>45</v>
      </c>
      <c r="I12" s="2">
        <v>5</v>
      </c>
      <c r="J12" s="2"/>
      <c r="K12" s="10">
        <v>7215558</v>
      </c>
      <c r="L12" s="10">
        <v>6240755</v>
      </c>
    </row>
    <row r="13" spans="1:12" ht="12.75" customHeight="1">
      <c r="A13" s="189" t="s">
        <v>1</v>
      </c>
      <c r="B13" s="190" t="s">
        <v>1</v>
      </c>
      <c r="C13" s="190" t="s">
        <v>1</v>
      </c>
      <c r="D13" s="190" t="s">
        <v>1</v>
      </c>
      <c r="E13" s="190" t="s">
        <v>1</v>
      </c>
      <c r="F13" s="190" t="s">
        <v>1</v>
      </c>
      <c r="G13" s="190" t="s">
        <v>1</v>
      </c>
      <c r="H13" s="191" t="s">
        <v>1</v>
      </c>
      <c r="I13" s="2">
        <v>6</v>
      </c>
      <c r="J13" s="2">
        <v>18</v>
      </c>
      <c r="K13" s="10">
        <v>7648985</v>
      </c>
      <c r="L13" s="10">
        <v>7980446</v>
      </c>
    </row>
    <row r="14" spans="1:12" ht="12.75" customHeight="1">
      <c r="A14" s="189" t="s">
        <v>46</v>
      </c>
      <c r="B14" s="190" t="s">
        <v>46</v>
      </c>
      <c r="C14" s="190" t="s">
        <v>46</v>
      </c>
      <c r="D14" s="190" t="s">
        <v>46</v>
      </c>
      <c r="E14" s="190" t="s">
        <v>46</v>
      </c>
      <c r="F14" s="190" t="s">
        <v>46</v>
      </c>
      <c r="G14" s="190" t="s">
        <v>46</v>
      </c>
      <c r="H14" s="191" t="s">
        <v>46</v>
      </c>
      <c r="I14" s="2">
        <v>7</v>
      </c>
      <c r="J14" s="2"/>
      <c r="K14" s="10">
        <v>2791472</v>
      </c>
      <c r="L14" s="10">
        <v>0</v>
      </c>
    </row>
    <row r="15" spans="1:12" ht="12.75" customHeight="1">
      <c r="A15" s="189" t="s">
        <v>47</v>
      </c>
      <c r="B15" s="190" t="s">
        <v>47</v>
      </c>
      <c r="C15" s="190" t="s">
        <v>47</v>
      </c>
      <c r="D15" s="190" t="s">
        <v>47</v>
      </c>
      <c r="E15" s="190" t="s">
        <v>47</v>
      </c>
      <c r="F15" s="190" t="s">
        <v>47</v>
      </c>
      <c r="G15" s="190" t="s">
        <v>47</v>
      </c>
      <c r="H15" s="191" t="s">
        <v>47</v>
      </c>
      <c r="I15" s="2">
        <v>8</v>
      </c>
      <c r="J15" s="2"/>
      <c r="K15" s="10">
        <v>20739489</v>
      </c>
      <c r="L15" s="10">
        <v>5500867</v>
      </c>
    </row>
    <row r="16" spans="1:12" ht="12.75" customHeight="1">
      <c r="A16" s="189" t="s">
        <v>48</v>
      </c>
      <c r="B16" s="190" t="s">
        <v>48</v>
      </c>
      <c r="C16" s="190" t="s">
        <v>48</v>
      </c>
      <c r="D16" s="190" t="s">
        <v>48</v>
      </c>
      <c r="E16" s="190" t="s">
        <v>48</v>
      </c>
      <c r="F16" s="190" t="s">
        <v>48</v>
      </c>
      <c r="G16" s="190" t="s">
        <v>48</v>
      </c>
      <c r="H16" s="191" t="s">
        <v>48</v>
      </c>
      <c r="I16" s="2">
        <v>9</v>
      </c>
      <c r="J16" s="2"/>
      <c r="K16" s="10">
        <v>517681</v>
      </c>
      <c r="L16" s="10">
        <v>404715</v>
      </c>
    </row>
    <row r="17" spans="1:12" ht="12.75" customHeight="1">
      <c r="A17" s="189" t="s">
        <v>319</v>
      </c>
      <c r="B17" s="190" t="s">
        <v>49</v>
      </c>
      <c r="C17" s="190" t="s">
        <v>49</v>
      </c>
      <c r="D17" s="190" t="s">
        <v>49</v>
      </c>
      <c r="E17" s="190" t="s">
        <v>49</v>
      </c>
      <c r="F17" s="190" t="s">
        <v>49</v>
      </c>
      <c r="G17" s="190" t="s">
        <v>49</v>
      </c>
      <c r="H17" s="191" t="s">
        <v>49</v>
      </c>
      <c r="I17" s="2">
        <v>10</v>
      </c>
      <c r="J17" s="2">
        <v>20</v>
      </c>
      <c r="K17" s="9">
        <f>SUM(K18:K26)</f>
        <v>1151280486</v>
      </c>
      <c r="L17" s="9">
        <f>SUM(L18:L26)</f>
        <v>1148361935</v>
      </c>
    </row>
    <row r="18" spans="1:12" ht="12.75" customHeight="1">
      <c r="A18" s="189" t="s">
        <v>50</v>
      </c>
      <c r="B18" s="190" t="s">
        <v>50</v>
      </c>
      <c r="C18" s="190" t="s">
        <v>50</v>
      </c>
      <c r="D18" s="190" t="s">
        <v>50</v>
      </c>
      <c r="E18" s="190" t="s">
        <v>50</v>
      </c>
      <c r="F18" s="190" t="s">
        <v>50</v>
      </c>
      <c r="G18" s="190" t="s">
        <v>50</v>
      </c>
      <c r="H18" s="191" t="s">
        <v>50</v>
      </c>
      <c r="I18" s="2">
        <v>11</v>
      </c>
      <c r="J18" s="2"/>
      <c r="K18" s="10">
        <v>157551669</v>
      </c>
      <c r="L18" s="10">
        <v>148676673</v>
      </c>
    </row>
    <row r="19" spans="1:12" ht="12.75" customHeight="1">
      <c r="A19" s="189" t="s">
        <v>51</v>
      </c>
      <c r="B19" s="190" t="s">
        <v>51</v>
      </c>
      <c r="C19" s="190" t="s">
        <v>51</v>
      </c>
      <c r="D19" s="190" t="s">
        <v>51</v>
      </c>
      <c r="E19" s="190" t="s">
        <v>51</v>
      </c>
      <c r="F19" s="190" t="s">
        <v>51</v>
      </c>
      <c r="G19" s="190" t="s">
        <v>51</v>
      </c>
      <c r="H19" s="191" t="s">
        <v>51</v>
      </c>
      <c r="I19" s="2">
        <v>12</v>
      </c>
      <c r="J19" s="2"/>
      <c r="K19" s="10">
        <v>374498998</v>
      </c>
      <c r="L19" s="10">
        <v>339602117</v>
      </c>
    </row>
    <row r="20" spans="1:12" ht="12.75" customHeight="1">
      <c r="A20" s="189" t="s">
        <v>52</v>
      </c>
      <c r="B20" s="190" t="s">
        <v>52</v>
      </c>
      <c r="C20" s="190" t="s">
        <v>52</v>
      </c>
      <c r="D20" s="190" t="s">
        <v>52</v>
      </c>
      <c r="E20" s="190" t="s">
        <v>52</v>
      </c>
      <c r="F20" s="190" t="s">
        <v>52</v>
      </c>
      <c r="G20" s="190" t="s">
        <v>52</v>
      </c>
      <c r="H20" s="191" t="s">
        <v>52</v>
      </c>
      <c r="I20" s="2">
        <v>13</v>
      </c>
      <c r="J20" s="2"/>
      <c r="K20" s="10">
        <v>395110951</v>
      </c>
      <c r="L20" s="10">
        <v>389848707</v>
      </c>
    </row>
    <row r="21" spans="1:12" ht="12.75" customHeight="1">
      <c r="A21" s="189" t="s">
        <v>53</v>
      </c>
      <c r="B21" s="190" t="s">
        <v>53</v>
      </c>
      <c r="C21" s="190" t="s">
        <v>53</v>
      </c>
      <c r="D21" s="190" t="s">
        <v>53</v>
      </c>
      <c r="E21" s="190" t="s">
        <v>53</v>
      </c>
      <c r="F21" s="190" t="s">
        <v>53</v>
      </c>
      <c r="G21" s="190" t="s">
        <v>53</v>
      </c>
      <c r="H21" s="191" t="s">
        <v>53</v>
      </c>
      <c r="I21" s="2">
        <v>14</v>
      </c>
      <c r="J21" s="2"/>
      <c r="K21" s="10">
        <v>73039556</v>
      </c>
      <c r="L21" s="10">
        <v>69646340</v>
      </c>
    </row>
    <row r="22" spans="1:12" ht="12.75" customHeight="1">
      <c r="A22" s="189" t="s">
        <v>54</v>
      </c>
      <c r="B22" s="190" t="s">
        <v>54</v>
      </c>
      <c r="C22" s="190" t="s">
        <v>54</v>
      </c>
      <c r="D22" s="190" t="s">
        <v>54</v>
      </c>
      <c r="E22" s="190" t="s">
        <v>54</v>
      </c>
      <c r="F22" s="190" t="s">
        <v>54</v>
      </c>
      <c r="G22" s="190" t="s">
        <v>54</v>
      </c>
      <c r="H22" s="191" t="s">
        <v>54</v>
      </c>
      <c r="I22" s="2">
        <v>15</v>
      </c>
      <c r="J22" s="2"/>
      <c r="K22" s="10">
        <v>0</v>
      </c>
      <c r="L22" s="10">
        <v>0</v>
      </c>
    </row>
    <row r="23" spans="1:12" ht="12.75" customHeight="1">
      <c r="A23" s="189" t="s">
        <v>55</v>
      </c>
      <c r="B23" s="190" t="s">
        <v>55</v>
      </c>
      <c r="C23" s="190" t="s">
        <v>55</v>
      </c>
      <c r="D23" s="190" t="s">
        <v>55</v>
      </c>
      <c r="E23" s="190" t="s">
        <v>55</v>
      </c>
      <c r="F23" s="190" t="s">
        <v>55</v>
      </c>
      <c r="G23" s="190" t="s">
        <v>55</v>
      </c>
      <c r="H23" s="191" t="s">
        <v>55</v>
      </c>
      <c r="I23" s="2">
        <v>16</v>
      </c>
      <c r="J23" s="2"/>
      <c r="K23" s="10">
        <v>5167701</v>
      </c>
      <c r="L23" s="10">
        <v>2209211</v>
      </c>
    </row>
    <row r="24" spans="1:12" ht="12.75" customHeight="1">
      <c r="A24" s="189" t="s">
        <v>56</v>
      </c>
      <c r="B24" s="190" t="s">
        <v>56</v>
      </c>
      <c r="C24" s="190" t="s">
        <v>56</v>
      </c>
      <c r="D24" s="190" t="s">
        <v>56</v>
      </c>
      <c r="E24" s="190" t="s">
        <v>56</v>
      </c>
      <c r="F24" s="190" t="s">
        <v>56</v>
      </c>
      <c r="G24" s="190" t="s">
        <v>56</v>
      </c>
      <c r="H24" s="191" t="s">
        <v>56</v>
      </c>
      <c r="I24" s="2">
        <v>17</v>
      </c>
      <c r="J24" s="2"/>
      <c r="K24" s="10">
        <v>40667212</v>
      </c>
      <c r="L24" s="10">
        <v>54021489</v>
      </c>
    </row>
    <row r="25" spans="1:12" ht="12.75" customHeight="1">
      <c r="A25" s="189" t="s">
        <v>57</v>
      </c>
      <c r="B25" s="190" t="s">
        <v>57</v>
      </c>
      <c r="C25" s="190" t="s">
        <v>57</v>
      </c>
      <c r="D25" s="190" t="s">
        <v>57</v>
      </c>
      <c r="E25" s="190" t="s">
        <v>57</v>
      </c>
      <c r="F25" s="190" t="s">
        <v>57</v>
      </c>
      <c r="G25" s="190" t="s">
        <v>57</v>
      </c>
      <c r="H25" s="191" t="s">
        <v>57</v>
      </c>
      <c r="I25" s="2">
        <v>18</v>
      </c>
      <c r="J25" s="2"/>
      <c r="K25" s="10">
        <v>695156</v>
      </c>
      <c r="L25" s="10">
        <v>571342</v>
      </c>
    </row>
    <row r="26" spans="1:12" ht="12.75" customHeight="1">
      <c r="A26" s="189" t="s">
        <v>58</v>
      </c>
      <c r="B26" s="190" t="s">
        <v>58</v>
      </c>
      <c r="C26" s="190" t="s">
        <v>58</v>
      </c>
      <c r="D26" s="190" t="s">
        <v>58</v>
      </c>
      <c r="E26" s="190" t="s">
        <v>58</v>
      </c>
      <c r="F26" s="190" t="s">
        <v>58</v>
      </c>
      <c r="G26" s="190" t="s">
        <v>58</v>
      </c>
      <c r="H26" s="191" t="s">
        <v>58</v>
      </c>
      <c r="I26" s="2">
        <v>19</v>
      </c>
      <c r="J26" s="2">
        <v>21</v>
      </c>
      <c r="K26" s="10">
        <v>104549243</v>
      </c>
      <c r="L26" s="10">
        <v>143786056</v>
      </c>
    </row>
    <row r="27" spans="1:12" ht="12.75" customHeight="1">
      <c r="A27" s="189" t="s">
        <v>320</v>
      </c>
      <c r="B27" s="190" t="s">
        <v>59</v>
      </c>
      <c r="C27" s="190" t="s">
        <v>59</v>
      </c>
      <c r="D27" s="190" t="s">
        <v>59</v>
      </c>
      <c r="E27" s="190" t="s">
        <v>59</v>
      </c>
      <c r="F27" s="190" t="s">
        <v>59</v>
      </c>
      <c r="G27" s="190" t="s">
        <v>59</v>
      </c>
      <c r="H27" s="191" t="s">
        <v>59</v>
      </c>
      <c r="I27" s="2">
        <v>20</v>
      </c>
      <c r="J27" s="2">
        <v>23</v>
      </c>
      <c r="K27" s="9">
        <f>SUM(K28:K35)</f>
        <v>274238781</v>
      </c>
      <c r="L27" s="9">
        <f>SUM(L28:L35)</f>
        <v>276130123</v>
      </c>
    </row>
    <row r="28" spans="1:12" ht="12.75" customHeight="1">
      <c r="A28" s="189" t="s">
        <v>60</v>
      </c>
      <c r="B28" s="190" t="s">
        <v>60</v>
      </c>
      <c r="C28" s="190" t="s">
        <v>60</v>
      </c>
      <c r="D28" s="190" t="s">
        <v>60</v>
      </c>
      <c r="E28" s="190" t="s">
        <v>60</v>
      </c>
      <c r="F28" s="190" t="s">
        <v>60</v>
      </c>
      <c r="G28" s="190" t="s">
        <v>60</v>
      </c>
      <c r="H28" s="191" t="s">
        <v>60</v>
      </c>
      <c r="I28" s="2">
        <v>21</v>
      </c>
      <c r="J28" s="2"/>
      <c r="K28" s="10">
        <v>290067</v>
      </c>
      <c r="L28" s="10">
        <v>290067</v>
      </c>
    </row>
    <row r="29" spans="1:12" ht="12.75" customHeight="1">
      <c r="A29" s="189" t="s">
        <v>61</v>
      </c>
      <c r="B29" s="190" t="s">
        <v>61</v>
      </c>
      <c r="C29" s="190" t="s">
        <v>61</v>
      </c>
      <c r="D29" s="190" t="s">
        <v>61</v>
      </c>
      <c r="E29" s="190" t="s">
        <v>61</v>
      </c>
      <c r="F29" s="190" t="s">
        <v>61</v>
      </c>
      <c r="G29" s="190" t="s">
        <v>61</v>
      </c>
      <c r="H29" s="191" t="s">
        <v>61</v>
      </c>
      <c r="I29" s="2">
        <v>22</v>
      </c>
      <c r="J29" s="2"/>
      <c r="K29" s="10">
        <v>0</v>
      </c>
      <c r="L29" s="10">
        <v>0</v>
      </c>
    </row>
    <row r="30" spans="1:12" ht="12.75" customHeight="1">
      <c r="A30" s="189" t="s">
        <v>62</v>
      </c>
      <c r="B30" s="190" t="s">
        <v>62</v>
      </c>
      <c r="C30" s="190" t="s">
        <v>62</v>
      </c>
      <c r="D30" s="190" t="s">
        <v>62</v>
      </c>
      <c r="E30" s="190" t="s">
        <v>62</v>
      </c>
      <c r="F30" s="190" t="s">
        <v>62</v>
      </c>
      <c r="G30" s="190" t="s">
        <v>62</v>
      </c>
      <c r="H30" s="191" t="s">
        <v>62</v>
      </c>
      <c r="I30" s="2">
        <v>23</v>
      </c>
      <c r="J30" s="2"/>
      <c r="K30" s="10">
        <v>2835328</v>
      </c>
      <c r="L30" s="10">
        <v>3525043</v>
      </c>
    </row>
    <row r="31" spans="1:12" ht="12.75" customHeight="1">
      <c r="A31" s="189" t="s">
        <v>63</v>
      </c>
      <c r="B31" s="190" t="s">
        <v>63</v>
      </c>
      <c r="C31" s="190" t="s">
        <v>63</v>
      </c>
      <c r="D31" s="190" t="s">
        <v>63</v>
      </c>
      <c r="E31" s="190" t="s">
        <v>63</v>
      </c>
      <c r="F31" s="190" t="s">
        <v>63</v>
      </c>
      <c r="G31" s="190" t="s">
        <v>63</v>
      </c>
      <c r="H31" s="191" t="s">
        <v>63</v>
      </c>
      <c r="I31" s="2">
        <v>24</v>
      </c>
      <c r="J31" s="2"/>
      <c r="K31" s="10">
        <v>0</v>
      </c>
      <c r="L31" s="10">
        <v>0</v>
      </c>
    </row>
    <row r="32" spans="1:12" ht="12.75" customHeight="1">
      <c r="A32" s="189" t="s">
        <v>64</v>
      </c>
      <c r="B32" s="190" t="s">
        <v>64</v>
      </c>
      <c r="C32" s="190" t="s">
        <v>64</v>
      </c>
      <c r="D32" s="190" t="s">
        <v>64</v>
      </c>
      <c r="E32" s="190" t="s">
        <v>64</v>
      </c>
      <c r="F32" s="190" t="s">
        <v>64</v>
      </c>
      <c r="G32" s="190" t="s">
        <v>64</v>
      </c>
      <c r="H32" s="191" t="s">
        <v>64</v>
      </c>
      <c r="I32" s="2">
        <v>25</v>
      </c>
      <c r="J32" s="2"/>
      <c r="K32" s="10">
        <v>2468814</v>
      </c>
      <c r="L32" s="10">
        <v>2045946</v>
      </c>
    </row>
    <row r="33" spans="1:12" ht="12.75" customHeight="1">
      <c r="A33" s="189" t="s">
        <v>65</v>
      </c>
      <c r="B33" s="190" t="s">
        <v>65</v>
      </c>
      <c r="C33" s="190" t="s">
        <v>65</v>
      </c>
      <c r="D33" s="190" t="s">
        <v>65</v>
      </c>
      <c r="E33" s="190" t="s">
        <v>65</v>
      </c>
      <c r="F33" s="190" t="s">
        <v>65</v>
      </c>
      <c r="G33" s="190" t="s">
        <v>65</v>
      </c>
      <c r="H33" s="191" t="s">
        <v>65</v>
      </c>
      <c r="I33" s="2">
        <v>26</v>
      </c>
      <c r="J33" s="2"/>
      <c r="K33" s="10">
        <v>5346633</v>
      </c>
      <c r="L33" s="10">
        <v>5421451</v>
      </c>
    </row>
    <row r="34" spans="1:12" ht="12.75" customHeight="1">
      <c r="A34" s="189" t="s">
        <v>66</v>
      </c>
      <c r="B34" s="190" t="s">
        <v>66</v>
      </c>
      <c r="C34" s="190" t="s">
        <v>66</v>
      </c>
      <c r="D34" s="190" t="s">
        <v>66</v>
      </c>
      <c r="E34" s="190" t="s">
        <v>66</v>
      </c>
      <c r="F34" s="190" t="s">
        <v>66</v>
      </c>
      <c r="G34" s="190" t="s">
        <v>66</v>
      </c>
      <c r="H34" s="191" t="s">
        <v>66</v>
      </c>
      <c r="I34" s="2">
        <v>27</v>
      </c>
      <c r="J34" s="2"/>
      <c r="K34" s="10">
        <v>27765</v>
      </c>
      <c r="L34" s="10">
        <v>1110535</v>
      </c>
    </row>
    <row r="35" spans="1:12" ht="12.75" customHeight="1">
      <c r="A35" s="189" t="s">
        <v>67</v>
      </c>
      <c r="B35" s="190" t="s">
        <v>67</v>
      </c>
      <c r="C35" s="190" t="s">
        <v>67</v>
      </c>
      <c r="D35" s="190" t="s">
        <v>67</v>
      </c>
      <c r="E35" s="190" t="s">
        <v>67</v>
      </c>
      <c r="F35" s="190" t="s">
        <v>67</v>
      </c>
      <c r="G35" s="190" t="s">
        <v>67</v>
      </c>
      <c r="H35" s="191" t="s">
        <v>67</v>
      </c>
      <c r="I35" s="2">
        <v>28</v>
      </c>
      <c r="J35" s="2">
        <v>22</v>
      </c>
      <c r="K35" s="10">
        <v>263270174</v>
      </c>
      <c r="L35" s="10">
        <v>263737081</v>
      </c>
    </row>
    <row r="36" spans="1:12" ht="12.75" customHeight="1">
      <c r="A36" s="189" t="s">
        <v>321</v>
      </c>
      <c r="B36" s="190" t="s">
        <v>68</v>
      </c>
      <c r="C36" s="190" t="s">
        <v>68</v>
      </c>
      <c r="D36" s="190" t="s">
        <v>68</v>
      </c>
      <c r="E36" s="190" t="s">
        <v>68</v>
      </c>
      <c r="F36" s="190" t="s">
        <v>68</v>
      </c>
      <c r="G36" s="190" t="s">
        <v>68</v>
      </c>
      <c r="H36" s="191" t="s">
        <v>68</v>
      </c>
      <c r="I36" s="2">
        <v>29</v>
      </c>
      <c r="J36" s="2">
        <v>24</v>
      </c>
      <c r="K36" s="9">
        <f>SUM(K37:K39)</f>
        <v>23234086</v>
      </c>
      <c r="L36" s="9">
        <f>SUM(L37:L39)</f>
        <v>17595561</v>
      </c>
    </row>
    <row r="37" spans="1:12" ht="12.75" customHeight="1">
      <c r="A37" s="189" t="s">
        <v>69</v>
      </c>
      <c r="B37" s="190" t="s">
        <v>69</v>
      </c>
      <c r="C37" s="190" t="s">
        <v>69</v>
      </c>
      <c r="D37" s="190" t="s">
        <v>69</v>
      </c>
      <c r="E37" s="190" t="s">
        <v>69</v>
      </c>
      <c r="F37" s="190" t="s">
        <v>69</v>
      </c>
      <c r="G37" s="190" t="s">
        <v>69</v>
      </c>
      <c r="H37" s="191" t="s">
        <v>69</v>
      </c>
      <c r="I37" s="2">
        <v>30</v>
      </c>
      <c r="J37" s="2"/>
      <c r="K37" s="10">
        <v>0</v>
      </c>
      <c r="L37" s="10">
        <v>0</v>
      </c>
    </row>
    <row r="38" spans="1:12" ht="12.75" customHeight="1">
      <c r="A38" s="189" t="s">
        <v>70</v>
      </c>
      <c r="B38" s="190" t="s">
        <v>70</v>
      </c>
      <c r="C38" s="190" t="s">
        <v>70</v>
      </c>
      <c r="D38" s="190" t="s">
        <v>70</v>
      </c>
      <c r="E38" s="190" t="s">
        <v>70</v>
      </c>
      <c r="F38" s="190" t="s">
        <v>70</v>
      </c>
      <c r="G38" s="190" t="s">
        <v>70</v>
      </c>
      <c r="H38" s="191" t="s">
        <v>70</v>
      </c>
      <c r="I38" s="2">
        <v>31</v>
      </c>
      <c r="J38" s="2"/>
      <c r="K38" s="10">
        <v>15006304</v>
      </c>
      <c r="L38" s="10">
        <v>11143191</v>
      </c>
    </row>
    <row r="39" spans="1:12" ht="12.75" customHeight="1">
      <c r="A39" s="189" t="s">
        <v>71</v>
      </c>
      <c r="B39" s="190" t="s">
        <v>71</v>
      </c>
      <c r="C39" s="190" t="s">
        <v>71</v>
      </c>
      <c r="D39" s="190" t="s">
        <v>71</v>
      </c>
      <c r="E39" s="190" t="s">
        <v>71</v>
      </c>
      <c r="F39" s="190" t="s">
        <v>71</v>
      </c>
      <c r="G39" s="190" t="s">
        <v>71</v>
      </c>
      <c r="H39" s="191" t="s">
        <v>71</v>
      </c>
      <c r="I39" s="2">
        <v>32</v>
      </c>
      <c r="J39" s="2"/>
      <c r="K39" s="10">
        <v>8227782</v>
      </c>
      <c r="L39" s="10">
        <v>6452370</v>
      </c>
    </row>
    <row r="40" spans="1:12" ht="12.75" customHeight="1">
      <c r="A40" s="189" t="s">
        <v>72</v>
      </c>
      <c r="B40" s="190" t="s">
        <v>72</v>
      </c>
      <c r="C40" s="190" t="s">
        <v>72</v>
      </c>
      <c r="D40" s="190" t="s">
        <v>72</v>
      </c>
      <c r="E40" s="190" t="s">
        <v>72</v>
      </c>
      <c r="F40" s="190" t="s">
        <v>72</v>
      </c>
      <c r="G40" s="190" t="s">
        <v>72</v>
      </c>
      <c r="H40" s="191" t="s">
        <v>72</v>
      </c>
      <c r="I40" s="2">
        <v>33</v>
      </c>
      <c r="J40" s="2"/>
      <c r="K40" s="10">
        <v>0</v>
      </c>
      <c r="L40" s="10">
        <v>0</v>
      </c>
    </row>
    <row r="41" spans="1:12" ht="12.75" customHeight="1">
      <c r="A41" s="195" t="s">
        <v>73</v>
      </c>
      <c r="B41" s="196" t="s">
        <v>73</v>
      </c>
      <c r="C41" s="196" t="s">
        <v>73</v>
      </c>
      <c r="D41" s="196" t="s">
        <v>73</v>
      </c>
      <c r="E41" s="196" t="s">
        <v>73</v>
      </c>
      <c r="F41" s="196" t="s">
        <v>73</v>
      </c>
      <c r="G41" s="196" t="s">
        <v>73</v>
      </c>
      <c r="H41" s="197" t="s">
        <v>73</v>
      </c>
      <c r="I41" s="2">
        <v>34</v>
      </c>
      <c r="J41" s="2"/>
      <c r="K41" s="9">
        <f>K42+K50+K57+K65</f>
        <v>2401922985</v>
      </c>
      <c r="L41" s="9">
        <f>L42+L50+L57+L65</f>
        <v>2134604477</v>
      </c>
    </row>
    <row r="42" spans="1:12" ht="12.75" customHeight="1">
      <c r="A42" s="189" t="s">
        <v>322</v>
      </c>
      <c r="B42" s="190" t="s">
        <v>74</v>
      </c>
      <c r="C42" s="190" t="s">
        <v>74</v>
      </c>
      <c r="D42" s="190" t="s">
        <v>74</v>
      </c>
      <c r="E42" s="190" t="s">
        <v>74</v>
      </c>
      <c r="F42" s="190" t="s">
        <v>74</v>
      </c>
      <c r="G42" s="190" t="s">
        <v>74</v>
      </c>
      <c r="H42" s="191" t="s">
        <v>74</v>
      </c>
      <c r="I42" s="2">
        <v>35</v>
      </c>
      <c r="J42" s="2">
        <v>25</v>
      </c>
      <c r="K42" s="9">
        <f>SUM(K43:K49)</f>
        <v>518635068</v>
      </c>
      <c r="L42" s="9">
        <f>SUM(L43:L49)</f>
        <v>508629833</v>
      </c>
    </row>
    <row r="43" spans="1:12" ht="12.75" customHeight="1">
      <c r="A43" s="189" t="s">
        <v>75</v>
      </c>
      <c r="B43" s="190" t="s">
        <v>75</v>
      </c>
      <c r="C43" s="190" t="s">
        <v>75</v>
      </c>
      <c r="D43" s="190" t="s">
        <v>75</v>
      </c>
      <c r="E43" s="190" t="s">
        <v>75</v>
      </c>
      <c r="F43" s="190" t="s">
        <v>75</v>
      </c>
      <c r="G43" s="190" t="s">
        <v>75</v>
      </c>
      <c r="H43" s="191" t="s">
        <v>75</v>
      </c>
      <c r="I43" s="2">
        <v>36</v>
      </c>
      <c r="J43" s="2"/>
      <c r="K43" s="10">
        <v>247105816</v>
      </c>
      <c r="L43" s="10">
        <v>279934355</v>
      </c>
    </row>
    <row r="44" spans="1:12" ht="12.75" customHeight="1">
      <c r="A44" s="189" t="s">
        <v>76</v>
      </c>
      <c r="B44" s="190" t="s">
        <v>76</v>
      </c>
      <c r="C44" s="190" t="s">
        <v>76</v>
      </c>
      <c r="D44" s="190" t="s">
        <v>76</v>
      </c>
      <c r="E44" s="190" t="s">
        <v>76</v>
      </c>
      <c r="F44" s="190" t="s">
        <v>76</v>
      </c>
      <c r="G44" s="190" t="s">
        <v>76</v>
      </c>
      <c r="H44" s="191" t="s">
        <v>76</v>
      </c>
      <c r="I44" s="2">
        <v>37</v>
      </c>
      <c r="J44" s="2"/>
      <c r="K44" s="10">
        <v>139401839</v>
      </c>
      <c r="L44" s="10">
        <v>132820941</v>
      </c>
    </row>
    <row r="45" spans="1:12" ht="12.75" customHeight="1">
      <c r="A45" s="189" t="s">
        <v>77</v>
      </c>
      <c r="B45" s="190" t="s">
        <v>77</v>
      </c>
      <c r="C45" s="190" t="s">
        <v>77</v>
      </c>
      <c r="D45" s="190" t="s">
        <v>77</v>
      </c>
      <c r="E45" s="190" t="s">
        <v>77</v>
      </c>
      <c r="F45" s="190" t="s">
        <v>77</v>
      </c>
      <c r="G45" s="190" t="s">
        <v>77</v>
      </c>
      <c r="H45" s="191" t="s">
        <v>77</v>
      </c>
      <c r="I45" s="2">
        <v>38</v>
      </c>
      <c r="J45" s="2"/>
      <c r="K45" s="10">
        <v>78550983</v>
      </c>
      <c r="L45" s="10">
        <v>63566763</v>
      </c>
    </row>
    <row r="46" spans="1:12" ht="12.75" customHeight="1">
      <c r="A46" s="189" t="s">
        <v>78</v>
      </c>
      <c r="B46" s="190" t="s">
        <v>78</v>
      </c>
      <c r="C46" s="190" t="s">
        <v>78</v>
      </c>
      <c r="D46" s="190" t="s">
        <v>78</v>
      </c>
      <c r="E46" s="190" t="s">
        <v>78</v>
      </c>
      <c r="F46" s="190" t="s">
        <v>78</v>
      </c>
      <c r="G46" s="190" t="s">
        <v>78</v>
      </c>
      <c r="H46" s="191" t="s">
        <v>78</v>
      </c>
      <c r="I46" s="2">
        <v>39</v>
      </c>
      <c r="J46" s="2"/>
      <c r="K46" s="10">
        <v>18872725</v>
      </c>
      <c r="L46" s="10">
        <v>21424308</v>
      </c>
    </row>
    <row r="47" spans="1:12" ht="12.75" customHeight="1">
      <c r="A47" s="189" t="s">
        <v>79</v>
      </c>
      <c r="B47" s="190" t="s">
        <v>79</v>
      </c>
      <c r="C47" s="190" t="s">
        <v>79</v>
      </c>
      <c r="D47" s="190" t="s">
        <v>79</v>
      </c>
      <c r="E47" s="190" t="s">
        <v>79</v>
      </c>
      <c r="F47" s="190" t="s">
        <v>79</v>
      </c>
      <c r="G47" s="190" t="s">
        <v>79</v>
      </c>
      <c r="H47" s="191" t="s">
        <v>79</v>
      </c>
      <c r="I47" s="2">
        <v>40</v>
      </c>
      <c r="J47" s="2"/>
      <c r="K47" s="10">
        <v>28743705</v>
      </c>
      <c r="L47" s="10">
        <v>4923466</v>
      </c>
    </row>
    <row r="48" spans="1:12" ht="12.75" customHeight="1">
      <c r="A48" s="189" t="s">
        <v>80</v>
      </c>
      <c r="B48" s="190" t="s">
        <v>80</v>
      </c>
      <c r="C48" s="190" t="s">
        <v>80</v>
      </c>
      <c r="D48" s="190" t="s">
        <v>80</v>
      </c>
      <c r="E48" s="190" t="s">
        <v>80</v>
      </c>
      <c r="F48" s="190" t="s">
        <v>80</v>
      </c>
      <c r="G48" s="190" t="s">
        <v>80</v>
      </c>
      <c r="H48" s="191" t="s">
        <v>80</v>
      </c>
      <c r="I48" s="2">
        <v>41</v>
      </c>
      <c r="J48" s="2"/>
      <c r="K48" s="10">
        <v>5960000</v>
      </c>
      <c r="L48" s="10">
        <v>5960000</v>
      </c>
    </row>
    <row r="49" spans="1:12" ht="12.75" customHeight="1">
      <c r="A49" s="189" t="s">
        <v>81</v>
      </c>
      <c r="B49" s="190" t="s">
        <v>81</v>
      </c>
      <c r="C49" s="190" t="s">
        <v>81</v>
      </c>
      <c r="D49" s="190" t="s">
        <v>81</v>
      </c>
      <c r="E49" s="190" t="s">
        <v>81</v>
      </c>
      <c r="F49" s="190" t="s">
        <v>81</v>
      </c>
      <c r="G49" s="190" t="s">
        <v>81</v>
      </c>
      <c r="H49" s="191" t="s">
        <v>81</v>
      </c>
      <c r="I49" s="2">
        <v>42</v>
      </c>
      <c r="J49" s="2"/>
      <c r="K49" s="10">
        <v>0</v>
      </c>
      <c r="L49" s="10">
        <v>0</v>
      </c>
    </row>
    <row r="50" spans="1:12" ht="12.75" customHeight="1">
      <c r="A50" s="189" t="s">
        <v>323</v>
      </c>
      <c r="B50" s="190" t="s">
        <v>82</v>
      </c>
      <c r="C50" s="190" t="s">
        <v>82</v>
      </c>
      <c r="D50" s="190" t="s">
        <v>82</v>
      </c>
      <c r="E50" s="190" t="s">
        <v>82</v>
      </c>
      <c r="F50" s="190" t="s">
        <v>82</v>
      </c>
      <c r="G50" s="190" t="s">
        <v>82</v>
      </c>
      <c r="H50" s="191" t="s">
        <v>82</v>
      </c>
      <c r="I50" s="2">
        <v>43</v>
      </c>
      <c r="J50" s="2"/>
      <c r="K50" s="9">
        <f>SUM(K51:K56)</f>
        <v>1051904986</v>
      </c>
      <c r="L50" s="9">
        <f>SUM(L51:L56)</f>
        <v>879781542</v>
      </c>
    </row>
    <row r="51" spans="1:12" ht="12.75" customHeight="1">
      <c r="A51" s="189" t="s">
        <v>83</v>
      </c>
      <c r="B51" s="190" t="s">
        <v>83</v>
      </c>
      <c r="C51" s="190" t="s">
        <v>83</v>
      </c>
      <c r="D51" s="190" t="s">
        <v>83</v>
      </c>
      <c r="E51" s="190" t="s">
        <v>83</v>
      </c>
      <c r="F51" s="190" t="s">
        <v>83</v>
      </c>
      <c r="G51" s="190" t="s">
        <v>83</v>
      </c>
      <c r="H51" s="191" t="s">
        <v>83</v>
      </c>
      <c r="I51" s="2">
        <v>44</v>
      </c>
      <c r="J51" s="2">
        <v>26</v>
      </c>
      <c r="K51" s="10">
        <v>90454659</v>
      </c>
      <c r="L51" s="10">
        <v>85012340</v>
      </c>
    </row>
    <row r="52" spans="1:12" ht="12.75" customHeight="1">
      <c r="A52" s="189" t="s">
        <v>84</v>
      </c>
      <c r="B52" s="190" t="s">
        <v>84</v>
      </c>
      <c r="C52" s="190" t="s">
        <v>84</v>
      </c>
      <c r="D52" s="190" t="s">
        <v>84</v>
      </c>
      <c r="E52" s="190" t="s">
        <v>84</v>
      </c>
      <c r="F52" s="190" t="s">
        <v>84</v>
      </c>
      <c r="G52" s="190" t="s">
        <v>84</v>
      </c>
      <c r="H52" s="191" t="s">
        <v>84</v>
      </c>
      <c r="I52" s="2">
        <v>45</v>
      </c>
      <c r="J52" s="2">
        <v>27</v>
      </c>
      <c r="K52" s="10">
        <v>861192402</v>
      </c>
      <c r="L52" s="10">
        <v>720175786</v>
      </c>
    </row>
    <row r="53" spans="1:12" ht="12.75" customHeight="1">
      <c r="A53" s="189" t="s">
        <v>85</v>
      </c>
      <c r="B53" s="190" t="s">
        <v>85</v>
      </c>
      <c r="C53" s="190" t="s">
        <v>85</v>
      </c>
      <c r="D53" s="190" t="s">
        <v>85</v>
      </c>
      <c r="E53" s="190" t="s">
        <v>85</v>
      </c>
      <c r="F53" s="190" t="s">
        <v>85</v>
      </c>
      <c r="G53" s="190" t="s">
        <v>85</v>
      </c>
      <c r="H53" s="191" t="s">
        <v>85</v>
      </c>
      <c r="I53" s="2">
        <v>46</v>
      </c>
      <c r="J53" s="2"/>
      <c r="K53" s="10">
        <v>0</v>
      </c>
      <c r="L53" s="10">
        <v>0</v>
      </c>
    </row>
    <row r="54" spans="1:12" ht="12.75" customHeight="1">
      <c r="A54" s="189" t="s">
        <v>86</v>
      </c>
      <c r="B54" s="190" t="s">
        <v>86</v>
      </c>
      <c r="C54" s="190" t="s">
        <v>86</v>
      </c>
      <c r="D54" s="190" t="s">
        <v>86</v>
      </c>
      <c r="E54" s="190" t="s">
        <v>86</v>
      </c>
      <c r="F54" s="190" t="s">
        <v>86</v>
      </c>
      <c r="G54" s="190" t="s">
        <v>86</v>
      </c>
      <c r="H54" s="191" t="s">
        <v>86</v>
      </c>
      <c r="I54" s="2">
        <v>47</v>
      </c>
      <c r="J54" s="2">
        <v>28</v>
      </c>
      <c r="K54" s="10">
        <v>717474</v>
      </c>
      <c r="L54" s="10">
        <v>2116894</v>
      </c>
    </row>
    <row r="55" spans="1:12" ht="12.75" customHeight="1">
      <c r="A55" s="189" t="s">
        <v>87</v>
      </c>
      <c r="B55" s="190" t="s">
        <v>87</v>
      </c>
      <c r="C55" s="190" t="s">
        <v>87</v>
      </c>
      <c r="D55" s="190" t="s">
        <v>87</v>
      </c>
      <c r="E55" s="190" t="s">
        <v>87</v>
      </c>
      <c r="F55" s="190" t="s">
        <v>87</v>
      </c>
      <c r="G55" s="190" t="s">
        <v>87</v>
      </c>
      <c r="H55" s="191" t="s">
        <v>87</v>
      </c>
      <c r="I55" s="2">
        <v>48</v>
      </c>
      <c r="J55" s="2">
        <v>28</v>
      </c>
      <c r="K55" s="10">
        <v>46496077</v>
      </c>
      <c r="L55" s="10">
        <v>29742785</v>
      </c>
    </row>
    <row r="56" spans="1:12" ht="12.75" customHeight="1">
      <c r="A56" s="189" t="s">
        <v>88</v>
      </c>
      <c r="B56" s="190" t="s">
        <v>88</v>
      </c>
      <c r="C56" s="190" t="s">
        <v>88</v>
      </c>
      <c r="D56" s="190" t="s">
        <v>88</v>
      </c>
      <c r="E56" s="190" t="s">
        <v>88</v>
      </c>
      <c r="F56" s="190" t="s">
        <v>88</v>
      </c>
      <c r="G56" s="190" t="s">
        <v>88</v>
      </c>
      <c r="H56" s="191" t="s">
        <v>88</v>
      </c>
      <c r="I56" s="2">
        <v>49</v>
      </c>
      <c r="J56" s="2">
        <v>28</v>
      </c>
      <c r="K56" s="10">
        <v>53044374</v>
      </c>
      <c r="L56" s="10">
        <v>42733737</v>
      </c>
    </row>
    <row r="57" spans="1:12" ht="12.75" customHeight="1">
      <c r="A57" s="189" t="s">
        <v>324</v>
      </c>
      <c r="B57" s="190" t="s">
        <v>89</v>
      </c>
      <c r="C57" s="190" t="s">
        <v>89</v>
      </c>
      <c r="D57" s="190" t="s">
        <v>89</v>
      </c>
      <c r="E57" s="190" t="s">
        <v>89</v>
      </c>
      <c r="F57" s="190" t="s">
        <v>89</v>
      </c>
      <c r="G57" s="190" t="s">
        <v>89</v>
      </c>
      <c r="H57" s="191" t="s">
        <v>89</v>
      </c>
      <c r="I57" s="2">
        <v>50</v>
      </c>
      <c r="J57" s="2">
        <v>29</v>
      </c>
      <c r="K57" s="9">
        <f>SUM(K58:K64)</f>
        <v>440129180</v>
      </c>
      <c r="L57" s="9">
        <f>SUM(L58:L64)</f>
        <v>399573719</v>
      </c>
    </row>
    <row r="58" spans="1:12" ht="12.75" customHeight="1">
      <c r="A58" s="189" t="s">
        <v>60</v>
      </c>
      <c r="B58" s="190" t="s">
        <v>60</v>
      </c>
      <c r="C58" s="190" t="s">
        <v>60</v>
      </c>
      <c r="D58" s="190" t="s">
        <v>60</v>
      </c>
      <c r="E58" s="190" t="s">
        <v>60</v>
      </c>
      <c r="F58" s="190" t="s">
        <v>60</v>
      </c>
      <c r="G58" s="190" t="s">
        <v>60</v>
      </c>
      <c r="H58" s="191" t="s">
        <v>60</v>
      </c>
      <c r="I58" s="2">
        <v>51</v>
      </c>
      <c r="J58" s="2"/>
      <c r="K58" s="10">
        <v>0</v>
      </c>
      <c r="L58" s="10">
        <v>0</v>
      </c>
    </row>
    <row r="59" spans="1:12" ht="12.75" customHeight="1">
      <c r="A59" s="189" t="s">
        <v>61</v>
      </c>
      <c r="B59" s="190" t="s">
        <v>61</v>
      </c>
      <c r="C59" s="190" t="s">
        <v>61</v>
      </c>
      <c r="D59" s="190" t="s">
        <v>61</v>
      </c>
      <c r="E59" s="190" t="s">
        <v>61</v>
      </c>
      <c r="F59" s="190" t="s">
        <v>61</v>
      </c>
      <c r="G59" s="190" t="s">
        <v>61</v>
      </c>
      <c r="H59" s="191" t="s">
        <v>61</v>
      </c>
      <c r="I59" s="2">
        <v>52</v>
      </c>
      <c r="J59" s="2"/>
      <c r="K59" s="10">
        <v>0</v>
      </c>
      <c r="L59" s="10">
        <v>0</v>
      </c>
    </row>
    <row r="60" spans="1:12" ht="12.75" customHeight="1">
      <c r="A60" s="189" t="s">
        <v>62</v>
      </c>
      <c r="B60" s="190" t="s">
        <v>62</v>
      </c>
      <c r="C60" s="190" t="s">
        <v>62</v>
      </c>
      <c r="D60" s="190" t="s">
        <v>62</v>
      </c>
      <c r="E60" s="190" t="s">
        <v>62</v>
      </c>
      <c r="F60" s="190" t="s">
        <v>62</v>
      </c>
      <c r="G60" s="190" t="s">
        <v>62</v>
      </c>
      <c r="H60" s="191" t="s">
        <v>62</v>
      </c>
      <c r="I60" s="2">
        <v>53</v>
      </c>
      <c r="J60" s="2"/>
      <c r="K60" s="10">
        <v>0</v>
      </c>
      <c r="L60" s="10">
        <v>0</v>
      </c>
    </row>
    <row r="61" spans="1:12" ht="12.75" customHeight="1">
      <c r="A61" s="189" t="s">
        <v>63</v>
      </c>
      <c r="B61" s="190" t="s">
        <v>63</v>
      </c>
      <c r="C61" s="190" t="s">
        <v>63</v>
      </c>
      <c r="D61" s="190" t="s">
        <v>63</v>
      </c>
      <c r="E61" s="190" t="s">
        <v>63</v>
      </c>
      <c r="F61" s="190" t="s">
        <v>63</v>
      </c>
      <c r="G61" s="190" t="s">
        <v>63</v>
      </c>
      <c r="H61" s="191" t="s">
        <v>63</v>
      </c>
      <c r="I61" s="2">
        <v>54</v>
      </c>
      <c r="J61" s="2"/>
      <c r="K61" s="10">
        <v>0</v>
      </c>
      <c r="L61" s="10">
        <v>0</v>
      </c>
    </row>
    <row r="62" spans="1:12" ht="12.75" customHeight="1">
      <c r="A62" s="189" t="s">
        <v>64</v>
      </c>
      <c r="B62" s="190" t="s">
        <v>64</v>
      </c>
      <c r="C62" s="190" t="s">
        <v>64</v>
      </c>
      <c r="D62" s="190" t="s">
        <v>64</v>
      </c>
      <c r="E62" s="190" t="s">
        <v>64</v>
      </c>
      <c r="F62" s="190" t="s">
        <v>64</v>
      </c>
      <c r="G62" s="190" t="s">
        <v>64</v>
      </c>
      <c r="H62" s="191" t="s">
        <v>64</v>
      </c>
      <c r="I62" s="2">
        <v>55</v>
      </c>
      <c r="J62" s="2"/>
      <c r="K62" s="10">
        <v>0</v>
      </c>
      <c r="L62" s="10">
        <v>0</v>
      </c>
    </row>
    <row r="63" spans="1:12" ht="12.75" customHeight="1">
      <c r="A63" s="189" t="s">
        <v>65</v>
      </c>
      <c r="B63" s="190" t="s">
        <v>65</v>
      </c>
      <c r="C63" s="190" t="s">
        <v>65</v>
      </c>
      <c r="D63" s="190" t="s">
        <v>65</v>
      </c>
      <c r="E63" s="190" t="s">
        <v>65</v>
      </c>
      <c r="F63" s="190" t="s">
        <v>65</v>
      </c>
      <c r="G63" s="190" t="s">
        <v>65</v>
      </c>
      <c r="H63" s="191" t="s">
        <v>65</v>
      </c>
      <c r="I63" s="2">
        <v>56</v>
      </c>
      <c r="J63" s="2"/>
      <c r="K63" s="10">
        <v>439829339</v>
      </c>
      <c r="L63" s="10">
        <v>398936121</v>
      </c>
    </row>
    <row r="64" spans="1:12" ht="12.75" customHeight="1">
      <c r="A64" s="189" t="s">
        <v>90</v>
      </c>
      <c r="B64" s="190" t="s">
        <v>90</v>
      </c>
      <c r="C64" s="190" t="s">
        <v>90</v>
      </c>
      <c r="D64" s="190" t="s">
        <v>90</v>
      </c>
      <c r="E64" s="190" t="s">
        <v>90</v>
      </c>
      <c r="F64" s="190" t="s">
        <v>90</v>
      </c>
      <c r="G64" s="190" t="s">
        <v>90</v>
      </c>
      <c r="H64" s="191" t="s">
        <v>90</v>
      </c>
      <c r="I64" s="2">
        <v>57</v>
      </c>
      <c r="J64" s="2"/>
      <c r="K64" s="10">
        <v>299841</v>
      </c>
      <c r="L64" s="10">
        <v>637598</v>
      </c>
    </row>
    <row r="65" spans="1:12" ht="12.75" customHeight="1">
      <c r="A65" s="189" t="s">
        <v>91</v>
      </c>
      <c r="B65" s="190" t="s">
        <v>91</v>
      </c>
      <c r="C65" s="190" t="s">
        <v>91</v>
      </c>
      <c r="D65" s="190" t="s">
        <v>91</v>
      </c>
      <c r="E65" s="190" t="s">
        <v>91</v>
      </c>
      <c r="F65" s="190" t="s">
        <v>91</v>
      </c>
      <c r="G65" s="190" t="s">
        <v>91</v>
      </c>
      <c r="H65" s="191" t="s">
        <v>91</v>
      </c>
      <c r="I65" s="2">
        <v>58</v>
      </c>
      <c r="J65" s="2">
        <v>30</v>
      </c>
      <c r="K65" s="10">
        <v>391253751</v>
      </c>
      <c r="L65" s="10">
        <v>346619383</v>
      </c>
    </row>
    <row r="66" spans="1:12" ht="12.75" customHeight="1">
      <c r="A66" s="195" t="s">
        <v>92</v>
      </c>
      <c r="B66" s="196" t="s">
        <v>92</v>
      </c>
      <c r="C66" s="196" t="s">
        <v>92</v>
      </c>
      <c r="D66" s="196" t="s">
        <v>92</v>
      </c>
      <c r="E66" s="196" t="s">
        <v>92</v>
      </c>
      <c r="F66" s="196" t="s">
        <v>92</v>
      </c>
      <c r="G66" s="196" t="s">
        <v>92</v>
      </c>
      <c r="H66" s="197" t="s">
        <v>92</v>
      </c>
      <c r="I66" s="2">
        <v>59</v>
      </c>
      <c r="J66" s="2">
        <v>31</v>
      </c>
      <c r="K66" s="10">
        <v>15919363</v>
      </c>
      <c r="L66" s="10">
        <v>12077169</v>
      </c>
    </row>
    <row r="67" spans="1:12" ht="12.75" customHeight="1">
      <c r="A67" s="195" t="s">
        <v>93</v>
      </c>
      <c r="B67" s="196" t="s">
        <v>93</v>
      </c>
      <c r="C67" s="196" t="s">
        <v>93</v>
      </c>
      <c r="D67" s="196" t="s">
        <v>93</v>
      </c>
      <c r="E67" s="196" t="s">
        <v>93</v>
      </c>
      <c r="F67" s="196" t="s">
        <v>93</v>
      </c>
      <c r="G67" s="196" t="s">
        <v>93</v>
      </c>
      <c r="H67" s="197" t="s">
        <v>93</v>
      </c>
      <c r="I67" s="2">
        <v>60</v>
      </c>
      <c r="J67" s="2"/>
      <c r="K67" s="9">
        <f>K8+K9+K41+K66</f>
        <v>3918482969</v>
      </c>
      <c r="L67" s="9">
        <f>L8+L9+L41+L66</f>
        <v>3650038393</v>
      </c>
    </row>
    <row r="68" spans="1:12" ht="12.75" customHeight="1">
      <c r="A68" s="201" t="s">
        <v>94</v>
      </c>
      <c r="B68" s="202" t="s">
        <v>94</v>
      </c>
      <c r="C68" s="202" t="s">
        <v>94</v>
      </c>
      <c r="D68" s="202" t="s">
        <v>94</v>
      </c>
      <c r="E68" s="202" t="s">
        <v>94</v>
      </c>
      <c r="F68" s="202" t="s">
        <v>94</v>
      </c>
      <c r="G68" s="202" t="s">
        <v>94</v>
      </c>
      <c r="H68" s="203" t="s">
        <v>94</v>
      </c>
      <c r="I68" s="3">
        <v>61</v>
      </c>
      <c r="J68" s="3">
        <v>46</v>
      </c>
      <c r="K68" s="11">
        <v>2609945726</v>
      </c>
      <c r="L68" s="11">
        <v>2091669212</v>
      </c>
    </row>
    <row r="69" spans="1:12" ht="12.75">
      <c r="A69" s="181" t="s">
        <v>139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5"/>
    </row>
    <row r="70" spans="1:12" ht="12.75" customHeight="1">
      <c r="A70" s="185" t="s">
        <v>95</v>
      </c>
      <c r="B70" s="186" t="s">
        <v>95</v>
      </c>
      <c r="C70" s="186" t="s">
        <v>95</v>
      </c>
      <c r="D70" s="186" t="s">
        <v>95</v>
      </c>
      <c r="E70" s="186" t="s">
        <v>95</v>
      </c>
      <c r="F70" s="186" t="s">
        <v>95</v>
      </c>
      <c r="G70" s="186" t="s">
        <v>95</v>
      </c>
      <c r="H70" s="206" t="s">
        <v>95</v>
      </c>
      <c r="I70" s="4">
        <v>62</v>
      </c>
      <c r="J70" s="4">
        <v>33</v>
      </c>
      <c r="K70" s="17">
        <f>K71+K72+K73+K79+K80+K83+K86</f>
        <v>2285004838</v>
      </c>
      <c r="L70" s="17">
        <f>L71+L72+L73+L79+L80+L83+L86</f>
        <v>2321496034</v>
      </c>
    </row>
    <row r="71" spans="1:12" ht="12.75" customHeight="1">
      <c r="A71" s="189" t="s">
        <v>96</v>
      </c>
      <c r="B71" s="190" t="s">
        <v>96</v>
      </c>
      <c r="C71" s="190" t="s">
        <v>96</v>
      </c>
      <c r="D71" s="190" t="s">
        <v>96</v>
      </c>
      <c r="E71" s="190" t="s">
        <v>96</v>
      </c>
      <c r="F71" s="190" t="s">
        <v>96</v>
      </c>
      <c r="G71" s="190" t="s">
        <v>96</v>
      </c>
      <c r="H71" s="191" t="s">
        <v>96</v>
      </c>
      <c r="I71" s="2">
        <v>63</v>
      </c>
      <c r="J71" s="2"/>
      <c r="K71" s="10">
        <v>1208895930</v>
      </c>
      <c r="L71" s="10">
        <v>1208895930</v>
      </c>
    </row>
    <row r="72" spans="1:12" ht="12.75" customHeight="1">
      <c r="A72" s="189" t="s">
        <v>97</v>
      </c>
      <c r="B72" s="190" t="s">
        <v>97</v>
      </c>
      <c r="C72" s="190" t="s">
        <v>97</v>
      </c>
      <c r="D72" s="190" t="s">
        <v>97</v>
      </c>
      <c r="E72" s="190" t="s">
        <v>97</v>
      </c>
      <c r="F72" s="190" t="s">
        <v>97</v>
      </c>
      <c r="G72" s="190" t="s">
        <v>97</v>
      </c>
      <c r="H72" s="191" t="s">
        <v>97</v>
      </c>
      <c r="I72" s="2">
        <v>64</v>
      </c>
      <c r="J72" s="2"/>
      <c r="K72" s="10">
        <v>719579</v>
      </c>
      <c r="L72" s="10">
        <v>719579</v>
      </c>
    </row>
    <row r="73" spans="1:12" ht="12.75" customHeight="1">
      <c r="A73" s="189" t="s">
        <v>98</v>
      </c>
      <c r="B73" s="190" t="s">
        <v>98</v>
      </c>
      <c r="C73" s="190" t="s">
        <v>98</v>
      </c>
      <c r="D73" s="190" t="s">
        <v>98</v>
      </c>
      <c r="E73" s="190" t="s">
        <v>98</v>
      </c>
      <c r="F73" s="190" t="s">
        <v>98</v>
      </c>
      <c r="G73" s="190" t="s">
        <v>98</v>
      </c>
      <c r="H73" s="191" t="s">
        <v>98</v>
      </c>
      <c r="I73" s="2">
        <v>65</v>
      </c>
      <c r="J73" s="2"/>
      <c r="K73" s="9">
        <f>K74+K75-K76+K77+K78</f>
        <v>402539213</v>
      </c>
      <c r="L73" s="9">
        <f>L74+L75-L76+L77+L78</f>
        <v>483175793</v>
      </c>
    </row>
    <row r="74" spans="1:12" ht="12.75" customHeight="1">
      <c r="A74" s="189" t="s">
        <v>99</v>
      </c>
      <c r="B74" s="190" t="s">
        <v>99</v>
      </c>
      <c r="C74" s="190" t="s">
        <v>99</v>
      </c>
      <c r="D74" s="190" t="s">
        <v>99</v>
      </c>
      <c r="E74" s="190" t="s">
        <v>99</v>
      </c>
      <c r="F74" s="190" t="s">
        <v>99</v>
      </c>
      <c r="G74" s="190" t="s">
        <v>99</v>
      </c>
      <c r="H74" s="191" t="s">
        <v>99</v>
      </c>
      <c r="I74" s="2">
        <v>66</v>
      </c>
      <c r="J74" s="2"/>
      <c r="K74" s="10">
        <v>41498096</v>
      </c>
      <c r="L74" s="10">
        <v>47810318</v>
      </c>
    </row>
    <row r="75" spans="1:12" ht="12.75" customHeight="1">
      <c r="A75" s="189" t="s">
        <v>100</v>
      </c>
      <c r="B75" s="190" t="s">
        <v>100</v>
      </c>
      <c r="C75" s="190" t="s">
        <v>100</v>
      </c>
      <c r="D75" s="190" t="s">
        <v>100</v>
      </c>
      <c r="E75" s="190" t="s">
        <v>100</v>
      </c>
      <c r="F75" s="190" t="s">
        <v>100</v>
      </c>
      <c r="G75" s="190" t="s">
        <v>100</v>
      </c>
      <c r="H75" s="191" t="s">
        <v>100</v>
      </c>
      <c r="I75" s="2">
        <v>67</v>
      </c>
      <c r="J75" s="2"/>
      <c r="K75" s="10">
        <v>1338982</v>
      </c>
      <c r="L75" s="10">
        <v>4143784</v>
      </c>
    </row>
    <row r="76" spans="1:12" ht="12.75" customHeight="1">
      <c r="A76" s="189" t="s">
        <v>101</v>
      </c>
      <c r="B76" s="190" t="s">
        <v>101</v>
      </c>
      <c r="C76" s="190" t="s">
        <v>101</v>
      </c>
      <c r="D76" s="190" t="s">
        <v>101</v>
      </c>
      <c r="E76" s="190" t="s">
        <v>101</v>
      </c>
      <c r="F76" s="190" t="s">
        <v>101</v>
      </c>
      <c r="G76" s="190" t="s">
        <v>101</v>
      </c>
      <c r="H76" s="191" t="s">
        <v>101</v>
      </c>
      <c r="I76" s="2">
        <v>68</v>
      </c>
      <c r="J76" s="2"/>
      <c r="K76" s="10">
        <v>1338982</v>
      </c>
      <c r="L76" s="10">
        <v>4143784</v>
      </c>
    </row>
    <row r="77" spans="1:12" ht="12.75" customHeight="1">
      <c r="A77" s="189" t="s">
        <v>102</v>
      </c>
      <c r="B77" s="190" t="s">
        <v>102</v>
      </c>
      <c r="C77" s="190" t="s">
        <v>102</v>
      </c>
      <c r="D77" s="190" t="s">
        <v>102</v>
      </c>
      <c r="E77" s="190" t="s">
        <v>102</v>
      </c>
      <c r="F77" s="190" t="s">
        <v>102</v>
      </c>
      <c r="G77" s="190" t="s">
        <v>102</v>
      </c>
      <c r="H77" s="191" t="s">
        <v>102</v>
      </c>
      <c r="I77" s="2">
        <v>69</v>
      </c>
      <c r="J77" s="2"/>
      <c r="K77" s="10">
        <v>288059873</v>
      </c>
      <c r="L77" s="10">
        <v>359980956</v>
      </c>
    </row>
    <row r="78" spans="1:12" ht="12.75" customHeight="1">
      <c r="A78" s="189" t="s">
        <v>103</v>
      </c>
      <c r="B78" s="190" t="s">
        <v>103</v>
      </c>
      <c r="C78" s="190" t="s">
        <v>103</v>
      </c>
      <c r="D78" s="190" t="s">
        <v>103</v>
      </c>
      <c r="E78" s="190" t="s">
        <v>103</v>
      </c>
      <c r="F78" s="190" t="s">
        <v>103</v>
      </c>
      <c r="G78" s="190" t="s">
        <v>103</v>
      </c>
      <c r="H78" s="191" t="s">
        <v>103</v>
      </c>
      <c r="I78" s="2">
        <v>70</v>
      </c>
      <c r="J78" s="2"/>
      <c r="K78" s="10">
        <v>72981244</v>
      </c>
      <c r="L78" s="10">
        <v>75384519</v>
      </c>
    </row>
    <row r="79" spans="1:12" ht="12.75" customHeight="1">
      <c r="A79" s="189" t="s">
        <v>104</v>
      </c>
      <c r="B79" s="190" t="s">
        <v>104</v>
      </c>
      <c r="C79" s="190" t="s">
        <v>104</v>
      </c>
      <c r="D79" s="190" t="s">
        <v>104</v>
      </c>
      <c r="E79" s="190" t="s">
        <v>104</v>
      </c>
      <c r="F79" s="190" t="s">
        <v>104</v>
      </c>
      <c r="G79" s="190" t="s">
        <v>104</v>
      </c>
      <c r="H79" s="191" t="s">
        <v>104</v>
      </c>
      <c r="I79" s="2">
        <v>71</v>
      </c>
      <c r="J79" s="2"/>
      <c r="K79" s="10">
        <v>-2448221</v>
      </c>
      <c r="L79" s="10">
        <v>530629</v>
      </c>
    </row>
    <row r="80" spans="1:12" ht="12.75" customHeight="1">
      <c r="A80" s="189" t="s">
        <v>325</v>
      </c>
      <c r="B80" s="190" t="s">
        <v>105</v>
      </c>
      <c r="C80" s="190" t="s">
        <v>105</v>
      </c>
      <c r="D80" s="190" t="s">
        <v>105</v>
      </c>
      <c r="E80" s="190" t="s">
        <v>105</v>
      </c>
      <c r="F80" s="190" t="s">
        <v>105</v>
      </c>
      <c r="G80" s="190" t="s">
        <v>105</v>
      </c>
      <c r="H80" s="191" t="s">
        <v>105</v>
      </c>
      <c r="I80" s="2">
        <v>72</v>
      </c>
      <c r="J80" s="2"/>
      <c r="K80" s="9">
        <f>K81-K82</f>
        <v>288659683</v>
      </c>
      <c r="L80" s="9">
        <f>L81-L82</f>
        <v>272108024</v>
      </c>
    </row>
    <row r="81" spans="1:12" ht="12.75" customHeight="1">
      <c r="A81" s="198" t="s">
        <v>106</v>
      </c>
      <c r="B81" s="199" t="s">
        <v>106</v>
      </c>
      <c r="C81" s="199" t="s">
        <v>106</v>
      </c>
      <c r="D81" s="199" t="s">
        <v>106</v>
      </c>
      <c r="E81" s="199" t="s">
        <v>106</v>
      </c>
      <c r="F81" s="199" t="s">
        <v>106</v>
      </c>
      <c r="G81" s="199" t="s">
        <v>106</v>
      </c>
      <c r="H81" s="200" t="s">
        <v>106</v>
      </c>
      <c r="I81" s="2">
        <v>73</v>
      </c>
      <c r="J81" s="2"/>
      <c r="K81" s="10">
        <v>288659683</v>
      </c>
      <c r="L81" s="10">
        <v>272108024</v>
      </c>
    </row>
    <row r="82" spans="1:12" ht="12.75" customHeight="1">
      <c r="A82" s="198" t="s">
        <v>107</v>
      </c>
      <c r="B82" s="199" t="s">
        <v>107</v>
      </c>
      <c r="C82" s="199" t="s">
        <v>107</v>
      </c>
      <c r="D82" s="199" t="s">
        <v>107</v>
      </c>
      <c r="E82" s="199" t="s">
        <v>107</v>
      </c>
      <c r="F82" s="199" t="s">
        <v>107</v>
      </c>
      <c r="G82" s="199" t="s">
        <v>107</v>
      </c>
      <c r="H82" s="200" t="s">
        <v>107</v>
      </c>
      <c r="I82" s="2">
        <v>74</v>
      </c>
      <c r="J82" s="2"/>
      <c r="K82" s="10">
        <v>0</v>
      </c>
      <c r="L82" s="10">
        <v>0</v>
      </c>
    </row>
    <row r="83" spans="1:12" ht="12.75" customHeight="1">
      <c r="A83" s="189" t="s">
        <v>326</v>
      </c>
      <c r="B83" s="190" t="s">
        <v>108</v>
      </c>
      <c r="C83" s="190" t="s">
        <v>108</v>
      </c>
      <c r="D83" s="190" t="s">
        <v>108</v>
      </c>
      <c r="E83" s="190" t="s">
        <v>108</v>
      </c>
      <c r="F83" s="190" t="s">
        <v>108</v>
      </c>
      <c r="G83" s="190" t="s">
        <v>108</v>
      </c>
      <c r="H83" s="191" t="s">
        <v>108</v>
      </c>
      <c r="I83" s="2">
        <v>75</v>
      </c>
      <c r="J83" s="2"/>
      <c r="K83" s="9">
        <f>K84-K85</f>
        <v>129249283</v>
      </c>
      <c r="L83" s="9">
        <f>L84-L85</f>
        <v>127651294</v>
      </c>
    </row>
    <row r="84" spans="1:12" ht="12.75" customHeight="1">
      <c r="A84" s="198" t="s">
        <v>109</v>
      </c>
      <c r="B84" s="199" t="s">
        <v>109</v>
      </c>
      <c r="C84" s="199" t="s">
        <v>109</v>
      </c>
      <c r="D84" s="199" t="s">
        <v>109</v>
      </c>
      <c r="E84" s="199" t="s">
        <v>109</v>
      </c>
      <c r="F84" s="199" t="s">
        <v>109</v>
      </c>
      <c r="G84" s="199" t="s">
        <v>109</v>
      </c>
      <c r="H84" s="200" t="s">
        <v>109</v>
      </c>
      <c r="I84" s="2">
        <v>76</v>
      </c>
      <c r="J84" s="2"/>
      <c r="K84" s="10">
        <v>129249283</v>
      </c>
      <c r="L84" s="10">
        <v>127651294</v>
      </c>
    </row>
    <row r="85" spans="1:12" ht="12.75" customHeight="1">
      <c r="A85" s="198" t="s">
        <v>110</v>
      </c>
      <c r="B85" s="199" t="s">
        <v>110</v>
      </c>
      <c r="C85" s="199" t="s">
        <v>110</v>
      </c>
      <c r="D85" s="199" t="s">
        <v>110</v>
      </c>
      <c r="E85" s="199" t="s">
        <v>110</v>
      </c>
      <c r="F85" s="199" t="s">
        <v>110</v>
      </c>
      <c r="G85" s="199" t="s">
        <v>110</v>
      </c>
      <c r="H85" s="200" t="s">
        <v>110</v>
      </c>
      <c r="I85" s="2">
        <v>77</v>
      </c>
      <c r="J85" s="2"/>
      <c r="K85" s="10">
        <v>0</v>
      </c>
      <c r="L85" s="10">
        <v>0</v>
      </c>
    </row>
    <row r="86" spans="1:12" ht="12.75" customHeight="1">
      <c r="A86" s="189" t="s">
        <v>111</v>
      </c>
      <c r="B86" s="190" t="s">
        <v>111</v>
      </c>
      <c r="C86" s="190" t="s">
        <v>111</v>
      </c>
      <c r="D86" s="190" t="s">
        <v>111</v>
      </c>
      <c r="E86" s="190" t="s">
        <v>111</v>
      </c>
      <c r="F86" s="190" t="s">
        <v>111</v>
      </c>
      <c r="G86" s="190" t="s">
        <v>111</v>
      </c>
      <c r="H86" s="191" t="s">
        <v>111</v>
      </c>
      <c r="I86" s="2">
        <v>78</v>
      </c>
      <c r="J86" s="2"/>
      <c r="K86" s="10">
        <v>257389371</v>
      </c>
      <c r="L86" s="10">
        <v>228414785</v>
      </c>
    </row>
    <row r="87" spans="1:12" ht="12.75" customHeight="1">
      <c r="A87" s="195" t="s">
        <v>317</v>
      </c>
      <c r="B87" s="196" t="s">
        <v>112</v>
      </c>
      <c r="C87" s="196" t="s">
        <v>112</v>
      </c>
      <c r="D87" s="196" t="s">
        <v>112</v>
      </c>
      <c r="E87" s="196" t="s">
        <v>112</v>
      </c>
      <c r="F87" s="196" t="s">
        <v>112</v>
      </c>
      <c r="G87" s="196" t="s">
        <v>112</v>
      </c>
      <c r="H87" s="197" t="s">
        <v>112</v>
      </c>
      <c r="I87" s="2">
        <v>79</v>
      </c>
      <c r="J87" s="2">
        <v>34</v>
      </c>
      <c r="K87" s="9">
        <f>SUM(K88:K90)</f>
        <v>303662836</v>
      </c>
      <c r="L87" s="9">
        <f>SUM(L88:L90)</f>
        <v>297950535</v>
      </c>
    </row>
    <row r="88" spans="1:12" ht="12.75" customHeight="1">
      <c r="A88" s="189" t="s">
        <v>113</v>
      </c>
      <c r="B88" s="190" t="s">
        <v>113</v>
      </c>
      <c r="C88" s="190" t="s">
        <v>113</v>
      </c>
      <c r="D88" s="190" t="s">
        <v>113</v>
      </c>
      <c r="E88" s="190" t="s">
        <v>113</v>
      </c>
      <c r="F88" s="190" t="s">
        <v>113</v>
      </c>
      <c r="G88" s="190" t="s">
        <v>113</v>
      </c>
      <c r="H88" s="191" t="s">
        <v>113</v>
      </c>
      <c r="I88" s="2">
        <v>80</v>
      </c>
      <c r="J88" s="2"/>
      <c r="K88" s="10">
        <v>21722159</v>
      </c>
      <c r="L88" s="10">
        <v>26165515</v>
      </c>
    </row>
    <row r="89" spans="1:12" ht="12.75" customHeight="1">
      <c r="A89" s="189" t="s">
        <v>114</v>
      </c>
      <c r="B89" s="190" t="s">
        <v>114</v>
      </c>
      <c r="C89" s="190" t="s">
        <v>114</v>
      </c>
      <c r="D89" s="190" t="s">
        <v>114</v>
      </c>
      <c r="E89" s="190" t="s">
        <v>114</v>
      </c>
      <c r="F89" s="190" t="s">
        <v>114</v>
      </c>
      <c r="G89" s="190" t="s">
        <v>114</v>
      </c>
      <c r="H89" s="191" t="s">
        <v>114</v>
      </c>
      <c r="I89" s="2">
        <v>81</v>
      </c>
      <c r="J89" s="2"/>
      <c r="K89" s="10">
        <v>0</v>
      </c>
      <c r="L89" s="10">
        <v>0</v>
      </c>
    </row>
    <row r="90" spans="1:12" ht="12.75" customHeight="1">
      <c r="A90" s="189" t="s">
        <v>115</v>
      </c>
      <c r="B90" s="190" t="s">
        <v>115</v>
      </c>
      <c r="C90" s="190" t="s">
        <v>115</v>
      </c>
      <c r="D90" s="190" t="s">
        <v>115</v>
      </c>
      <c r="E90" s="190" t="s">
        <v>115</v>
      </c>
      <c r="F90" s="190" t="s">
        <v>115</v>
      </c>
      <c r="G90" s="190" t="s">
        <v>115</v>
      </c>
      <c r="H90" s="191" t="s">
        <v>115</v>
      </c>
      <c r="I90" s="2">
        <v>82</v>
      </c>
      <c r="J90" s="2"/>
      <c r="K90" s="10">
        <v>281940677</v>
      </c>
      <c r="L90" s="10">
        <v>271785020</v>
      </c>
    </row>
    <row r="91" spans="1:12" ht="12.75" customHeight="1">
      <c r="A91" s="195" t="s">
        <v>327</v>
      </c>
      <c r="B91" s="196" t="s">
        <v>116</v>
      </c>
      <c r="C91" s="196" t="s">
        <v>116</v>
      </c>
      <c r="D91" s="196" t="s">
        <v>116</v>
      </c>
      <c r="E91" s="196" t="s">
        <v>116</v>
      </c>
      <c r="F91" s="196" t="s">
        <v>116</v>
      </c>
      <c r="G91" s="196" t="s">
        <v>116</v>
      </c>
      <c r="H91" s="197" t="s">
        <v>116</v>
      </c>
      <c r="I91" s="2">
        <v>83</v>
      </c>
      <c r="J91" s="2">
        <v>35</v>
      </c>
      <c r="K91" s="9">
        <f>SUM(K92:K100)</f>
        <v>161907630</v>
      </c>
      <c r="L91" s="9">
        <f>SUM(L92:L100)</f>
        <v>143126007</v>
      </c>
    </row>
    <row r="92" spans="1:12" ht="12.75" customHeight="1">
      <c r="A92" s="189" t="s">
        <v>117</v>
      </c>
      <c r="B92" s="190" t="s">
        <v>117</v>
      </c>
      <c r="C92" s="190" t="s">
        <v>117</v>
      </c>
      <c r="D92" s="190" t="s">
        <v>117</v>
      </c>
      <c r="E92" s="190" t="s">
        <v>117</v>
      </c>
      <c r="F92" s="190" t="s">
        <v>117</v>
      </c>
      <c r="G92" s="190" t="s">
        <v>117</v>
      </c>
      <c r="H92" s="191" t="s">
        <v>117</v>
      </c>
      <c r="I92" s="2">
        <v>84</v>
      </c>
      <c r="J92" s="2"/>
      <c r="K92" s="10">
        <v>0</v>
      </c>
      <c r="L92" s="10">
        <v>0</v>
      </c>
    </row>
    <row r="93" spans="1:12" ht="12.75" customHeight="1">
      <c r="A93" s="189" t="s">
        <v>118</v>
      </c>
      <c r="B93" s="190" t="s">
        <v>118</v>
      </c>
      <c r="C93" s="190" t="s">
        <v>118</v>
      </c>
      <c r="D93" s="190" t="s">
        <v>118</v>
      </c>
      <c r="E93" s="190" t="s">
        <v>118</v>
      </c>
      <c r="F93" s="190" t="s">
        <v>118</v>
      </c>
      <c r="G93" s="190" t="s">
        <v>118</v>
      </c>
      <c r="H93" s="191" t="s">
        <v>118</v>
      </c>
      <c r="I93" s="2">
        <v>85</v>
      </c>
      <c r="J93" s="2"/>
      <c r="K93" s="10">
        <v>0</v>
      </c>
      <c r="L93" s="10">
        <v>0</v>
      </c>
    </row>
    <row r="94" spans="1:12" ht="12.75" customHeight="1">
      <c r="A94" s="189" t="s">
        <v>119</v>
      </c>
      <c r="B94" s="190" t="s">
        <v>119</v>
      </c>
      <c r="C94" s="190" t="s">
        <v>119</v>
      </c>
      <c r="D94" s="190" t="s">
        <v>119</v>
      </c>
      <c r="E94" s="190" t="s">
        <v>119</v>
      </c>
      <c r="F94" s="190" t="s">
        <v>119</v>
      </c>
      <c r="G94" s="190" t="s">
        <v>119</v>
      </c>
      <c r="H94" s="191" t="s">
        <v>119</v>
      </c>
      <c r="I94" s="2">
        <v>86</v>
      </c>
      <c r="J94" s="2"/>
      <c r="K94" s="10">
        <v>161907630</v>
      </c>
      <c r="L94" s="10">
        <v>142988558</v>
      </c>
    </row>
    <row r="95" spans="1:12" ht="12.75" customHeight="1">
      <c r="A95" s="189" t="s">
        <v>120</v>
      </c>
      <c r="B95" s="190" t="s">
        <v>120</v>
      </c>
      <c r="C95" s="190" t="s">
        <v>120</v>
      </c>
      <c r="D95" s="190" t="s">
        <v>120</v>
      </c>
      <c r="E95" s="190" t="s">
        <v>120</v>
      </c>
      <c r="F95" s="190" t="s">
        <v>120</v>
      </c>
      <c r="G95" s="190" t="s">
        <v>120</v>
      </c>
      <c r="H95" s="191" t="s">
        <v>120</v>
      </c>
      <c r="I95" s="2">
        <v>87</v>
      </c>
      <c r="J95" s="2"/>
      <c r="K95" s="10">
        <v>0</v>
      </c>
      <c r="L95" s="10">
        <v>0</v>
      </c>
    </row>
    <row r="96" spans="1:12" ht="12.75" customHeight="1">
      <c r="A96" s="189" t="s">
        <v>121</v>
      </c>
      <c r="B96" s="190" t="s">
        <v>121</v>
      </c>
      <c r="C96" s="190" t="s">
        <v>121</v>
      </c>
      <c r="D96" s="190" t="s">
        <v>121</v>
      </c>
      <c r="E96" s="190" t="s">
        <v>121</v>
      </c>
      <c r="F96" s="190" t="s">
        <v>121</v>
      </c>
      <c r="G96" s="190" t="s">
        <v>121</v>
      </c>
      <c r="H96" s="191" t="s">
        <v>121</v>
      </c>
      <c r="I96" s="2">
        <v>88</v>
      </c>
      <c r="J96" s="2"/>
      <c r="K96" s="10">
        <v>0</v>
      </c>
      <c r="L96" s="10">
        <v>0</v>
      </c>
    </row>
    <row r="97" spans="1:12" ht="12.75" customHeight="1">
      <c r="A97" s="189" t="s">
        <v>122</v>
      </c>
      <c r="B97" s="190" t="s">
        <v>122</v>
      </c>
      <c r="C97" s="190" t="s">
        <v>122</v>
      </c>
      <c r="D97" s="190" t="s">
        <v>122</v>
      </c>
      <c r="E97" s="190" t="s">
        <v>122</v>
      </c>
      <c r="F97" s="190" t="s">
        <v>122</v>
      </c>
      <c r="G97" s="190" t="s">
        <v>122</v>
      </c>
      <c r="H97" s="191" t="s">
        <v>122</v>
      </c>
      <c r="I97" s="2">
        <v>89</v>
      </c>
      <c r="J97" s="2"/>
      <c r="K97" s="10">
        <v>0</v>
      </c>
      <c r="L97" s="10">
        <v>0</v>
      </c>
    </row>
    <row r="98" spans="1:12" ht="12.75" customHeight="1">
      <c r="A98" s="189" t="s">
        <v>123</v>
      </c>
      <c r="B98" s="190" t="s">
        <v>123</v>
      </c>
      <c r="C98" s="190" t="s">
        <v>123</v>
      </c>
      <c r="D98" s="190" t="s">
        <v>123</v>
      </c>
      <c r="E98" s="190" t="s">
        <v>123</v>
      </c>
      <c r="F98" s="190" t="s">
        <v>123</v>
      </c>
      <c r="G98" s="190" t="s">
        <v>123</v>
      </c>
      <c r="H98" s="191" t="s">
        <v>123</v>
      </c>
      <c r="I98" s="2">
        <v>90</v>
      </c>
      <c r="J98" s="2"/>
      <c r="K98" s="10">
        <v>0</v>
      </c>
      <c r="L98" s="10">
        <v>0</v>
      </c>
    </row>
    <row r="99" spans="1:12" ht="12.75" customHeight="1">
      <c r="A99" s="189" t="s">
        <v>124</v>
      </c>
      <c r="B99" s="190" t="s">
        <v>124</v>
      </c>
      <c r="C99" s="190" t="s">
        <v>124</v>
      </c>
      <c r="D99" s="190" t="s">
        <v>124</v>
      </c>
      <c r="E99" s="190" t="s">
        <v>124</v>
      </c>
      <c r="F99" s="190" t="s">
        <v>124</v>
      </c>
      <c r="G99" s="190" t="s">
        <v>124</v>
      </c>
      <c r="H99" s="191" t="s">
        <v>124</v>
      </c>
      <c r="I99" s="2">
        <v>91</v>
      </c>
      <c r="J99" s="2"/>
      <c r="K99" s="10">
        <v>0</v>
      </c>
      <c r="L99" s="10">
        <v>0</v>
      </c>
    </row>
    <row r="100" spans="1:12" ht="12.75" customHeight="1">
      <c r="A100" s="189" t="s">
        <v>125</v>
      </c>
      <c r="B100" s="190" t="s">
        <v>125</v>
      </c>
      <c r="C100" s="190" t="s">
        <v>125</v>
      </c>
      <c r="D100" s="190" t="s">
        <v>125</v>
      </c>
      <c r="E100" s="190" t="s">
        <v>125</v>
      </c>
      <c r="F100" s="190" t="s">
        <v>125</v>
      </c>
      <c r="G100" s="190" t="s">
        <v>125</v>
      </c>
      <c r="H100" s="191" t="s">
        <v>125</v>
      </c>
      <c r="I100" s="2">
        <v>92</v>
      </c>
      <c r="J100" s="2"/>
      <c r="K100" s="10">
        <v>0</v>
      </c>
      <c r="L100" s="10">
        <v>137449</v>
      </c>
    </row>
    <row r="101" spans="1:12" ht="12.75" customHeight="1">
      <c r="A101" s="195" t="s">
        <v>328</v>
      </c>
      <c r="B101" s="196" t="s">
        <v>126</v>
      </c>
      <c r="C101" s="196" t="s">
        <v>126</v>
      </c>
      <c r="D101" s="196" t="s">
        <v>126</v>
      </c>
      <c r="E101" s="196" t="s">
        <v>126</v>
      </c>
      <c r="F101" s="196" t="s">
        <v>126</v>
      </c>
      <c r="G101" s="196" t="s">
        <v>126</v>
      </c>
      <c r="H101" s="197" t="s">
        <v>126</v>
      </c>
      <c r="I101" s="2">
        <v>93</v>
      </c>
      <c r="J101" s="2"/>
      <c r="K101" s="9">
        <f>SUM(K102:K113)</f>
        <v>1092509057</v>
      </c>
      <c r="L101" s="9">
        <f>SUM(L102:L113)</f>
        <v>758043917</v>
      </c>
    </row>
    <row r="102" spans="1:12" ht="12.75" customHeight="1">
      <c r="A102" s="189" t="s">
        <v>117</v>
      </c>
      <c r="B102" s="190" t="s">
        <v>117</v>
      </c>
      <c r="C102" s="190" t="s">
        <v>117</v>
      </c>
      <c r="D102" s="190" t="s">
        <v>117</v>
      </c>
      <c r="E102" s="190" t="s">
        <v>117</v>
      </c>
      <c r="F102" s="190" t="s">
        <v>117</v>
      </c>
      <c r="G102" s="190" t="s">
        <v>117</v>
      </c>
      <c r="H102" s="191" t="s">
        <v>117</v>
      </c>
      <c r="I102" s="2">
        <v>94</v>
      </c>
      <c r="J102" s="2">
        <v>36</v>
      </c>
      <c r="K102" s="10">
        <v>40587416</v>
      </c>
      <c r="L102" s="10">
        <v>18304764</v>
      </c>
    </row>
    <row r="103" spans="1:12" ht="12.75" customHeight="1">
      <c r="A103" s="189" t="s">
        <v>118</v>
      </c>
      <c r="B103" s="190" t="s">
        <v>118</v>
      </c>
      <c r="C103" s="190" t="s">
        <v>118</v>
      </c>
      <c r="D103" s="190" t="s">
        <v>118</v>
      </c>
      <c r="E103" s="190" t="s">
        <v>118</v>
      </c>
      <c r="F103" s="190" t="s">
        <v>118</v>
      </c>
      <c r="G103" s="190" t="s">
        <v>118</v>
      </c>
      <c r="H103" s="191" t="s">
        <v>118</v>
      </c>
      <c r="I103" s="2">
        <v>95</v>
      </c>
      <c r="J103" s="2"/>
      <c r="K103" s="10">
        <v>170000</v>
      </c>
      <c r="L103" s="10">
        <v>0</v>
      </c>
    </row>
    <row r="104" spans="1:12" ht="12.75" customHeight="1">
      <c r="A104" s="189" t="s">
        <v>119</v>
      </c>
      <c r="B104" s="190" t="s">
        <v>119</v>
      </c>
      <c r="C104" s="190" t="s">
        <v>119</v>
      </c>
      <c r="D104" s="190" t="s">
        <v>119</v>
      </c>
      <c r="E104" s="190" t="s">
        <v>119</v>
      </c>
      <c r="F104" s="190" t="s">
        <v>119</v>
      </c>
      <c r="G104" s="190" t="s">
        <v>119</v>
      </c>
      <c r="H104" s="191" t="s">
        <v>119</v>
      </c>
      <c r="I104" s="2">
        <v>96</v>
      </c>
      <c r="J104" s="2">
        <v>37</v>
      </c>
      <c r="K104" s="10">
        <v>143274866</v>
      </c>
      <c r="L104" s="10">
        <v>87973492</v>
      </c>
    </row>
    <row r="105" spans="1:12" ht="12.75" customHeight="1">
      <c r="A105" s="189" t="s">
        <v>120</v>
      </c>
      <c r="B105" s="190" t="s">
        <v>120</v>
      </c>
      <c r="C105" s="190" t="s">
        <v>120</v>
      </c>
      <c r="D105" s="190" t="s">
        <v>120</v>
      </c>
      <c r="E105" s="190" t="s">
        <v>120</v>
      </c>
      <c r="F105" s="190" t="s">
        <v>120</v>
      </c>
      <c r="G105" s="190" t="s">
        <v>120</v>
      </c>
      <c r="H105" s="191" t="s">
        <v>120</v>
      </c>
      <c r="I105" s="2">
        <v>97</v>
      </c>
      <c r="J105" s="2">
        <v>41</v>
      </c>
      <c r="K105" s="10">
        <v>416855472</v>
      </c>
      <c r="L105" s="10">
        <v>182349546</v>
      </c>
    </row>
    <row r="106" spans="1:12" ht="12.75" customHeight="1">
      <c r="A106" s="189" t="s">
        <v>121</v>
      </c>
      <c r="B106" s="190" t="s">
        <v>121</v>
      </c>
      <c r="C106" s="190" t="s">
        <v>121</v>
      </c>
      <c r="D106" s="190" t="s">
        <v>121</v>
      </c>
      <c r="E106" s="190" t="s">
        <v>121</v>
      </c>
      <c r="F106" s="190" t="s">
        <v>121</v>
      </c>
      <c r="G106" s="190" t="s">
        <v>121</v>
      </c>
      <c r="H106" s="191" t="s">
        <v>121</v>
      </c>
      <c r="I106" s="2">
        <v>98</v>
      </c>
      <c r="J106" s="2">
        <v>39</v>
      </c>
      <c r="K106" s="10">
        <v>371071518</v>
      </c>
      <c r="L106" s="10">
        <v>349049822</v>
      </c>
    </row>
    <row r="107" spans="1:12" ht="12.75" customHeight="1">
      <c r="A107" s="189" t="s">
        <v>122</v>
      </c>
      <c r="B107" s="190" t="s">
        <v>122</v>
      </c>
      <c r="C107" s="190" t="s">
        <v>122</v>
      </c>
      <c r="D107" s="190" t="s">
        <v>122</v>
      </c>
      <c r="E107" s="190" t="s">
        <v>122</v>
      </c>
      <c r="F107" s="190" t="s">
        <v>122</v>
      </c>
      <c r="G107" s="190" t="s">
        <v>122</v>
      </c>
      <c r="H107" s="191" t="s">
        <v>122</v>
      </c>
      <c r="I107" s="2">
        <v>99</v>
      </c>
      <c r="J107" s="2"/>
      <c r="K107" s="10">
        <v>0</v>
      </c>
      <c r="L107" s="10">
        <v>0</v>
      </c>
    </row>
    <row r="108" spans="1:12" ht="12.75" customHeight="1">
      <c r="A108" s="189" t="s">
        <v>123</v>
      </c>
      <c r="B108" s="190" t="s">
        <v>123</v>
      </c>
      <c r="C108" s="190" t="s">
        <v>123</v>
      </c>
      <c r="D108" s="190" t="s">
        <v>123</v>
      </c>
      <c r="E108" s="190" t="s">
        <v>123</v>
      </c>
      <c r="F108" s="190" t="s">
        <v>123</v>
      </c>
      <c r="G108" s="190" t="s">
        <v>123</v>
      </c>
      <c r="H108" s="191" t="s">
        <v>123</v>
      </c>
      <c r="I108" s="2">
        <v>100</v>
      </c>
      <c r="J108" s="2"/>
      <c r="K108" s="10">
        <v>0</v>
      </c>
      <c r="L108" s="10">
        <v>0</v>
      </c>
    </row>
    <row r="109" spans="1:12" ht="12.75" customHeight="1">
      <c r="A109" s="189" t="s">
        <v>127</v>
      </c>
      <c r="B109" s="190" t="s">
        <v>127</v>
      </c>
      <c r="C109" s="190" t="s">
        <v>127</v>
      </c>
      <c r="D109" s="190" t="s">
        <v>127</v>
      </c>
      <c r="E109" s="190" t="s">
        <v>127</v>
      </c>
      <c r="F109" s="190" t="s">
        <v>127</v>
      </c>
      <c r="G109" s="190" t="s">
        <v>127</v>
      </c>
      <c r="H109" s="191" t="s">
        <v>127</v>
      </c>
      <c r="I109" s="2">
        <v>101</v>
      </c>
      <c r="J109" s="2">
        <v>42</v>
      </c>
      <c r="K109" s="10">
        <v>34243049</v>
      </c>
      <c r="L109" s="10">
        <v>34866404</v>
      </c>
    </row>
    <row r="110" spans="1:12" ht="12.75" customHeight="1">
      <c r="A110" s="189" t="s">
        <v>128</v>
      </c>
      <c r="B110" s="190" t="s">
        <v>128</v>
      </c>
      <c r="C110" s="190" t="s">
        <v>128</v>
      </c>
      <c r="D110" s="190" t="s">
        <v>128</v>
      </c>
      <c r="E110" s="190" t="s">
        <v>128</v>
      </c>
      <c r="F110" s="190" t="s">
        <v>128</v>
      </c>
      <c r="G110" s="190" t="s">
        <v>128</v>
      </c>
      <c r="H110" s="191" t="s">
        <v>128</v>
      </c>
      <c r="I110" s="2">
        <v>102</v>
      </c>
      <c r="J110" s="2">
        <v>42</v>
      </c>
      <c r="K110" s="10">
        <v>49118557</v>
      </c>
      <c r="L110" s="10">
        <v>54914602</v>
      </c>
    </row>
    <row r="111" spans="1:12" ht="12.75" customHeight="1">
      <c r="A111" s="189" t="s">
        <v>129</v>
      </c>
      <c r="B111" s="190" t="s">
        <v>129</v>
      </c>
      <c r="C111" s="190" t="s">
        <v>129</v>
      </c>
      <c r="D111" s="190" t="s">
        <v>129</v>
      </c>
      <c r="E111" s="190" t="s">
        <v>129</v>
      </c>
      <c r="F111" s="190" t="s">
        <v>129</v>
      </c>
      <c r="G111" s="190" t="s">
        <v>129</v>
      </c>
      <c r="H111" s="191" t="s">
        <v>129</v>
      </c>
      <c r="I111" s="2">
        <v>103</v>
      </c>
      <c r="J111" s="2">
        <v>42</v>
      </c>
      <c r="K111" s="10">
        <v>515804</v>
      </c>
      <c r="L111" s="10">
        <v>547066</v>
      </c>
    </row>
    <row r="112" spans="1:12" ht="12.75" customHeight="1">
      <c r="A112" s="189" t="s">
        <v>130</v>
      </c>
      <c r="B112" s="190" t="s">
        <v>130</v>
      </c>
      <c r="C112" s="190" t="s">
        <v>130</v>
      </c>
      <c r="D112" s="190" t="s">
        <v>130</v>
      </c>
      <c r="E112" s="190" t="s">
        <v>130</v>
      </c>
      <c r="F112" s="190" t="s">
        <v>130</v>
      </c>
      <c r="G112" s="190" t="s">
        <v>130</v>
      </c>
      <c r="H112" s="191" t="s">
        <v>130</v>
      </c>
      <c r="I112" s="2">
        <v>104</v>
      </c>
      <c r="J112" s="2"/>
      <c r="K112" s="10">
        <v>0</v>
      </c>
      <c r="L112" s="10"/>
    </row>
    <row r="113" spans="1:12" ht="12.75" customHeight="1">
      <c r="A113" s="189" t="s">
        <v>131</v>
      </c>
      <c r="B113" s="190" t="s">
        <v>131</v>
      </c>
      <c r="C113" s="190" t="s">
        <v>131</v>
      </c>
      <c r="D113" s="190" t="s">
        <v>131</v>
      </c>
      <c r="E113" s="190" t="s">
        <v>131</v>
      </c>
      <c r="F113" s="190" t="s">
        <v>131</v>
      </c>
      <c r="G113" s="190" t="s">
        <v>131</v>
      </c>
      <c r="H113" s="191" t="s">
        <v>131</v>
      </c>
      <c r="I113" s="2">
        <v>105</v>
      </c>
      <c r="J113" s="2" t="s">
        <v>339</v>
      </c>
      <c r="K113" s="10">
        <v>36672375</v>
      </c>
      <c r="L113" s="10">
        <v>30038221</v>
      </c>
    </row>
    <row r="114" spans="1:12" ht="12.75" customHeight="1">
      <c r="A114" s="195" t="s">
        <v>132</v>
      </c>
      <c r="B114" s="196" t="s">
        <v>132</v>
      </c>
      <c r="C114" s="196" t="s">
        <v>132</v>
      </c>
      <c r="D114" s="196" t="s">
        <v>132</v>
      </c>
      <c r="E114" s="196" t="s">
        <v>132</v>
      </c>
      <c r="F114" s="196" t="s">
        <v>132</v>
      </c>
      <c r="G114" s="196" t="s">
        <v>132</v>
      </c>
      <c r="H114" s="197" t="s">
        <v>132</v>
      </c>
      <c r="I114" s="2">
        <v>106</v>
      </c>
      <c r="J114" s="2">
        <v>43</v>
      </c>
      <c r="K114" s="10">
        <v>75398608</v>
      </c>
      <c r="L114" s="10">
        <v>129421900</v>
      </c>
    </row>
    <row r="115" spans="1:12" ht="12.75" customHeight="1">
      <c r="A115" s="195" t="s">
        <v>133</v>
      </c>
      <c r="B115" s="196" t="s">
        <v>133</v>
      </c>
      <c r="C115" s="196" t="s">
        <v>133</v>
      </c>
      <c r="D115" s="196" t="s">
        <v>133</v>
      </c>
      <c r="E115" s="196" t="s">
        <v>133</v>
      </c>
      <c r="F115" s="196" t="s">
        <v>133</v>
      </c>
      <c r="G115" s="196" t="s">
        <v>133</v>
      </c>
      <c r="H115" s="197" t="s">
        <v>133</v>
      </c>
      <c r="I115" s="2">
        <v>107</v>
      </c>
      <c r="J115" s="2"/>
      <c r="K115" s="9">
        <f>K70+K87+K91+K101+K114</f>
        <v>3918482969</v>
      </c>
      <c r="L115" s="9">
        <f>L70+L87+L91+L101+L114</f>
        <v>3650038393</v>
      </c>
    </row>
    <row r="116" spans="1:12" ht="12.75" customHeight="1">
      <c r="A116" s="178" t="s">
        <v>134</v>
      </c>
      <c r="B116" s="179" t="s">
        <v>134</v>
      </c>
      <c r="C116" s="179" t="s">
        <v>134</v>
      </c>
      <c r="D116" s="179" t="s">
        <v>134</v>
      </c>
      <c r="E116" s="179" t="s">
        <v>134</v>
      </c>
      <c r="F116" s="179" t="s">
        <v>134</v>
      </c>
      <c r="G116" s="179" t="s">
        <v>134</v>
      </c>
      <c r="H116" s="180" t="s">
        <v>134</v>
      </c>
      <c r="I116" s="3">
        <v>108</v>
      </c>
      <c r="J116" s="3">
        <v>46</v>
      </c>
      <c r="K116" s="11">
        <v>2609945726</v>
      </c>
      <c r="L116" s="11">
        <v>2091669212</v>
      </c>
    </row>
    <row r="117" spans="1:12" ht="12.75">
      <c r="A117" s="181" t="s">
        <v>137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3"/>
      <c r="L117" s="184"/>
    </row>
    <row r="118" spans="1:12" ht="12.75">
      <c r="A118" s="185" t="s">
        <v>138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7"/>
      <c r="L118" s="188"/>
    </row>
    <row r="119" spans="1:12" ht="12.75" customHeight="1">
      <c r="A119" s="189" t="s">
        <v>135</v>
      </c>
      <c r="B119" s="190" t="s">
        <v>135</v>
      </c>
      <c r="C119" s="190" t="s">
        <v>135</v>
      </c>
      <c r="D119" s="190" t="s">
        <v>135</v>
      </c>
      <c r="E119" s="190" t="s">
        <v>135</v>
      </c>
      <c r="F119" s="190" t="s">
        <v>135</v>
      </c>
      <c r="G119" s="190" t="s">
        <v>135</v>
      </c>
      <c r="H119" s="191" t="s">
        <v>135</v>
      </c>
      <c r="I119" s="2">
        <v>109</v>
      </c>
      <c r="J119" s="2"/>
      <c r="K119" s="10">
        <v>2027615467</v>
      </c>
      <c r="L119" s="10">
        <v>2093081249</v>
      </c>
    </row>
    <row r="120" spans="1:12" ht="12.75" customHeight="1">
      <c r="A120" s="192" t="s">
        <v>136</v>
      </c>
      <c r="B120" s="193" t="s">
        <v>136</v>
      </c>
      <c r="C120" s="193" t="s">
        <v>136</v>
      </c>
      <c r="D120" s="193" t="s">
        <v>136</v>
      </c>
      <c r="E120" s="193" t="s">
        <v>136</v>
      </c>
      <c r="F120" s="193" t="s">
        <v>136</v>
      </c>
      <c r="G120" s="193" t="s">
        <v>136</v>
      </c>
      <c r="H120" s="194" t="s">
        <v>136</v>
      </c>
      <c r="I120" s="5">
        <v>110</v>
      </c>
      <c r="J120" s="5"/>
      <c r="K120" s="11">
        <v>257389371</v>
      </c>
      <c r="L120" s="11">
        <v>228414785</v>
      </c>
    </row>
  </sheetData>
  <sheetProtection/>
  <mergeCells count="121">
    <mergeCell ref="A1:K1"/>
    <mergeCell ref="L1:L2"/>
    <mergeCell ref="A2:K2"/>
    <mergeCell ref="A3:L3"/>
    <mergeCell ref="A18:H18"/>
    <mergeCell ref="A19:H19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0:H120"/>
    <mergeCell ref="A104:H104"/>
    <mergeCell ref="A105:H105"/>
    <mergeCell ref="A106:H106"/>
    <mergeCell ref="A107:H107"/>
    <mergeCell ref="A108:H108"/>
    <mergeCell ref="A109:H109"/>
    <mergeCell ref="A116:H116"/>
    <mergeCell ref="A117:L117"/>
    <mergeCell ref="A118:L118"/>
    <mergeCell ref="A119:H119"/>
    <mergeCell ref="A110:H110"/>
    <mergeCell ref="A111:H111"/>
    <mergeCell ref="A112:H112"/>
    <mergeCell ref="A113:H113"/>
  </mergeCells>
  <dataValidations count="5">
    <dataValidation type="whole" operator="notEqual" allowBlank="1" showInputMessage="1" showErrorMessage="1" errorTitle="Pogrešan unos" error="Mogu se unijeti samo cjelobrojne vrijednosti." sqref="K86:L86 K119:L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L68 K71:L71 K80:L85 K73:L78 K87:L116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9" max="9" width="7.7109375" style="0" customWidth="1"/>
    <col min="10" max="10" width="7.8515625" style="0" customWidth="1"/>
    <col min="11" max="11" width="10.8515625" style="0" customWidth="1"/>
    <col min="12" max="12" width="11.28125" style="0" customWidth="1"/>
  </cols>
  <sheetData>
    <row r="1" spans="1:12" ht="12.75" customHeight="1">
      <c r="A1" s="207" t="s">
        <v>208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2.75" customHeight="1">
      <c r="A2" s="210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08"/>
    </row>
    <row r="3" spans="1:12" ht="12.75" customHeight="1">
      <c r="A3" s="60"/>
      <c r="B3" s="66"/>
      <c r="C3" s="66"/>
      <c r="D3" s="66"/>
      <c r="E3" s="66"/>
      <c r="F3" s="66"/>
      <c r="G3" s="66"/>
      <c r="H3" s="66"/>
      <c r="I3" s="66"/>
      <c r="J3" s="66"/>
      <c r="K3" s="66"/>
      <c r="L3" s="12"/>
    </row>
    <row r="4" spans="1:12" ht="12.75" customHeight="1">
      <c r="A4" s="242" t="s">
        <v>209</v>
      </c>
      <c r="B4" s="242" t="s">
        <v>209</v>
      </c>
      <c r="C4" s="242" t="s">
        <v>209</v>
      </c>
      <c r="D4" s="242" t="s">
        <v>209</v>
      </c>
      <c r="E4" s="242" t="s">
        <v>209</v>
      </c>
      <c r="F4" s="242" t="s">
        <v>209</v>
      </c>
      <c r="G4" s="242" t="s">
        <v>209</v>
      </c>
      <c r="H4" s="242" t="s">
        <v>209</v>
      </c>
      <c r="I4" s="242" t="s">
        <v>209</v>
      </c>
      <c r="J4" s="242" t="s">
        <v>209</v>
      </c>
      <c r="K4" s="242" t="s">
        <v>209</v>
      </c>
      <c r="L4" s="242" t="s">
        <v>209</v>
      </c>
    </row>
    <row r="5" spans="1:12" ht="27.75" customHeight="1" thickBot="1">
      <c r="A5" s="216" t="s">
        <v>141</v>
      </c>
      <c r="B5" s="217"/>
      <c r="C5" s="217"/>
      <c r="D5" s="217"/>
      <c r="E5" s="217"/>
      <c r="F5" s="217"/>
      <c r="G5" s="217"/>
      <c r="H5" s="218"/>
      <c r="I5" s="61" t="s">
        <v>144</v>
      </c>
      <c r="J5" s="61" t="s">
        <v>316</v>
      </c>
      <c r="K5" s="62" t="s">
        <v>142</v>
      </c>
      <c r="L5" s="62" t="s">
        <v>143</v>
      </c>
    </row>
    <row r="6" spans="1:12" ht="12.75" customHeight="1">
      <c r="A6" s="219">
        <v>1</v>
      </c>
      <c r="B6" s="220"/>
      <c r="C6" s="220"/>
      <c r="D6" s="220"/>
      <c r="E6" s="220"/>
      <c r="F6" s="220"/>
      <c r="G6" s="220"/>
      <c r="H6" s="221"/>
      <c r="I6" s="64">
        <v>2</v>
      </c>
      <c r="J6" s="64">
        <v>3</v>
      </c>
      <c r="K6" s="63">
        <v>4</v>
      </c>
      <c r="L6" s="63">
        <v>5</v>
      </c>
    </row>
    <row r="7" spans="1:12" ht="12.75" customHeight="1">
      <c r="A7" s="185" t="s">
        <v>329</v>
      </c>
      <c r="B7" s="186" t="s">
        <v>146</v>
      </c>
      <c r="C7" s="186" t="s">
        <v>146</v>
      </c>
      <c r="D7" s="186" t="s">
        <v>146</v>
      </c>
      <c r="E7" s="186" t="s">
        <v>146</v>
      </c>
      <c r="F7" s="186" t="s">
        <v>146</v>
      </c>
      <c r="G7" s="186" t="s">
        <v>146</v>
      </c>
      <c r="H7" s="206" t="s">
        <v>146</v>
      </c>
      <c r="I7" s="4">
        <v>111</v>
      </c>
      <c r="J7" s="4"/>
      <c r="K7" s="17">
        <f>SUM(K8:K9)</f>
        <v>2831421198</v>
      </c>
      <c r="L7" s="17">
        <f>SUM(L8:L9)</f>
        <v>3181712959</v>
      </c>
    </row>
    <row r="8" spans="1:12" ht="12.75" customHeight="1">
      <c r="A8" s="195" t="s">
        <v>147</v>
      </c>
      <c r="B8" s="196" t="s">
        <v>147</v>
      </c>
      <c r="C8" s="196" t="s">
        <v>147</v>
      </c>
      <c r="D8" s="196" t="s">
        <v>147</v>
      </c>
      <c r="E8" s="196" t="s">
        <v>147</v>
      </c>
      <c r="F8" s="196" t="s">
        <v>147</v>
      </c>
      <c r="G8" s="196" t="s">
        <v>147</v>
      </c>
      <c r="H8" s="197" t="s">
        <v>147</v>
      </c>
      <c r="I8" s="2">
        <v>112</v>
      </c>
      <c r="J8" s="2">
        <v>3</v>
      </c>
      <c r="K8" s="10">
        <v>2648756225</v>
      </c>
      <c r="L8" s="10">
        <v>3049074117</v>
      </c>
    </row>
    <row r="9" spans="1:12" ht="12.75" customHeight="1">
      <c r="A9" s="195" t="s">
        <v>148</v>
      </c>
      <c r="B9" s="196" t="s">
        <v>148</v>
      </c>
      <c r="C9" s="196" t="s">
        <v>148</v>
      </c>
      <c r="D9" s="196" t="s">
        <v>148</v>
      </c>
      <c r="E9" s="196" t="s">
        <v>148</v>
      </c>
      <c r="F9" s="196" t="s">
        <v>148</v>
      </c>
      <c r="G9" s="196" t="s">
        <v>148</v>
      </c>
      <c r="H9" s="197" t="s">
        <v>148</v>
      </c>
      <c r="I9" s="2">
        <v>113</v>
      </c>
      <c r="J9" s="2">
        <v>4</v>
      </c>
      <c r="K9" s="10">
        <v>182664973</v>
      </c>
      <c r="L9" s="10">
        <v>132638842</v>
      </c>
    </row>
    <row r="10" spans="1:12" ht="12.75" customHeight="1">
      <c r="A10" s="195" t="s">
        <v>149</v>
      </c>
      <c r="B10" s="196" t="s">
        <v>149</v>
      </c>
      <c r="C10" s="196" t="s">
        <v>149</v>
      </c>
      <c r="D10" s="196" t="s">
        <v>149</v>
      </c>
      <c r="E10" s="196" t="s">
        <v>149</v>
      </c>
      <c r="F10" s="196" t="s">
        <v>149</v>
      </c>
      <c r="G10" s="196" t="s">
        <v>149</v>
      </c>
      <c r="H10" s="197" t="s">
        <v>149</v>
      </c>
      <c r="I10" s="2">
        <v>114</v>
      </c>
      <c r="J10" s="2"/>
      <c r="K10" s="9">
        <f>K11+K12+K16+K20+K21+K22+K25+K26</f>
        <v>2727454678</v>
      </c>
      <c r="L10" s="9">
        <f>L11+L12+L16+L20+L21+L22+L25+L26</f>
        <v>3056054522</v>
      </c>
    </row>
    <row r="11" spans="1:12" ht="12.75" customHeight="1">
      <c r="A11" s="195" t="s">
        <v>150</v>
      </c>
      <c r="B11" s="196" t="s">
        <v>150</v>
      </c>
      <c r="C11" s="196" t="s">
        <v>150</v>
      </c>
      <c r="D11" s="196" t="s">
        <v>150</v>
      </c>
      <c r="E11" s="196" t="s">
        <v>150</v>
      </c>
      <c r="F11" s="196" t="s">
        <v>150</v>
      </c>
      <c r="G11" s="196" t="s">
        <v>150</v>
      </c>
      <c r="H11" s="197" t="s">
        <v>150</v>
      </c>
      <c r="I11" s="2">
        <v>115</v>
      </c>
      <c r="J11" s="2"/>
      <c r="K11" s="10">
        <v>-34110042</v>
      </c>
      <c r="L11" s="10">
        <v>14793829</v>
      </c>
    </row>
    <row r="12" spans="1:12" ht="12.75" customHeight="1">
      <c r="A12" s="195" t="s">
        <v>330</v>
      </c>
      <c r="B12" s="196" t="s">
        <v>151</v>
      </c>
      <c r="C12" s="196" t="s">
        <v>151</v>
      </c>
      <c r="D12" s="196" t="s">
        <v>151</v>
      </c>
      <c r="E12" s="196" t="s">
        <v>151</v>
      </c>
      <c r="F12" s="196" t="s">
        <v>151</v>
      </c>
      <c r="G12" s="196" t="s">
        <v>151</v>
      </c>
      <c r="H12" s="197" t="s">
        <v>151</v>
      </c>
      <c r="I12" s="2">
        <v>116</v>
      </c>
      <c r="J12" s="2"/>
      <c r="K12" s="9">
        <f>SUM(K13:K15)</f>
        <v>1931859118</v>
      </c>
      <c r="L12" s="9">
        <f>SUM(L13:L15)</f>
        <v>2183711710</v>
      </c>
    </row>
    <row r="13" spans="1:12" ht="12.75" customHeight="1">
      <c r="A13" s="189" t="s">
        <v>152</v>
      </c>
      <c r="B13" s="190" t="s">
        <v>152</v>
      </c>
      <c r="C13" s="190" t="s">
        <v>152</v>
      </c>
      <c r="D13" s="190" t="s">
        <v>152</v>
      </c>
      <c r="E13" s="190" t="s">
        <v>152</v>
      </c>
      <c r="F13" s="190" t="s">
        <v>152</v>
      </c>
      <c r="G13" s="190" t="s">
        <v>152</v>
      </c>
      <c r="H13" s="191" t="s">
        <v>152</v>
      </c>
      <c r="I13" s="2">
        <v>117</v>
      </c>
      <c r="J13" s="2">
        <v>5</v>
      </c>
      <c r="K13" s="10">
        <v>1393472795</v>
      </c>
      <c r="L13" s="10">
        <v>1640662224</v>
      </c>
    </row>
    <row r="14" spans="1:12" ht="12.75" customHeight="1">
      <c r="A14" s="189" t="s">
        <v>153</v>
      </c>
      <c r="B14" s="190" t="s">
        <v>153</v>
      </c>
      <c r="C14" s="190" t="s">
        <v>153</v>
      </c>
      <c r="D14" s="190" t="s">
        <v>153</v>
      </c>
      <c r="E14" s="190" t="s">
        <v>153</v>
      </c>
      <c r="F14" s="190" t="s">
        <v>153</v>
      </c>
      <c r="G14" s="190" t="s">
        <v>153</v>
      </c>
      <c r="H14" s="191" t="s">
        <v>153</v>
      </c>
      <c r="I14" s="2">
        <v>118</v>
      </c>
      <c r="J14" s="2"/>
      <c r="K14" s="10">
        <v>174074312</v>
      </c>
      <c r="L14" s="10">
        <v>167474457</v>
      </c>
    </row>
    <row r="15" spans="1:12" ht="12.75" customHeight="1">
      <c r="A15" s="189" t="s">
        <v>154</v>
      </c>
      <c r="B15" s="190" t="s">
        <v>154</v>
      </c>
      <c r="C15" s="190" t="s">
        <v>154</v>
      </c>
      <c r="D15" s="190" t="s">
        <v>154</v>
      </c>
      <c r="E15" s="190" t="s">
        <v>154</v>
      </c>
      <c r="F15" s="190" t="s">
        <v>154</v>
      </c>
      <c r="G15" s="190" t="s">
        <v>154</v>
      </c>
      <c r="H15" s="191" t="s">
        <v>154</v>
      </c>
      <c r="I15" s="2">
        <v>119</v>
      </c>
      <c r="J15" s="2">
        <v>6</v>
      </c>
      <c r="K15" s="10">
        <v>364312011</v>
      </c>
      <c r="L15" s="10">
        <v>375575029</v>
      </c>
    </row>
    <row r="16" spans="1:12" ht="12.75" customHeight="1">
      <c r="A16" s="195" t="s">
        <v>331</v>
      </c>
      <c r="B16" s="196" t="s">
        <v>155</v>
      </c>
      <c r="C16" s="196" t="s">
        <v>155</v>
      </c>
      <c r="D16" s="196" t="s">
        <v>155</v>
      </c>
      <c r="E16" s="196" t="s">
        <v>155</v>
      </c>
      <c r="F16" s="196" t="s">
        <v>155</v>
      </c>
      <c r="G16" s="196" t="s">
        <v>155</v>
      </c>
      <c r="H16" s="197" t="s">
        <v>155</v>
      </c>
      <c r="I16" s="2">
        <v>120</v>
      </c>
      <c r="J16" s="2">
        <v>7</v>
      </c>
      <c r="K16" s="9">
        <f>SUM(K17:K19)</f>
        <v>492282905</v>
      </c>
      <c r="L16" s="9">
        <f>SUM(L17:L19)</f>
        <v>509926132</v>
      </c>
    </row>
    <row r="17" spans="1:12" ht="12.75" customHeight="1">
      <c r="A17" s="189" t="s">
        <v>156</v>
      </c>
      <c r="B17" s="190" t="s">
        <v>156</v>
      </c>
      <c r="C17" s="190" t="s">
        <v>156</v>
      </c>
      <c r="D17" s="190" t="s">
        <v>156</v>
      </c>
      <c r="E17" s="190" t="s">
        <v>156</v>
      </c>
      <c r="F17" s="190" t="s">
        <v>156</v>
      </c>
      <c r="G17" s="190" t="s">
        <v>156</v>
      </c>
      <c r="H17" s="191" t="s">
        <v>156</v>
      </c>
      <c r="I17" s="2">
        <v>121</v>
      </c>
      <c r="J17" s="2"/>
      <c r="K17" s="10">
        <v>272887492</v>
      </c>
      <c r="L17" s="10">
        <v>288931225</v>
      </c>
    </row>
    <row r="18" spans="1:12" ht="12.75" customHeight="1">
      <c r="A18" s="189" t="s">
        <v>157</v>
      </c>
      <c r="B18" s="190" t="s">
        <v>157</v>
      </c>
      <c r="C18" s="190" t="s">
        <v>157</v>
      </c>
      <c r="D18" s="190" t="s">
        <v>157</v>
      </c>
      <c r="E18" s="190" t="s">
        <v>157</v>
      </c>
      <c r="F18" s="190" t="s">
        <v>157</v>
      </c>
      <c r="G18" s="190" t="s">
        <v>157</v>
      </c>
      <c r="H18" s="191" t="s">
        <v>157</v>
      </c>
      <c r="I18" s="2">
        <v>122</v>
      </c>
      <c r="J18" s="2"/>
      <c r="K18" s="10">
        <v>149464211</v>
      </c>
      <c r="L18" s="10">
        <v>147323004</v>
      </c>
    </row>
    <row r="19" spans="1:12" ht="12.75" customHeight="1">
      <c r="A19" s="189" t="s">
        <v>158</v>
      </c>
      <c r="B19" s="190" t="s">
        <v>158</v>
      </c>
      <c r="C19" s="190" t="s">
        <v>158</v>
      </c>
      <c r="D19" s="190" t="s">
        <v>158</v>
      </c>
      <c r="E19" s="190" t="s">
        <v>158</v>
      </c>
      <c r="F19" s="190" t="s">
        <v>158</v>
      </c>
      <c r="G19" s="190" t="s">
        <v>158</v>
      </c>
      <c r="H19" s="191" t="s">
        <v>158</v>
      </c>
      <c r="I19" s="2">
        <v>123</v>
      </c>
      <c r="J19" s="2"/>
      <c r="K19" s="10">
        <v>69931202</v>
      </c>
      <c r="L19" s="10">
        <v>73671903</v>
      </c>
    </row>
    <row r="20" spans="1:12" ht="12.75" customHeight="1">
      <c r="A20" s="195" t="s">
        <v>159</v>
      </c>
      <c r="B20" s="196" t="s">
        <v>159</v>
      </c>
      <c r="C20" s="196" t="s">
        <v>159</v>
      </c>
      <c r="D20" s="196" t="s">
        <v>159</v>
      </c>
      <c r="E20" s="196" t="s">
        <v>159</v>
      </c>
      <c r="F20" s="196" t="s">
        <v>159</v>
      </c>
      <c r="G20" s="196" t="s">
        <v>159</v>
      </c>
      <c r="H20" s="197" t="s">
        <v>159</v>
      </c>
      <c r="I20" s="2">
        <v>124</v>
      </c>
      <c r="J20" s="2">
        <v>8</v>
      </c>
      <c r="K20" s="10">
        <v>89495937</v>
      </c>
      <c r="L20" s="10">
        <v>89518168</v>
      </c>
    </row>
    <row r="21" spans="1:12" ht="12.75" customHeight="1">
      <c r="A21" s="195" t="s">
        <v>160</v>
      </c>
      <c r="B21" s="196" t="s">
        <v>160</v>
      </c>
      <c r="C21" s="196" t="s">
        <v>160</v>
      </c>
      <c r="D21" s="196" t="s">
        <v>160</v>
      </c>
      <c r="E21" s="196" t="s">
        <v>160</v>
      </c>
      <c r="F21" s="196" t="s">
        <v>160</v>
      </c>
      <c r="G21" s="196" t="s">
        <v>160</v>
      </c>
      <c r="H21" s="197" t="s">
        <v>160</v>
      </c>
      <c r="I21" s="2">
        <v>125</v>
      </c>
      <c r="J21" s="2">
        <v>9</v>
      </c>
      <c r="K21" s="10">
        <v>167771897</v>
      </c>
      <c r="L21" s="10">
        <v>132180382</v>
      </c>
    </row>
    <row r="22" spans="1:12" ht="12.75" customHeight="1">
      <c r="A22" s="195" t="s">
        <v>161</v>
      </c>
      <c r="B22" s="196" t="s">
        <v>161</v>
      </c>
      <c r="C22" s="196" t="s">
        <v>161</v>
      </c>
      <c r="D22" s="196" t="s">
        <v>161</v>
      </c>
      <c r="E22" s="196" t="s">
        <v>161</v>
      </c>
      <c r="F22" s="196" t="s">
        <v>161</v>
      </c>
      <c r="G22" s="196" t="s">
        <v>161</v>
      </c>
      <c r="H22" s="197" t="s">
        <v>161</v>
      </c>
      <c r="I22" s="2">
        <v>126</v>
      </c>
      <c r="J22" s="2">
        <v>10</v>
      </c>
      <c r="K22" s="9">
        <f>SUM(K23:K24)</f>
        <v>13848429</v>
      </c>
      <c r="L22" s="9">
        <f>SUM(L23:L24)</f>
        <v>32634901</v>
      </c>
    </row>
    <row r="23" spans="1:12" ht="12.75" customHeight="1">
      <c r="A23" s="189" t="s">
        <v>162</v>
      </c>
      <c r="B23" s="190" t="s">
        <v>162</v>
      </c>
      <c r="C23" s="190" t="s">
        <v>162</v>
      </c>
      <c r="D23" s="190" t="s">
        <v>162</v>
      </c>
      <c r="E23" s="190" t="s">
        <v>162</v>
      </c>
      <c r="F23" s="190" t="s">
        <v>162</v>
      </c>
      <c r="G23" s="190" t="s">
        <v>162</v>
      </c>
      <c r="H23" s="191" t="s">
        <v>162</v>
      </c>
      <c r="I23" s="2">
        <v>127</v>
      </c>
      <c r="J23" s="2"/>
      <c r="K23" s="10">
        <v>0</v>
      </c>
      <c r="L23" s="10">
        <v>7948519</v>
      </c>
    </row>
    <row r="24" spans="1:12" ht="12.75" customHeight="1">
      <c r="A24" s="189" t="s">
        <v>163</v>
      </c>
      <c r="B24" s="190" t="s">
        <v>163</v>
      </c>
      <c r="C24" s="190" t="s">
        <v>163</v>
      </c>
      <c r="D24" s="190" t="s">
        <v>163</v>
      </c>
      <c r="E24" s="190" t="s">
        <v>163</v>
      </c>
      <c r="F24" s="190" t="s">
        <v>163</v>
      </c>
      <c r="G24" s="190" t="s">
        <v>163</v>
      </c>
      <c r="H24" s="191" t="s">
        <v>163</v>
      </c>
      <c r="I24" s="2">
        <v>128</v>
      </c>
      <c r="J24" s="2"/>
      <c r="K24" s="10">
        <v>13848429</v>
      </c>
      <c r="L24" s="10">
        <v>24686382</v>
      </c>
    </row>
    <row r="25" spans="1:12" ht="12.75" customHeight="1">
      <c r="A25" s="195" t="s">
        <v>164</v>
      </c>
      <c r="B25" s="196" t="s">
        <v>164</v>
      </c>
      <c r="C25" s="196" t="s">
        <v>164</v>
      </c>
      <c r="D25" s="196" t="s">
        <v>164</v>
      </c>
      <c r="E25" s="196" t="s">
        <v>164</v>
      </c>
      <c r="F25" s="196" t="s">
        <v>164</v>
      </c>
      <c r="G25" s="196" t="s">
        <v>164</v>
      </c>
      <c r="H25" s="197" t="s">
        <v>164</v>
      </c>
      <c r="I25" s="2">
        <v>129</v>
      </c>
      <c r="J25" s="2">
        <v>11</v>
      </c>
      <c r="K25" s="10">
        <v>55315803</v>
      </c>
      <c r="L25" s="10">
        <v>72093841</v>
      </c>
    </row>
    <row r="26" spans="1:12" ht="12.75" customHeight="1">
      <c r="A26" s="195" t="s">
        <v>165</v>
      </c>
      <c r="B26" s="196" t="s">
        <v>165</v>
      </c>
      <c r="C26" s="196" t="s">
        <v>165</v>
      </c>
      <c r="D26" s="196" t="s">
        <v>165</v>
      </c>
      <c r="E26" s="196" t="s">
        <v>165</v>
      </c>
      <c r="F26" s="196" t="s">
        <v>165</v>
      </c>
      <c r="G26" s="196" t="s">
        <v>165</v>
      </c>
      <c r="H26" s="197" t="s">
        <v>165</v>
      </c>
      <c r="I26" s="2">
        <v>130</v>
      </c>
      <c r="J26" s="2">
        <v>12</v>
      </c>
      <c r="K26" s="10">
        <v>10990631</v>
      </c>
      <c r="L26" s="10">
        <v>21195559</v>
      </c>
    </row>
    <row r="27" spans="1:12" ht="12.75" customHeight="1">
      <c r="A27" s="195" t="s">
        <v>332</v>
      </c>
      <c r="B27" s="196" t="s">
        <v>166</v>
      </c>
      <c r="C27" s="196" t="s">
        <v>166</v>
      </c>
      <c r="D27" s="196" t="s">
        <v>166</v>
      </c>
      <c r="E27" s="196" t="s">
        <v>166</v>
      </c>
      <c r="F27" s="196" t="s">
        <v>166</v>
      </c>
      <c r="G27" s="196" t="s">
        <v>166</v>
      </c>
      <c r="H27" s="197" t="s">
        <v>166</v>
      </c>
      <c r="I27" s="2">
        <v>131</v>
      </c>
      <c r="J27" s="2">
        <v>13</v>
      </c>
      <c r="K27" s="9">
        <f>SUM(K28:K32)</f>
        <v>53423921</v>
      </c>
      <c r="L27" s="9">
        <f>SUM(L28:L32)</f>
        <v>64630909</v>
      </c>
    </row>
    <row r="28" spans="1:12" ht="12.75" customHeight="1">
      <c r="A28" s="195" t="s">
        <v>167</v>
      </c>
      <c r="B28" s="196" t="s">
        <v>167</v>
      </c>
      <c r="C28" s="196" t="s">
        <v>167</v>
      </c>
      <c r="D28" s="196" t="s">
        <v>167</v>
      </c>
      <c r="E28" s="196" t="s">
        <v>167</v>
      </c>
      <c r="F28" s="196" t="s">
        <v>167</v>
      </c>
      <c r="G28" s="196" t="s">
        <v>167</v>
      </c>
      <c r="H28" s="197" t="s">
        <v>167</v>
      </c>
      <c r="I28" s="2">
        <v>132</v>
      </c>
      <c r="J28" s="2"/>
      <c r="K28" s="10">
        <v>79912</v>
      </c>
      <c r="L28" s="10">
        <v>0</v>
      </c>
    </row>
    <row r="29" spans="1:12" ht="12.75" customHeight="1">
      <c r="A29" s="195" t="s">
        <v>168</v>
      </c>
      <c r="B29" s="196" t="s">
        <v>168</v>
      </c>
      <c r="C29" s="196" t="s">
        <v>168</v>
      </c>
      <c r="D29" s="196" t="s">
        <v>168</v>
      </c>
      <c r="E29" s="196" t="s">
        <v>168</v>
      </c>
      <c r="F29" s="196" t="s">
        <v>168</v>
      </c>
      <c r="G29" s="196" t="s">
        <v>168</v>
      </c>
      <c r="H29" s="197" t="s">
        <v>168</v>
      </c>
      <c r="I29" s="2">
        <v>133</v>
      </c>
      <c r="J29" s="2"/>
      <c r="K29" s="10">
        <v>49473543</v>
      </c>
      <c r="L29" s="10">
        <v>63310288</v>
      </c>
    </row>
    <row r="30" spans="1:12" ht="12.75" customHeight="1">
      <c r="A30" s="195" t="s">
        <v>169</v>
      </c>
      <c r="B30" s="196" t="s">
        <v>169</v>
      </c>
      <c r="C30" s="196" t="s">
        <v>169</v>
      </c>
      <c r="D30" s="196" t="s">
        <v>169</v>
      </c>
      <c r="E30" s="196" t="s">
        <v>169</v>
      </c>
      <c r="F30" s="196" t="s">
        <v>169</v>
      </c>
      <c r="G30" s="196" t="s">
        <v>169</v>
      </c>
      <c r="H30" s="197" t="s">
        <v>169</v>
      </c>
      <c r="I30" s="2">
        <v>134</v>
      </c>
      <c r="J30" s="2"/>
      <c r="K30" s="10">
        <v>0</v>
      </c>
      <c r="L30" s="10">
        <v>0</v>
      </c>
    </row>
    <row r="31" spans="1:12" ht="12.75" customHeight="1">
      <c r="A31" s="195" t="s">
        <v>170</v>
      </c>
      <c r="B31" s="196" t="s">
        <v>170</v>
      </c>
      <c r="C31" s="196" t="s">
        <v>170</v>
      </c>
      <c r="D31" s="196" t="s">
        <v>170</v>
      </c>
      <c r="E31" s="196" t="s">
        <v>170</v>
      </c>
      <c r="F31" s="196" t="s">
        <v>170</v>
      </c>
      <c r="G31" s="196" t="s">
        <v>170</v>
      </c>
      <c r="H31" s="197" t="s">
        <v>170</v>
      </c>
      <c r="I31" s="2">
        <v>135</v>
      </c>
      <c r="J31" s="2"/>
      <c r="K31" s="10">
        <v>3870466</v>
      </c>
      <c r="L31" s="10">
        <v>1320621</v>
      </c>
    </row>
    <row r="32" spans="1:12" ht="12.75" customHeight="1">
      <c r="A32" s="195" t="s">
        <v>171</v>
      </c>
      <c r="B32" s="196" t="s">
        <v>171</v>
      </c>
      <c r="C32" s="196" t="s">
        <v>171</v>
      </c>
      <c r="D32" s="196" t="s">
        <v>171</v>
      </c>
      <c r="E32" s="196" t="s">
        <v>171</v>
      </c>
      <c r="F32" s="196" t="s">
        <v>171</v>
      </c>
      <c r="G32" s="196" t="s">
        <v>171</v>
      </c>
      <c r="H32" s="197" t="s">
        <v>171</v>
      </c>
      <c r="I32" s="2">
        <v>136</v>
      </c>
      <c r="J32" s="2"/>
      <c r="K32" s="10">
        <v>0</v>
      </c>
      <c r="L32" s="10"/>
    </row>
    <row r="33" spans="1:12" ht="12.75" customHeight="1">
      <c r="A33" s="195" t="s">
        <v>333</v>
      </c>
      <c r="B33" s="196" t="s">
        <v>172</v>
      </c>
      <c r="C33" s="196" t="s">
        <v>172</v>
      </c>
      <c r="D33" s="196" t="s">
        <v>172</v>
      </c>
      <c r="E33" s="196" t="s">
        <v>172</v>
      </c>
      <c r="F33" s="196" t="s">
        <v>172</v>
      </c>
      <c r="G33" s="196" t="s">
        <v>172</v>
      </c>
      <c r="H33" s="197" t="s">
        <v>172</v>
      </c>
      <c r="I33" s="2">
        <v>137</v>
      </c>
      <c r="J33" s="2">
        <v>14</v>
      </c>
      <c r="K33" s="9">
        <f>SUM(K34:K37)</f>
        <v>43951590</v>
      </c>
      <c r="L33" s="9">
        <f>SUM(L34:L37)</f>
        <v>70852069</v>
      </c>
    </row>
    <row r="34" spans="1:12" ht="12.75" customHeight="1">
      <c r="A34" s="195" t="s">
        <v>173</v>
      </c>
      <c r="B34" s="196" t="s">
        <v>173</v>
      </c>
      <c r="C34" s="196" t="s">
        <v>173</v>
      </c>
      <c r="D34" s="196" t="s">
        <v>173</v>
      </c>
      <c r="E34" s="196" t="s">
        <v>173</v>
      </c>
      <c r="F34" s="196" t="s">
        <v>173</v>
      </c>
      <c r="G34" s="196" t="s">
        <v>173</v>
      </c>
      <c r="H34" s="197" t="s">
        <v>173</v>
      </c>
      <c r="I34" s="2">
        <v>138</v>
      </c>
      <c r="J34" s="2"/>
      <c r="K34" s="10">
        <v>0</v>
      </c>
      <c r="L34" s="10">
        <v>0</v>
      </c>
    </row>
    <row r="35" spans="1:12" ht="12.75" customHeight="1">
      <c r="A35" s="195" t="s">
        <v>174</v>
      </c>
      <c r="B35" s="196" t="s">
        <v>174</v>
      </c>
      <c r="C35" s="196" t="s">
        <v>174</v>
      </c>
      <c r="D35" s="196" t="s">
        <v>174</v>
      </c>
      <c r="E35" s="196" t="s">
        <v>174</v>
      </c>
      <c r="F35" s="196" t="s">
        <v>174</v>
      </c>
      <c r="G35" s="196" t="s">
        <v>174</v>
      </c>
      <c r="H35" s="197" t="s">
        <v>174</v>
      </c>
      <c r="I35" s="2">
        <v>139</v>
      </c>
      <c r="J35" s="2"/>
      <c r="K35" s="10">
        <v>43951590</v>
      </c>
      <c r="L35" s="10">
        <v>70453077</v>
      </c>
    </row>
    <row r="36" spans="1:12" ht="12.75" customHeight="1">
      <c r="A36" s="195" t="s">
        <v>175</v>
      </c>
      <c r="B36" s="196" t="s">
        <v>175</v>
      </c>
      <c r="C36" s="196" t="s">
        <v>175</v>
      </c>
      <c r="D36" s="196" t="s">
        <v>175</v>
      </c>
      <c r="E36" s="196" t="s">
        <v>175</v>
      </c>
      <c r="F36" s="196" t="s">
        <v>175</v>
      </c>
      <c r="G36" s="196" t="s">
        <v>175</v>
      </c>
      <c r="H36" s="197" t="s">
        <v>175</v>
      </c>
      <c r="I36" s="2">
        <v>140</v>
      </c>
      <c r="J36" s="2"/>
      <c r="K36" s="10">
        <v>0</v>
      </c>
      <c r="L36" s="10">
        <v>398992</v>
      </c>
    </row>
    <row r="37" spans="1:12" ht="12.75" customHeight="1">
      <c r="A37" s="195" t="s">
        <v>176</v>
      </c>
      <c r="B37" s="196" t="s">
        <v>176</v>
      </c>
      <c r="C37" s="196" t="s">
        <v>176</v>
      </c>
      <c r="D37" s="196" t="s">
        <v>176</v>
      </c>
      <c r="E37" s="196" t="s">
        <v>176</v>
      </c>
      <c r="F37" s="196" t="s">
        <v>176</v>
      </c>
      <c r="G37" s="196" t="s">
        <v>176</v>
      </c>
      <c r="H37" s="197" t="s">
        <v>176</v>
      </c>
      <c r="I37" s="2">
        <v>141</v>
      </c>
      <c r="J37" s="2"/>
      <c r="K37" s="10">
        <v>0</v>
      </c>
      <c r="L37" s="10">
        <v>0</v>
      </c>
    </row>
    <row r="38" spans="1:12" ht="12.75" customHeight="1">
      <c r="A38" s="195" t="s">
        <v>177</v>
      </c>
      <c r="B38" s="196" t="s">
        <v>177</v>
      </c>
      <c r="C38" s="196" t="s">
        <v>177</v>
      </c>
      <c r="D38" s="196" t="s">
        <v>177</v>
      </c>
      <c r="E38" s="196" t="s">
        <v>177</v>
      </c>
      <c r="F38" s="196" t="s">
        <v>177</v>
      </c>
      <c r="G38" s="196" t="s">
        <v>177</v>
      </c>
      <c r="H38" s="197" t="s">
        <v>177</v>
      </c>
      <c r="I38" s="2">
        <v>142</v>
      </c>
      <c r="J38" s="2">
        <v>15</v>
      </c>
      <c r="K38" s="10">
        <v>62643786</v>
      </c>
      <c r="L38" s="10">
        <v>50117737</v>
      </c>
    </row>
    <row r="39" spans="1:12" ht="12.75" customHeight="1">
      <c r="A39" s="195" t="s">
        <v>178</v>
      </c>
      <c r="B39" s="196" t="s">
        <v>178</v>
      </c>
      <c r="C39" s="196" t="s">
        <v>178</v>
      </c>
      <c r="D39" s="196" t="s">
        <v>178</v>
      </c>
      <c r="E39" s="196" t="s">
        <v>178</v>
      </c>
      <c r="F39" s="196" t="s">
        <v>178</v>
      </c>
      <c r="G39" s="196" t="s">
        <v>178</v>
      </c>
      <c r="H39" s="197" t="s">
        <v>178</v>
      </c>
      <c r="I39" s="2">
        <v>143</v>
      </c>
      <c r="J39" s="2"/>
      <c r="K39" s="10">
        <v>0</v>
      </c>
      <c r="L39" s="10">
        <v>0</v>
      </c>
    </row>
    <row r="40" spans="1:12" ht="12.75" customHeight="1">
      <c r="A40" s="195" t="s">
        <v>179</v>
      </c>
      <c r="B40" s="196" t="s">
        <v>179</v>
      </c>
      <c r="C40" s="196" t="s">
        <v>179</v>
      </c>
      <c r="D40" s="196" t="s">
        <v>179</v>
      </c>
      <c r="E40" s="196" t="s">
        <v>179</v>
      </c>
      <c r="F40" s="196" t="s">
        <v>179</v>
      </c>
      <c r="G40" s="196" t="s">
        <v>179</v>
      </c>
      <c r="H40" s="197" t="s">
        <v>179</v>
      </c>
      <c r="I40" s="2">
        <v>144</v>
      </c>
      <c r="J40" s="2"/>
      <c r="K40" s="10">
        <v>0</v>
      </c>
      <c r="L40" s="10">
        <v>0</v>
      </c>
    </row>
    <row r="41" spans="1:12" ht="12.75" customHeight="1">
      <c r="A41" s="195" t="s">
        <v>180</v>
      </c>
      <c r="B41" s="196" t="s">
        <v>180</v>
      </c>
      <c r="C41" s="196" t="s">
        <v>180</v>
      </c>
      <c r="D41" s="196" t="s">
        <v>180</v>
      </c>
      <c r="E41" s="196" t="s">
        <v>180</v>
      </c>
      <c r="F41" s="196" t="s">
        <v>180</v>
      </c>
      <c r="G41" s="196" t="s">
        <v>180</v>
      </c>
      <c r="H41" s="197" t="s">
        <v>180</v>
      </c>
      <c r="I41" s="2">
        <v>145</v>
      </c>
      <c r="J41" s="2"/>
      <c r="K41" s="10">
        <v>0</v>
      </c>
      <c r="L41" s="10">
        <v>0</v>
      </c>
    </row>
    <row r="42" spans="1:12" ht="12.75" customHeight="1">
      <c r="A42" s="195" t="s">
        <v>181</v>
      </c>
      <c r="B42" s="196" t="s">
        <v>181</v>
      </c>
      <c r="C42" s="196" t="s">
        <v>181</v>
      </c>
      <c r="D42" s="196" t="s">
        <v>181</v>
      </c>
      <c r="E42" s="196" t="s">
        <v>181</v>
      </c>
      <c r="F42" s="196" t="s">
        <v>181</v>
      </c>
      <c r="G42" s="196" t="s">
        <v>181</v>
      </c>
      <c r="H42" s="197" t="s">
        <v>181</v>
      </c>
      <c r="I42" s="2">
        <v>146</v>
      </c>
      <c r="J42" s="2"/>
      <c r="K42" s="9">
        <f>K7+K27+K38+K40</f>
        <v>2947488905</v>
      </c>
      <c r="L42" s="9">
        <f>L7+L27+L38+L40</f>
        <v>3296461605</v>
      </c>
    </row>
    <row r="43" spans="1:12" ht="12.75" customHeight="1">
      <c r="A43" s="195" t="s">
        <v>182</v>
      </c>
      <c r="B43" s="196" t="s">
        <v>182</v>
      </c>
      <c r="C43" s="196" t="s">
        <v>182</v>
      </c>
      <c r="D43" s="196" t="s">
        <v>182</v>
      </c>
      <c r="E43" s="196" t="s">
        <v>182</v>
      </c>
      <c r="F43" s="196" t="s">
        <v>182</v>
      </c>
      <c r="G43" s="196" t="s">
        <v>182</v>
      </c>
      <c r="H43" s="197" t="s">
        <v>182</v>
      </c>
      <c r="I43" s="2">
        <v>147</v>
      </c>
      <c r="J43" s="2"/>
      <c r="K43" s="9">
        <f>K10+K33+K39+K41</f>
        <v>2771406268</v>
      </c>
      <c r="L43" s="9">
        <f>L10+L33+L39+L41</f>
        <v>3126906591</v>
      </c>
    </row>
    <row r="44" spans="1:12" ht="12.75" customHeight="1">
      <c r="A44" s="195" t="s">
        <v>183</v>
      </c>
      <c r="B44" s="196" t="s">
        <v>183</v>
      </c>
      <c r="C44" s="196" t="s">
        <v>183</v>
      </c>
      <c r="D44" s="196" t="s">
        <v>183</v>
      </c>
      <c r="E44" s="196" t="s">
        <v>183</v>
      </c>
      <c r="F44" s="196" t="s">
        <v>183</v>
      </c>
      <c r="G44" s="196" t="s">
        <v>183</v>
      </c>
      <c r="H44" s="197" t="s">
        <v>183</v>
      </c>
      <c r="I44" s="2">
        <v>148</v>
      </c>
      <c r="J44" s="2"/>
      <c r="K44" s="9">
        <f>K42-K43</f>
        <v>176082637</v>
      </c>
      <c r="L44" s="9">
        <f>L42-L43</f>
        <v>169555014</v>
      </c>
    </row>
    <row r="45" spans="1:12" ht="12.75" customHeight="1">
      <c r="A45" s="198" t="s">
        <v>334</v>
      </c>
      <c r="B45" s="199" t="s">
        <v>184</v>
      </c>
      <c r="C45" s="199" t="s">
        <v>184</v>
      </c>
      <c r="D45" s="199" t="s">
        <v>184</v>
      </c>
      <c r="E45" s="199" t="s">
        <v>184</v>
      </c>
      <c r="F45" s="199" t="s">
        <v>184</v>
      </c>
      <c r="G45" s="199" t="s">
        <v>184</v>
      </c>
      <c r="H45" s="200" t="s">
        <v>184</v>
      </c>
      <c r="I45" s="2">
        <v>149</v>
      </c>
      <c r="J45" s="2"/>
      <c r="K45" s="9">
        <f>IF(K42&gt;K43,K42-K43,0)</f>
        <v>176082637</v>
      </c>
      <c r="L45" s="9">
        <f>IF(L42&gt;L43,L42-L43,0)</f>
        <v>169555014</v>
      </c>
    </row>
    <row r="46" spans="1:12" ht="12.75" customHeight="1">
      <c r="A46" s="198" t="s">
        <v>335</v>
      </c>
      <c r="B46" s="199" t="s">
        <v>185</v>
      </c>
      <c r="C46" s="199" t="s">
        <v>185</v>
      </c>
      <c r="D46" s="199" t="s">
        <v>185</v>
      </c>
      <c r="E46" s="199" t="s">
        <v>185</v>
      </c>
      <c r="F46" s="199" t="s">
        <v>185</v>
      </c>
      <c r="G46" s="199" t="s">
        <v>185</v>
      </c>
      <c r="H46" s="200" t="s">
        <v>185</v>
      </c>
      <c r="I46" s="2">
        <v>150</v>
      </c>
      <c r="J46" s="2"/>
      <c r="K46" s="9">
        <f>IF(K43&gt;K42,K43-K42,0)</f>
        <v>0</v>
      </c>
      <c r="L46" s="9">
        <f>IF(L43&gt;L42,L43-L42,0)</f>
        <v>0</v>
      </c>
    </row>
    <row r="47" spans="1:12" ht="12.75" customHeight="1">
      <c r="A47" s="195" t="s">
        <v>186</v>
      </c>
      <c r="B47" s="196" t="s">
        <v>186</v>
      </c>
      <c r="C47" s="196" t="s">
        <v>186</v>
      </c>
      <c r="D47" s="196" t="s">
        <v>186</v>
      </c>
      <c r="E47" s="196" t="s">
        <v>186</v>
      </c>
      <c r="F47" s="196" t="s">
        <v>186</v>
      </c>
      <c r="G47" s="196" t="s">
        <v>186</v>
      </c>
      <c r="H47" s="197" t="s">
        <v>186</v>
      </c>
      <c r="I47" s="2">
        <v>151</v>
      </c>
      <c r="J47" s="2">
        <v>16</v>
      </c>
      <c r="K47" s="10">
        <v>15985686</v>
      </c>
      <c r="L47" s="10">
        <v>18234642</v>
      </c>
    </row>
    <row r="48" spans="1:12" ht="12.75" customHeight="1">
      <c r="A48" s="195" t="s">
        <v>187</v>
      </c>
      <c r="B48" s="196" t="s">
        <v>187</v>
      </c>
      <c r="C48" s="196" t="s">
        <v>187</v>
      </c>
      <c r="D48" s="196" t="s">
        <v>187</v>
      </c>
      <c r="E48" s="196" t="s">
        <v>187</v>
      </c>
      <c r="F48" s="196" t="s">
        <v>187</v>
      </c>
      <c r="G48" s="196" t="s">
        <v>187</v>
      </c>
      <c r="H48" s="197" t="s">
        <v>187</v>
      </c>
      <c r="I48" s="2">
        <v>152</v>
      </c>
      <c r="J48" s="2"/>
      <c r="K48" s="9">
        <f>K44-K47</f>
        <v>160096951</v>
      </c>
      <c r="L48" s="9">
        <f>L44-L47</f>
        <v>151320372</v>
      </c>
    </row>
    <row r="49" spans="1:12" ht="12.75" customHeight="1">
      <c r="A49" s="198" t="s">
        <v>336</v>
      </c>
      <c r="B49" s="199" t="s">
        <v>188</v>
      </c>
      <c r="C49" s="199" t="s">
        <v>188</v>
      </c>
      <c r="D49" s="199" t="s">
        <v>188</v>
      </c>
      <c r="E49" s="199" t="s">
        <v>188</v>
      </c>
      <c r="F49" s="199" t="s">
        <v>188</v>
      </c>
      <c r="G49" s="199" t="s">
        <v>188</v>
      </c>
      <c r="H49" s="200" t="s">
        <v>188</v>
      </c>
      <c r="I49" s="2">
        <v>153</v>
      </c>
      <c r="J49" s="2"/>
      <c r="K49" s="9">
        <f>IF(K48&gt;0,K48,0)</f>
        <v>160096951</v>
      </c>
      <c r="L49" s="9">
        <f>IF(L48&gt;0,L48,0)</f>
        <v>151320372</v>
      </c>
    </row>
    <row r="50" spans="1:12" ht="12.75" customHeight="1">
      <c r="A50" s="229" t="s">
        <v>337</v>
      </c>
      <c r="B50" s="230" t="s">
        <v>189</v>
      </c>
      <c r="C50" s="230" t="s">
        <v>189</v>
      </c>
      <c r="D50" s="230" t="s">
        <v>189</v>
      </c>
      <c r="E50" s="230" t="s">
        <v>189</v>
      </c>
      <c r="F50" s="230" t="s">
        <v>189</v>
      </c>
      <c r="G50" s="230" t="s">
        <v>189</v>
      </c>
      <c r="H50" s="231" t="s">
        <v>189</v>
      </c>
      <c r="I50" s="3">
        <v>154</v>
      </c>
      <c r="J50" s="3"/>
      <c r="K50" s="15">
        <f>IF(K48&lt;0,-K48,0)</f>
        <v>0</v>
      </c>
      <c r="L50" s="15">
        <f>IF(L48&lt;0,-L48,0)</f>
        <v>0</v>
      </c>
    </row>
    <row r="51" spans="1:12" ht="12.75" customHeight="1">
      <c r="A51" s="235" t="s">
        <v>204</v>
      </c>
      <c r="B51" s="236" t="s">
        <v>204</v>
      </c>
      <c r="C51" s="236" t="s">
        <v>204</v>
      </c>
      <c r="D51" s="236" t="s">
        <v>204</v>
      </c>
      <c r="E51" s="236" t="s">
        <v>204</v>
      </c>
      <c r="F51" s="236" t="s">
        <v>204</v>
      </c>
      <c r="G51" s="236" t="s">
        <v>204</v>
      </c>
      <c r="H51" s="236" t="s">
        <v>204</v>
      </c>
      <c r="I51" s="236" t="s">
        <v>204</v>
      </c>
      <c r="J51" s="236" t="s">
        <v>204</v>
      </c>
      <c r="K51" s="236" t="s">
        <v>204</v>
      </c>
      <c r="L51" s="236" t="s">
        <v>204</v>
      </c>
    </row>
    <row r="52" spans="1:13" ht="12.75">
      <c r="A52" s="185" t="s">
        <v>210</v>
      </c>
      <c r="B52" s="186" t="s">
        <v>210</v>
      </c>
      <c r="C52" s="186" t="s">
        <v>210</v>
      </c>
      <c r="D52" s="186" t="s">
        <v>210</v>
      </c>
      <c r="E52" s="186" t="s">
        <v>210</v>
      </c>
      <c r="F52" s="186" t="s">
        <v>210</v>
      </c>
      <c r="G52" s="186" t="s">
        <v>210</v>
      </c>
      <c r="H52" s="186" t="s">
        <v>210</v>
      </c>
      <c r="I52" s="98"/>
      <c r="J52" s="99"/>
      <c r="K52" s="99"/>
      <c r="L52" s="98"/>
      <c r="M52" s="100"/>
    </row>
    <row r="53" spans="1:12" ht="12.75" customHeight="1">
      <c r="A53" s="232" t="s">
        <v>190</v>
      </c>
      <c r="B53" s="233" t="s">
        <v>190</v>
      </c>
      <c r="C53" s="233" t="s">
        <v>190</v>
      </c>
      <c r="D53" s="233" t="s">
        <v>190</v>
      </c>
      <c r="E53" s="233" t="s">
        <v>190</v>
      </c>
      <c r="F53" s="233" t="s">
        <v>190</v>
      </c>
      <c r="G53" s="233" t="s">
        <v>190</v>
      </c>
      <c r="H53" s="234" t="s">
        <v>190</v>
      </c>
      <c r="I53" s="2">
        <v>155</v>
      </c>
      <c r="J53" s="2"/>
      <c r="K53" s="10">
        <v>129249283</v>
      </c>
      <c r="L53" s="10">
        <v>127651294</v>
      </c>
    </row>
    <row r="54" spans="1:12" ht="12.75" customHeight="1">
      <c r="A54" s="232" t="s">
        <v>191</v>
      </c>
      <c r="B54" s="233" t="s">
        <v>191</v>
      </c>
      <c r="C54" s="233" t="s">
        <v>191</v>
      </c>
      <c r="D54" s="233" t="s">
        <v>191</v>
      </c>
      <c r="E54" s="233" t="s">
        <v>191</v>
      </c>
      <c r="F54" s="233" t="s">
        <v>191</v>
      </c>
      <c r="G54" s="233" t="s">
        <v>191</v>
      </c>
      <c r="H54" s="234" t="s">
        <v>191</v>
      </c>
      <c r="I54" s="2">
        <v>156</v>
      </c>
      <c r="J54" s="3"/>
      <c r="K54" s="11">
        <v>30847668</v>
      </c>
      <c r="L54" s="11">
        <v>23669078</v>
      </c>
    </row>
    <row r="55" spans="1:12" ht="12.75" customHeight="1">
      <c r="A55" s="237" t="s">
        <v>205</v>
      </c>
      <c r="B55" s="238" t="s">
        <v>205</v>
      </c>
      <c r="C55" s="238" t="s">
        <v>205</v>
      </c>
      <c r="D55" s="238" t="s">
        <v>205</v>
      </c>
      <c r="E55" s="238" t="s">
        <v>205</v>
      </c>
      <c r="F55" s="238" t="s">
        <v>205</v>
      </c>
      <c r="G55" s="238" t="s">
        <v>205</v>
      </c>
      <c r="H55" s="238" t="s">
        <v>205</v>
      </c>
      <c r="I55" s="238" t="s">
        <v>205</v>
      </c>
      <c r="J55" s="238" t="s">
        <v>205</v>
      </c>
      <c r="K55" s="238" t="s">
        <v>205</v>
      </c>
      <c r="L55" s="238" t="s">
        <v>205</v>
      </c>
    </row>
    <row r="56" spans="1:12" ht="12.75" customHeight="1">
      <c r="A56" s="185" t="s">
        <v>192</v>
      </c>
      <c r="B56" s="186" t="s">
        <v>192</v>
      </c>
      <c r="C56" s="186" t="s">
        <v>192</v>
      </c>
      <c r="D56" s="186" t="s">
        <v>192</v>
      </c>
      <c r="E56" s="186" t="s">
        <v>192</v>
      </c>
      <c r="F56" s="186" t="s">
        <v>192</v>
      </c>
      <c r="G56" s="186" t="s">
        <v>192</v>
      </c>
      <c r="H56" s="206" t="s">
        <v>192</v>
      </c>
      <c r="I56" s="18">
        <v>157</v>
      </c>
      <c r="J56" s="18"/>
      <c r="K56" s="8">
        <v>160096951</v>
      </c>
      <c r="L56" s="8">
        <v>151320372</v>
      </c>
    </row>
    <row r="57" spans="1:12" ht="12.75" customHeight="1">
      <c r="A57" s="195" t="s">
        <v>193</v>
      </c>
      <c r="B57" s="196" t="s">
        <v>193</v>
      </c>
      <c r="C57" s="196" t="s">
        <v>193</v>
      </c>
      <c r="D57" s="196" t="s">
        <v>193</v>
      </c>
      <c r="E57" s="196" t="s">
        <v>193</v>
      </c>
      <c r="F57" s="196" t="s">
        <v>193</v>
      </c>
      <c r="G57" s="196" t="s">
        <v>193</v>
      </c>
      <c r="H57" s="197" t="s">
        <v>193</v>
      </c>
      <c r="I57" s="2">
        <v>158</v>
      </c>
      <c r="J57" s="2"/>
      <c r="K57" s="9">
        <f>SUM(K58:K64)</f>
        <v>-4581055</v>
      </c>
      <c r="L57" s="9">
        <f>SUM(L58:L64)</f>
        <v>5253081</v>
      </c>
    </row>
    <row r="58" spans="1:12" ht="12.75" customHeight="1">
      <c r="A58" s="195" t="s">
        <v>194</v>
      </c>
      <c r="B58" s="196" t="s">
        <v>194</v>
      </c>
      <c r="C58" s="196" t="s">
        <v>194</v>
      </c>
      <c r="D58" s="196" t="s">
        <v>194</v>
      </c>
      <c r="E58" s="196" t="s">
        <v>194</v>
      </c>
      <c r="F58" s="196" t="s">
        <v>194</v>
      </c>
      <c r="G58" s="196" t="s">
        <v>194</v>
      </c>
      <c r="H58" s="197" t="s">
        <v>194</v>
      </c>
      <c r="I58" s="2">
        <v>159</v>
      </c>
      <c r="J58" s="2"/>
      <c r="K58" s="10">
        <v>153289</v>
      </c>
      <c r="L58" s="10">
        <v>-31058</v>
      </c>
    </row>
    <row r="59" spans="1:12" ht="12.75" customHeight="1">
      <c r="A59" s="195" t="s">
        <v>195</v>
      </c>
      <c r="B59" s="196" t="s">
        <v>195</v>
      </c>
      <c r="C59" s="196" t="s">
        <v>195</v>
      </c>
      <c r="D59" s="196" t="s">
        <v>195</v>
      </c>
      <c r="E59" s="196" t="s">
        <v>195</v>
      </c>
      <c r="F59" s="196" t="s">
        <v>195</v>
      </c>
      <c r="G59" s="196" t="s">
        <v>195</v>
      </c>
      <c r="H59" s="197" t="s">
        <v>195</v>
      </c>
      <c r="I59" s="2">
        <v>160</v>
      </c>
      <c r="J59" s="2"/>
      <c r="K59" s="10">
        <v>0</v>
      </c>
      <c r="L59" s="10">
        <v>0</v>
      </c>
    </row>
    <row r="60" spans="1:12" ht="12.75" customHeight="1">
      <c r="A60" s="195" t="s">
        <v>196</v>
      </c>
      <c r="B60" s="196" t="s">
        <v>196</v>
      </c>
      <c r="C60" s="196" t="s">
        <v>196</v>
      </c>
      <c r="D60" s="196" t="s">
        <v>196</v>
      </c>
      <c r="E60" s="196" t="s">
        <v>196</v>
      </c>
      <c r="F60" s="196" t="s">
        <v>196</v>
      </c>
      <c r="G60" s="196" t="s">
        <v>196</v>
      </c>
      <c r="H60" s="197" t="s">
        <v>196</v>
      </c>
      <c r="I60" s="2">
        <v>161</v>
      </c>
      <c r="J60" s="2"/>
      <c r="K60" s="10">
        <v>0</v>
      </c>
      <c r="L60" s="10">
        <v>549795</v>
      </c>
    </row>
    <row r="61" spans="1:12" ht="12.75" customHeight="1">
      <c r="A61" s="195" t="s">
        <v>197</v>
      </c>
      <c r="B61" s="196" t="s">
        <v>197</v>
      </c>
      <c r="C61" s="196" t="s">
        <v>197</v>
      </c>
      <c r="D61" s="196" t="s">
        <v>197</v>
      </c>
      <c r="E61" s="196" t="s">
        <v>197</v>
      </c>
      <c r="F61" s="196" t="s">
        <v>197</v>
      </c>
      <c r="G61" s="196" t="s">
        <v>197</v>
      </c>
      <c r="H61" s="197" t="s">
        <v>197</v>
      </c>
      <c r="I61" s="2">
        <v>162</v>
      </c>
      <c r="J61" s="2"/>
      <c r="K61" s="10">
        <v>-4734344</v>
      </c>
      <c r="L61" s="10">
        <v>4734344</v>
      </c>
    </row>
    <row r="62" spans="1:12" ht="12.75" customHeight="1">
      <c r="A62" s="195" t="s">
        <v>198</v>
      </c>
      <c r="B62" s="196" t="s">
        <v>198</v>
      </c>
      <c r="C62" s="196" t="s">
        <v>198</v>
      </c>
      <c r="D62" s="196" t="s">
        <v>198</v>
      </c>
      <c r="E62" s="196" t="s">
        <v>198</v>
      </c>
      <c r="F62" s="196" t="s">
        <v>198</v>
      </c>
      <c r="G62" s="196" t="s">
        <v>198</v>
      </c>
      <c r="H62" s="197" t="s">
        <v>198</v>
      </c>
      <c r="I62" s="2">
        <v>163</v>
      </c>
      <c r="J62" s="2"/>
      <c r="K62" s="10">
        <v>0</v>
      </c>
      <c r="L62" s="10">
        <v>0</v>
      </c>
    </row>
    <row r="63" spans="1:12" ht="12.75" customHeight="1">
      <c r="A63" s="195" t="s">
        <v>199</v>
      </c>
      <c r="B63" s="196" t="s">
        <v>199</v>
      </c>
      <c r="C63" s="196" t="s">
        <v>199</v>
      </c>
      <c r="D63" s="196" t="s">
        <v>199</v>
      </c>
      <c r="E63" s="196" t="s">
        <v>199</v>
      </c>
      <c r="F63" s="196" t="s">
        <v>199</v>
      </c>
      <c r="G63" s="196" t="s">
        <v>199</v>
      </c>
      <c r="H63" s="197" t="s">
        <v>199</v>
      </c>
      <c r="I63" s="2">
        <v>164</v>
      </c>
      <c r="J63" s="2"/>
      <c r="K63" s="10">
        <v>0</v>
      </c>
      <c r="L63" s="10">
        <v>0</v>
      </c>
    </row>
    <row r="64" spans="1:12" ht="12.75" customHeight="1">
      <c r="A64" s="195" t="s">
        <v>200</v>
      </c>
      <c r="B64" s="196" t="s">
        <v>200</v>
      </c>
      <c r="C64" s="196" t="s">
        <v>200</v>
      </c>
      <c r="D64" s="196" t="s">
        <v>200</v>
      </c>
      <c r="E64" s="196" t="s">
        <v>200</v>
      </c>
      <c r="F64" s="196" t="s">
        <v>200</v>
      </c>
      <c r="G64" s="196" t="s">
        <v>200</v>
      </c>
      <c r="H64" s="197" t="s">
        <v>200</v>
      </c>
      <c r="I64" s="2">
        <v>165</v>
      </c>
      <c r="J64" s="2"/>
      <c r="K64" s="10">
        <v>0</v>
      </c>
      <c r="L64" s="10">
        <v>0</v>
      </c>
    </row>
    <row r="65" spans="1:12" ht="12.75" customHeight="1">
      <c r="A65" s="195" t="s">
        <v>201</v>
      </c>
      <c r="B65" s="196" t="s">
        <v>201</v>
      </c>
      <c r="C65" s="196" t="s">
        <v>201</v>
      </c>
      <c r="D65" s="196" t="s">
        <v>201</v>
      </c>
      <c r="E65" s="196" t="s">
        <v>201</v>
      </c>
      <c r="F65" s="196" t="s">
        <v>201</v>
      </c>
      <c r="G65" s="196" t="s">
        <v>201</v>
      </c>
      <c r="H65" s="197" t="s">
        <v>201</v>
      </c>
      <c r="I65" s="2">
        <v>166</v>
      </c>
      <c r="J65" s="2"/>
      <c r="K65" s="10">
        <v>0</v>
      </c>
      <c r="L65" s="10">
        <v>0</v>
      </c>
    </row>
    <row r="66" spans="1:12" ht="12.75" customHeight="1">
      <c r="A66" s="195" t="s">
        <v>202</v>
      </c>
      <c r="B66" s="196" t="s">
        <v>202</v>
      </c>
      <c r="C66" s="196" t="s">
        <v>202</v>
      </c>
      <c r="D66" s="196" t="s">
        <v>202</v>
      </c>
      <c r="E66" s="196" t="s">
        <v>202</v>
      </c>
      <c r="F66" s="196" t="s">
        <v>202</v>
      </c>
      <c r="G66" s="196" t="s">
        <v>202</v>
      </c>
      <c r="H66" s="197" t="s">
        <v>202</v>
      </c>
      <c r="I66" s="2">
        <v>167</v>
      </c>
      <c r="J66" s="2"/>
      <c r="K66" s="9">
        <f>K57-K65</f>
        <v>-4581055</v>
      </c>
      <c r="L66" s="9">
        <f>L57-L65</f>
        <v>5253081</v>
      </c>
    </row>
    <row r="67" spans="1:12" ht="12.75" customHeight="1">
      <c r="A67" s="201" t="s">
        <v>203</v>
      </c>
      <c r="B67" s="202" t="s">
        <v>203</v>
      </c>
      <c r="C67" s="202" t="s">
        <v>203</v>
      </c>
      <c r="D67" s="202" t="s">
        <v>203</v>
      </c>
      <c r="E67" s="202" t="s">
        <v>203</v>
      </c>
      <c r="F67" s="202" t="s">
        <v>203</v>
      </c>
      <c r="G67" s="202" t="s">
        <v>203</v>
      </c>
      <c r="H67" s="203" t="s">
        <v>203</v>
      </c>
      <c r="I67" s="2">
        <v>168</v>
      </c>
      <c r="J67" s="3"/>
      <c r="K67" s="15">
        <f>K56+K66</f>
        <v>155515896</v>
      </c>
      <c r="L67" s="15">
        <f>L56+L66</f>
        <v>156573453</v>
      </c>
    </row>
    <row r="68" spans="1:12" ht="12.75" customHeight="1">
      <c r="A68" s="225" t="s">
        <v>206</v>
      </c>
      <c r="B68" s="226" t="s">
        <v>206</v>
      </c>
      <c r="C68" s="226" t="s">
        <v>206</v>
      </c>
      <c r="D68" s="226" t="s">
        <v>206</v>
      </c>
      <c r="E68" s="226" t="s">
        <v>206</v>
      </c>
      <c r="F68" s="226" t="s">
        <v>206</v>
      </c>
      <c r="G68" s="226" t="s">
        <v>206</v>
      </c>
      <c r="H68" s="226" t="s">
        <v>206</v>
      </c>
      <c r="I68" s="226" t="s">
        <v>206</v>
      </c>
      <c r="J68" s="226" t="s">
        <v>206</v>
      </c>
      <c r="K68" s="226" t="s">
        <v>206</v>
      </c>
      <c r="L68" s="226" t="s">
        <v>206</v>
      </c>
    </row>
    <row r="69" spans="1:12" ht="12.75" customHeight="1">
      <c r="A69" s="227" t="s">
        <v>207</v>
      </c>
      <c r="B69" s="228" t="s">
        <v>207</v>
      </c>
      <c r="C69" s="228" t="s">
        <v>207</v>
      </c>
      <c r="D69" s="228" t="s">
        <v>207</v>
      </c>
      <c r="E69" s="228" t="s">
        <v>207</v>
      </c>
      <c r="F69" s="228" t="s">
        <v>207</v>
      </c>
      <c r="G69" s="228" t="s">
        <v>207</v>
      </c>
      <c r="H69" s="228" t="s">
        <v>207</v>
      </c>
      <c r="I69" s="228" t="s">
        <v>207</v>
      </c>
      <c r="J69" s="228" t="s">
        <v>207</v>
      </c>
      <c r="K69" s="228" t="s">
        <v>207</v>
      </c>
      <c r="L69" s="228" t="s">
        <v>207</v>
      </c>
    </row>
    <row r="70" spans="1:12" ht="12.75" customHeight="1">
      <c r="A70" s="232" t="s">
        <v>190</v>
      </c>
      <c r="B70" s="233" t="s">
        <v>190</v>
      </c>
      <c r="C70" s="233" t="s">
        <v>190</v>
      </c>
      <c r="D70" s="233" t="s">
        <v>190</v>
      </c>
      <c r="E70" s="233" t="s">
        <v>190</v>
      </c>
      <c r="F70" s="233" t="s">
        <v>190</v>
      </c>
      <c r="G70" s="233" t="s">
        <v>190</v>
      </c>
      <c r="H70" s="234" t="s">
        <v>190</v>
      </c>
      <c r="I70" s="2">
        <v>169</v>
      </c>
      <c r="J70" s="2"/>
      <c r="K70" s="10">
        <v>127185546</v>
      </c>
      <c r="L70" s="10">
        <v>130630134</v>
      </c>
    </row>
    <row r="71" spans="1:12" ht="12.75" customHeight="1">
      <c r="A71" s="239" t="s">
        <v>191</v>
      </c>
      <c r="B71" s="240" t="s">
        <v>191</v>
      </c>
      <c r="C71" s="240" t="s">
        <v>191</v>
      </c>
      <c r="D71" s="240" t="s">
        <v>191</v>
      </c>
      <c r="E71" s="240" t="s">
        <v>191</v>
      </c>
      <c r="F71" s="240" t="s">
        <v>191</v>
      </c>
      <c r="G71" s="240" t="s">
        <v>191</v>
      </c>
      <c r="H71" s="241" t="s">
        <v>191</v>
      </c>
      <c r="I71" s="5">
        <v>170</v>
      </c>
      <c r="J71" s="5"/>
      <c r="K71" s="11">
        <v>28330350</v>
      </c>
      <c r="L71" s="11">
        <v>25943319</v>
      </c>
    </row>
  </sheetData>
  <sheetProtection/>
  <mergeCells count="71">
    <mergeCell ref="A8:H8"/>
    <mergeCell ref="A9:H9"/>
    <mergeCell ref="A1:K1"/>
    <mergeCell ref="L1:L2"/>
    <mergeCell ref="A2:K2"/>
    <mergeCell ref="A5:H5"/>
    <mergeCell ref="A6:H6"/>
    <mergeCell ref="A7:H7"/>
    <mergeCell ref="A4:L4"/>
    <mergeCell ref="A26:H26"/>
    <mergeCell ref="A27:H27"/>
    <mergeCell ref="A28:H28"/>
    <mergeCell ref="A29:H29"/>
    <mergeCell ref="A15:H15"/>
    <mergeCell ref="A16:H16"/>
    <mergeCell ref="A23:H23"/>
    <mergeCell ref="A24:H24"/>
    <mergeCell ref="A25:H25"/>
    <mergeCell ref="A18:H18"/>
    <mergeCell ref="A10:H10"/>
    <mergeCell ref="A11:H11"/>
    <mergeCell ref="A12:H12"/>
    <mergeCell ref="A13:H13"/>
    <mergeCell ref="A14:H14"/>
    <mergeCell ref="A17:H17"/>
    <mergeCell ref="A19:H19"/>
    <mergeCell ref="A20:H20"/>
    <mergeCell ref="A21:H21"/>
    <mergeCell ref="A22:H2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1:H41"/>
    <mergeCell ref="A42:H42"/>
    <mergeCell ref="A43:H43"/>
    <mergeCell ref="A44:H44"/>
    <mergeCell ref="A45:H45"/>
    <mergeCell ref="A30:H30"/>
    <mergeCell ref="A32:H32"/>
    <mergeCell ref="A31:H31"/>
    <mergeCell ref="A70:H70"/>
    <mergeCell ref="A52:H52"/>
    <mergeCell ref="A64:H64"/>
    <mergeCell ref="A46:H46"/>
    <mergeCell ref="A40:H40"/>
    <mergeCell ref="A49:H49"/>
    <mergeCell ref="A61:H61"/>
    <mergeCell ref="A51:L51"/>
    <mergeCell ref="A55:L55"/>
    <mergeCell ref="A71:H71"/>
    <mergeCell ref="A65:H65"/>
    <mergeCell ref="A66:H66"/>
    <mergeCell ref="A67:H67"/>
    <mergeCell ref="A57:H57"/>
    <mergeCell ref="A58:H58"/>
    <mergeCell ref="A68:L68"/>
    <mergeCell ref="A69:L69"/>
    <mergeCell ref="A56:H56"/>
    <mergeCell ref="A50:H50"/>
    <mergeCell ref="A53:H53"/>
    <mergeCell ref="A54:H54"/>
    <mergeCell ref="A59:H59"/>
    <mergeCell ref="A60:H60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3:L54 K56:L67 K47:L47 K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8:L50 K7:L10 K12:L46">
      <formula1>0</formula1>
    </dataValidation>
  </dataValidations>
  <printOptions/>
  <pageMargins left="0.58" right="0.53" top="0.55" bottom="0.78" header="0.28" footer="0.36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110" zoomScaleSheetLayoutView="110" zoomScalePageLayoutView="0" workbookViewId="0" topLeftCell="A1">
      <selection activeCell="B58" sqref="B58"/>
    </sheetView>
  </sheetViews>
  <sheetFormatPr defaultColWidth="9.140625" defaultRowHeight="12.75"/>
  <cols>
    <col min="9" max="9" width="7.28125" style="0" customWidth="1"/>
    <col min="10" max="10" width="7.7109375" style="0" customWidth="1"/>
    <col min="11" max="11" width="11.28125" style="0" customWidth="1"/>
    <col min="12" max="12" width="11.421875" style="0" customWidth="1"/>
  </cols>
  <sheetData>
    <row r="1" spans="1:12" ht="12.75">
      <c r="A1" s="251" t="s">
        <v>211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  <c r="L1" s="254"/>
    </row>
    <row r="2" spans="1:12" ht="12.75">
      <c r="A2" s="256" t="s">
        <v>340</v>
      </c>
      <c r="B2" s="257"/>
      <c r="C2" s="257"/>
      <c r="D2" s="257"/>
      <c r="E2" s="257"/>
      <c r="F2" s="257"/>
      <c r="G2" s="257"/>
      <c r="H2" s="257"/>
      <c r="I2" s="257"/>
      <c r="J2" s="257"/>
      <c r="K2" s="253"/>
      <c r="L2" s="255"/>
    </row>
    <row r="3" spans="1:12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6"/>
      <c r="L3" s="1"/>
    </row>
    <row r="4" spans="1:12" ht="12.75">
      <c r="A4" s="258" t="s">
        <v>212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60"/>
    </row>
    <row r="5" spans="1:12" ht="24.75" thickBot="1">
      <c r="A5" s="261" t="s">
        <v>141</v>
      </c>
      <c r="B5" s="261"/>
      <c r="C5" s="261"/>
      <c r="D5" s="261"/>
      <c r="E5" s="261"/>
      <c r="F5" s="261"/>
      <c r="G5" s="261"/>
      <c r="H5" s="261"/>
      <c r="I5" s="67" t="s">
        <v>144</v>
      </c>
      <c r="J5" s="67" t="s">
        <v>316</v>
      </c>
      <c r="K5" s="68" t="s">
        <v>142</v>
      </c>
      <c r="L5" s="68" t="s">
        <v>143</v>
      </c>
    </row>
    <row r="6" spans="1:12" ht="12.75">
      <c r="A6" s="262">
        <v>1</v>
      </c>
      <c r="B6" s="262"/>
      <c r="C6" s="262"/>
      <c r="D6" s="262"/>
      <c r="E6" s="262"/>
      <c r="F6" s="262"/>
      <c r="G6" s="262"/>
      <c r="H6" s="262"/>
      <c r="I6" s="69">
        <v>2</v>
      </c>
      <c r="J6" s="69">
        <v>3</v>
      </c>
      <c r="K6" s="70" t="s">
        <v>5</v>
      </c>
      <c r="L6" s="70" t="s">
        <v>40</v>
      </c>
    </row>
    <row r="7" spans="1:12" ht="12.75">
      <c r="A7" s="243" t="s">
        <v>213</v>
      </c>
      <c r="B7" s="244"/>
      <c r="C7" s="244"/>
      <c r="D7" s="244"/>
      <c r="E7" s="244"/>
      <c r="F7" s="244"/>
      <c r="G7" s="244"/>
      <c r="H7" s="244"/>
      <c r="I7" s="245"/>
      <c r="J7" s="245"/>
      <c r="K7" s="245"/>
      <c r="L7" s="246"/>
    </row>
    <row r="8" spans="1:12" ht="12.75" customHeight="1">
      <c r="A8" s="189" t="s">
        <v>214</v>
      </c>
      <c r="B8" s="190"/>
      <c r="C8" s="190"/>
      <c r="D8" s="190"/>
      <c r="E8" s="190"/>
      <c r="F8" s="190"/>
      <c r="G8" s="190"/>
      <c r="H8" s="190"/>
      <c r="I8" s="2">
        <v>1</v>
      </c>
      <c r="J8" s="93"/>
      <c r="K8" s="10">
        <v>2969856248</v>
      </c>
      <c r="L8" s="10">
        <v>3284706115</v>
      </c>
    </row>
    <row r="9" spans="1:12" ht="12.75" customHeight="1">
      <c r="A9" s="189" t="s">
        <v>215</v>
      </c>
      <c r="B9" s="190"/>
      <c r="C9" s="190"/>
      <c r="D9" s="190"/>
      <c r="E9" s="190"/>
      <c r="F9" s="190"/>
      <c r="G9" s="190"/>
      <c r="H9" s="190"/>
      <c r="I9" s="2">
        <v>2</v>
      </c>
      <c r="J9" s="93"/>
      <c r="K9" s="10">
        <v>0</v>
      </c>
      <c r="L9" s="10">
        <v>0</v>
      </c>
    </row>
    <row r="10" spans="1:12" ht="12.75" customHeight="1">
      <c r="A10" s="189" t="s">
        <v>216</v>
      </c>
      <c r="B10" s="190"/>
      <c r="C10" s="190"/>
      <c r="D10" s="190"/>
      <c r="E10" s="190"/>
      <c r="F10" s="190"/>
      <c r="G10" s="190"/>
      <c r="H10" s="190"/>
      <c r="I10" s="2">
        <v>3</v>
      </c>
      <c r="J10" s="93"/>
      <c r="K10" s="10">
        <v>10421474</v>
      </c>
      <c r="L10" s="10">
        <v>8624665</v>
      </c>
    </row>
    <row r="11" spans="1:12" ht="12.75" customHeight="1">
      <c r="A11" s="189" t="s">
        <v>217</v>
      </c>
      <c r="B11" s="190"/>
      <c r="C11" s="190"/>
      <c r="D11" s="190"/>
      <c r="E11" s="190"/>
      <c r="F11" s="190"/>
      <c r="G11" s="190"/>
      <c r="H11" s="190"/>
      <c r="I11" s="2">
        <v>4</v>
      </c>
      <c r="J11" s="93"/>
      <c r="K11" s="10">
        <v>95258051</v>
      </c>
      <c r="L11" s="10">
        <v>95553924</v>
      </c>
    </row>
    <row r="12" spans="1:12" ht="12.75" customHeight="1">
      <c r="A12" s="189" t="s">
        <v>218</v>
      </c>
      <c r="B12" s="190"/>
      <c r="C12" s="190"/>
      <c r="D12" s="190"/>
      <c r="E12" s="190"/>
      <c r="F12" s="190"/>
      <c r="G12" s="190"/>
      <c r="H12" s="190"/>
      <c r="I12" s="2">
        <v>5</v>
      </c>
      <c r="J12" s="93"/>
      <c r="K12" s="10">
        <v>80638517</v>
      </c>
      <c r="L12" s="10">
        <v>44971923</v>
      </c>
    </row>
    <row r="13" spans="1:12" ht="12.75" customHeight="1">
      <c r="A13" s="195" t="s">
        <v>219</v>
      </c>
      <c r="B13" s="196"/>
      <c r="C13" s="196"/>
      <c r="D13" s="196"/>
      <c r="E13" s="196"/>
      <c r="F13" s="196"/>
      <c r="G13" s="196"/>
      <c r="H13" s="196"/>
      <c r="I13" s="2">
        <v>6</v>
      </c>
      <c r="J13" s="93"/>
      <c r="K13" s="6">
        <f>SUM(K8:K12)</f>
        <v>3156174290</v>
      </c>
      <c r="L13" s="9">
        <f>SUM(L8:L12)</f>
        <v>3433856627</v>
      </c>
    </row>
    <row r="14" spans="1:12" ht="12.75" customHeight="1">
      <c r="A14" s="189" t="s">
        <v>220</v>
      </c>
      <c r="B14" s="190"/>
      <c r="C14" s="190"/>
      <c r="D14" s="190"/>
      <c r="E14" s="190"/>
      <c r="F14" s="190"/>
      <c r="G14" s="190"/>
      <c r="H14" s="190"/>
      <c r="I14" s="2">
        <v>7</v>
      </c>
      <c r="J14" s="93"/>
      <c r="K14" s="10">
        <v>2139060318</v>
      </c>
      <c r="L14" s="10">
        <v>2434570686</v>
      </c>
    </row>
    <row r="15" spans="1:12" ht="12.75" customHeight="1">
      <c r="A15" s="189" t="s">
        <v>221</v>
      </c>
      <c r="B15" s="190"/>
      <c r="C15" s="190"/>
      <c r="D15" s="190"/>
      <c r="E15" s="190"/>
      <c r="F15" s="190"/>
      <c r="G15" s="190"/>
      <c r="H15" s="190"/>
      <c r="I15" s="2">
        <v>8</v>
      </c>
      <c r="J15" s="93"/>
      <c r="K15" s="10">
        <v>563116563</v>
      </c>
      <c r="L15" s="10">
        <v>592725805</v>
      </c>
    </row>
    <row r="16" spans="1:12" ht="12.75" customHeight="1">
      <c r="A16" s="189" t="s">
        <v>222</v>
      </c>
      <c r="B16" s="190"/>
      <c r="C16" s="190"/>
      <c r="D16" s="190"/>
      <c r="E16" s="190"/>
      <c r="F16" s="190"/>
      <c r="G16" s="190"/>
      <c r="H16" s="190"/>
      <c r="I16" s="2">
        <v>9</v>
      </c>
      <c r="J16" s="93"/>
      <c r="K16" s="10">
        <v>8259572</v>
      </c>
      <c r="L16" s="10">
        <v>22123377</v>
      </c>
    </row>
    <row r="17" spans="1:12" ht="12.75" customHeight="1">
      <c r="A17" s="189" t="s">
        <v>223</v>
      </c>
      <c r="B17" s="190"/>
      <c r="C17" s="190"/>
      <c r="D17" s="190"/>
      <c r="E17" s="190"/>
      <c r="F17" s="190"/>
      <c r="G17" s="190"/>
      <c r="H17" s="190"/>
      <c r="I17" s="2">
        <v>10</v>
      </c>
      <c r="J17" s="93"/>
      <c r="K17" s="10">
        <v>12844527</v>
      </c>
      <c r="L17" s="10">
        <v>10608690</v>
      </c>
    </row>
    <row r="18" spans="1:12" ht="12.75" customHeight="1">
      <c r="A18" s="189" t="s">
        <v>224</v>
      </c>
      <c r="B18" s="190"/>
      <c r="C18" s="190"/>
      <c r="D18" s="190"/>
      <c r="E18" s="190"/>
      <c r="F18" s="190"/>
      <c r="G18" s="190"/>
      <c r="H18" s="190"/>
      <c r="I18" s="2">
        <v>11</v>
      </c>
      <c r="J18" s="93"/>
      <c r="K18" s="10">
        <v>145390711</v>
      </c>
      <c r="L18" s="10">
        <v>140498545</v>
      </c>
    </row>
    <row r="19" spans="1:12" ht="12.75" customHeight="1">
      <c r="A19" s="189" t="s">
        <v>225</v>
      </c>
      <c r="B19" s="190"/>
      <c r="C19" s="190"/>
      <c r="D19" s="190"/>
      <c r="E19" s="190"/>
      <c r="F19" s="190"/>
      <c r="G19" s="190"/>
      <c r="H19" s="190"/>
      <c r="I19" s="2">
        <v>12</v>
      </c>
      <c r="J19" s="93"/>
      <c r="K19" s="10">
        <v>166918977</v>
      </c>
      <c r="L19" s="10">
        <v>121469956</v>
      </c>
    </row>
    <row r="20" spans="1:12" ht="12.75" customHeight="1">
      <c r="A20" s="195" t="s">
        <v>226</v>
      </c>
      <c r="B20" s="196"/>
      <c r="C20" s="196"/>
      <c r="D20" s="196"/>
      <c r="E20" s="196"/>
      <c r="F20" s="196"/>
      <c r="G20" s="196"/>
      <c r="H20" s="196"/>
      <c r="I20" s="2">
        <v>13</v>
      </c>
      <c r="J20" s="93"/>
      <c r="K20" s="6">
        <f>SUM(K14:K19)</f>
        <v>3035590668</v>
      </c>
      <c r="L20" s="9">
        <f>SUM(L14:L19)</f>
        <v>3321997059</v>
      </c>
    </row>
    <row r="21" spans="1:12" ht="12.75" customHeight="1">
      <c r="A21" s="195" t="s">
        <v>227</v>
      </c>
      <c r="B21" s="247"/>
      <c r="C21" s="247"/>
      <c r="D21" s="247"/>
      <c r="E21" s="247"/>
      <c r="F21" s="247"/>
      <c r="G21" s="247"/>
      <c r="H21" s="248"/>
      <c r="I21" s="2">
        <v>14</v>
      </c>
      <c r="J21" s="93"/>
      <c r="K21" s="6">
        <f>IF(K13&gt;K20,K13-K20,0)</f>
        <v>120583622</v>
      </c>
      <c r="L21" s="9">
        <f>IF(L13&gt;L20,L13-L20,0)</f>
        <v>111859568</v>
      </c>
    </row>
    <row r="22" spans="1:12" ht="12.75" customHeight="1">
      <c r="A22" s="201" t="s">
        <v>228</v>
      </c>
      <c r="B22" s="249"/>
      <c r="C22" s="249"/>
      <c r="D22" s="249"/>
      <c r="E22" s="249"/>
      <c r="F22" s="249"/>
      <c r="G22" s="249"/>
      <c r="H22" s="250"/>
      <c r="I22" s="2">
        <v>15</v>
      </c>
      <c r="J22" s="93"/>
      <c r="K22" s="6">
        <f>IF(K20&gt;K13,K20-K13,0)</f>
        <v>0</v>
      </c>
      <c r="L22" s="9">
        <f>IF(L20&gt;L13,L20-L13,0)</f>
        <v>0</v>
      </c>
    </row>
    <row r="23" spans="1:12" ht="12.75">
      <c r="A23" s="243" t="s">
        <v>259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5"/>
      <c r="L23" s="246"/>
    </row>
    <row r="24" spans="1:12" ht="12.75" customHeight="1">
      <c r="A24" s="189" t="s">
        <v>229</v>
      </c>
      <c r="B24" s="190"/>
      <c r="C24" s="190"/>
      <c r="D24" s="190"/>
      <c r="E24" s="190"/>
      <c r="F24" s="190"/>
      <c r="G24" s="190"/>
      <c r="H24" s="190"/>
      <c r="I24" s="2">
        <v>16</v>
      </c>
      <c r="J24" s="93"/>
      <c r="K24" s="10">
        <v>3428752</v>
      </c>
      <c r="L24" s="10">
        <v>11021416</v>
      </c>
    </row>
    <row r="25" spans="1:12" ht="12.75" customHeight="1">
      <c r="A25" s="189" t="s">
        <v>230</v>
      </c>
      <c r="B25" s="190"/>
      <c r="C25" s="190"/>
      <c r="D25" s="190"/>
      <c r="E25" s="190"/>
      <c r="F25" s="190"/>
      <c r="G25" s="190"/>
      <c r="H25" s="190"/>
      <c r="I25" s="2">
        <v>17</v>
      </c>
      <c r="J25" s="93"/>
      <c r="K25" s="10">
        <v>3368778</v>
      </c>
      <c r="L25" s="10">
        <v>4695685</v>
      </c>
    </row>
    <row r="26" spans="1:12" ht="12.75" customHeight="1">
      <c r="A26" s="189" t="s">
        <v>231</v>
      </c>
      <c r="B26" s="190"/>
      <c r="C26" s="190"/>
      <c r="D26" s="190"/>
      <c r="E26" s="190"/>
      <c r="F26" s="190"/>
      <c r="G26" s="190"/>
      <c r="H26" s="190"/>
      <c r="I26" s="2">
        <v>18</v>
      </c>
      <c r="J26" s="93"/>
      <c r="K26" s="10">
        <v>0</v>
      </c>
      <c r="L26" s="10">
        <v>0</v>
      </c>
    </row>
    <row r="27" spans="1:12" ht="12.75" customHeight="1">
      <c r="A27" s="189" t="s">
        <v>232</v>
      </c>
      <c r="B27" s="190"/>
      <c r="C27" s="190"/>
      <c r="D27" s="190"/>
      <c r="E27" s="190"/>
      <c r="F27" s="190"/>
      <c r="G27" s="190"/>
      <c r="H27" s="190"/>
      <c r="I27" s="2">
        <v>19</v>
      </c>
      <c r="J27" s="93"/>
      <c r="K27" s="10">
        <v>47746396</v>
      </c>
      <c r="L27" s="10">
        <v>63011096</v>
      </c>
    </row>
    <row r="28" spans="1:12" ht="12.75" customHeight="1">
      <c r="A28" s="189" t="s">
        <v>233</v>
      </c>
      <c r="B28" s="190"/>
      <c r="C28" s="190"/>
      <c r="D28" s="190"/>
      <c r="E28" s="190"/>
      <c r="F28" s="190"/>
      <c r="G28" s="190"/>
      <c r="H28" s="190"/>
      <c r="I28" s="2">
        <v>20</v>
      </c>
      <c r="J28" s="93"/>
      <c r="K28" s="10">
        <v>0</v>
      </c>
      <c r="L28" s="10">
        <v>0</v>
      </c>
    </row>
    <row r="29" spans="1:12" ht="12.75" customHeight="1">
      <c r="A29" s="195" t="s">
        <v>234</v>
      </c>
      <c r="B29" s="196"/>
      <c r="C29" s="196"/>
      <c r="D29" s="196"/>
      <c r="E29" s="196"/>
      <c r="F29" s="196"/>
      <c r="G29" s="196"/>
      <c r="H29" s="196"/>
      <c r="I29" s="2">
        <v>21</v>
      </c>
      <c r="J29" s="93"/>
      <c r="K29" s="6">
        <f>SUM(K24:K28)</f>
        <v>54543926</v>
      </c>
      <c r="L29" s="9">
        <f>SUM(L24:L28)</f>
        <v>78728197</v>
      </c>
    </row>
    <row r="30" spans="1:12" ht="12.75" customHeight="1">
      <c r="A30" s="189" t="s">
        <v>235</v>
      </c>
      <c r="B30" s="190"/>
      <c r="C30" s="190"/>
      <c r="D30" s="190"/>
      <c r="E30" s="190"/>
      <c r="F30" s="190"/>
      <c r="G30" s="190"/>
      <c r="H30" s="190"/>
      <c r="I30" s="2">
        <v>22</v>
      </c>
      <c r="J30" s="93"/>
      <c r="K30" s="10">
        <v>52132404</v>
      </c>
      <c r="L30" s="10">
        <v>78152877</v>
      </c>
    </row>
    <row r="31" spans="1:12" ht="12.75" customHeight="1">
      <c r="A31" s="189" t="s">
        <v>236</v>
      </c>
      <c r="B31" s="190"/>
      <c r="C31" s="190"/>
      <c r="D31" s="190"/>
      <c r="E31" s="190"/>
      <c r="F31" s="190"/>
      <c r="G31" s="190"/>
      <c r="H31" s="190"/>
      <c r="I31" s="2">
        <v>23</v>
      </c>
      <c r="J31" s="93"/>
      <c r="K31" s="10">
        <v>64974</v>
      </c>
      <c r="L31" s="10">
        <v>69220012</v>
      </c>
    </row>
    <row r="32" spans="1:12" ht="12.75" customHeight="1">
      <c r="A32" s="189" t="s">
        <v>237</v>
      </c>
      <c r="B32" s="190"/>
      <c r="C32" s="190"/>
      <c r="D32" s="190"/>
      <c r="E32" s="190"/>
      <c r="F32" s="190"/>
      <c r="G32" s="190"/>
      <c r="H32" s="190"/>
      <c r="I32" s="2">
        <v>24</v>
      </c>
      <c r="J32" s="93"/>
      <c r="K32" s="10">
        <v>0</v>
      </c>
      <c r="L32" s="10">
        <v>0</v>
      </c>
    </row>
    <row r="33" spans="1:12" ht="12.75" customHeight="1">
      <c r="A33" s="195" t="s">
        <v>238</v>
      </c>
      <c r="B33" s="196"/>
      <c r="C33" s="196"/>
      <c r="D33" s="196"/>
      <c r="E33" s="196"/>
      <c r="F33" s="196"/>
      <c r="G33" s="196"/>
      <c r="H33" s="196"/>
      <c r="I33" s="2">
        <v>25</v>
      </c>
      <c r="J33" s="93"/>
      <c r="K33" s="6">
        <f>SUM(K30:K32)</f>
        <v>52197378</v>
      </c>
      <c r="L33" s="9">
        <f>SUM(L30:L32)</f>
        <v>147372889</v>
      </c>
    </row>
    <row r="34" spans="1:12" ht="12.75" customHeight="1">
      <c r="A34" s="195" t="s">
        <v>239</v>
      </c>
      <c r="B34" s="196"/>
      <c r="C34" s="196"/>
      <c r="D34" s="196"/>
      <c r="E34" s="196"/>
      <c r="F34" s="196"/>
      <c r="G34" s="196"/>
      <c r="H34" s="196"/>
      <c r="I34" s="2">
        <v>26</v>
      </c>
      <c r="J34" s="93"/>
      <c r="K34" s="6">
        <f>IF(K29&gt;K33,K29-K33,0)</f>
        <v>2346548</v>
      </c>
      <c r="L34" s="9">
        <f>IF(L29&gt;L33,L29-L33,0)</f>
        <v>0</v>
      </c>
    </row>
    <row r="35" spans="1:12" ht="12.75" customHeight="1">
      <c r="A35" s="195" t="s">
        <v>240</v>
      </c>
      <c r="B35" s="196"/>
      <c r="C35" s="196"/>
      <c r="D35" s="196"/>
      <c r="E35" s="196"/>
      <c r="F35" s="196"/>
      <c r="G35" s="196"/>
      <c r="H35" s="196"/>
      <c r="I35" s="2">
        <v>27</v>
      </c>
      <c r="J35" s="93"/>
      <c r="K35" s="6">
        <f>IF(K33&gt;K29,K33-K29,0)</f>
        <v>0</v>
      </c>
      <c r="L35" s="9">
        <f>IF(L33&gt;L29,L33-L29,0)</f>
        <v>68644692</v>
      </c>
    </row>
    <row r="36" spans="1:12" ht="12.75">
      <c r="A36" s="243" t="s">
        <v>260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5"/>
      <c r="L36" s="246"/>
    </row>
    <row r="37" spans="1:12" ht="12.75" customHeight="1">
      <c r="A37" s="189" t="s">
        <v>241</v>
      </c>
      <c r="B37" s="190"/>
      <c r="C37" s="190"/>
      <c r="D37" s="190"/>
      <c r="E37" s="190"/>
      <c r="F37" s="190"/>
      <c r="G37" s="190"/>
      <c r="H37" s="190"/>
      <c r="I37" s="2">
        <v>28</v>
      </c>
      <c r="J37" s="93"/>
      <c r="K37" s="10">
        <v>0</v>
      </c>
      <c r="L37" s="10">
        <v>6690</v>
      </c>
    </row>
    <row r="38" spans="1:12" ht="12.75" customHeight="1">
      <c r="A38" s="189" t="s">
        <v>242</v>
      </c>
      <c r="B38" s="190"/>
      <c r="C38" s="190"/>
      <c r="D38" s="190"/>
      <c r="E38" s="190"/>
      <c r="F38" s="190"/>
      <c r="G38" s="190"/>
      <c r="H38" s="190"/>
      <c r="I38" s="2">
        <v>29</v>
      </c>
      <c r="J38" s="93"/>
      <c r="K38" s="10">
        <v>100526072</v>
      </c>
      <c r="L38" s="10">
        <v>48575088</v>
      </c>
    </row>
    <row r="39" spans="1:12" ht="12.75" customHeight="1">
      <c r="A39" s="189" t="s">
        <v>243</v>
      </c>
      <c r="B39" s="190"/>
      <c r="C39" s="190"/>
      <c r="D39" s="190"/>
      <c r="E39" s="190"/>
      <c r="F39" s="190"/>
      <c r="G39" s="190"/>
      <c r="H39" s="190"/>
      <c r="I39" s="2">
        <v>30</v>
      </c>
      <c r="J39" s="93"/>
      <c r="K39" s="10">
        <v>603925768</v>
      </c>
      <c r="L39" s="10">
        <v>583530839</v>
      </c>
    </row>
    <row r="40" spans="1:12" ht="12.75" customHeight="1">
      <c r="A40" s="195" t="s">
        <v>244</v>
      </c>
      <c r="B40" s="196"/>
      <c r="C40" s="196"/>
      <c r="D40" s="196"/>
      <c r="E40" s="196"/>
      <c r="F40" s="196"/>
      <c r="G40" s="196"/>
      <c r="H40" s="196"/>
      <c r="I40" s="2">
        <v>31</v>
      </c>
      <c r="J40" s="93"/>
      <c r="K40" s="6">
        <f>SUM(K37:K39)</f>
        <v>704451840</v>
      </c>
      <c r="L40" s="9">
        <f>SUM(L37:L39)</f>
        <v>632112617</v>
      </c>
    </row>
    <row r="41" spans="1:12" ht="12.75" customHeight="1">
      <c r="A41" s="189" t="s">
        <v>245</v>
      </c>
      <c r="B41" s="190"/>
      <c r="C41" s="190"/>
      <c r="D41" s="190"/>
      <c r="E41" s="190"/>
      <c r="F41" s="190"/>
      <c r="G41" s="190"/>
      <c r="H41" s="190"/>
      <c r="I41" s="2">
        <v>32</v>
      </c>
      <c r="J41" s="93"/>
      <c r="K41" s="10">
        <v>95429212</v>
      </c>
      <c r="L41" s="10">
        <v>121569501</v>
      </c>
    </row>
    <row r="42" spans="1:12" ht="12.75" customHeight="1">
      <c r="A42" s="189" t="s">
        <v>246</v>
      </c>
      <c r="B42" s="190"/>
      <c r="C42" s="190"/>
      <c r="D42" s="190"/>
      <c r="E42" s="190"/>
      <c r="F42" s="190"/>
      <c r="G42" s="190"/>
      <c r="H42" s="190"/>
      <c r="I42" s="2">
        <v>33</v>
      </c>
      <c r="J42" s="93"/>
      <c r="K42" s="10">
        <v>45286601</v>
      </c>
      <c r="L42" s="10">
        <v>49352291</v>
      </c>
    </row>
    <row r="43" spans="1:12" ht="12.75" customHeight="1">
      <c r="A43" s="189" t="s">
        <v>247</v>
      </c>
      <c r="B43" s="190"/>
      <c r="C43" s="190"/>
      <c r="D43" s="190"/>
      <c r="E43" s="190"/>
      <c r="F43" s="190"/>
      <c r="G43" s="190"/>
      <c r="H43" s="190"/>
      <c r="I43" s="2">
        <v>34</v>
      </c>
      <c r="J43" s="93"/>
      <c r="K43" s="10">
        <v>0</v>
      </c>
      <c r="L43" s="10">
        <v>0</v>
      </c>
    </row>
    <row r="44" spans="1:12" ht="12.75" customHeight="1">
      <c r="A44" s="189" t="s">
        <v>248</v>
      </c>
      <c r="B44" s="190"/>
      <c r="C44" s="190"/>
      <c r="D44" s="190"/>
      <c r="E44" s="190"/>
      <c r="F44" s="190"/>
      <c r="G44" s="190"/>
      <c r="H44" s="190"/>
      <c r="I44" s="2">
        <v>35</v>
      </c>
      <c r="J44" s="93"/>
      <c r="K44" s="10">
        <v>0</v>
      </c>
      <c r="L44" s="10">
        <v>2804803</v>
      </c>
    </row>
    <row r="45" spans="1:12" ht="12.75" customHeight="1">
      <c r="A45" s="189" t="s">
        <v>249</v>
      </c>
      <c r="B45" s="190"/>
      <c r="C45" s="190"/>
      <c r="D45" s="190"/>
      <c r="E45" s="190"/>
      <c r="F45" s="190"/>
      <c r="G45" s="190"/>
      <c r="H45" s="190"/>
      <c r="I45" s="2">
        <v>36</v>
      </c>
      <c r="J45" s="93"/>
      <c r="K45" s="10">
        <v>741644882</v>
      </c>
      <c r="L45" s="10">
        <v>546235266</v>
      </c>
    </row>
    <row r="46" spans="1:12" ht="12.75" customHeight="1">
      <c r="A46" s="195" t="s">
        <v>250</v>
      </c>
      <c r="B46" s="196"/>
      <c r="C46" s="196"/>
      <c r="D46" s="196"/>
      <c r="E46" s="196"/>
      <c r="F46" s="196"/>
      <c r="G46" s="196"/>
      <c r="H46" s="196"/>
      <c r="I46" s="2">
        <v>37</v>
      </c>
      <c r="J46" s="93"/>
      <c r="K46" s="6">
        <f>SUM(K41:K45)</f>
        <v>882360695</v>
      </c>
      <c r="L46" s="9">
        <f>SUM(L41:L45)</f>
        <v>719961861</v>
      </c>
    </row>
    <row r="47" spans="1:12" ht="12.75" customHeight="1">
      <c r="A47" s="195" t="s">
        <v>251</v>
      </c>
      <c r="B47" s="196"/>
      <c r="C47" s="196"/>
      <c r="D47" s="196"/>
      <c r="E47" s="196"/>
      <c r="F47" s="196"/>
      <c r="G47" s="196"/>
      <c r="H47" s="196"/>
      <c r="I47" s="2">
        <v>38</v>
      </c>
      <c r="J47" s="93"/>
      <c r="K47" s="6">
        <f>IF(K40&gt;K46,K40-K46,0)</f>
        <v>0</v>
      </c>
      <c r="L47" s="9">
        <f>IF(L40&gt;L46,L40-L46,0)</f>
        <v>0</v>
      </c>
    </row>
    <row r="48" spans="1:12" ht="12.75" customHeight="1">
      <c r="A48" s="195" t="s">
        <v>252</v>
      </c>
      <c r="B48" s="196"/>
      <c r="C48" s="196"/>
      <c r="D48" s="196"/>
      <c r="E48" s="196"/>
      <c r="F48" s="196"/>
      <c r="G48" s="196"/>
      <c r="H48" s="196"/>
      <c r="I48" s="2">
        <v>39</v>
      </c>
      <c r="J48" s="93"/>
      <c r="K48" s="6">
        <f>IF(K46&gt;K40,K46-K40,0)</f>
        <v>177908855</v>
      </c>
      <c r="L48" s="9">
        <f>IF(L46&gt;L40,L46-L40,0)</f>
        <v>87849244</v>
      </c>
    </row>
    <row r="49" spans="1:12" ht="12.75" customHeight="1">
      <c r="A49" s="195" t="s">
        <v>253</v>
      </c>
      <c r="B49" s="196"/>
      <c r="C49" s="196"/>
      <c r="D49" s="196"/>
      <c r="E49" s="196"/>
      <c r="F49" s="196"/>
      <c r="G49" s="196"/>
      <c r="H49" s="196"/>
      <c r="I49" s="2">
        <v>40</v>
      </c>
      <c r="J49" s="93"/>
      <c r="K49" s="6">
        <f>IF(K21-K22+K34-K35+K47-K48&gt;0,K21-K22+K34-K35+K47-K48,0)</f>
        <v>0</v>
      </c>
      <c r="L49" s="9">
        <f>IF(L21-L22+L34-L35+L47-L48&gt;0,L21-L22+L34-L35+L47-L48,0)</f>
        <v>0</v>
      </c>
    </row>
    <row r="50" spans="1:12" ht="12.75" customHeight="1">
      <c r="A50" s="195" t="s">
        <v>254</v>
      </c>
      <c r="B50" s="196"/>
      <c r="C50" s="196"/>
      <c r="D50" s="196"/>
      <c r="E50" s="196"/>
      <c r="F50" s="196"/>
      <c r="G50" s="196"/>
      <c r="H50" s="196"/>
      <c r="I50" s="2">
        <v>41</v>
      </c>
      <c r="J50" s="93"/>
      <c r="K50" s="6">
        <f>IF(K22-K21+K35-K34+K48-K47&gt;0,K22-K21+K35-K34+K48-K47,0)</f>
        <v>54978685</v>
      </c>
      <c r="L50" s="9">
        <f>IF(L22-L21+L35-L34+L48-L47&gt;0,L22-L21+L35-L34+L48-L47,0)</f>
        <v>44634368</v>
      </c>
    </row>
    <row r="51" spans="1:12" ht="12.75" customHeight="1">
      <c r="A51" s="195" t="s">
        <v>255</v>
      </c>
      <c r="B51" s="196"/>
      <c r="C51" s="196"/>
      <c r="D51" s="196"/>
      <c r="E51" s="196"/>
      <c r="F51" s="196"/>
      <c r="G51" s="196"/>
      <c r="H51" s="196"/>
      <c r="I51" s="2">
        <v>42</v>
      </c>
      <c r="J51" s="93"/>
      <c r="K51" s="10">
        <v>446232436</v>
      </c>
      <c r="L51" s="10">
        <v>391253751</v>
      </c>
    </row>
    <row r="52" spans="1:12" ht="12.75" customHeight="1">
      <c r="A52" s="195" t="s">
        <v>256</v>
      </c>
      <c r="B52" s="196"/>
      <c r="C52" s="196"/>
      <c r="D52" s="196"/>
      <c r="E52" s="196"/>
      <c r="F52" s="196"/>
      <c r="G52" s="196"/>
      <c r="H52" s="196"/>
      <c r="I52" s="2">
        <v>43</v>
      </c>
      <c r="J52" s="93"/>
      <c r="K52" s="10">
        <v>0</v>
      </c>
      <c r="L52" s="10">
        <v>0</v>
      </c>
    </row>
    <row r="53" spans="1:12" ht="12.75" customHeight="1">
      <c r="A53" s="195" t="s">
        <v>257</v>
      </c>
      <c r="B53" s="196"/>
      <c r="C53" s="196"/>
      <c r="D53" s="196"/>
      <c r="E53" s="196"/>
      <c r="F53" s="196"/>
      <c r="G53" s="196"/>
      <c r="H53" s="196"/>
      <c r="I53" s="2">
        <v>44</v>
      </c>
      <c r="J53" s="93"/>
      <c r="K53" s="10">
        <v>54978685</v>
      </c>
      <c r="L53" s="10">
        <v>44634368</v>
      </c>
    </row>
    <row r="54" spans="1:12" ht="12.75" customHeight="1">
      <c r="A54" s="201" t="s">
        <v>258</v>
      </c>
      <c r="B54" s="202"/>
      <c r="C54" s="202"/>
      <c r="D54" s="202"/>
      <c r="E54" s="202"/>
      <c r="F54" s="202"/>
      <c r="G54" s="202"/>
      <c r="H54" s="202"/>
      <c r="I54" s="5">
        <v>45</v>
      </c>
      <c r="J54" s="94">
        <v>30</v>
      </c>
      <c r="K54" s="7">
        <f>K51+K52-K53</f>
        <v>391253751</v>
      </c>
      <c r="L54" s="15">
        <f>L51+L52-L53</f>
        <v>346619383</v>
      </c>
    </row>
    <row r="55" spans="1:12" ht="12.75">
      <c r="A55" s="7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</sheetData>
  <sheetProtection/>
  <mergeCells count="54">
    <mergeCell ref="A15:H15"/>
    <mergeCell ref="A16:H16"/>
    <mergeCell ref="A1:K1"/>
    <mergeCell ref="L1:L2"/>
    <mergeCell ref="A2:K2"/>
    <mergeCell ref="A4:L4"/>
    <mergeCell ref="A5:H5"/>
    <mergeCell ref="A6:H6"/>
    <mergeCell ref="A7:L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L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L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K54:L54">
      <formula1>9999999999</formula1>
    </dataValidation>
    <dataValidation type="whole" operator="notEqual" allowBlank="1" showInputMessage="1" showErrorMessage="1" errorTitle="Pogrešan unos" error="Mogu se unijeti samo cjelobrojne vrijednosti." sqref="K14:L19 K24:L28 K30:L32 K8:L12 K41:L45 K37:L39 K51:L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0:L23 K29:L29 K33:L36 K13:L13 K40:L40 K46:L50">
      <formula1>0</formula1>
    </dataValidation>
  </dataValidations>
  <printOptions/>
  <pageMargins left="0.52" right="0.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10" zoomScaleSheetLayoutView="110" zoomScalePageLayoutView="0" workbookViewId="0" topLeftCell="A1">
      <selection activeCell="A25" sqref="A25:L25"/>
    </sheetView>
  </sheetViews>
  <sheetFormatPr defaultColWidth="9.140625" defaultRowHeight="12.75"/>
  <cols>
    <col min="1" max="4" width="9.140625" style="78" customWidth="1"/>
    <col min="5" max="5" width="10.140625" style="78" bestFit="1" customWidth="1"/>
    <col min="6" max="8" width="9.140625" style="78" customWidth="1"/>
    <col min="9" max="9" width="7.421875" style="78" customWidth="1"/>
    <col min="10" max="10" width="7.8515625" style="78" customWidth="1"/>
    <col min="11" max="12" width="11.140625" style="78" bestFit="1" customWidth="1"/>
    <col min="13" max="13" width="9.8515625" style="78" bestFit="1" customWidth="1"/>
    <col min="14" max="14" width="11.28125" style="78" bestFit="1" customWidth="1"/>
    <col min="15" max="16384" width="9.140625" style="78" customWidth="1"/>
  </cols>
  <sheetData>
    <row r="1" spans="1:13" ht="12.75">
      <c r="A1" s="278" t="s">
        <v>342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77"/>
    </row>
    <row r="2" spans="1:13" ht="15.75">
      <c r="A2" s="75"/>
      <c r="B2" s="76"/>
      <c r="C2" s="265" t="s">
        <v>343</v>
      </c>
      <c r="D2" s="265"/>
      <c r="E2" s="80">
        <v>42005</v>
      </c>
      <c r="F2" s="79" t="s">
        <v>314</v>
      </c>
      <c r="G2" s="266">
        <v>42369</v>
      </c>
      <c r="H2" s="267"/>
      <c r="I2" s="76"/>
      <c r="J2" s="76"/>
      <c r="K2" s="76"/>
      <c r="L2" s="76"/>
      <c r="M2" s="81"/>
    </row>
    <row r="3" spans="1:12" ht="24" thickBot="1">
      <c r="A3" s="268" t="s">
        <v>0</v>
      </c>
      <c r="B3" s="268"/>
      <c r="C3" s="268"/>
      <c r="D3" s="268"/>
      <c r="E3" s="268"/>
      <c r="F3" s="268"/>
      <c r="G3" s="268"/>
      <c r="H3" s="268"/>
      <c r="I3" s="82" t="s">
        <v>6</v>
      </c>
      <c r="J3" s="82" t="s">
        <v>316</v>
      </c>
      <c r="K3" s="101" t="s">
        <v>280</v>
      </c>
      <c r="L3" s="101" t="s">
        <v>281</v>
      </c>
    </row>
    <row r="4" spans="1:12" ht="12.75">
      <c r="A4" s="269">
        <v>1</v>
      </c>
      <c r="B4" s="269"/>
      <c r="C4" s="269"/>
      <c r="D4" s="269"/>
      <c r="E4" s="269"/>
      <c r="F4" s="269"/>
      <c r="G4" s="269"/>
      <c r="H4" s="269"/>
      <c r="I4" s="84">
        <v>2</v>
      </c>
      <c r="J4" s="84" t="s">
        <v>4</v>
      </c>
      <c r="K4" s="83" t="s">
        <v>5</v>
      </c>
      <c r="L4" s="83" t="s">
        <v>40</v>
      </c>
    </row>
    <row r="5" spans="1:12" ht="12.75" customHeight="1">
      <c r="A5" s="263" t="s">
        <v>261</v>
      </c>
      <c r="B5" s="264"/>
      <c r="C5" s="264"/>
      <c r="D5" s="264"/>
      <c r="E5" s="264"/>
      <c r="F5" s="264"/>
      <c r="G5" s="264"/>
      <c r="H5" s="264"/>
      <c r="I5" s="85">
        <v>1</v>
      </c>
      <c r="J5" s="96">
        <v>33</v>
      </c>
      <c r="K5" s="86">
        <v>1310790370</v>
      </c>
      <c r="L5" s="86">
        <v>1297613140</v>
      </c>
    </row>
    <row r="6" spans="1:12" ht="12.75" customHeight="1">
      <c r="A6" s="263" t="s">
        <v>262</v>
      </c>
      <c r="B6" s="264"/>
      <c r="C6" s="264"/>
      <c r="D6" s="264"/>
      <c r="E6" s="264"/>
      <c r="F6" s="264"/>
      <c r="G6" s="264"/>
      <c r="H6" s="264"/>
      <c r="I6" s="85">
        <v>2</v>
      </c>
      <c r="J6" s="85"/>
      <c r="K6" s="87">
        <v>719579</v>
      </c>
      <c r="L6" s="87">
        <v>719579</v>
      </c>
    </row>
    <row r="7" spans="1:12" ht="12.75" customHeight="1">
      <c r="A7" s="263" t="s">
        <v>263</v>
      </c>
      <c r="B7" s="264"/>
      <c r="C7" s="264"/>
      <c r="D7" s="264"/>
      <c r="E7" s="264"/>
      <c r="F7" s="264"/>
      <c r="G7" s="264"/>
      <c r="H7" s="264"/>
      <c r="I7" s="85">
        <v>3</v>
      </c>
      <c r="J7" s="85"/>
      <c r="K7" s="87">
        <v>512659011</v>
      </c>
      <c r="L7" s="87">
        <v>587584450</v>
      </c>
    </row>
    <row r="8" spans="1:12" ht="12.75" customHeight="1">
      <c r="A8" s="263" t="s">
        <v>264</v>
      </c>
      <c r="B8" s="264"/>
      <c r="C8" s="264"/>
      <c r="D8" s="264"/>
      <c r="E8" s="264"/>
      <c r="F8" s="264"/>
      <c r="G8" s="264"/>
      <c r="H8" s="264"/>
      <c r="I8" s="85">
        <v>4</v>
      </c>
      <c r="J8" s="85"/>
      <c r="K8" s="87">
        <v>305473271</v>
      </c>
      <c r="L8" s="87">
        <v>283739756</v>
      </c>
    </row>
    <row r="9" spans="1:12" ht="12.75" customHeight="1">
      <c r="A9" s="263" t="s">
        <v>265</v>
      </c>
      <c r="B9" s="264"/>
      <c r="C9" s="264"/>
      <c r="D9" s="264"/>
      <c r="E9" s="264"/>
      <c r="F9" s="264"/>
      <c r="G9" s="264"/>
      <c r="H9" s="264"/>
      <c r="I9" s="85">
        <v>5</v>
      </c>
      <c r="J9" s="85"/>
      <c r="K9" s="87">
        <v>160096951</v>
      </c>
      <c r="L9" s="87">
        <v>151320372</v>
      </c>
    </row>
    <row r="10" spans="1:12" ht="12.75" customHeight="1">
      <c r="A10" s="263" t="s">
        <v>266</v>
      </c>
      <c r="B10" s="264"/>
      <c r="C10" s="264"/>
      <c r="D10" s="264"/>
      <c r="E10" s="264"/>
      <c r="F10" s="264"/>
      <c r="G10" s="264"/>
      <c r="H10" s="264"/>
      <c r="I10" s="85">
        <v>6</v>
      </c>
      <c r="J10" s="85"/>
      <c r="K10" s="87">
        <v>0</v>
      </c>
      <c r="L10" s="87">
        <v>0</v>
      </c>
    </row>
    <row r="11" spans="1:12" ht="12.75" customHeight="1">
      <c r="A11" s="263" t="s">
        <v>267</v>
      </c>
      <c r="B11" s="264"/>
      <c r="C11" s="264"/>
      <c r="D11" s="264"/>
      <c r="E11" s="264"/>
      <c r="F11" s="264"/>
      <c r="G11" s="264"/>
      <c r="H11" s="264"/>
      <c r="I11" s="85">
        <v>7</v>
      </c>
      <c r="J11" s="85"/>
      <c r="K11" s="87">
        <v>0</v>
      </c>
      <c r="L11" s="87">
        <v>0</v>
      </c>
    </row>
    <row r="12" spans="1:12" ht="12.75" customHeight="1">
      <c r="A12" s="263" t="s">
        <v>268</v>
      </c>
      <c r="B12" s="264"/>
      <c r="C12" s="264"/>
      <c r="D12" s="264"/>
      <c r="E12" s="264"/>
      <c r="F12" s="264"/>
      <c r="G12" s="264"/>
      <c r="H12" s="264"/>
      <c r="I12" s="85">
        <v>8</v>
      </c>
      <c r="J12" s="85"/>
      <c r="K12" s="87">
        <v>0</v>
      </c>
      <c r="L12" s="87">
        <v>549795</v>
      </c>
    </row>
    <row r="13" spans="1:12" ht="12.75" customHeight="1">
      <c r="A13" s="263" t="s">
        <v>269</v>
      </c>
      <c r="B13" s="264"/>
      <c r="C13" s="264"/>
      <c r="D13" s="264"/>
      <c r="E13" s="264"/>
      <c r="F13" s="264"/>
      <c r="G13" s="264"/>
      <c r="H13" s="264"/>
      <c r="I13" s="85">
        <v>9</v>
      </c>
      <c r="J13" s="85"/>
      <c r="K13" s="87">
        <v>-4734344</v>
      </c>
      <c r="L13" s="87">
        <v>-31058</v>
      </c>
    </row>
    <row r="14" spans="1:14" ht="12.75" customHeight="1">
      <c r="A14" s="274" t="s">
        <v>270</v>
      </c>
      <c r="B14" s="275"/>
      <c r="C14" s="275"/>
      <c r="D14" s="275"/>
      <c r="E14" s="275"/>
      <c r="F14" s="275"/>
      <c r="G14" s="275"/>
      <c r="H14" s="275"/>
      <c r="I14" s="85">
        <v>10</v>
      </c>
      <c r="J14" s="85"/>
      <c r="K14" s="88">
        <f>SUM(K5:K13)</f>
        <v>2285004838</v>
      </c>
      <c r="L14" s="88">
        <f>SUM(L5:L13)</f>
        <v>2321496034</v>
      </c>
      <c r="N14" s="95"/>
    </row>
    <row r="15" spans="1:12" ht="12.75" customHeight="1">
      <c r="A15" s="263" t="s">
        <v>271</v>
      </c>
      <c r="B15" s="264"/>
      <c r="C15" s="264"/>
      <c r="D15" s="264"/>
      <c r="E15" s="264"/>
      <c r="F15" s="264"/>
      <c r="G15" s="264"/>
      <c r="H15" s="264"/>
      <c r="I15" s="85">
        <v>11</v>
      </c>
      <c r="J15" s="85"/>
      <c r="K15" s="87">
        <v>153289</v>
      </c>
      <c r="L15" s="87">
        <v>-31058</v>
      </c>
    </row>
    <row r="16" spans="1:14" ht="12.75" customHeight="1">
      <c r="A16" s="263" t="s">
        <v>272</v>
      </c>
      <c r="B16" s="264"/>
      <c r="C16" s="264"/>
      <c r="D16" s="264"/>
      <c r="E16" s="264"/>
      <c r="F16" s="264"/>
      <c r="G16" s="264"/>
      <c r="H16" s="264"/>
      <c r="I16" s="85">
        <v>12</v>
      </c>
      <c r="J16" s="85"/>
      <c r="K16" s="87">
        <v>0</v>
      </c>
      <c r="L16" s="87"/>
      <c r="N16" s="95"/>
    </row>
    <row r="17" spans="1:12" ht="12.75" customHeight="1">
      <c r="A17" s="263" t="s">
        <v>273</v>
      </c>
      <c r="B17" s="264"/>
      <c r="C17" s="264"/>
      <c r="D17" s="264"/>
      <c r="E17" s="264"/>
      <c r="F17" s="264"/>
      <c r="G17" s="264"/>
      <c r="H17" s="264"/>
      <c r="I17" s="85">
        <v>13</v>
      </c>
      <c r="J17" s="85"/>
      <c r="K17" s="87">
        <v>-4734344</v>
      </c>
      <c r="L17" s="87">
        <v>4734344</v>
      </c>
    </row>
    <row r="18" spans="1:12" ht="12.75" customHeight="1">
      <c r="A18" s="263" t="s">
        <v>274</v>
      </c>
      <c r="B18" s="264"/>
      <c r="C18" s="264"/>
      <c r="D18" s="264"/>
      <c r="E18" s="264"/>
      <c r="F18" s="264"/>
      <c r="G18" s="264"/>
      <c r="H18" s="264"/>
      <c r="I18" s="85">
        <v>14</v>
      </c>
      <c r="J18" s="85"/>
      <c r="K18" s="87">
        <v>0</v>
      </c>
      <c r="L18" s="87"/>
    </row>
    <row r="19" spans="1:12" ht="12.75" customHeight="1">
      <c r="A19" s="263" t="s">
        <v>275</v>
      </c>
      <c r="B19" s="264"/>
      <c r="C19" s="264"/>
      <c r="D19" s="264"/>
      <c r="E19" s="264"/>
      <c r="F19" s="264"/>
      <c r="G19" s="264"/>
      <c r="H19" s="264"/>
      <c r="I19" s="85">
        <v>15</v>
      </c>
      <c r="J19" s="85"/>
      <c r="K19" s="87">
        <v>0</v>
      </c>
      <c r="L19" s="87"/>
    </row>
    <row r="20" spans="1:12" ht="12.75" customHeight="1">
      <c r="A20" s="263" t="s">
        <v>276</v>
      </c>
      <c r="B20" s="264"/>
      <c r="C20" s="264"/>
      <c r="D20" s="264"/>
      <c r="E20" s="264"/>
      <c r="F20" s="264"/>
      <c r="G20" s="264"/>
      <c r="H20" s="264"/>
      <c r="I20" s="85">
        <v>16</v>
      </c>
      <c r="J20" s="85"/>
      <c r="K20" s="87">
        <v>114077558</v>
      </c>
      <c r="L20" s="87">
        <v>31787910</v>
      </c>
    </row>
    <row r="21" spans="1:12" ht="12.75" customHeight="1">
      <c r="A21" s="274" t="s">
        <v>277</v>
      </c>
      <c r="B21" s="275"/>
      <c r="C21" s="275"/>
      <c r="D21" s="275"/>
      <c r="E21" s="275"/>
      <c r="F21" s="275"/>
      <c r="G21" s="275"/>
      <c r="H21" s="275"/>
      <c r="I21" s="85">
        <v>17</v>
      </c>
      <c r="J21" s="97"/>
      <c r="K21" s="89">
        <f>SUM(K15:K20)</f>
        <v>109496503</v>
      </c>
      <c r="L21" s="89">
        <f>SUM(L15:L20)</f>
        <v>36491196</v>
      </c>
    </row>
    <row r="22" spans="1:12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2"/>
      <c r="L22" s="283"/>
    </row>
    <row r="23" spans="1:14" ht="12.75" customHeight="1">
      <c r="A23" s="270" t="s">
        <v>278</v>
      </c>
      <c r="B23" s="271"/>
      <c r="C23" s="271"/>
      <c r="D23" s="271"/>
      <c r="E23" s="271"/>
      <c r="F23" s="271"/>
      <c r="G23" s="271"/>
      <c r="H23" s="271"/>
      <c r="I23" s="90">
        <v>18</v>
      </c>
      <c r="J23" s="90"/>
      <c r="K23" s="86">
        <v>95337393</v>
      </c>
      <c r="L23" s="86">
        <v>65465782</v>
      </c>
      <c r="N23" s="95"/>
    </row>
    <row r="24" spans="1:14" ht="23.25" customHeight="1">
      <c r="A24" s="272" t="s">
        <v>279</v>
      </c>
      <c r="B24" s="273"/>
      <c r="C24" s="273"/>
      <c r="D24" s="273"/>
      <c r="E24" s="273"/>
      <c r="F24" s="273"/>
      <c r="G24" s="273"/>
      <c r="H24" s="273"/>
      <c r="I24" s="91">
        <v>19</v>
      </c>
      <c r="J24" s="91"/>
      <c r="K24" s="116">
        <v>14159110</v>
      </c>
      <c r="L24" s="116">
        <v>-28974586</v>
      </c>
      <c r="N24" s="95"/>
    </row>
    <row r="25" spans="1:14" ht="30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N25" s="95"/>
    </row>
  </sheetData>
  <sheetProtection/>
  <protectedRanges>
    <protectedRange sqref="E2" name="Range1_1"/>
    <protectedRange sqref="G2:H2" name="Range1"/>
  </protectedRanges>
  <mergeCells count="26">
    <mergeCell ref="A25:L25"/>
    <mergeCell ref="A1:L1"/>
    <mergeCell ref="A19:H19"/>
    <mergeCell ref="A20:H20"/>
    <mergeCell ref="A21:H21"/>
    <mergeCell ref="A22:L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L24">
      <formula1>9999999999</formula1>
    </dataValidation>
    <dataValidation type="whole" operator="notEqual" allowBlank="1" showInputMessage="1" showErrorMessage="1" errorTitle="Pogrešan unos" error="Mogu se unijeti samo cjelobrojne vrijednosti." sqref="K5:L13 K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1:L22 K14:L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5.75">
      <c r="A2" s="284" t="s">
        <v>344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2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2.7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2.7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2.7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2.7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2.7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2.7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2.7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2.7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2.7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2.7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>
      <c r="A26" s="73"/>
      <c r="B26" s="73"/>
      <c r="C26" s="73"/>
      <c r="D26" s="73"/>
      <c r="E26" s="73"/>
      <c r="F26" s="73"/>
      <c r="G26" s="73"/>
      <c r="H26" s="73"/>
      <c r="I26" s="74"/>
      <c r="J26" s="73"/>
    </row>
    <row r="27" spans="1:10" ht="12.7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Baždar</cp:lastModifiedBy>
  <cp:lastPrinted>2015-03-31T09:18:12Z</cp:lastPrinted>
  <dcterms:created xsi:type="dcterms:W3CDTF">2008-10-17T11:51:54Z</dcterms:created>
  <dcterms:modified xsi:type="dcterms:W3CDTF">2016-03-31T12:39:59Z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KONCAR-227-12816</vt:lpwstr>
  </property>
  <property fmtid="{D5CDD505-2E9C-101B-9397-08002B2CF9AE}" pid="6" name="_dlc_DocIdItemGuid">
    <vt:lpwstr>e75f443f-d284-4515-950c-f88d26c3ea81</vt:lpwstr>
  </property>
  <property fmtid="{D5CDD505-2E9C-101B-9397-08002B2CF9AE}" pid="7" name="_dlc_DocIdUrl">
    <vt:lpwstr>http://koncarintranet/kddintranet/1511/uču/_layouts/DocIdRedir.aspx?ID=KONCAR-227-12816, KONCAR-227-12816</vt:lpwstr>
  </property>
</Properties>
</file>