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<sst xmlns="http://schemas.openxmlformats.org/spreadsheetml/2006/main" count="1488" uniqueCount="308">
  <si>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</si>
  <si>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</si>
  <si>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</si>
  <si>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</si>
  <si>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</si>
  <si>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</si>
  <si>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</si>
  <si>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</si>
  <si>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</si>
  <si>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</si>
  <si>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</si>
  <si>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</si>
  <si>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</si>
  <si>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</si>
  <si>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</si>
  <si>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</si>
  <si>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</si>
  <si>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</si>
  <si>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</si>
  <si>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</si>
  <si>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</si>
  <si>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</si>
  <si>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</si>
  <si>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</si>
  <si>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</si>
  <si>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</si>
  <si>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</si>
  <si>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</si>
  <si>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</si>
  <si>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</si>
  <si>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</si>
  <si>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</si>
  <si>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</si>
  <si>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</si>
  <si>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</si>
  <si>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</si>
  <si>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</si>
  <si>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</si>
  <si>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</si>
  <si>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</si>
  <si>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</si>
  <si>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</si>
  <si>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</si>
  <si>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</si>
  <si>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</si>
  <si>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</si>
  <si>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</si>
  <si>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</si>
  <si>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</si>
  <si>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</si>
  <si>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</si>
  <si>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</si>
  <si>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</si>
  <si>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</si>
  <si>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</si>
  <si>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</si>
  <si>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</si>
  <si>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</si>
  <si>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</si>
  <si>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</si>
  <si>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</si>
  <si>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</si>
  <si>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</si>
  <si>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</si>
  <si>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</si>
  <si>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</si>
  <si>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</si>
  <si>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</si>
  <si>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</si>
  <si>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</si>
  <si>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</si>
  <si>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</si>
  <si>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</si>
  <si>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</si>
  <si>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</si>
  <si>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</si>
  <si>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</si>
  <si>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</si>
  <si>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</si>
  <si>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</si>
  <si>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</si>
  <si>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</si>
  <si>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</si>
  <si>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</si>
  <si>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</si>
  <si>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</si>
  <si>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</si>
  <si>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</si>
  <si>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</si>
  <si>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</si>
  <si>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</si>
  <si>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</si>
  <si>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</si>
  <si>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</si>
  <si>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</si>
  <si>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</si>
  <si>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</si>
  <si>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</si>
  <si>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</si>
  <si>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</si>
  <si>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</si>
  <si>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</si>
  <si>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</si>
  <si>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</si>
  <si>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</si>
  <si>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</si>
  <si>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</si>
  <si>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</si>
  <si>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</si>
  <si>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</si>
  <si>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</si>
  <si>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</si>
  <si>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</si>
  <si>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</si>
  <si>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</si>
  <si>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</si>
  <si>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</si>
  <si>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</si>
  <si>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</si>
  <si>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</si>
  <si>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</si>
  <si>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</si>
  <si>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</si>
  <si>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</si>
  <si>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</si>
  <si>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</si>
  <si>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</si>
  <si>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</si>
  <si>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</si>
  <si>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</si>
  <si>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</si>
  <si>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</si>
  <si>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</si>
  <si>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</si>
  <si>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</si>
  <si>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</si>
  <si>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</si>
  <si>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</si>
  <si>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</si>
  <si>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</si>
  <si>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</si>
  <si>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</si>
  <si>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</si>
  <si>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</si>
  <si>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</si>
  <si>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</si>
  <si>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</si>
  <si>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</si>
  <si>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</si>
  <si>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</si>
  <si>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</si>
  <si>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</si>
  <si>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</si>
  <si>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</si>
  <si>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</si>
  <si>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</si>
  <si>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</si>
  <si>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</si>
  <si>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</si>
  <si>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</si>
  <si>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</si>
  <si>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</si>
  <si>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</si>
  <si>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</si>
  <si>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</si>
  <si>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</si>
  <si>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</si>
  <si>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</si>
  <si>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</si>
  <si>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</si>
  <si>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</si>
  <si>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</si>
  <si>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</si>
  <si>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</si>
  <si>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</si>
  <si>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</si>
  <si>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</si>
  <si>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</si>
  <si>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</si>
  <si>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</si>
  <si>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</si>
  <si>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</si>
  <si>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</si>
  <si>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</si>
  <si>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</si>
  <si>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</si>
  <si>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</si>
  <si>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</si>
  <si>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</si>
  <si>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</si>
  <si>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</si>
  <si>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</si>
  <si>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</si>
  <si>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</si>
  <si>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</si>
  <si>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</si>
  <si>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</si>
  <si>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</si>
  <si>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</si>
  <si>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</si>
  <si>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</si>
  <si>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</si>
  <si>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</si>
  <si>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</si>
  <si>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</si>
  <si>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</si>
  <si>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</si>
  <si>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</si>
  <si>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</si>
  <si>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</si>
  <si>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</si>
  <si>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</si>
  <si>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</si>
  <si>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</si>
  <si>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</si>
  <si>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</si>
  <si>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</si>
  <si>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</si>
  <si>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</si>
  <si>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</si>
  <si>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</si>
  <si>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</si>
  <si>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</si>
  <si>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</si>
  <si>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</si>
  <si>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</si>
  <si>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</si>
  <si>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</si>
  <si>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</si>
  <si>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</si>
  <si>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</si>
  <si>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</si>
  <si>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</si>
  <si>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</si>
  <si>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</si>
  <si>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</si>
  <si>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</si>
  <si>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</si>
  <si>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</si>
  <si>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</si>
  <si>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</si>
  <si>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</si>
  <si>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</si>
  <si>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</si>
  <si>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</si>
  <si>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</si>
  <si>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</si>
  <si>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</si>
  <si>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</si>
  <si>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</si>
  <si>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</si>
  <si>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</si>
  <si>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</si>
  <si>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</si>
  <si>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</si>
  <si>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</si>
  <si>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</si>
  <si>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</si>
  <si>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</si>
  <si>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</si>
  <si>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</si>
  <si>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</si>
  <si>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</si>
  <si>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</si>
  <si>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</si>
  <si>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</si>
  <si>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</si>
  <si>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</si>
  <si>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</si>
  <si>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</si>
  <si>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</si>
  <si>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</si>
  <si>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</si>
  <si>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</si>
  <si>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</si>
  <si>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</si>
  <si>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</si>
  <si>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</si>
  <si>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</si>
  <si>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</si>
  <si>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</si>
  <si>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</si>
  <si>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</si>
  <si>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</si>
  <si>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</si>
  <si>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</si>
  <si>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</si>
  <si>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</si>
  <si>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</si>
  <si>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</si>
  <si>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</si>
  <si>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</si>
  <si>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</si>
  <si>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</si>
  <si>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</si>
  <si>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</si>
  <si>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</si>
  <si>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</si>
  <si>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</si>
  <si>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</si>
  <si>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</si>
  <si>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</si>
  <si>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</si>
  <si>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</si>
  <si>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01.01.2014.</t>
  </si>
  <si>
    <t>30.06.2014.</t>
  </si>
  <si>
    <t>as of 30.06.2014.</t>
  </si>
  <si>
    <t>period 01.01.2014. to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</si>
</sst>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17</v>
      </c>
      <c r="B1" s="182"/>
      <c r="C1" s="182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34" t="s">
        <v>18</v>
      </c>
      <c r="B2" s="135"/>
      <c r="C2" s="135"/>
      <c r="D2" s="136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37" t="s">
        <v>297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32" t="s">
        <v>5</v>
      </c>
      <c r="D6" s="133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42" t="s">
        <v>21</v>
      </c>
      <c r="B8" s="143"/>
      <c r="C8" s="132" t="s">
        <v>6</v>
      </c>
      <c r="D8" s="133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1" t="s">
        <v>22</v>
      </c>
      <c r="B10" s="131"/>
      <c r="C10" s="132" t="s">
        <v>7</v>
      </c>
      <c r="D10" s="133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1"/>
      <c r="B11" s="13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44" t="s">
        <v>24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47">
        <v>10000</v>
      </c>
      <c r="D14" s="148"/>
      <c r="E14" s="16"/>
      <c r="F14" s="149" t="s">
        <v>8</v>
      </c>
      <c r="G14" s="150"/>
      <c r="H14" s="150"/>
      <c r="I14" s="15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52"/>
      <c r="C16" s="149" t="s">
        <v>9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53" t="s">
        <v>10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294</v>
      </c>
      <c r="B20" s="141"/>
      <c r="C20" s="153" t="s">
        <v>11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6" t="s">
        <v>28</v>
      </c>
      <c r="B22" s="157"/>
      <c r="C22" s="104">
        <v>133</v>
      </c>
      <c r="D22" s="149" t="s">
        <v>8</v>
      </c>
      <c r="E22" s="158"/>
      <c r="F22" s="159"/>
      <c r="G22" s="160"/>
      <c r="H22" s="161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49" t="s">
        <v>13</v>
      </c>
      <c r="E24" s="158"/>
      <c r="F24" s="158"/>
      <c r="G24" s="159"/>
      <c r="H24" s="121" t="s">
        <v>30</v>
      </c>
      <c r="I24" s="105">
        <v>52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293</v>
      </c>
      <c r="D26" s="25"/>
      <c r="E26" s="33"/>
      <c r="F26" s="24"/>
      <c r="G26" s="140" t="s">
        <v>33</v>
      </c>
      <c r="H26" s="152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6" t="s">
        <v>34</v>
      </c>
      <c r="B28" s="162"/>
      <c r="C28" s="163"/>
      <c r="D28" s="163"/>
      <c r="E28" s="164" t="s">
        <v>35</v>
      </c>
      <c r="F28" s="165"/>
      <c r="G28" s="165"/>
      <c r="H28" s="166" t="s">
        <v>36</v>
      </c>
      <c r="I28" s="16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2"/>
      <c r="I30" s="133"/>
      <c r="J30" s="10"/>
      <c r="K30" s="10"/>
      <c r="L30" s="10"/>
    </row>
    <row r="31" spans="1:12" ht="12.75">
      <c r="A31" s="81"/>
      <c r="B31" s="22"/>
      <c r="C31" s="21"/>
      <c r="D31" s="170"/>
      <c r="E31" s="170"/>
      <c r="F31" s="170"/>
      <c r="G31" s="171"/>
      <c r="H31" s="16"/>
      <c r="I31" s="88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2"/>
      <c r="I32" s="133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2"/>
      <c r="I34" s="133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2"/>
      <c r="I36" s="133"/>
      <c r="J36" s="10"/>
      <c r="K36" s="10"/>
      <c r="L36" s="10"/>
    </row>
    <row r="37" spans="1:12" ht="12.75">
      <c r="A37" s="90"/>
      <c r="B37" s="30"/>
      <c r="C37" s="172"/>
      <c r="D37" s="173"/>
      <c r="E37" s="16"/>
      <c r="F37" s="172"/>
      <c r="G37" s="173"/>
      <c r="H37" s="16"/>
      <c r="I37" s="82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2"/>
      <c r="I38" s="133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2"/>
      <c r="I40" s="13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77" t="s">
        <v>37</v>
      </c>
      <c r="B44" s="178"/>
      <c r="C44" s="132"/>
      <c r="D44" s="133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122"/>
      <c r="B45" s="122"/>
      <c r="C45" s="172"/>
      <c r="D45" s="173"/>
      <c r="E45" s="16"/>
      <c r="F45" s="172"/>
      <c r="G45" s="174"/>
      <c r="H45" s="35"/>
      <c r="I45" s="94"/>
      <c r="J45" s="10"/>
      <c r="K45" s="10"/>
      <c r="L45" s="10"/>
    </row>
    <row r="46" spans="1:12" ht="12.75" customHeight="1">
      <c r="A46" s="177" t="s">
        <v>38</v>
      </c>
      <c r="B46" s="178"/>
      <c r="C46" s="149" t="s">
        <v>14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77" t="s">
        <v>40</v>
      </c>
      <c r="B48" s="178"/>
      <c r="C48" s="179" t="s">
        <v>41</v>
      </c>
      <c r="D48" s="180"/>
      <c r="E48" s="181"/>
      <c r="F48" s="16"/>
      <c r="G48" s="121" t="s">
        <v>42</v>
      </c>
      <c r="H48" s="179" t="s">
        <v>43</v>
      </c>
      <c r="I48" s="181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77" t="s">
        <v>44</v>
      </c>
      <c r="B50" s="178"/>
      <c r="C50" s="189" t="s">
        <v>15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79" t="s">
        <v>16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25"/>
      <c r="B53" s="125"/>
      <c r="C53" s="183" t="s">
        <v>46</v>
      </c>
      <c r="D53" s="183"/>
      <c r="E53" s="183"/>
      <c r="F53" s="183"/>
      <c r="G53" s="183"/>
      <c r="H53" s="183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90" t="s">
        <v>47</v>
      </c>
      <c r="C55" s="191"/>
      <c r="D55" s="191"/>
      <c r="E55" s="191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90" t="s">
        <v>48</v>
      </c>
      <c r="C56" s="191"/>
      <c r="D56" s="191"/>
      <c r="E56" s="191"/>
      <c r="F56" s="191"/>
      <c r="G56" s="191"/>
      <c r="H56" s="191"/>
      <c r="I56" s="191"/>
      <c r="J56" s="10"/>
      <c r="K56" s="10"/>
      <c r="L56" s="10"/>
    </row>
    <row r="57" spans="1:12" ht="12.75">
      <c r="A57" s="95"/>
      <c r="B57" s="190" t="s">
        <v>49</v>
      </c>
      <c r="C57" s="191"/>
      <c r="D57" s="191"/>
      <c r="E57" s="191"/>
      <c r="F57" s="191"/>
      <c r="G57" s="191"/>
      <c r="H57" s="191"/>
      <c r="I57" s="127"/>
      <c r="J57" s="10"/>
      <c r="K57" s="10"/>
      <c r="L57" s="10"/>
    </row>
    <row r="58" spans="1:12" ht="12.75">
      <c r="A58" s="95"/>
      <c r="B58" s="192" t="s">
        <v>50</v>
      </c>
      <c r="C58" s="193"/>
      <c r="D58" s="193"/>
      <c r="E58" s="193"/>
      <c r="F58" s="193"/>
      <c r="G58" s="193"/>
      <c r="H58" s="193"/>
      <c r="I58" s="193"/>
      <c r="J58" s="10"/>
      <c r="K58" s="10"/>
      <c r="L58" s="10"/>
    </row>
    <row r="59" spans="1:12" ht="12.75">
      <c r="A59" s="95"/>
      <c r="B59" s="190" t="s">
        <v>51</v>
      </c>
      <c r="C59" s="191"/>
      <c r="D59" s="191"/>
      <c r="E59" s="191"/>
      <c r="F59" s="191"/>
      <c r="G59" s="191"/>
      <c r="H59" s="191"/>
      <c r="I59" s="191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84" t="s">
        <v>52</v>
      </c>
      <c r="H62" s="185"/>
      <c r="I62" s="186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87"/>
      <c r="H63" s="188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M58" sqref="M58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56" t="s">
        <v>57</v>
      </c>
      <c r="K4" s="56" t="s">
        <v>58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12">
        <v>2</v>
      </c>
      <c r="J5" s="113">
        <v>3</v>
      </c>
      <c r="K5" s="113">
        <v>4</v>
      </c>
    </row>
    <row r="6" spans="1:11" ht="12.75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36"/>
      <c r="I7" s="114">
        <v>1</v>
      </c>
      <c r="J7" s="6"/>
      <c r="K7" s="6"/>
    </row>
    <row r="8" spans="1:11" ht="12.75">
      <c r="A8" s="223" t="s">
        <v>61</v>
      </c>
      <c r="B8" s="224"/>
      <c r="C8" s="224"/>
      <c r="D8" s="224"/>
      <c r="E8" s="224"/>
      <c r="F8" s="224"/>
      <c r="G8" s="224"/>
      <c r="H8" s="225"/>
      <c r="I8" s="115">
        <v>2</v>
      </c>
      <c r="J8" s="47">
        <f>J9+J16+J26+J35+J39</f>
        <v>1137376544</v>
      </c>
      <c r="K8" s="47">
        <f>K9+K16+K26+K35+K39</f>
        <v>1187522890</v>
      </c>
    </row>
    <row r="9" spans="1:11" ht="12.75">
      <c r="A9" s="208" t="s">
        <v>62</v>
      </c>
      <c r="B9" s="209"/>
      <c r="C9" s="209"/>
      <c r="D9" s="209"/>
      <c r="E9" s="209"/>
      <c r="F9" s="209"/>
      <c r="G9" s="209"/>
      <c r="H9" s="210"/>
      <c r="I9" s="115">
        <v>3</v>
      </c>
      <c r="J9" s="47">
        <f>SUM(J10:J15)</f>
        <v>250000</v>
      </c>
      <c r="K9" s="47">
        <f>SUM(K10:K15)</f>
        <v>257436</v>
      </c>
    </row>
    <row r="10" spans="1:11" ht="12.75">
      <c r="A10" s="208" t="s">
        <v>63</v>
      </c>
      <c r="B10" s="209"/>
      <c r="C10" s="209"/>
      <c r="D10" s="209"/>
      <c r="E10" s="209"/>
      <c r="F10" s="209"/>
      <c r="G10" s="209"/>
      <c r="H10" s="210"/>
      <c r="I10" s="115">
        <v>4</v>
      </c>
      <c r="J10" s="7"/>
      <c r="K10" s="7"/>
    </row>
    <row r="11" spans="1:11" ht="12.75">
      <c r="A11" s="208" t="s">
        <v>64</v>
      </c>
      <c r="B11" s="209"/>
      <c r="C11" s="209"/>
      <c r="D11" s="209"/>
      <c r="E11" s="209"/>
      <c r="F11" s="209"/>
      <c r="G11" s="209"/>
      <c r="H11" s="210"/>
      <c r="I11" s="115">
        <v>5</v>
      </c>
      <c r="J11" s="7"/>
      <c r="K11" s="7"/>
    </row>
    <row r="12" spans="1:11" ht="12.75">
      <c r="A12" s="208" t="s">
        <v>0</v>
      </c>
      <c r="B12" s="209"/>
      <c r="C12" s="209"/>
      <c r="D12" s="209"/>
      <c r="E12" s="209"/>
      <c r="F12" s="209"/>
      <c r="G12" s="209"/>
      <c r="H12" s="210"/>
      <c r="I12" s="115">
        <v>6</v>
      </c>
      <c r="J12" s="7"/>
      <c r="K12" s="7"/>
    </row>
    <row r="13" spans="1:11" ht="12.75">
      <c r="A13" s="208" t="s">
        <v>65</v>
      </c>
      <c r="B13" s="209" t="s">
        <v>65</v>
      </c>
      <c r="C13" s="209" t="s">
        <v>65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10" t="s">
        <v>65</v>
      </c>
      <c r="I13" s="115">
        <v>7</v>
      </c>
      <c r="J13" s="7"/>
      <c r="K13" s="7"/>
    </row>
    <row r="14" spans="1:11" ht="12.75">
      <c r="A14" s="208" t="s">
        <v>66</v>
      </c>
      <c r="B14" s="209" t="s">
        <v>66</v>
      </c>
      <c r="C14" s="209" t="s">
        <v>66</v>
      </c>
      <c r="D14" s="209" t="s">
        <v>66</v>
      </c>
      <c r="E14" s="209" t="s">
        <v>66</v>
      </c>
      <c r="F14" s="209" t="s">
        <v>66</v>
      </c>
      <c r="G14" s="209" t="s">
        <v>66</v>
      </c>
      <c r="H14" s="210" t="s">
        <v>66</v>
      </c>
      <c r="I14" s="115">
        <v>8</v>
      </c>
      <c r="J14" s="7">
        <v>250000</v>
      </c>
      <c r="K14" s="7">
        <v>257436</v>
      </c>
    </row>
    <row r="15" spans="1:11" ht="12.75">
      <c r="A15" s="208" t="s">
        <v>67</v>
      </c>
      <c r="B15" s="209" t="s">
        <v>67</v>
      </c>
      <c r="C15" s="209" t="s">
        <v>67</v>
      </c>
      <c r="D15" s="209" t="s">
        <v>67</v>
      </c>
      <c r="E15" s="209" t="s">
        <v>67</v>
      </c>
      <c r="F15" s="209" t="s">
        <v>67</v>
      </c>
      <c r="G15" s="209" t="s">
        <v>67</v>
      </c>
      <c r="H15" s="210" t="s">
        <v>67</v>
      </c>
      <c r="I15" s="115">
        <v>9</v>
      </c>
      <c r="J15" s="7"/>
      <c r="K15" s="7"/>
    </row>
    <row r="16" spans="1:11" ht="12.75">
      <c r="A16" s="208" t="s">
        <v>68</v>
      </c>
      <c r="B16" s="209" t="s">
        <v>68</v>
      </c>
      <c r="C16" s="209" t="s">
        <v>68</v>
      </c>
      <c r="D16" s="209" t="s">
        <v>68</v>
      </c>
      <c r="E16" s="209" t="s">
        <v>68</v>
      </c>
      <c r="F16" s="209" t="s">
        <v>68</v>
      </c>
      <c r="G16" s="209" t="s">
        <v>68</v>
      </c>
      <c r="H16" s="210" t="s">
        <v>68</v>
      </c>
      <c r="I16" s="115">
        <v>10</v>
      </c>
      <c r="J16" s="47">
        <f>SUM(J17:J25)</f>
        <v>349872420</v>
      </c>
      <c r="K16" s="47">
        <f>SUM(K17:K25)</f>
        <v>351497025</v>
      </c>
    </row>
    <row r="17" spans="1:11" ht="12.75">
      <c r="A17" s="208" t="s">
        <v>69</v>
      </c>
      <c r="B17" s="209" t="s">
        <v>69</v>
      </c>
      <c r="C17" s="209" t="s">
        <v>69</v>
      </c>
      <c r="D17" s="209" t="s">
        <v>69</v>
      </c>
      <c r="E17" s="209" t="s">
        <v>69</v>
      </c>
      <c r="F17" s="209" t="s">
        <v>69</v>
      </c>
      <c r="G17" s="209" t="s">
        <v>69</v>
      </c>
      <c r="H17" s="210" t="s">
        <v>69</v>
      </c>
      <c r="I17" s="115">
        <v>11</v>
      </c>
      <c r="J17" s="7">
        <v>75233935</v>
      </c>
      <c r="K17" s="7">
        <v>84156263</v>
      </c>
    </row>
    <row r="18" spans="1:11" ht="12.75">
      <c r="A18" s="208" t="s">
        <v>70</v>
      </c>
      <c r="B18" s="209" t="s">
        <v>70</v>
      </c>
      <c r="C18" s="209" t="s">
        <v>70</v>
      </c>
      <c r="D18" s="209" t="s">
        <v>70</v>
      </c>
      <c r="E18" s="209" t="s">
        <v>70</v>
      </c>
      <c r="F18" s="209" t="s">
        <v>70</v>
      </c>
      <c r="G18" s="209" t="s">
        <v>70</v>
      </c>
      <c r="H18" s="210" t="s">
        <v>70</v>
      </c>
      <c r="I18" s="115">
        <v>12</v>
      </c>
      <c r="J18" s="7">
        <v>122657828</v>
      </c>
      <c r="K18" s="7">
        <v>136906270</v>
      </c>
    </row>
    <row r="19" spans="1:11" ht="12.75">
      <c r="A19" s="208" t="s">
        <v>71</v>
      </c>
      <c r="B19" s="209" t="s">
        <v>71</v>
      </c>
      <c r="C19" s="209" t="s">
        <v>71</v>
      </c>
      <c r="D19" s="209" t="s">
        <v>71</v>
      </c>
      <c r="E19" s="209" t="s">
        <v>71</v>
      </c>
      <c r="F19" s="209" t="s">
        <v>71</v>
      </c>
      <c r="G19" s="209" t="s">
        <v>71</v>
      </c>
      <c r="H19" s="210" t="s">
        <v>71</v>
      </c>
      <c r="I19" s="115">
        <v>13</v>
      </c>
      <c r="J19" s="7">
        <v>20877208</v>
      </c>
      <c r="K19" s="7">
        <v>19181348</v>
      </c>
    </row>
    <row r="20" spans="1:11" ht="12.75">
      <c r="A20" s="208" t="s">
        <v>72</v>
      </c>
      <c r="B20" s="209" t="s">
        <v>72</v>
      </c>
      <c r="C20" s="209" t="s">
        <v>72</v>
      </c>
      <c r="D20" s="209" t="s">
        <v>72</v>
      </c>
      <c r="E20" s="209" t="s">
        <v>72</v>
      </c>
      <c r="F20" s="209" t="s">
        <v>72</v>
      </c>
      <c r="G20" s="209" t="s">
        <v>72</v>
      </c>
      <c r="H20" s="210" t="s">
        <v>72</v>
      </c>
      <c r="I20" s="115">
        <v>14</v>
      </c>
      <c r="J20" s="7">
        <v>2484904</v>
      </c>
      <c r="K20" s="7">
        <v>2321791</v>
      </c>
    </row>
    <row r="21" spans="1:11" ht="12.75">
      <c r="A21" s="208" t="s">
        <v>73</v>
      </c>
      <c r="B21" s="209" t="s">
        <v>73</v>
      </c>
      <c r="C21" s="209" t="s">
        <v>73</v>
      </c>
      <c r="D21" s="209" t="s">
        <v>73</v>
      </c>
      <c r="E21" s="209" t="s">
        <v>73</v>
      </c>
      <c r="F21" s="209" t="s">
        <v>73</v>
      </c>
      <c r="G21" s="209" t="s">
        <v>73</v>
      </c>
      <c r="H21" s="210" t="s">
        <v>73</v>
      </c>
      <c r="I21" s="115">
        <v>15</v>
      </c>
      <c r="J21" s="7"/>
      <c r="K21" s="7"/>
    </row>
    <row r="22" spans="1:11" ht="12.75">
      <c r="A22" s="208" t="s">
        <v>74</v>
      </c>
      <c r="B22" s="209" t="s">
        <v>74</v>
      </c>
      <c r="C22" s="209" t="s">
        <v>74</v>
      </c>
      <c r="D22" s="209" t="s">
        <v>74</v>
      </c>
      <c r="E22" s="209" t="s">
        <v>74</v>
      </c>
      <c r="F22" s="209" t="s">
        <v>74</v>
      </c>
      <c r="G22" s="209" t="s">
        <v>74</v>
      </c>
      <c r="H22" s="210" t="s">
        <v>74</v>
      </c>
      <c r="I22" s="115">
        <v>16</v>
      </c>
      <c r="J22" s="7">
        <v>20657025</v>
      </c>
      <c r="K22" s="7"/>
    </row>
    <row r="23" spans="1:11" ht="12.75">
      <c r="A23" s="208" t="s">
        <v>75</v>
      </c>
      <c r="B23" s="209" t="s">
        <v>75</v>
      </c>
      <c r="C23" s="209" t="s">
        <v>75</v>
      </c>
      <c r="D23" s="209" t="s">
        <v>75</v>
      </c>
      <c r="E23" s="209" t="s">
        <v>75</v>
      </c>
      <c r="F23" s="209" t="s">
        <v>75</v>
      </c>
      <c r="G23" s="209" t="s">
        <v>75</v>
      </c>
      <c r="H23" s="210" t="s">
        <v>75</v>
      </c>
      <c r="I23" s="115">
        <v>17</v>
      </c>
      <c r="J23" s="7">
        <v>524204</v>
      </c>
      <c r="K23" s="7">
        <v>1494037</v>
      </c>
    </row>
    <row r="24" spans="1:11" ht="12.75">
      <c r="A24" s="208" t="s">
        <v>76</v>
      </c>
      <c r="B24" s="209" t="s">
        <v>76</v>
      </c>
      <c r="C24" s="209" t="s">
        <v>76</v>
      </c>
      <c r="D24" s="209" t="s">
        <v>76</v>
      </c>
      <c r="E24" s="209" t="s">
        <v>76</v>
      </c>
      <c r="F24" s="209" t="s">
        <v>76</v>
      </c>
      <c r="G24" s="209" t="s">
        <v>76</v>
      </c>
      <c r="H24" s="210" t="s">
        <v>76</v>
      </c>
      <c r="I24" s="115">
        <v>18</v>
      </c>
      <c r="J24" s="7">
        <v>63376</v>
      </c>
      <c r="K24" s="7">
        <v>63376</v>
      </c>
    </row>
    <row r="25" spans="1:11" ht="12.75">
      <c r="A25" s="208" t="s">
        <v>77</v>
      </c>
      <c r="B25" s="209" t="s">
        <v>77</v>
      </c>
      <c r="C25" s="209" t="s">
        <v>77</v>
      </c>
      <c r="D25" s="209" t="s">
        <v>77</v>
      </c>
      <c r="E25" s="209" t="s">
        <v>77</v>
      </c>
      <c r="F25" s="209" t="s">
        <v>77</v>
      </c>
      <c r="G25" s="209" t="s">
        <v>77</v>
      </c>
      <c r="H25" s="210" t="s">
        <v>77</v>
      </c>
      <c r="I25" s="115">
        <v>19</v>
      </c>
      <c r="J25" s="7">
        <v>107373940</v>
      </c>
      <c r="K25" s="7">
        <v>107373940</v>
      </c>
    </row>
    <row r="26" spans="1:11" ht="12.75">
      <c r="A26" s="208" t="s">
        <v>78</v>
      </c>
      <c r="B26" s="209" t="s">
        <v>78</v>
      </c>
      <c r="C26" s="209" t="s">
        <v>78</v>
      </c>
      <c r="D26" s="209" t="s">
        <v>78</v>
      </c>
      <c r="E26" s="209" t="s">
        <v>78</v>
      </c>
      <c r="F26" s="209" t="s">
        <v>78</v>
      </c>
      <c r="G26" s="209" t="s">
        <v>78</v>
      </c>
      <c r="H26" s="210" t="s">
        <v>78</v>
      </c>
      <c r="I26" s="115">
        <v>20</v>
      </c>
      <c r="J26" s="47">
        <f>SUM(J27:J34)</f>
        <v>762145117</v>
      </c>
      <c r="K26" s="47">
        <f>SUM(K27:K34)</f>
        <v>811158160</v>
      </c>
    </row>
    <row r="27" spans="1:11" ht="12.75">
      <c r="A27" s="208" t="s">
        <v>79</v>
      </c>
      <c r="B27" s="209" t="s">
        <v>79</v>
      </c>
      <c r="C27" s="209" t="s">
        <v>79</v>
      </c>
      <c r="D27" s="209" t="s">
        <v>79</v>
      </c>
      <c r="E27" s="209" t="s">
        <v>79</v>
      </c>
      <c r="F27" s="209" t="s">
        <v>79</v>
      </c>
      <c r="G27" s="209" t="s">
        <v>79</v>
      </c>
      <c r="H27" s="210" t="s">
        <v>79</v>
      </c>
      <c r="I27" s="115">
        <v>21</v>
      </c>
      <c r="J27" s="7">
        <v>759040062</v>
      </c>
      <c r="K27" s="7">
        <v>806752666</v>
      </c>
    </row>
    <row r="28" spans="1:11" ht="12.75">
      <c r="A28" s="208" t="s">
        <v>80</v>
      </c>
      <c r="B28" s="209" t="s">
        <v>80</v>
      </c>
      <c r="C28" s="209" t="s">
        <v>80</v>
      </c>
      <c r="D28" s="209" t="s">
        <v>80</v>
      </c>
      <c r="E28" s="209" t="s">
        <v>80</v>
      </c>
      <c r="F28" s="209" t="s">
        <v>80</v>
      </c>
      <c r="G28" s="209" t="s">
        <v>80</v>
      </c>
      <c r="H28" s="210" t="s">
        <v>80</v>
      </c>
      <c r="I28" s="115">
        <v>22</v>
      </c>
      <c r="J28" s="7"/>
      <c r="K28" s="7"/>
    </row>
    <row r="29" spans="1:11" ht="12.75">
      <c r="A29" s="208" t="s">
        <v>81</v>
      </c>
      <c r="B29" s="209" t="s">
        <v>81</v>
      </c>
      <c r="C29" s="209" t="s">
        <v>81</v>
      </c>
      <c r="D29" s="209" t="s">
        <v>81</v>
      </c>
      <c r="E29" s="209" t="s">
        <v>81</v>
      </c>
      <c r="F29" s="209" t="s">
        <v>81</v>
      </c>
      <c r="G29" s="209" t="s">
        <v>81</v>
      </c>
      <c r="H29" s="210" t="s">
        <v>81</v>
      </c>
      <c r="I29" s="115">
        <v>23</v>
      </c>
      <c r="J29" s="7"/>
      <c r="K29" s="7"/>
    </row>
    <row r="30" spans="1:11" ht="12.75">
      <c r="A30" s="208" t="s">
        <v>82</v>
      </c>
      <c r="B30" s="209" t="s">
        <v>82</v>
      </c>
      <c r="C30" s="209" t="s">
        <v>82</v>
      </c>
      <c r="D30" s="209" t="s">
        <v>82</v>
      </c>
      <c r="E30" s="209" t="s">
        <v>82</v>
      </c>
      <c r="F30" s="209" t="s">
        <v>82</v>
      </c>
      <c r="G30" s="209" t="s">
        <v>82</v>
      </c>
      <c r="H30" s="210" t="s">
        <v>82</v>
      </c>
      <c r="I30" s="115">
        <v>24</v>
      </c>
      <c r="J30" s="7"/>
      <c r="K30" s="7"/>
    </row>
    <row r="31" spans="1:11" ht="12.75">
      <c r="A31" s="208" t="s">
        <v>83</v>
      </c>
      <c r="B31" s="209" t="s">
        <v>83</v>
      </c>
      <c r="C31" s="209" t="s">
        <v>83</v>
      </c>
      <c r="D31" s="209" t="s">
        <v>83</v>
      </c>
      <c r="E31" s="209" t="s">
        <v>83</v>
      </c>
      <c r="F31" s="209" t="s">
        <v>83</v>
      </c>
      <c r="G31" s="209" t="s">
        <v>83</v>
      </c>
      <c r="H31" s="210" t="s">
        <v>83</v>
      </c>
      <c r="I31" s="115">
        <v>25</v>
      </c>
      <c r="J31" s="7">
        <v>3105055</v>
      </c>
      <c r="K31" s="7">
        <v>3105494</v>
      </c>
    </row>
    <row r="32" spans="1:11" ht="12.75">
      <c r="A32" s="208" t="s">
        <v>84</v>
      </c>
      <c r="B32" s="209" t="s">
        <v>84</v>
      </c>
      <c r="C32" s="209" t="s">
        <v>84</v>
      </c>
      <c r="D32" s="209" t="s">
        <v>84</v>
      </c>
      <c r="E32" s="209" t="s">
        <v>84</v>
      </c>
      <c r="F32" s="209" t="s">
        <v>84</v>
      </c>
      <c r="G32" s="209" t="s">
        <v>84</v>
      </c>
      <c r="H32" s="210" t="s">
        <v>84</v>
      </c>
      <c r="I32" s="115">
        <v>26</v>
      </c>
      <c r="J32" s="7"/>
      <c r="K32" s="7">
        <v>1300000</v>
      </c>
    </row>
    <row r="33" spans="1:11" ht="12.75">
      <c r="A33" s="208" t="s">
        <v>85</v>
      </c>
      <c r="B33" s="209" t="s">
        <v>85</v>
      </c>
      <c r="C33" s="209" t="s">
        <v>85</v>
      </c>
      <c r="D33" s="209" t="s">
        <v>85</v>
      </c>
      <c r="E33" s="209" t="s">
        <v>85</v>
      </c>
      <c r="F33" s="209" t="s">
        <v>85</v>
      </c>
      <c r="G33" s="209" t="s">
        <v>85</v>
      </c>
      <c r="H33" s="210" t="s">
        <v>85</v>
      </c>
      <c r="I33" s="115">
        <v>27</v>
      </c>
      <c r="J33" s="7"/>
      <c r="K33" s="7"/>
    </row>
    <row r="34" spans="1:11" ht="12.75">
      <c r="A34" s="208" t="s">
        <v>86</v>
      </c>
      <c r="B34" s="209" t="s">
        <v>86</v>
      </c>
      <c r="C34" s="209" t="s">
        <v>86</v>
      </c>
      <c r="D34" s="209" t="s">
        <v>86</v>
      </c>
      <c r="E34" s="209" t="s">
        <v>86</v>
      </c>
      <c r="F34" s="209" t="s">
        <v>86</v>
      </c>
      <c r="G34" s="209" t="s">
        <v>86</v>
      </c>
      <c r="H34" s="210" t="s">
        <v>86</v>
      </c>
      <c r="I34" s="115">
        <v>28</v>
      </c>
      <c r="J34" s="7"/>
      <c r="K34" s="7"/>
    </row>
    <row r="35" spans="1:11" ht="12.75">
      <c r="A35" s="208" t="s">
        <v>87</v>
      </c>
      <c r="B35" s="209" t="s">
        <v>87</v>
      </c>
      <c r="C35" s="209" t="s">
        <v>87</v>
      </c>
      <c r="D35" s="209" t="s">
        <v>87</v>
      </c>
      <c r="E35" s="209" t="s">
        <v>87</v>
      </c>
      <c r="F35" s="209" t="s">
        <v>87</v>
      </c>
      <c r="G35" s="209" t="s">
        <v>87</v>
      </c>
      <c r="H35" s="210" t="s">
        <v>87</v>
      </c>
      <c r="I35" s="115">
        <v>29</v>
      </c>
      <c r="J35" s="47">
        <f>SUM(J36:J38)</f>
        <v>25109007</v>
      </c>
      <c r="K35" s="47">
        <f>SUM(K36:K38)</f>
        <v>24610269</v>
      </c>
    </row>
    <row r="36" spans="1:11" ht="12.75">
      <c r="A36" s="208" t="s">
        <v>88</v>
      </c>
      <c r="B36" s="209" t="s">
        <v>88</v>
      </c>
      <c r="C36" s="209" t="s">
        <v>88</v>
      </c>
      <c r="D36" s="209" t="s">
        <v>88</v>
      </c>
      <c r="E36" s="209" t="s">
        <v>88</v>
      </c>
      <c r="F36" s="209" t="s">
        <v>88</v>
      </c>
      <c r="G36" s="209" t="s">
        <v>88</v>
      </c>
      <c r="H36" s="210" t="s">
        <v>88</v>
      </c>
      <c r="I36" s="115">
        <v>30</v>
      </c>
      <c r="J36" s="7"/>
      <c r="K36" s="7"/>
    </row>
    <row r="37" spans="1:11" ht="12.75">
      <c r="A37" s="208" t="s">
        <v>89</v>
      </c>
      <c r="B37" s="209" t="s">
        <v>89</v>
      </c>
      <c r="C37" s="209" t="s">
        <v>89</v>
      </c>
      <c r="D37" s="209" t="s">
        <v>89</v>
      </c>
      <c r="E37" s="209" t="s">
        <v>89</v>
      </c>
      <c r="F37" s="209" t="s">
        <v>89</v>
      </c>
      <c r="G37" s="209" t="s">
        <v>89</v>
      </c>
      <c r="H37" s="210" t="s">
        <v>89</v>
      </c>
      <c r="I37" s="115">
        <v>31</v>
      </c>
      <c r="J37" s="7">
        <v>9756566</v>
      </c>
      <c r="K37" s="7">
        <v>9312222</v>
      </c>
    </row>
    <row r="38" spans="1:11" ht="12.75">
      <c r="A38" s="208" t="s">
        <v>90</v>
      </c>
      <c r="B38" s="209" t="s">
        <v>90</v>
      </c>
      <c r="C38" s="209" t="s">
        <v>90</v>
      </c>
      <c r="D38" s="209" t="s">
        <v>90</v>
      </c>
      <c r="E38" s="209" t="s">
        <v>90</v>
      </c>
      <c r="F38" s="209" t="s">
        <v>90</v>
      </c>
      <c r="G38" s="209" t="s">
        <v>90</v>
      </c>
      <c r="H38" s="210" t="s">
        <v>90</v>
      </c>
      <c r="I38" s="115">
        <v>32</v>
      </c>
      <c r="J38" s="7">
        <v>15352441</v>
      </c>
      <c r="K38" s="7">
        <v>15298047</v>
      </c>
    </row>
    <row r="39" spans="1:11" ht="12.75">
      <c r="A39" s="208" t="s">
        <v>91</v>
      </c>
      <c r="B39" s="209" t="s">
        <v>91</v>
      </c>
      <c r="C39" s="209" t="s">
        <v>91</v>
      </c>
      <c r="D39" s="209" t="s">
        <v>91</v>
      </c>
      <c r="E39" s="209" t="s">
        <v>91</v>
      </c>
      <c r="F39" s="209" t="s">
        <v>91</v>
      </c>
      <c r="G39" s="209" t="s">
        <v>91</v>
      </c>
      <c r="H39" s="210" t="s">
        <v>91</v>
      </c>
      <c r="I39" s="115">
        <v>33</v>
      </c>
      <c r="J39" s="7"/>
      <c r="K39" s="7"/>
    </row>
    <row r="40" spans="1:11" ht="12.75">
      <c r="A40" s="223" t="s">
        <v>92</v>
      </c>
      <c r="B40" s="224" t="s">
        <v>92</v>
      </c>
      <c r="C40" s="224" t="s">
        <v>92</v>
      </c>
      <c r="D40" s="224" t="s">
        <v>92</v>
      </c>
      <c r="E40" s="224" t="s">
        <v>92</v>
      </c>
      <c r="F40" s="224" t="s">
        <v>92</v>
      </c>
      <c r="G40" s="224" t="s">
        <v>92</v>
      </c>
      <c r="H40" s="225" t="s">
        <v>92</v>
      </c>
      <c r="I40" s="115">
        <v>34</v>
      </c>
      <c r="J40" s="47">
        <f>J41+J49+J56+J64</f>
        <v>411443191</v>
      </c>
      <c r="K40" s="47">
        <f>K41+K49+K56+K64</f>
        <v>352333595</v>
      </c>
    </row>
    <row r="41" spans="1:11" ht="12.75">
      <c r="A41" s="208" t="s">
        <v>93</v>
      </c>
      <c r="B41" s="209" t="s">
        <v>93</v>
      </c>
      <c r="C41" s="209" t="s">
        <v>93</v>
      </c>
      <c r="D41" s="209" t="s">
        <v>93</v>
      </c>
      <c r="E41" s="209" t="s">
        <v>93</v>
      </c>
      <c r="F41" s="209" t="s">
        <v>93</v>
      </c>
      <c r="G41" s="209" t="s">
        <v>93</v>
      </c>
      <c r="H41" s="210" t="s">
        <v>93</v>
      </c>
      <c r="I41" s="115">
        <v>35</v>
      </c>
      <c r="J41" s="47">
        <f>SUM(J42:J48)</f>
        <v>33435</v>
      </c>
      <c r="K41" s="47">
        <f>SUM(K42:K48)</f>
        <v>43938</v>
      </c>
    </row>
    <row r="42" spans="1:11" ht="12.75">
      <c r="A42" s="208" t="s">
        <v>94</v>
      </c>
      <c r="B42" s="209" t="s">
        <v>94</v>
      </c>
      <c r="C42" s="209" t="s">
        <v>94</v>
      </c>
      <c r="D42" s="209" t="s">
        <v>94</v>
      </c>
      <c r="E42" s="209" t="s">
        <v>94</v>
      </c>
      <c r="F42" s="209" t="s">
        <v>94</v>
      </c>
      <c r="G42" s="209" t="s">
        <v>94</v>
      </c>
      <c r="H42" s="210" t="s">
        <v>94</v>
      </c>
      <c r="I42" s="115">
        <v>36</v>
      </c>
      <c r="J42" s="7"/>
      <c r="K42" s="7"/>
    </row>
    <row r="43" spans="1:11" ht="12.75">
      <c r="A43" s="208" t="s">
        <v>95</v>
      </c>
      <c r="B43" s="209" t="s">
        <v>95</v>
      </c>
      <c r="C43" s="209" t="s">
        <v>95</v>
      </c>
      <c r="D43" s="209" t="s">
        <v>95</v>
      </c>
      <c r="E43" s="209" t="s">
        <v>95</v>
      </c>
      <c r="F43" s="209" t="s">
        <v>95</v>
      </c>
      <c r="G43" s="209" t="s">
        <v>95</v>
      </c>
      <c r="H43" s="210" t="s">
        <v>95</v>
      </c>
      <c r="I43" s="115">
        <v>37</v>
      </c>
      <c r="J43" s="7"/>
      <c r="K43" s="7"/>
    </row>
    <row r="44" spans="1:11" ht="12.75">
      <c r="A44" s="208" t="s">
        <v>96</v>
      </c>
      <c r="B44" s="209" t="s">
        <v>96</v>
      </c>
      <c r="C44" s="209" t="s">
        <v>96</v>
      </c>
      <c r="D44" s="209" t="s">
        <v>96</v>
      </c>
      <c r="E44" s="209" t="s">
        <v>96</v>
      </c>
      <c r="F44" s="209" t="s">
        <v>96</v>
      </c>
      <c r="G44" s="209" t="s">
        <v>96</v>
      </c>
      <c r="H44" s="210" t="s">
        <v>96</v>
      </c>
      <c r="I44" s="115">
        <v>38</v>
      </c>
      <c r="J44" s="7"/>
      <c r="K44" s="7"/>
    </row>
    <row r="45" spans="1:11" ht="12.75">
      <c r="A45" s="208" t="s">
        <v>97</v>
      </c>
      <c r="B45" s="209" t="s">
        <v>97</v>
      </c>
      <c r="C45" s="209" t="s">
        <v>97</v>
      </c>
      <c r="D45" s="209" t="s">
        <v>97</v>
      </c>
      <c r="E45" s="209" t="s">
        <v>97</v>
      </c>
      <c r="F45" s="209" t="s">
        <v>97</v>
      </c>
      <c r="G45" s="209" t="s">
        <v>97</v>
      </c>
      <c r="H45" s="210" t="s">
        <v>97</v>
      </c>
      <c r="I45" s="115">
        <v>39</v>
      </c>
      <c r="J45" s="7"/>
      <c r="K45" s="7"/>
    </row>
    <row r="46" spans="1:11" ht="12.75">
      <c r="A46" s="208" t="s">
        <v>98</v>
      </c>
      <c r="B46" s="209" t="s">
        <v>98</v>
      </c>
      <c r="C46" s="209" t="s">
        <v>98</v>
      </c>
      <c r="D46" s="209" t="s">
        <v>98</v>
      </c>
      <c r="E46" s="209" t="s">
        <v>98</v>
      </c>
      <c r="F46" s="209" t="s">
        <v>98</v>
      </c>
      <c r="G46" s="209" t="s">
        <v>98</v>
      </c>
      <c r="H46" s="210" t="s">
        <v>98</v>
      </c>
      <c r="I46" s="115">
        <v>40</v>
      </c>
      <c r="J46" s="7">
        <v>33435</v>
      </c>
      <c r="K46" s="7">
        <v>43938</v>
      </c>
    </row>
    <row r="47" spans="1:11" ht="12.75">
      <c r="A47" s="208" t="s">
        <v>99</v>
      </c>
      <c r="B47" s="209" t="s">
        <v>99</v>
      </c>
      <c r="C47" s="209" t="s">
        <v>99</v>
      </c>
      <c r="D47" s="209" t="s">
        <v>99</v>
      </c>
      <c r="E47" s="209" t="s">
        <v>99</v>
      </c>
      <c r="F47" s="209" t="s">
        <v>99</v>
      </c>
      <c r="G47" s="209" t="s">
        <v>99</v>
      </c>
      <c r="H47" s="210" t="s">
        <v>99</v>
      </c>
      <c r="I47" s="115">
        <v>41</v>
      </c>
      <c r="J47" s="7"/>
      <c r="K47" s="7"/>
    </row>
    <row r="48" spans="1:11" ht="12.75">
      <c r="A48" s="208" t="s">
        <v>100</v>
      </c>
      <c r="B48" s="209" t="s">
        <v>100</v>
      </c>
      <c r="C48" s="209" t="s">
        <v>100</v>
      </c>
      <c r="D48" s="209" t="s">
        <v>100</v>
      </c>
      <c r="E48" s="209" t="s">
        <v>100</v>
      </c>
      <c r="F48" s="209" t="s">
        <v>100</v>
      </c>
      <c r="G48" s="209" t="s">
        <v>100</v>
      </c>
      <c r="H48" s="210" t="s">
        <v>100</v>
      </c>
      <c r="I48" s="115">
        <v>42</v>
      </c>
      <c r="J48" s="7"/>
      <c r="K48" s="7"/>
    </row>
    <row r="49" spans="1:11" ht="12.75">
      <c r="A49" s="208" t="s">
        <v>101</v>
      </c>
      <c r="B49" s="209" t="s">
        <v>101</v>
      </c>
      <c r="C49" s="209" t="s">
        <v>101</v>
      </c>
      <c r="D49" s="209" t="s">
        <v>101</v>
      </c>
      <c r="E49" s="209" t="s">
        <v>101</v>
      </c>
      <c r="F49" s="209" t="s">
        <v>101</v>
      </c>
      <c r="G49" s="209" t="s">
        <v>101</v>
      </c>
      <c r="H49" s="210" t="s">
        <v>101</v>
      </c>
      <c r="I49" s="115">
        <v>43</v>
      </c>
      <c r="J49" s="47">
        <f>SUM(J50:J55)</f>
        <v>81875622</v>
      </c>
      <c r="K49" s="47">
        <f>SUM(K50:K55)</f>
        <v>38042622</v>
      </c>
    </row>
    <row r="50" spans="1:11" ht="12.75">
      <c r="A50" s="208" t="s">
        <v>102</v>
      </c>
      <c r="B50" s="209" t="s">
        <v>102</v>
      </c>
      <c r="C50" s="209" t="s">
        <v>102</v>
      </c>
      <c r="D50" s="209" t="s">
        <v>102</v>
      </c>
      <c r="E50" s="209" t="s">
        <v>102</v>
      </c>
      <c r="F50" s="209" t="s">
        <v>102</v>
      </c>
      <c r="G50" s="209" t="s">
        <v>102</v>
      </c>
      <c r="H50" s="210" t="s">
        <v>102</v>
      </c>
      <c r="I50" s="115">
        <v>44</v>
      </c>
      <c r="J50" s="7">
        <v>63354921</v>
      </c>
      <c r="K50" s="7">
        <v>19287182</v>
      </c>
    </row>
    <row r="51" spans="1:11" ht="12.75">
      <c r="A51" s="208" t="s">
        <v>103</v>
      </c>
      <c r="B51" s="209" t="s">
        <v>103</v>
      </c>
      <c r="C51" s="209" t="s">
        <v>103</v>
      </c>
      <c r="D51" s="209" t="s">
        <v>103</v>
      </c>
      <c r="E51" s="209" t="s">
        <v>103</v>
      </c>
      <c r="F51" s="209" t="s">
        <v>103</v>
      </c>
      <c r="G51" s="209" t="s">
        <v>103</v>
      </c>
      <c r="H51" s="210" t="s">
        <v>103</v>
      </c>
      <c r="I51" s="115">
        <v>45</v>
      </c>
      <c r="J51" s="7">
        <v>553984</v>
      </c>
      <c r="K51" s="7">
        <v>3309215</v>
      </c>
    </row>
    <row r="52" spans="1:11" ht="12.75">
      <c r="A52" s="208" t="s">
        <v>104</v>
      </c>
      <c r="B52" s="209" t="s">
        <v>104</v>
      </c>
      <c r="C52" s="209" t="s">
        <v>104</v>
      </c>
      <c r="D52" s="209" t="s">
        <v>104</v>
      </c>
      <c r="E52" s="209" t="s">
        <v>104</v>
      </c>
      <c r="F52" s="209" t="s">
        <v>104</v>
      </c>
      <c r="G52" s="209" t="s">
        <v>104</v>
      </c>
      <c r="H52" s="210" t="s">
        <v>104</v>
      </c>
      <c r="I52" s="115">
        <v>46</v>
      </c>
      <c r="J52" s="7"/>
      <c r="K52" s="7"/>
    </row>
    <row r="53" spans="1:11" ht="12.75">
      <c r="A53" s="208" t="s">
        <v>105</v>
      </c>
      <c r="B53" s="209" t="s">
        <v>105</v>
      </c>
      <c r="C53" s="209" t="s">
        <v>105</v>
      </c>
      <c r="D53" s="209" t="s">
        <v>105</v>
      </c>
      <c r="E53" s="209" t="s">
        <v>105</v>
      </c>
      <c r="F53" s="209" t="s">
        <v>105</v>
      </c>
      <c r="G53" s="209" t="s">
        <v>105</v>
      </c>
      <c r="H53" s="210" t="s">
        <v>105</v>
      </c>
      <c r="I53" s="115">
        <v>47</v>
      </c>
      <c r="J53" s="7">
        <v>47627</v>
      </c>
      <c r="K53" s="7">
        <v>77542</v>
      </c>
    </row>
    <row r="54" spans="1:11" ht="12.75">
      <c r="A54" s="208" t="s">
        <v>106</v>
      </c>
      <c r="B54" s="209" t="s">
        <v>106</v>
      </c>
      <c r="C54" s="209" t="s">
        <v>106</v>
      </c>
      <c r="D54" s="209" t="s">
        <v>106</v>
      </c>
      <c r="E54" s="209" t="s">
        <v>106</v>
      </c>
      <c r="F54" s="209" t="s">
        <v>106</v>
      </c>
      <c r="G54" s="209" t="s">
        <v>106</v>
      </c>
      <c r="H54" s="210" t="s">
        <v>106</v>
      </c>
      <c r="I54" s="115">
        <v>48</v>
      </c>
      <c r="J54" s="7"/>
      <c r="K54" s="7"/>
    </row>
    <row r="55" spans="1:11" ht="12.75">
      <c r="A55" s="208" t="s">
        <v>107</v>
      </c>
      <c r="B55" s="209" t="s">
        <v>107</v>
      </c>
      <c r="C55" s="209" t="s">
        <v>107</v>
      </c>
      <c r="D55" s="209" t="s">
        <v>107</v>
      </c>
      <c r="E55" s="209" t="s">
        <v>107</v>
      </c>
      <c r="F55" s="209" t="s">
        <v>107</v>
      </c>
      <c r="G55" s="209" t="s">
        <v>107</v>
      </c>
      <c r="H55" s="210" t="s">
        <v>107</v>
      </c>
      <c r="I55" s="115">
        <v>49</v>
      </c>
      <c r="J55" s="7">
        <v>17919090</v>
      </c>
      <c r="K55" s="7">
        <v>15368683</v>
      </c>
    </row>
    <row r="56" spans="1:11" ht="12.75">
      <c r="A56" s="208" t="s">
        <v>108</v>
      </c>
      <c r="B56" s="209" t="s">
        <v>108</v>
      </c>
      <c r="C56" s="209" t="s">
        <v>108</v>
      </c>
      <c r="D56" s="209" t="s">
        <v>108</v>
      </c>
      <c r="E56" s="209" t="s">
        <v>108</v>
      </c>
      <c r="F56" s="209" t="s">
        <v>108</v>
      </c>
      <c r="G56" s="209" t="s">
        <v>108</v>
      </c>
      <c r="H56" s="210" t="s">
        <v>108</v>
      </c>
      <c r="I56" s="115">
        <v>50</v>
      </c>
      <c r="J56" s="47">
        <f>SUM(J57:J63)</f>
        <v>214321972</v>
      </c>
      <c r="K56" s="47">
        <f>SUM(K57:K63)</f>
        <v>246364704</v>
      </c>
    </row>
    <row r="57" spans="1:11" ht="12.75">
      <c r="A57" s="208" t="s">
        <v>79</v>
      </c>
      <c r="B57" s="209" t="s">
        <v>79</v>
      </c>
      <c r="C57" s="209" t="s">
        <v>79</v>
      </c>
      <c r="D57" s="209" t="s">
        <v>79</v>
      </c>
      <c r="E57" s="209" t="s">
        <v>79</v>
      </c>
      <c r="F57" s="209" t="s">
        <v>79</v>
      </c>
      <c r="G57" s="209" t="s">
        <v>79</v>
      </c>
      <c r="H57" s="210" t="s">
        <v>79</v>
      </c>
      <c r="I57" s="115">
        <v>51</v>
      </c>
      <c r="J57" s="7"/>
      <c r="K57" s="7"/>
    </row>
    <row r="58" spans="1:11" ht="12.75">
      <c r="A58" s="208" t="s">
        <v>80</v>
      </c>
      <c r="B58" s="209" t="s">
        <v>80</v>
      </c>
      <c r="C58" s="209" t="s">
        <v>80</v>
      </c>
      <c r="D58" s="209" t="s">
        <v>80</v>
      </c>
      <c r="E58" s="209" t="s">
        <v>80</v>
      </c>
      <c r="F58" s="209" t="s">
        <v>80</v>
      </c>
      <c r="G58" s="209" t="s">
        <v>80</v>
      </c>
      <c r="H58" s="210" t="s">
        <v>80</v>
      </c>
      <c r="I58" s="115">
        <v>52</v>
      </c>
      <c r="J58" s="7">
        <v>56604644</v>
      </c>
      <c r="K58" s="7">
        <v>4077000</v>
      </c>
    </row>
    <row r="59" spans="1:11" ht="12.75">
      <c r="A59" s="208" t="s">
        <v>81</v>
      </c>
      <c r="B59" s="209" t="s">
        <v>81</v>
      </c>
      <c r="C59" s="209" t="s">
        <v>81</v>
      </c>
      <c r="D59" s="209" t="s">
        <v>81</v>
      </c>
      <c r="E59" s="209" t="s">
        <v>81</v>
      </c>
      <c r="F59" s="209" t="s">
        <v>81</v>
      </c>
      <c r="G59" s="209" t="s">
        <v>81</v>
      </c>
      <c r="H59" s="210" t="s">
        <v>81</v>
      </c>
      <c r="I59" s="115">
        <v>53</v>
      </c>
      <c r="J59" s="7"/>
      <c r="K59" s="7"/>
    </row>
    <row r="60" spans="1:11" ht="12.75">
      <c r="A60" s="208" t="s">
        <v>82</v>
      </c>
      <c r="B60" s="209" t="s">
        <v>82</v>
      </c>
      <c r="C60" s="209" t="s">
        <v>82</v>
      </c>
      <c r="D60" s="209" t="s">
        <v>82</v>
      </c>
      <c r="E60" s="209" t="s">
        <v>82</v>
      </c>
      <c r="F60" s="209" t="s">
        <v>82</v>
      </c>
      <c r="G60" s="209" t="s">
        <v>82</v>
      </c>
      <c r="H60" s="210" t="s">
        <v>82</v>
      </c>
      <c r="I60" s="115">
        <v>54</v>
      </c>
      <c r="J60" s="7"/>
      <c r="K60" s="7"/>
    </row>
    <row r="61" spans="1:11" ht="12.75">
      <c r="A61" s="208" t="s">
        <v>83</v>
      </c>
      <c r="B61" s="209" t="s">
        <v>83</v>
      </c>
      <c r="C61" s="209" t="s">
        <v>83</v>
      </c>
      <c r="D61" s="209" t="s">
        <v>83</v>
      </c>
      <c r="E61" s="209" t="s">
        <v>83</v>
      </c>
      <c r="F61" s="209" t="s">
        <v>83</v>
      </c>
      <c r="G61" s="209" t="s">
        <v>83</v>
      </c>
      <c r="H61" s="210" t="s">
        <v>83</v>
      </c>
      <c r="I61" s="115">
        <v>55</v>
      </c>
      <c r="J61" s="7"/>
      <c r="K61" s="7"/>
    </row>
    <row r="62" spans="1:11" ht="12.75">
      <c r="A62" s="208" t="s">
        <v>84</v>
      </c>
      <c r="B62" s="209" t="s">
        <v>84</v>
      </c>
      <c r="C62" s="209" t="s">
        <v>84</v>
      </c>
      <c r="D62" s="209" t="s">
        <v>84</v>
      </c>
      <c r="E62" s="209" t="s">
        <v>84</v>
      </c>
      <c r="F62" s="209" t="s">
        <v>84</v>
      </c>
      <c r="G62" s="209" t="s">
        <v>84</v>
      </c>
      <c r="H62" s="210" t="s">
        <v>84</v>
      </c>
      <c r="I62" s="115">
        <v>56</v>
      </c>
      <c r="J62" s="7"/>
      <c r="K62" s="7"/>
    </row>
    <row r="63" spans="1:11" ht="12.75">
      <c r="A63" s="208" t="s">
        <v>109</v>
      </c>
      <c r="B63" s="209" t="s">
        <v>109</v>
      </c>
      <c r="C63" s="209" t="s">
        <v>109</v>
      </c>
      <c r="D63" s="209" t="s">
        <v>109</v>
      </c>
      <c r="E63" s="209" t="s">
        <v>109</v>
      </c>
      <c r="F63" s="209" t="s">
        <v>109</v>
      </c>
      <c r="G63" s="209" t="s">
        <v>109</v>
      </c>
      <c r="H63" s="210" t="s">
        <v>109</v>
      </c>
      <c r="I63" s="115">
        <v>57</v>
      </c>
      <c r="J63" s="7">
        <v>157717328</v>
      </c>
      <c r="K63" s="7">
        <v>242287704</v>
      </c>
    </row>
    <row r="64" spans="1:11" ht="12.75">
      <c r="A64" s="208" t="s">
        <v>110</v>
      </c>
      <c r="B64" s="209" t="s">
        <v>110</v>
      </c>
      <c r="C64" s="209" t="s">
        <v>110</v>
      </c>
      <c r="D64" s="209" t="s">
        <v>110</v>
      </c>
      <c r="E64" s="209" t="s">
        <v>110</v>
      </c>
      <c r="F64" s="209" t="s">
        <v>110</v>
      </c>
      <c r="G64" s="209" t="s">
        <v>110</v>
      </c>
      <c r="H64" s="210" t="s">
        <v>110</v>
      </c>
      <c r="I64" s="115">
        <v>58</v>
      </c>
      <c r="J64" s="7">
        <v>115212162</v>
      </c>
      <c r="K64" s="7">
        <v>67882331</v>
      </c>
    </row>
    <row r="65" spans="1:11" ht="12.75">
      <c r="A65" s="223" t="s">
        <v>111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5" t="s">
        <v>111</v>
      </c>
      <c r="I65" s="115">
        <v>59</v>
      </c>
      <c r="J65" s="7">
        <v>1171651</v>
      </c>
      <c r="K65" s="7">
        <v>1059736</v>
      </c>
    </row>
    <row r="66" spans="1:11" ht="12.75">
      <c r="A66" s="223" t="s">
        <v>112</v>
      </c>
      <c r="B66" s="224" t="s">
        <v>112</v>
      </c>
      <c r="C66" s="224" t="s">
        <v>112</v>
      </c>
      <c r="D66" s="224" t="s">
        <v>112</v>
      </c>
      <c r="E66" s="224" t="s">
        <v>112</v>
      </c>
      <c r="F66" s="224" t="s">
        <v>112</v>
      </c>
      <c r="G66" s="224" t="s">
        <v>112</v>
      </c>
      <c r="H66" s="225" t="s">
        <v>112</v>
      </c>
      <c r="I66" s="115">
        <v>60</v>
      </c>
      <c r="J66" s="47">
        <f>J7+J8+J40+J65</f>
        <v>1549991386</v>
      </c>
      <c r="K66" s="47">
        <f>K7+K8+K40+K65</f>
        <v>1540916221</v>
      </c>
    </row>
    <row r="67" spans="1:11" ht="12.75">
      <c r="A67" s="226" t="s">
        <v>113</v>
      </c>
      <c r="B67" s="227" t="s">
        <v>113</v>
      </c>
      <c r="C67" s="227" t="s">
        <v>113</v>
      </c>
      <c r="D67" s="227" t="s">
        <v>113</v>
      </c>
      <c r="E67" s="227" t="s">
        <v>113</v>
      </c>
      <c r="F67" s="227" t="s">
        <v>113</v>
      </c>
      <c r="G67" s="227" t="s">
        <v>113</v>
      </c>
      <c r="H67" s="228" t="s">
        <v>113</v>
      </c>
      <c r="I67" s="117">
        <v>61</v>
      </c>
      <c r="J67" s="8">
        <v>638831274</v>
      </c>
      <c r="K67" s="8">
        <v>586788135</v>
      </c>
    </row>
    <row r="68" spans="1:11" ht="12.75">
      <c r="A68" s="229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 customHeight="1">
      <c r="A69" s="220" t="s">
        <v>115</v>
      </c>
      <c r="B69" s="221" t="s">
        <v>115</v>
      </c>
      <c r="C69" s="221" t="s">
        <v>115</v>
      </c>
      <c r="D69" s="221" t="s">
        <v>115</v>
      </c>
      <c r="E69" s="221" t="s">
        <v>115</v>
      </c>
      <c r="F69" s="221" t="s">
        <v>115</v>
      </c>
      <c r="G69" s="221" t="s">
        <v>115</v>
      </c>
      <c r="H69" s="222" t="s">
        <v>115</v>
      </c>
      <c r="I69" s="114">
        <v>62</v>
      </c>
      <c r="J69" s="48">
        <f>J70+J71+J72+J78+J79+J82+J85</f>
        <v>1482812078</v>
      </c>
      <c r="K69" s="48">
        <f>K70+K71+K72+K78+K79+K82+K85</f>
        <v>1488678599</v>
      </c>
    </row>
    <row r="70" spans="1:11" ht="12.75" customHeight="1">
      <c r="A70" s="214" t="s">
        <v>116</v>
      </c>
      <c r="B70" s="215" t="s">
        <v>116</v>
      </c>
      <c r="C70" s="215" t="s">
        <v>116</v>
      </c>
      <c r="D70" s="215" t="s">
        <v>116</v>
      </c>
      <c r="E70" s="215" t="s">
        <v>116</v>
      </c>
      <c r="F70" s="215" t="s">
        <v>116</v>
      </c>
      <c r="G70" s="215" t="s">
        <v>116</v>
      </c>
      <c r="H70" s="216" t="s">
        <v>116</v>
      </c>
      <c r="I70" s="115">
        <v>63</v>
      </c>
      <c r="J70" s="7">
        <v>1028847600</v>
      </c>
      <c r="K70" s="7">
        <v>1208895930</v>
      </c>
    </row>
    <row r="71" spans="1:11" ht="12.75" customHeight="1">
      <c r="A71" s="214" t="s">
        <v>117</v>
      </c>
      <c r="B71" s="215" t="s">
        <v>117</v>
      </c>
      <c r="C71" s="215" t="s">
        <v>117</v>
      </c>
      <c r="D71" s="215" t="s">
        <v>117</v>
      </c>
      <c r="E71" s="215" t="s">
        <v>117</v>
      </c>
      <c r="F71" s="215" t="s">
        <v>117</v>
      </c>
      <c r="G71" s="215" t="s">
        <v>117</v>
      </c>
      <c r="H71" s="216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4" t="s">
        <v>118</v>
      </c>
      <c r="B72" s="215" t="s">
        <v>118</v>
      </c>
      <c r="C72" s="215" t="s">
        <v>118</v>
      </c>
      <c r="D72" s="215" t="s">
        <v>118</v>
      </c>
      <c r="E72" s="215" t="s">
        <v>118</v>
      </c>
      <c r="F72" s="215" t="s">
        <v>118</v>
      </c>
      <c r="G72" s="215" t="s">
        <v>118</v>
      </c>
      <c r="H72" s="216" t="s">
        <v>118</v>
      </c>
      <c r="I72" s="115">
        <v>65</v>
      </c>
      <c r="J72" s="47">
        <f>J73+J74-J75+J76+J77</f>
        <v>273420895</v>
      </c>
      <c r="K72" s="47">
        <f>K73+K74-K75+K76+K77</f>
        <v>235191427</v>
      </c>
    </row>
    <row r="73" spans="1:11" ht="12.75" customHeight="1">
      <c r="A73" s="214" t="s">
        <v>119</v>
      </c>
      <c r="B73" s="215" t="s">
        <v>119</v>
      </c>
      <c r="C73" s="215" t="s">
        <v>119</v>
      </c>
      <c r="D73" s="215" t="s">
        <v>119</v>
      </c>
      <c r="E73" s="215" t="s">
        <v>119</v>
      </c>
      <c r="F73" s="215" t="s">
        <v>119</v>
      </c>
      <c r="G73" s="215" t="s">
        <v>119</v>
      </c>
      <c r="H73" s="216" t="s">
        <v>119</v>
      </c>
      <c r="I73" s="115">
        <v>66</v>
      </c>
      <c r="J73" s="7">
        <v>23454999</v>
      </c>
      <c r="K73" s="7">
        <v>30546339</v>
      </c>
    </row>
    <row r="74" spans="1:11" ht="12.75" customHeight="1">
      <c r="A74" s="214" t="s">
        <v>120</v>
      </c>
      <c r="B74" s="215" t="s">
        <v>120</v>
      </c>
      <c r="C74" s="215" t="s">
        <v>120</v>
      </c>
      <c r="D74" s="215" t="s">
        <v>120</v>
      </c>
      <c r="E74" s="215" t="s">
        <v>120</v>
      </c>
      <c r="F74" s="215" t="s">
        <v>120</v>
      </c>
      <c r="G74" s="215" t="s">
        <v>120</v>
      </c>
      <c r="H74" s="216" t="s">
        <v>120</v>
      </c>
      <c r="I74" s="115">
        <v>67</v>
      </c>
      <c r="J74" s="7">
        <v>3237716</v>
      </c>
      <c r="K74" s="7">
        <v>1338982</v>
      </c>
    </row>
    <row r="75" spans="1:11" ht="12.75" customHeight="1">
      <c r="A75" s="214" t="s">
        <v>121</v>
      </c>
      <c r="B75" s="215" t="s">
        <v>121</v>
      </c>
      <c r="C75" s="215" t="s">
        <v>121</v>
      </c>
      <c r="D75" s="215" t="s">
        <v>121</v>
      </c>
      <c r="E75" s="215" t="s">
        <v>121</v>
      </c>
      <c r="F75" s="215" t="s">
        <v>121</v>
      </c>
      <c r="G75" s="215" t="s">
        <v>121</v>
      </c>
      <c r="H75" s="216" t="s">
        <v>121</v>
      </c>
      <c r="I75" s="115">
        <v>68</v>
      </c>
      <c r="J75" s="7">
        <v>3237716</v>
      </c>
      <c r="K75" s="7">
        <v>1338982</v>
      </c>
    </row>
    <row r="76" spans="1:11" ht="12.75" customHeight="1">
      <c r="A76" s="214" t="s">
        <v>122</v>
      </c>
      <c r="B76" s="215" t="s">
        <v>122</v>
      </c>
      <c r="C76" s="215" t="s">
        <v>122</v>
      </c>
      <c r="D76" s="215" t="s">
        <v>122</v>
      </c>
      <c r="E76" s="215" t="s">
        <v>122</v>
      </c>
      <c r="F76" s="215" t="s">
        <v>122</v>
      </c>
      <c r="G76" s="215" t="s">
        <v>122</v>
      </c>
      <c r="H76" s="216" t="s">
        <v>122</v>
      </c>
      <c r="I76" s="115">
        <v>69</v>
      </c>
      <c r="J76" s="7">
        <v>138879053</v>
      </c>
      <c r="K76" s="7">
        <v>163414511</v>
      </c>
    </row>
    <row r="77" spans="1:11" ht="12.75" customHeight="1">
      <c r="A77" s="214" t="s">
        <v>123</v>
      </c>
      <c r="B77" s="215" t="s">
        <v>123</v>
      </c>
      <c r="C77" s="215" t="s">
        <v>123</v>
      </c>
      <c r="D77" s="215" t="s">
        <v>123</v>
      </c>
      <c r="E77" s="215" t="s">
        <v>123</v>
      </c>
      <c r="F77" s="215" t="s">
        <v>123</v>
      </c>
      <c r="G77" s="215" t="s">
        <v>123</v>
      </c>
      <c r="H77" s="216" t="s">
        <v>123</v>
      </c>
      <c r="I77" s="115">
        <v>70</v>
      </c>
      <c r="J77" s="7">
        <v>111086843</v>
      </c>
      <c r="K77" s="7">
        <v>41230577</v>
      </c>
    </row>
    <row r="78" spans="1:11" ht="12.75" customHeight="1">
      <c r="A78" s="214" t="s">
        <v>124</v>
      </c>
      <c r="B78" s="215" t="s">
        <v>124</v>
      </c>
      <c r="C78" s="215" t="s">
        <v>124</v>
      </c>
      <c r="D78" s="215" t="s">
        <v>124</v>
      </c>
      <c r="E78" s="215" t="s">
        <v>124</v>
      </c>
      <c r="F78" s="215" t="s">
        <v>124</v>
      </c>
      <c r="G78" s="215" t="s">
        <v>124</v>
      </c>
      <c r="H78" s="216" t="s">
        <v>124</v>
      </c>
      <c r="I78" s="115">
        <v>71</v>
      </c>
      <c r="J78" s="7"/>
      <c r="K78" s="7"/>
    </row>
    <row r="79" spans="1:11" ht="12.75" customHeight="1">
      <c r="A79" s="214" t="s">
        <v>125</v>
      </c>
      <c r="B79" s="215" t="s">
        <v>125</v>
      </c>
      <c r="C79" s="215" t="s">
        <v>125</v>
      </c>
      <c r="D79" s="215" t="s">
        <v>125</v>
      </c>
      <c r="E79" s="215" t="s">
        <v>125</v>
      </c>
      <c r="F79" s="215" t="s">
        <v>125</v>
      </c>
      <c r="G79" s="215" t="s">
        <v>125</v>
      </c>
      <c r="H79" s="216" t="s">
        <v>125</v>
      </c>
      <c r="I79" s="115">
        <v>72</v>
      </c>
      <c r="J79" s="47">
        <f>J80-J81</f>
        <v>37997206</v>
      </c>
      <c r="K79" s="47">
        <f>K80-K81</f>
        <v>9052844</v>
      </c>
    </row>
    <row r="80" spans="1:11" ht="12.75" customHeight="1">
      <c r="A80" s="217" t="s">
        <v>126</v>
      </c>
      <c r="B80" s="218" t="s">
        <v>126</v>
      </c>
      <c r="C80" s="218" t="s">
        <v>126</v>
      </c>
      <c r="D80" s="218" t="s">
        <v>126</v>
      </c>
      <c r="E80" s="218" t="s">
        <v>126</v>
      </c>
      <c r="F80" s="218" t="s">
        <v>126</v>
      </c>
      <c r="G80" s="218" t="s">
        <v>126</v>
      </c>
      <c r="H80" s="219" t="s">
        <v>126</v>
      </c>
      <c r="I80" s="115">
        <v>73</v>
      </c>
      <c r="J80" s="7">
        <v>37997206</v>
      </c>
      <c r="K80" s="7">
        <v>9052844</v>
      </c>
    </row>
    <row r="81" spans="1:11" ht="12.75" customHeight="1">
      <c r="A81" s="217" t="s">
        <v>127</v>
      </c>
      <c r="B81" s="218" t="s">
        <v>127</v>
      </c>
      <c r="C81" s="218" t="s">
        <v>127</v>
      </c>
      <c r="D81" s="218" t="s">
        <v>127</v>
      </c>
      <c r="E81" s="218" t="s">
        <v>127</v>
      </c>
      <c r="F81" s="218" t="s">
        <v>127</v>
      </c>
      <c r="G81" s="218" t="s">
        <v>127</v>
      </c>
      <c r="H81" s="219" t="s">
        <v>127</v>
      </c>
      <c r="I81" s="115">
        <v>74</v>
      </c>
      <c r="J81" s="7"/>
      <c r="K81" s="7"/>
    </row>
    <row r="82" spans="1:11" ht="12.75" customHeight="1">
      <c r="A82" s="214" t="s">
        <v>128</v>
      </c>
      <c r="B82" s="215" t="s">
        <v>128</v>
      </c>
      <c r="C82" s="215" t="s">
        <v>128</v>
      </c>
      <c r="D82" s="215" t="s">
        <v>128</v>
      </c>
      <c r="E82" s="215" t="s">
        <v>128</v>
      </c>
      <c r="F82" s="215" t="s">
        <v>128</v>
      </c>
      <c r="G82" s="215" t="s">
        <v>128</v>
      </c>
      <c r="H82" s="216" t="s">
        <v>128</v>
      </c>
      <c r="I82" s="115">
        <v>75</v>
      </c>
      <c r="J82" s="47">
        <f>J83-J84</f>
        <v>141826798</v>
      </c>
      <c r="K82" s="47">
        <f>K83-K84</f>
        <v>34818819</v>
      </c>
    </row>
    <row r="83" spans="1:11" ht="12.75" customHeight="1">
      <c r="A83" s="217" t="s">
        <v>129</v>
      </c>
      <c r="B83" s="218" t="s">
        <v>129</v>
      </c>
      <c r="C83" s="218" t="s">
        <v>129</v>
      </c>
      <c r="D83" s="218" t="s">
        <v>129</v>
      </c>
      <c r="E83" s="218" t="s">
        <v>129</v>
      </c>
      <c r="F83" s="218" t="s">
        <v>129</v>
      </c>
      <c r="G83" s="218" t="s">
        <v>129</v>
      </c>
      <c r="H83" s="219" t="s">
        <v>129</v>
      </c>
      <c r="I83" s="115">
        <v>76</v>
      </c>
      <c r="J83" s="7">
        <v>141826798</v>
      </c>
      <c r="K83" s="7">
        <v>34818819</v>
      </c>
    </row>
    <row r="84" spans="1:11" ht="12.75" customHeight="1">
      <c r="A84" s="217" t="s">
        <v>130</v>
      </c>
      <c r="B84" s="218" t="s">
        <v>130</v>
      </c>
      <c r="C84" s="218" t="s">
        <v>130</v>
      </c>
      <c r="D84" s="218" t="s">
        <v>130</v>
      </c>
      <c r="E84" s="218" t="s">
        <v>130</v>
      </c>
      <c r="F84" s="218" t="s">
        <v>130</v>
      </c>
      <c r="G84" s="218" t="s">
        <v>130</v>
      </c>
      <c r="H84" s="219" t="s">
        <v>130</v>
      </c>
      <c r="I84" s="115">
        <v>77</v>
      </c>
      <c r="J84" s="7"/>
      <c r="K84" s="7"/>
    </row>
    <row r="85" spans="1:11" ht="12.75" customHeight="1">
      <c r="A85" s="214" t="s">
        <v>131</v>
      </c>
      <c r="B85" s="215" t="s">
        <v>131</v>
      </c>
      <c r="C85" s="215" t="s">
        <v>131</v>
      </c>
      <c r="D85" s="215" t="s">
        <v>131</v>
      </c>
      <c r="E85" s="215" t="s">
        <v>131</v>
      </c>
      <c r="F85" s="215" t="s">
        <v>131</v>
      </c>
      <c r="G85" s="215" t="s">
        <v>131</v>
      </c>
      <c r="H85" s="216" t="s">
        <v>131</v>
      </c>
      <c r="I85" s="115">
        <v>78</v>
      </c>
      <c r="J85" s="7"/>
      <c r="K85" s="7"/>
    </row>
    <row r="86" spans="1:11" ht="12.75" customHeight="1">
      <c r="A86" s="211" t="s">
        <v>132</v>
      </c>
      <c r="B86" s="212" t="s">
        <v>132</v>
      </c>
      <c r="C86" s="212" t="s">
        <v>132</v>
      </c>
      <c r="D86" s="212" t="s">
        <v>132</v>
      </c>
      <c r="E86" s="212" t="s">
        <v>132</v>
      </c>
      <c r="F86" s="212" t="s">
        <v>132</v>
      </c>
      <c r="G86" s="212" t="s">
        <v>132</v>
      </c>
      <c r="H86" s="213" t="s">
        <v>132</v>
      </c>
      <c r="I86" s="115">
        <v>79</v>
      </c>
      <c r="J86" s="47">
        <f>SUM(J87:J89)</f>
        <v>57068690</v>
      </c>
      <c r="K86" s="47">
        <f>SUM(K87:K89)</f>
        <v>46710172</v>
      </c>
    </row>
    <row r="87" spans="1:11" ht="12.75" customHeight="1">
      <c r="A87" s="214" t="s">
        <v>133</v>
      </c>
      <c r="B87" s="215" t="s">
        <v>133</v>
      </c>
      <c r="C87" s="215" t="s">
        <v>133</v>
      </c>
      <c r="D87" s="215" t="s">
        <v>133</v>
      </c>
      <c r="E87" s="215" t="s">
        <v>133</v>
      </c>
      <c r="F87" s="215" t="s">
        <v>133</v>
      </c>
      <c r="G87" s="215" t="s">
        <v>133</v>
      </c>
      <c r="H87" s="216" t="s">
        <v>133</v>
      </c>
      <c r="I87" s="115">
        <v>80</v>
      </c>
      <c r="J87" s="7">
        <v>1723731</v>
      </c>
      <c r="K87" s="7">
        <v>1723731</v>
      </c>
    </row>
    <row r="88" spans="1:11" ht="12.75" customHeight="1">
      <c r="A88" s="214" t="s">
        <v>134</v>
      </c>
      <c r="B88" s="215" t="s">
        <v>134</v>
      </c>
      <c r="C88" s="215" t="s">
        <v>134</v>
      </c>
      <c r="D88" s="215" t="s">
        <v>134</v>
      </c>
      <c r="E88" s="215" t="s">
        <v>134</v>
      </c>
      <c r="F88" s="215" t="s">
        <v>134</v>
      </c>
      <c r="G88" s="215" t="s">
        <v>134</v>
      </c>
      <c r="H88" s="216" t="s">
        <v>134</v>
      </c>
      <c r="I88" s="115">
        <v>81</v>
      </c>
      <c r="J88" s="7"/>
      <c r="K88" s="7"/>
    </row>
    <row r="89" spans="1:11" ht="12.75" customHeight="1">
      <c r="A89" s="214" t="s">
        <v>135</v>
      </c>
      <c r="B89" s="215" t="s">
        <v>135</v>
      </c>
      <c r="C89" s="215" t="s">
        <v>135</v>
      </c>
      <c r="D89" s="215" t="s">
        <v>135</v>
      </c>
      <c r="E89" s="215" t="s">
        <v>135</v>
      </c>
      <c r="F89" s="215" t="s">
        <v>135</v>
      </c>
      <c r="G89" s="215" t="s">
        <v>135</v>
      </c>
      <c r="H89" s="216" t="s">
        <v>135</v>
      </c>
      <c r="I89" s="115">
        <v>82</v>
      </c>
      <c r="J89" s="7">
        <v>55344959</v>
      </c>
      <c r="K89" s="7">
        <v>44986441</v>
      </c>
    </row>
    <row r="90" spans="1:11" ht="12.75" customHeight="1">
      <c r="A90" s="211" t="s">
        <v>136</v>
      </c>
      <c r="B90" s="212" t="s">
        <v>136</v>
      </c>
      <c r="C90" s="212" t="s">
        <v>136</v>
      </c>
      <c r="D90" s="212" t="s">
        <v>136</v>
      </c>
      <c r="E90" s="212" t="s">
        <v>136</v>
      </c>
      <c r="F90" s="212" t="s">
        <v>136</v>
      </c>
      <c r="G90" s="212" t="s">
        <v>136</v>
      </c>
      <c r="H90" s="213" t="s">
        <v>136</v>
      </c>
      <c r="I90" s="115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4" t="s">
        <v>137</v>
      </c>
      <c r="B91" s="215" t="s">
        <v>137</v>
      </c>
      <c r="C91" s="215" t="s">
        <v>137</v>
      </c>
      <c r="D91" s="215" t="s">
        <v>137</v>
      </c>
      <c r="E91" s="215" t="s">
        <v>137</v>
      </c>
      <c r="F91" s="215" t="s">
        <v>137</v>
      </c>
      <c r="G91" s="215" t="s">
        <v>137</v>
      </c>
      <c r="H91" s="216" t="s">
        <v>137</v>
      </c>
      <c r="I91" s="115">
        <v>84</v>
      </c>
      <c r="J91" s="7"/>
      <c r="K91" s="7"/>
    </row>
    <row r="92" spans="1:11" ht="12.75" customHeight="1">
      <c r="A92" s="214" t="s">
        <v>138</v>
      </c>
      <c r="B92" s="215" t="s">
        <v>138</v>
      </c>
      <c r="C92" s="215" t="s">
        <v>138</v>
      </c>
      <c r="D92" s="215" t="s">
        <v>138</v>
      </c>
      <c r="E92" s="215" t="s">
        <v>138</v>
      </c>
      <c r="F92" s="215" t="s">
        <v>138</v>
      </c>
      <c r="G92" s="215" t="s">
        <v>138</v>
      </c>
      <c r="H92" s="216" t="s">
        <v>138</v>
      </c>
      <c r="I92" s="115">
        <v>85</v>
      </c>
      <c r="J92" s="7"/>
      <c r="K92" s="7"/>
    </row>
    <row r="93" spans="1:11" ht="12.75" customHeight="1">
      <c r="A93" s="214" t="s">
        <v>139</v>
      </c>
      <c r="B93" s="215" t="s">
        <v>139</v>
      </c>
      <c r="C93" s="215" t="s">
        <v>139</v>
      </c>
      <c r="D93" s="215" t="s">
        <v>139</v>
      </c>
      <c r="E93" s="215" t="s">
        <v>139</v>
      </c>
      <c r="F93" s="215" t="s">
        <v>139</v>
      </c>
      <c r="G93" s="215" t="s">
        <v>139</v>
      </c>
      <c r="H93" s="216" t="s">
        <v>139</v>
      </c>
      <c r="I93" s="115">
        <v>86</v>
      </c>
      <c r="J93" s="7"/>
      <c r="K93" s="7"/>
    </row>
    <row r="94" spans="1:11" ht="12.75" customHeight="1">
      <c r="A94" s="214" t="s">
        <v>140</v>
      </c>
      <c r="B94" s="215" t="s">
        <v>140</v>
      </c>
      <c r="C94" s="215" t="s">
        <v>140</v>
      </c>
      <c r="D94" s="215" t="s">
        <v>140</v>
      </c>
      <c r="E94" s="215" t="s">
        <v>140</v>
      </c>
      <c r="F94" s="215" t="s">
        <v>140</v>
      </c>
      <c r="G94" s="215" t="s">
        <v>140</v>
      </c>
      <c r="H94" s="216" t="s">
        <v>140</v>
      </c>
      <c r="I94" s="115">
        <v>87</v>
      </c>
      <c r="J94" s="7"/>
      <c r="K94" s="7"/>
    </row>
    <row r="95" spans="1:11" ht="12.75" customHeight="1">
      <c r="A95" s="214" t="s">
        <v>141</v>
      </c>
      <c r="B95" s="215" t="s">
        <v>141</v>
      </c>
      <c r="C95" s="215" t="s">
        <v>141</v>
      </c>
      <c r="D95" s="215" t="s">
        <v>141</v>
      </c>
      <c r="E95" s="215" t="s">
        <v>141</v>
      </c>
      <c r="F95" s="215" t="s">
        <v>141</v>
      </c>
      <c r="G95" s="215" t="s">
        <v>141</v>
      </c>
      <c r="H95" s="216" t="s">
        <v>141</v>
      </c>
      <c r="I95" s="115">
        <v>88</v>
      </c>
      <c r="J95" s="7"/>
      <c r="K95" s="7"/>
    </row>
    <row r="96" spans="1:11" ht="12.75" customHeight="1">
      <c r="A96" s="214" t="s">
        <v>142</v>
      </c>
      <c r="B96" s="215" t="s">
        <v>142</v>
      </c>
      <c r="C96" s="215" t="s">
        <v>142</v>
      </c>
      <c r="D96" s="215" t="s">
        <v>142</v>
      </c>
      <c r="E96" s="215" t="s">
        <v>142</v>
      </c>
      <c r="F96" s="215" t="s">
        <v>142</v>
      </c>
      <c r="G96" s="215" t="s">
        <v>142</v>
      </c>
      <c r="H96" s="216" t="s">
        <v>142</v>
      </c>
      <c r="I96" s="115">
        <v>89</v>
      </c>
      <c r="J96" s="7"/>
      <c r="K96" s="7"/>
    </row>
    <row r="97" spans="1:11" ht="12.75" customHeight="1">
      <c r="A97" s="214" t="s">
        <v>143</v>
      </c>
      <c r="B97" s="215" t="s">
        <v>143</v>
      </c>
      <c r="C97" s="215" t="s">
        <v>143</v>
      </c>
      <c r="D97" s="215" t="s">
        <v>143</v>
      </c>
      <c r="E97" s="215" t="s">
        <v>143</v>
      </c>
      <c r="F97" s="215" t="s">
        <v>143</v>
      </c>
      <c r="G97" s="215" t="s">
        <v>143</v>
      </c>
      <c r="H97" s="216" t="s">
        <v>143</v>
      </c>
      <c r="I97" s="115">
        <v>90</v>
      </c>
      <c r="J97" s="7"/>
      <c r="K97" s="7"/>
    </row>
    <row r="98" spans="1:11" ht="12.75" customHeight="1">
      <c r="A98" s="214" t="s">
        <v>144</v>
      </c>
      <c r="B98" s="215" t="s">
        <v>144</v>
      </c>
      <c r="C98" s="215" t="s">
        <v>144</v>
      </c>
      <c r="D98" s="215" t="s">
        <v>144</v>
      </c>
      <c r="E98" s="215" t="s">
        <v>144</v>
      </c>
      <c r="F98" s="215" t="s">
        <v>144</v>
      </c>
      <c r="G98" s="215" t="s">
        <v>144</v>
      </c>
      <c r="H98" s="216" t="s">
        <v>144</v>
      </c>
      <c r="I98" s="115">
        <v>91</v>
      </c>
      <c r="J98" s="7"/>
      <c r="K98" s="7"/>
    </row>
    <row r="99" spans="1:11" ht="12.75" customHeight="1">
      <c r="A99" s="214" t="s">
        <v>145</v>
      </c>
      <c r="B99" s="215" t="s">
        <v>145</v>
      </c>
      <c r="C99" s="215" t="s">
        <v>145</v>
      </c>
      <c r="D99" s="215" t="s">
        <v>145</v>
      </c>
      <c r="E99" s="215" t="s">
        <v>145</v>
      </c>
      <c r="F99" s="215" t="s">
        <v>145</v>
      </c>
      <c r="G99" s="215" t="s">
        <v>145</v>
      </c>
      <c r="H99" s="216" t="s">
        <v>145</v>
      </c>
      <c r="I99" s="115">
        <v>92</v>
      </c>
      <c r="J99" s="7"/>
      <c r="K99" s="7"/>
    </row>
    <row r="100" spans="1:11" ht="12.75" customHeight="1">
      <c r="A100" s="211" t="s">
        <v>146</v>
      </c>
      <c r="B100" s="212" t="s">
        <v>146</v>
      </c>
      <c r="C100" s="212" t="s">
        <v>146</v>
      </c>
      <c r="D100" s="212" t="s">
        <v>146</v>
      </c>
      <c r="E100" s="212" t="s">
        <v>146</v>
      </c>
      <c r="F100" s="212" t="s">
        <v>146</v>
      </c>
      <c r="G100" s="212" t="s">
        <v>146</v>
      </c>
      <c r="H100" s="213" t="s">
        <v>146</v>
      </c>
      <c r="I100" s="115">
        <v>93</v>
      </c>
      <c r="J100" s="47">
        <f>SUM(J101:J112)</f>
        <v>10110618</v>
      </c>
      <c r="K100" s="47">
        <f>SUM(K101:K112)</f>
        <v>5527450</v>
      </c>
    </row>
    <row r="101" spans="1:11" ht="12.75" customHeight="1">
      <c r="A101" s="214" t="s">
        <v>137</v>
      </c>
      <c r="B101" s="215" t="s">
        <v>137</v>
      </c>
      <c r="C101" s="215" t="s">
        <v>137</v>
      </c>
      <c r="D101" s="215" t="s">
        <v>137</v>
      </c>
      <c r="E101" s="215" t="s">
        <v>137</v>
      </c>
      <c r="F101" s="215" t="s">
        <v>137</v>
      </c>
      <c r="G101" s="215" t="s">
        <v>137</v>
      </c>
      <c r="H101" s="216" t="s">
        <v>137</v>
      </c>
      <c r="I101" s="115">
        <v>94</v>
      </c>
      <c r="J101" s="7">
        <v>3391942</v>
      </c>
      <c r="K101" s="7">
        <v>996122</v>
      </c>
    </row>
    <row r="102" spans="1:11" ht="12.75" customHeight="1">
      <c r="A102" s="214" t="s">
        <v>138</v>
      </c>
      <c r="B102" s="215" t="s">
        <v>138</v>
      </c>
      <c r="C102" s="215" t="s">
        <v>138</v>
      </c>
      <c r="D102" s="215" t="s">
        <v>138</v>
      </c>
      <c r="E102" s="215" t="s">
        <v>138</v>
      </c>
      <c r="F102" s="215" t="s">
        <v>138</v>
      </c>
      <c r="G102" s="215" t="s">
        <v>138</v>
      </c>
      <c r="H102" s="216" t="s">
        <v>138</v>
      </c>
      <c r="I102" s="115">
        <v>95</v>
      </c>
      <c r="J102" s="7"/>
      <c r="K102" s="7"/>
    </row>
    <row r="103" spans="1:11" ht="12.75" customHeight="1">
      <c r="A103" s="214" t="s">
        <v>139</v>
      </c>
      <c r="B103" s="215" t="s">
        <v>139</v>
      </c>
      <c r="C103" s="215" t="s">
        <v>139</v>
      </c>
      <c r="D103" s="215" t="s">
        <v>139</v>
      </c>
      <c r="E103" s="215" t="s">
        <v>139</v>
      </c>
      <c r="F103" s="215" t="s">
        <v>139</v>
      </c>
      <c r="G103" s="215" t="s">
        <v>139</v>
      </c>
      <c r="H103" s="216" t="s">
        <v>139</v>
      </c>
      <c r="I103" s="115">
        <v>96</v>
      </c>
      <c r="J103" s="7"/>
      <c r="K103" s="7"/>
    </row>
    <row r="104" spans="1:11" ht="12.75" customHeight="1">
      <c r="A104" s="214" t="s">
        <v>140</v>
      </c>
      <c r="B104" s="215" t="s">
        <v>140</v>
      </c>
      <c r="C104" s="215" t="s">
        <v>140</v>
      </c>
      <c r="D104" s="215" t="s">
        <v>140</v>
      </c>
      <c r="E104" s="215" t="s">
        <v>140</v>
      </c>
      <c r="F104" s="215" t="s">
        <v>140</v>
      </c>
      <c r="G104" s="215" t="s">
        <v>140</v>
      </c>
      <c r="H104" s="216" t="s">
        <v>140</v>
      </c>
      <c r="I104" s="115">
        <v>97</v>
      </c>
      <c r="J104" s="7"/>
      <c r="K104" s="7"/>
    </row>
    <row r="105" spans="1:11" ht="12.75" customHeight="1">
      <c r="A105" s="214" t="s">
        <v>141</v>
      </c>
      <c r="B105" s="215" t="s">
        <v>141</v>
      </c>
      <c r="C105" s="215" t="s">
        <v>141</v>
      </c>
      <c r="D105" s="215" t="s">
        <v>141</v>
      </c>
      <c r="E105" s="215" t="s">
        <v>141</v>
      </c>
      <c r="F105" s="215" t="s">
        <v>141</v>
      </c>
      <c r="G105" s="215" t="s">
        <v>141</v>
      </c>
      <c r="H105" s="216" t="s">
        <v>141</v>
      </c>
      <c r="I105" s="115">
        <v>98</v>
      </c>
      <c r="J105" s="7">
        <v>2195066</v>
      </c>
      <c r="K105" s="7">
        <v>902651</v>
      </c>
    </row>
    <row r="106" spans="1:11" ht="12.75" customHeight="1">
      <c r="A106" s="214" t="s">
        <v>142</v>
      </c>
      <c r="B106" s="215" t="s">
        <v>142</v>
      </c>
      <c r="C106" s="215" t="s">
        <v>142</v>
      </c>
      <c r="D106" s="215" t="s">
        <v>142</v>
      </c>
      <c r="E106" s="215" t="s">
        <v>142</v>
      </c>
      <c r="F106" s="215" t="s">
        <v>142</v>
      </c>
      <c r="G106" s="215" t="s">
        <v>142</v>
      </c>
      <c r="H106" s="216" t="s">
        <v>142</v>
      </c>
      <c r="I106" s="115">
        <v>99</v>
      </c>
      <c r="J106" s="7"/>
      <c r="K106" s="7"/>
    </row>
    <row r="107" spans="1:11" ht="12.75" customHeight="1">
      <c r="A107" s="214" t="s">
        <v>143</v>
      </c>
      <c r="B107" s="215" t="s">
        <v>143</v>
      </c>
      <c r="C107" s="215" t="s">
        <v>143</v>
      </c>
      <c r="D107" s="215" t="s">
        <v>143</v>
      </c>
      <c r="E107" s="215" t="s">
        <v>143</v>
      </c>
      <c r="F107" s="215" t="s">
        <v>143</v>
      </c>
      <c r="G107" s="215" t="s">
        <v>143</v>
      </c>
      <c r="H107" s="216" t="s">
        <v>143</v>
      </c>
      <c r="I107" s="115">
        <v>100</v>
      </c>
      <c r="J107" s="7"/>
      <c r="K107" s="7"/>
    </row>
    <row r="108" spans="1:11" ht="12.75" customHeight="1">
      <c r="A108" s="214" t="s">
        <v>147</v>
      </c>
      <c r="B108" s="215" t="s">
        <v>147</v>
      </c>
      <c r="C108" s="215" t="s">
        <v>147</v>
      </c>
      <c r="D108" s="215" t="s">
        <v>147</v>
      </c>
      <c r="E108" s="215" t="s">
        <v>147</v>
      </c>
      <c r="F108" s="215" t="s">
        <v>147</v>
      </c>
      <c r="G108" s="215" t="s">
        <v>147</v>
      </c>
      <c r="H108" s="216" t="s">
        <v>147</v>
      </c>
      <c r="I108" s="115">
        <v>101</v>
      </c>
      <c r="J108" s="7">
        <v>1742003</v>
      </c>
      <c r="K108" s="7">
        <v>929515</v>
      </c>
    </row>
    <row r="109" spans="1:11" ht="12.75" customHeight="1">
      <c r="A109" s="214" t="s">
        <v>148</v>
      </c>
      <c r="B109" s="215" t="s">
        <v>148</v>
      </c>
      <c r="C109" s="215" t="s">
        <v>148</v>
      </c>
      <c r="D109" s="215" t="s">
        <v>148</v>
      </c>
      <c r="E109" s="215" t="s">
        <v>148</v>
      </c>
      <c r="F109" s="215" t="s">
        <v>148</v>
      </c>
      <c r="G109" s="215" t="s">
        <v>148</v>
      </c>
      <c r="H109" s="216" t="s">
        <v>148</v>
      </c>
      <c r="I109" s="115">
        <v>102</v>
      </c>
      <c r="J109" s="7">
        <v>2503327</v>
      </c>
      <c r="K109" s="7">
        <v>2452600</v>
      </c>
    </row>
    <row r="110" spans="1:11" ht="12.75" customHeight="1">
      <c r="A110" s="214" t="s">
        <v>149</v>
      </c>
      <c r="B110" s="215" t="s">
        <v>149</v>
      </c>
      <c r="C110" s="215" t="s">
        <v>149</v>
      </c>
      <c r="D110" s="215" t="s">
        <v>149</v>
      </c>
      <c r="E110" s="215" t="s">
        <v>149</v>
      </c>
      <c r="F110" s="215" t="s">
        <v>149</v>
      </c>
      <c r="G110" s="215" t="s">
        <v>149</v>
      </c>
      <c r="H110" s="216" t="s">
        <v>149</v>
      </c>
      <c r="I110" s="115">
        <v>103</v>
      </c>
      <c r="J110" s="7">
        <v>271568</v>
      </c>
      <c r="K110" s="7">
        <v>246562</v>
      </c>
    </row>
    <row r="111" spans="1:11" ht="12.75" customHeight="1">
      <c r="A111" s="214" t="s">
        <v>150</v>
      </c>
      <c r="B111" s="215" t="s">
        <v>150</v>
      </c>
      <c r="C111" s="215" t="s">
        <v>150</v>
      </c>
      <c r="D111" s="215" t="s">
        <v>150</v>
      </c>
      <c r="E111" s="215" t="s">
        <v>150</v>
      </c>
      <c r="F111" s="215" t="s">
        <v>150</v>
      </c>
      <c r="G111" s="215" t="s">
        <v>150</v>
      </c>
      <c r="H111" s="216" t="s">
        <v>150</v>
      </c>
      <c r="I111" s="115">
        <v>104</v>
      </c>
      <c r="J111" s="7"/>
      <c r="K111" s="7"/>
    </row>
    <row r="112" spans="1:11" ht="12.75" customHeight="1">
      <c r="A112" s="214" t="s">
        <v>151</v>
      </c>
      <c r="B112" s="215" t="s">
        <v>151</v>
      </c>
      <c r="C112" s="215" t="s">
        <v>151</v>
      </c>
      <c r="D112" s="215" t="s">
        <v>151</v>
      </c>
      <c r="E112" s="215" t="s">
        <v>151</v>
      </c>
      <c r="F112" s="215" t="s">
        <v>151</v>
      </c>
      <c r="G112" s="215" t="s">
        <v>151</v>
      </c>
      <c r="H112" s="216" t="s">
        <v>151</v>
      </c>
      <c r="I112" s="115">
        <v>105</v>
      </c>
      <c r="J112" s="7">
        <v>6712</v>
      </c>
      <c r="K112" s="7"/>
    </row>
    <row r="113" spans="1:11" ht="12.75" customHeight="1">
      <c r="A113" s="211" t="s">
        <v>152</v>
      </c>
      <c r="B113" s="212" t="s">
        <v>152</v>
      </c>
      <c r="C113" s="212" t="s">
        <v>152</v>
      </c>
      <c r="D113" s="212" t="s">
        <v>152</v>
      </c>
      <c r="E113" s="212" t="s">
        <v>152</v>
      </c>
      <c r="F113" s="212" t="s">
        <v>152</v>
      </c>
      <c r="G113" s="212" t="s">
        <v>152</v>
      </c>
      <c r="H113" s="213" t="s">
        <v>152</v>
      </c>
      <c r="I113" s="115">
        <v>106</v>
      </c>
      <c r="J113" s="7"/>
      <c r="K113" s="7"/>
    </row>
    <row r="114" spans="1:11" ht="12.75" customHeight="1">
      <c r="A114" s="211" t="s">
        <v>153</v>
      </c>
      <c r="B114" s="212" t="s">
        <v>153</v>
      </c>
      <c r="C114" s="212" t="s">
        <v>153</v>
      </c>
      <c r="D114" s="212" t="s">
        <v>153</v>
      </c>
      <c r="E114" s="212" t="s">
        <v>153</v>
      </c>
      <c r="F114" s="212" t="s">
        <v>153</v>
      </c>
      <c r="G114" s="212" t="s">
        <v>153</v>
      </c>
      <c r="H114" s="213" t="s">
        <v>153</v>
      </c>
      <c r="I114" s="115">
        <v>107</v>
      </c>
      <c r="J114" s="47">
        <f>J69+J86+J90+J100+J113</f>
        <v>1549991386</v>
      </c>
      <c r="K114" s="47">
        <f>K69+K86+K90+K100+K113</f>
        <v>1540916221</v>
      </c>
    </row>
    <row r="115" spans="1:11" ht="12.75" customHeight="1">
      <c r="A115" s="197" t="s">
        <v>154</v>
      </c>
      <c r="B115" s="198" t="s">
        <v>154</v>
      </c>
      <c r="C115" s="198" t="s">
        <v>154</v>
      </c>
      <c r="D115" s="198" t="s">
        <v>154</v>
      </c>
      <c r="E115" s="198" t="s">
        <v>154</v>
      </c>
      <c r="F115" s="198" t="s">
        <v>154</v>
      </c>
      <c r="G115" s="198" t="s">
        <v>154</v>
      </c>
      <c r="H115" s="199" t="s">
        <v>154</v>
      </c>
      <c r="I115" s="119">
        <v>108</v>
      </c>
      <c r="J115" s="8">
        <v>638831274</v>
      </c>
      <c r="K115" s="8">
        <v>586788135</v>
      </c>
    </row>
    <row r="116" spans="1:11" ht="12.75">
      <c r="A116" s="200" t="s">
        <v>155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 customHeight="1">
      <c r="A118" s="208" t="s">
        <v>157</v>
      </c>
      <c r="B118" s="209" t="s">
        <v>157</v>
      </c>
      <c r="C118" s="209" t="s">
        <v>157</v>
      </c>
      <c r="D118" s="209" t="s">
        <v>157</v>
      </c>
      <c r="E118" s="209" t="s">
        <v>157</v>
      </c>
      <c r="F118" s="209" t="s">
        <v>157</v>
      </c>
      <c r="G118" s="209" t="s">
        <v>157</v>
      </c>
      <c r="H118" s="210" t="s">
        <v>157</v>
      </c>
      <c r="I118" s="115">
        <v>109</v>
      </c>
      <c r="J118" s="116"/>
      <c r="K118" s="116"/>
    </row>
    <row r="119" spans="1:11" ht="12.75" customHeight="1">
      <c r="A119" s="194" t="s">
        <v>158</v>
      </c>
      <c r="B119" s="195" t="s">
        <v>158</v>
      </c>
      <c r="C119" s="195" t="s">
        <v>158</v>
      </c>
      <c r="D119" s="195" t="s">
        <v>158</v>
      </c>
      <c r="E119" s="195" t="s">
        <v>158</v>
      </c>
      <c r="F119" s="195" t="s">
        <v>158</v>
      </c>
      <c r="G119" s="195" t="s">
        <v>158</v>
      </c>
      <c r="H119" s="196" t="s">
        <v>158</v>
      </c>
      <c r="I119" s="117">
        <v>110</v>
      </c>
      <c r="J119" s="118"/>
      <c r="K119" s="11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21" sqref="P21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262" t="s">
        <v>57</v>
      </c>
      <c r="K4" s="262"/>
      <c r="L4" s="262" t="s">
        <v>58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163</v>
      </c>
      <c r="B7" s="221" t="s">
        <v>163</v>
      </c>
      <c r="C7" s="221" t="s">
        <v>163</v>
      </c>
      <c r="D7" s="221" t="s">
        <v>163</v>
      </c>
      <c r="E7" s="221" t="s">
        <v>163</v>
      </c>
      <c r="F7" s="221" t="s">
        <v>163</v>
      </c>
      <c r="G7" s="221" t="s">
        <v>163</v>
      </c>
      <c r="H7" s="222" t="s">
        <v>163</v>
      </c>
      <c r="I7" s="3">
        <v>111</v>
      </c>
      <c r="J7" s="48">
        <f>SUM(J8:J9)</f>
        <v>26920248</v>
      </c>
      <c r="K7" s="48">
        <f>SUM(K8:K9)</f>
        <v>13451182</v>
      </c>
      <c r="L7" s="48">
        <f>SUM(L8:L9)</f>
        <v>37308701</v>
      </c>
      <c r="M7" s="48">
        <f>SUM(M8:M9)</f>
        <v>23974767</v>
      </c>
    </row>
    <row r="8" spans="1:13" ht="12.75">
      <c r="A8" s="211" t="s">
        <v>164</v>
      </c>
      <c r="B8" s="212" t="s">
        <v>164</v>
      </c>
      <c r="C8" s="212" t="s">
        <v>164</v>
      </c>
      <c r="D8" s="212" t="s">
        <v>164</v>
      </c>
      <c r="E8" s="212" t="s">
        <v>164</v>
      </c>
      <c r="F8" s="212" t="s">
        <v>164</v>
      </c>
      <c r="G8" s="212" t="s">
        <v>164</v>
      </c>
      <c r="H8" s="213" t="s">
        <v>164</v>
      </c>
      <c r="I8" s="1">
        <v>112</v>
      </c>
      <c r="J8" s="7">
        <v>26338247</v>
      </c>
      <c r="K8" s="7">
        <v>13085379</v>
      </c>
      <c r="L8" s="7">
        <v>26317741</v>
      </c>
      <c r="M8" s="7">
        <v>13184576</v>
      </c>
    </row>
    <row r="9" spans="1:13" ht="12.75">
      <c r="A9" s="211" t="s">
        <v>165</v>
      </c>
      <c r="B9" s="212" t="s">
        <v>165</v>
      </c>
      <c r="C9" s="212" t="s">
        <v>165</v>
      </c>
      <c r="D9" s="212" t="s">
        <v>165</v>
      </c>
      <c r="E9" s="212" t="s">
        <v>165</v>
      </c>
      <c r="F9" s="212" t="s">
        <v>165</v>
      </c>
      <c r="G9" s="212" t="s">
        <v>165</v>
      </c>
      <c r="H9" s="213" t="s">
        <v>165</v>
      </c>
      <c r="I9" s="1">
        <v>113</v>
      </c>
      <c r="J9" s="7">
        <v>582001</v>
      </c>
      <c r="K9" s="7">
        <v>365803</v>
      </c>
      <c r="L9" s="7">
        <v>10990960</v>
      </c>
      <c r="M9" s="7">
        <v>10790191</v>
      </c>
    </row>
    <row r="10" spans="1:13" ht="12.75">
      <c r="A10" s="211" t="s">
        <v>166</v>
      </c>
      <c r="B10" s="212" t="s">
        <v>166</v>
      </c>
      <c r="C10" s="212" t="s">
        <v>166</v>
      </c>
      <c r="D10" s="212" t="s">
        <v>166</v>
      </c>
      <c r="E10" s="212" t="s">
        <v>166</v>
      </c>
      <c r="F10" s="212" t="s">
        <v>166</v>
      </c>
      <c r="G10" s="212" t="s">
        <v>166</v>
      </c>
      <c r="H10" s="213" t="s">
        <v>166</v>
      </c>
      <c r="I10" s="1">
        <v>114</v>
      </c>
      <c r="J10" s="47">
        <f>J11+J12+J16+J20+J21+J22+J25+J26</f>
        <v>42682505</v>
      </c>
      <c r="K10" s="47">
        <f>K11+K12+K16+K20+K21+K22+K25+K26</f>
        <v>24260621</v>
      </c>
      <c r="L10" s="47">
        <f>L11+L12+L16+L20+L21+L22+L25+L26</f>
        <v>50647188</v>
      </c>
      <c r="M10" s="47">
        <f>M11+M12+M16+M20+M21+M22+M25+M26</f>
        <v>30115365</v>
      </c>
    </row>
    <row r="11" spans="1:13" ht="12.75">
      <c r="A11" s="211" t="s">
        <v>167</v>
      </c>
      <c r="B11" s="212" t="s">
        <v>167</v>
      </c>
      <c r="C11" s="212" t="s">
        <v>167</v>
      </c>
      <c r="D11" s="212" t="s">
        <v>167</v>
      </c>
      <c r="E11" s="212" t="s">
        <v>167</v>
      </c>
      <c r="F11" s="212" t="s">
        <v>167</v>
      </c>
      <c r="G11" s="212" t="s">
        <v>167</v>
      </c>
      <c r="H11" s="213" t="s">
        <v>167</v>
      </c>
      <c r="I11" s="1">
        <v>115</v>
      </c>
      <c r="J11" s="7"/>
      <c r="K11" s="7"/>
      <c r="L11" s="7"/>
      <c r="M11" s="7"/>
    </row>
    <row r="12" spans="1:13" ht="12.75">
      <c r="A12" s="211" t="s">
        <v>168</v>
      </c>
      <c r="B12" s="212" t="s">
        <v>168</v>
      </c>
      <c r="C12" s="212" t="s">
        <v>168</v>
      </c>
      <c r="D12" s="212" t="s">
        <v>168</v>
      </c>
      <c r="E12" s="212" t="s">
        <v>168</v>
      </c>
      <c r="F12" s="212" t="s">
        <v>168</v>
      </c>
      <c r="G12" s="212" t="s">
        <v>168</v>
      </c>
      <c r="H12" s="213" t="s">
        <v>168</v>
      </c>
      <c r="I12" s="1">
        <v>116</v>
      </c>
      <c r="J12" s="47">
        <f>SUM(J13:J15)</f>
        <v>12061550</v>
      </c>
      <c r="K12" s="47">
        <f>SUM(K13:K15)</f>
        <v>5927222</v>
      </c>
      <c r="L12" s="47">
        <f>SUM(L13:L15)</f>
        <v>11689875</v>
      </c>
      <c r="M12" s="47">
        <f>SUM(M13:M15)</f>
        <v>5636678</v>
      </c>
    </row>
    <row r="13" spans="1:13" ht="12.75">
      <c r="A13" s="214" t="s">
        <v>169</v>
      </c>
      <c r="B13" s="215" t="s">
        <v>169</v>
      </c>
      <c r="C13" s="215" t="s">
        <v>169</v>
      </c>
      <c r="D13" s="215" t="s">
        <v>169</v>
      </c>
      <c r="E13" s="215" t="s">
        <v>169</v>
      </c>
      <c r="F13" s="215" t="s">
        <v>169</v>
      </c>
      <c r="G13" s="215" t="s">
        <v>169</v>
      </c>
      <c r="H13" s="216" t="s">
        <v>169</v>
      </c>
      <c r="I13" s="1">
        <v>117</v>
      </c>
      <c r="J13" s="7">
        <v>3243169</v>
      </c>
      <c r="K13" s="7">
        <v>1246806</v>
      </c>
      <c r="L13" s="7">
        <v>3000400</v>
      </c>
      <c r="M13" s="7">
        <v>1183544</v>
      </c>
    </row>
    <row r="14" spans="1:13" ht="12.75">
      <c r="A14" s="214" t="s">
        <v>170</v>
      </c>
      <c r="B14" s="215" t="s">
        <v>170</v>
      </c>
      <c r="C14" s="215" t="s">
        <v>170</v>
      </c>
      <c r="D14" s="215" t="s">
        <v>170</v>
      </c>
      <c r="E14" s="215" t="s">
        <v>170</v>
      </c>
      <c r="F14" s="215" t="s">
        <v>170</v>
      </c>
      <c r="G14" s="215" t="s">
        <v>170</v>
      </c>
      <c r="H14" s="216" t="s">
        <v>170</v>
      </c>
      <c r="I14" s="1">
        <v>118</v>
      </c>
      <c r="J14" s="7"/>
      <c r="K14" s="7"/>
      <c r="L14" s="7"/>
      <c r="M14" s="7"/>
    </row>
    <row r="15" spans="1:13" ht="12.75">
      <c r="A15" s="214" t="s">
        <v>171</v>
      </c>
      <c r="B15" s="215" t="s">
        <v>171</v>
      </c>
      <c r="C15" s="215" t="s">
        <v>171</v>
      </c>
      <c r="D15" s="215" t="s">
        <v>171</v>
      </c>
      <c r="E15" s="215" t="s">
        <v>171</v>
      </c>
      <c r="F15" s="215" t="s">
        <v>171</v>
      </c>
      <c r="G15" s="215" t="s">
        <v>171</v>
      </c>
      <c r="H15" s="216" t="s">
        <v>171</v>
      </c>
      <c r="I15" s="1">
        <v>119</v>
      </c>
      <c r="J15" s="7">
        <v>8818381</v>
      </c>
      <c r="K15" s="7">
        <v>4680416</v>
      </c>
      <c r="L15" s="7">
        <v>8689475</v>
      </c>
      <c r="M15" s="7">
        <v>4453134</v>
      </c>
    </row>
    <row r="16" spans="1:13" ht="12.75">
      <c r="A16" s="211" t="s">
        <v>172</v>
      </c>
      <c r="B16" s="212" t="s">
        <v>172</v>
      </c>
      <c r="C16" s="212" t="s">
        <v>172</v>
      </c>
      <c r="D16" s="212" t="s">
        <v>172</v>
      </c>
      <c r="E16" s="212" t="s">
        <v>172</v>
      </c>
      <c r="F16" s="212" t="s">
        <v>172</v>
      </c>
      <c r="G16" s="212" t="s">
        <v>172</v>
      </c>
      <c r="H16" s="213" t="s">
        <v>172</v>
      </c>
      <c r="I16" s="1">
        <v>120</v>
      </c>
      <c r="J16" s="47">
        <f>SUM(J17:J19)</f>
        <v>10259859</v>
      </c>
      <c r="K16" s="47">
        <f>SUM(K17:K19)</f>
        <v>4872600</v>
      </c>
      <c r="L16" s="47">
        <f>SUM(L17:L19)</f>
        <v>12065232</v>
      </c>
      <c r="M16" s="47">
        <f>SUM(M17:M19)</f>
        <v>6069170</v>
      </c>
    </row>
    <row r="17" spans="1:13" ht="12.75">
      <c r="A17" s="214" t="s">
        <v>173</v>
      </c>
      <c r="B17" s="215" t="s">
        <v>173</v>
      </c>
      <c r="C17" s="215" t="s">
        <v>173</v>
      </c>
      <c r="D17" s="215" t="s">
        <v>173</v>
      </c>
      <c r="E17" s="215" t="s">
        <v>173</v>
      </c>
      <c r="F17" s="215" t="s">
        <v>173</v>
      </c>
      <c r="G17" s="215" t="s">
        <v>173</v>
      </c>
      <c r="H17" s="216" t="s">
        <v>173</v>
      </c>
      <c r="I17" s="1">
        <v>121</v>
      </c>
      <c r="J17" s="7">
        <v>4897174</v>
      </c>
      <c r="K17" s="7">
        <v>2349166</v>
      </c>
      <c r="L17" s="7">
        <v>5681414</v>
      </c>
      <c r="M17" s="7">
        <v>2790394</v>
      </c>
    </row>
    <row r="18" spans="1:13" ht="12.75">
      <c r="A18" s="214" t="s">
        <v>174</v>
      </c>
      <c r="B18" s="215" t="s">
        <v>174</v>
      </c>
      <c r="C18" s="215" t="s">
        <v>174</v>
      </c>
      <c r="D18" s="215" t="s">
        <v>174</v>
      </c>
      <c r="E18" s="215" t="s">
        <v>174</v>
      </c>
      <c r="F18" s="215" t="s">
        <v>174</v>
      </c>
      <c r="G18" s="215" t="s">
        <v>174</v>
      </c>
      <c r="H18" s="216" t="s">
        <v>174</v>
      </c>
      <c r="I18" s="1">
        <v>122</v>
      </c>
      <c r="J18" s="7">
        <v>4069761</v>
      </c>
      <c r="K18" s="7">
        <v>1941291</v>
      </c>
      <c r="L18" s="7">
        <v>4814573</v>
      </c>
      <c r="M18" s="7">
        <v>2504576</v>
      </c>
    </row>
    <row r="19" spans="1:13" ht="12.75">
      <c r="A19" s="214" t="s">
        <v>175</v>
      </c>
      <c r="B19" s="215" t="s">
        <v>175</v>
      </c>
      <c r="C19" s="215" t="s">
        <v>175</v>
      </c>
      <c r="D19" s="215" t="s">
        <v>175</v>
      </c>
      <c r="E19" s="215" t="s">
        <v>175</v>
      </c>
      <c r="F19" s="215" t="s">
        <v>175</v>
      </c>
      <c r="G19" s="215" t="s">
        <v>175</v>
      </c>
      <c r="H19" s="216" t="s">
        <v>175</v>
      </c>
      <c r="I19" s="1">
        <v>123</v>
      </c>
      <c r="J19" s="7">
        <v>1292924</v>
      </c>
      <c r="K19" s="7">
        <v>582143</v>
      </c>
      <c r="L19" s="7">
        <v>1569245</v>
      </c>
      <c r="M19" s="7">
        <v>774200</v>
      </c>
    </row>
    <row r="20" spans="1:13" ht="12.75">
      <c r="A20" s="211" t="s">
        <v>176</v>
      </c>
      <c r="B20" s="212" t="s">
        <v>176</v>
      </c>
      <c r="C20" s="212" t="s">
        <v>176</v>
      </c>
      <c r="D20" s="212" t="s">
        <v>176</v>
      </c>
      <c r="E20" s="212" t="s">
        <v>176</v>
      </c>
      <c r="F20" s="212" t="s">
        <v>176</v>
      </c>
      <c r="G20" s="212" t="s">
        <v>176</v>
      </c>
      <c r="H20" s="213" t="s">
        <v>176</v>
      </c>
      <c r="I20" s="1">
        <v>124</v>
      </c>
      <c r="J20" s="7">
        <v>5444612</v>
      </c>
      <c r="K20" s="7">
        <v>2710108</v>
      </c>
      <c r="L20" s="7">
        <v>5830174</v>
      </c>
      <c r="M20" s="7">
        <v>2945387</v>
      </c>
    </row>
    <row r="21" spans="1:13" ht="12.75">
      <c r="A21" s="211" t="s">
        <v>177</v>
      </c>
      <c r="B21" s="212" t="s">
        <v>177</v>
      </c>
      <c r="C21" s="212" t="s">
        <v>177</v>
      </c>
      <c r="D21" s="212" t="s">
        <v>177</v>
      </c>
      <c r="E21" s="212" t="s">
        <v>177</v>
      </c>
      <c r="F21" s="212" t="s">
        <v>177</v>
      </c>
      <c r="G21" s="212" t="s">
        <v>177</v>
      </c>
      <c r="H21" s="213" t="s">
        <v>177</v>
      </c>
      <c r="I21" s="1">
        <v>125</v>
      </c>
      <c r="J21" s="7">
        <v>14864635</v>
      </c>
      <c r="K21" s="7">
        <v>10699202</v>
      </c>
      <c r="L21" s="7">
        <v>21011068</v>
      </c>
      <c r="M21" s="7">
        <v>15413291</v>
      </c>
    </row>
    <row r="22" spans="1:13" ht="12.75">
      <c r="A22" s="211" t="s">
        <v>178</v>
      </c>
      <c r="B22" s="212" t="s">
        <v>178</v>
      </c>
      <c r="C22" s="212" t="s">
        <v>178</v>
      </c>
      <c r="D22" s="212" t="s">
        <v>178</v>
      </c>
      <c r="E22" s="212" t="s">
        <v>178</v>
      </c>
      <c r="F22" s="212" t="s">
        <v>178</v>
      </c>
      <c r="G22" s="212" t="s">
        <v>178</v>
      </c>
      <c r="H22" s="213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4" t="s">
        <v>179</v>
      </c>
      <c r="B23" s="215" t="s">
        <v>179</v>
      </c>
      <c r="C23" s="215" t="s">
        <v>179</v>
      </c>
      <c r="D23" s="215" t="s">
        <v>179</v>
      </c>
      <c r="E23" s="215" t="s">
        <v>179</v>
      </c>
      <c r="F23" s="215" t="s">
        <v>179</v>
      </c>
      <c r="G23" s="215" t="s">
        <v>179</v>
      </c>
      <c r="H23" s="216" t="s">
        <v>179</v>
      </c>
      <c r="I23" s="1">
        <v>127</v>
      </c>
      <c r="J23" s="7"/>
      <c r="K23" s="7"/>
      <c r="L23" s="7"/>
      <c r="M23" s="7"/>
    </row>
    <row r="24" spans="1:13" ht="12.75">
      <c r="A24" s="214" t="s">
        <v>180</v>
      </c>
      <c r="B24" s="215" t="s">
        <v>180</v>
      </c>
      <c r="C24" s="215" t="s">
        <v>180</v>
      </c>
      <c r="D24" s="215" t="s">
        <v>180</v>
      </c>
      <c r="E24" s="215" t="s">
        <v>180</v>
      </c>
      <c r="F24" s="215" t="s">
        <v>180</v>
      </c>
      <c r="G24" s="215" t="s">
        <v>180</v>
      </c>
      <c r="H24" s="216" t="s">
        <v>180</v>
      </c>
      <c r="I24" s="1">
        <v>128</v>
      </c>
      <c r="J24" s="7"/>
      <c r="K24" s="7"/>
      <c r="L24" s="7"/>
      <c r="M24" s="7"/>
    </row>
    <row r="25" spans="1:13" ht="12.75">
      <c r="A25" s="211" t="s">
        <v>181</v>
      </c>
      <c r="B25" s="212" t="s">
        <v>181</v>
      </c>
      <c r="C25" s="212" t="s">
        <v>181</v>
      </c>
      <c r="D25" s="212" t="s">
        <v>181</v>
      </c>
      <c r="E25" s="212" t="s">
        <v>181</v>
      </c>
      <c r="F25" s="212" t="s">
        <v>181</v>
      </c>
      <c r="G25" s="212" t="s">
        <v>181</v>
      </c>
      <c r="H25" s="213" t="s">
        <v>181</v>
      </c>
      <c r="I25" s="1">
        <v>129</v>
      </c>
      <c r="J25" s="7"/>
      <c r="K25" s="7"/>
      <c r="L25" s="7"/>
      <c r="M25" s="7"/>
    </row>
    <row r="26" spans="1:13" ht="12.75">
      <c r="A26" s="211" t="s">
        <v>182</v>
      </c>
      <c r="B26" s="212" t="s">
        <v>182</v>
      </c>
      <c r="C26" s="212" t="s">
        <v>182</v>
      </c>
      <c r="D26" s="212" t="s">
        <v>182</v>
      </c>
      <c r="E26" s="212" t="s">
        <v>182</v>
      </c>
      <c r="F26" s="212" t="s">
        <v>182</v>
      </c>
      <c r="G26" s="212" t="s">
        <v>182</v>
      </c>
      <c r="H26" s="213" t="s">
        <v>182</v>
      </c>
      <c r="I26" s="1">
        <v>130</v>
      </c>
      <c r="J26" s="7">
        <v>51849</v>
      </c>
      <c r="K26" s="7">
        <v>51489</v>
      </c>
      <c r="L26" s="7">
        <v>50839</v>
      </c>
      <c r="M26" s="7">
        <v>50839</v>
      </c>
    </row>
    <row r="27" spans="1:13" ht="12.75">
      <c r="A27" s="211" t="s">
        <v>183</v>
      </c>
      <c r="B27" s="212" t="s">
        <v>183</v>
      </c>
      <c r="C27" s="212" t="s">
        <v>183</v>
      </c>
      <c r="D27" s="212" t="s">
        <v>183</v>
      </c>
      <c r="E27" s="212" t="s">
        <v>183</v>
      </c>
      <c r="F27" s="212" t="s">
        <v>183</v>
      </c>
      <c r="G27" s="212" t="s">
        <v>183</v>
      </c>
      <c r="H27" s="213" t="s">
        <v>183</v>
      </c>
      <c r="I27" s="1">
        <v>131</v>
      </c>
      <c r="J27" s="47">
        <f>SUM(J28:J32)</f>
        <v>42034520</v>
      </c>
      <c r="K27" s="47">
        <f>SUM(K28:K32)</f>
        <v>2503431</v>
      </c>
      <c r="L27" s="47">
        <f>SUM(L28:L32)</f>
        <v>51959206</v>
      </c>
      <c r="M27" s="47">
        <f>SUM(M28:M32)</f>
        <v>22319452</v>
      </c>
    </row>
    <row r="28" spans="1:13" ht="24.75" customHeight="1">
      <c r="A28" s="211" t="s">
        <v>184</v>
      </c>
      <c r="B28" s="212" t="s">
        <v>184</v>
      </c>
      <c r="C28" s="212" t="s">
        <v>184</v>
      </c>
      <c r="D28" s="212" t="s">
        <v>184</v>
      </c>
      <c r="E28" s="212" t="s">
        <v>184</v>
      </c>
      <c r="F28" s="212" t="s">
        <v>184</v>
      </c>
      <c r="G28" s="212" t="s">
        <v>184</v>
      </c>
      <c r="H28" s="213" t="s">
        <v>184</v>
      </c>
      <c r="I28" s="1">
        <v>132</v>
      </c>
      <c r="J28" s="7">
        <v>38566200</v>
      </c>
      <c r="K28" s="7">
        <v>739147</v>
      </c>
      <c r="L28" s="7">
        <v>49901923</v>
      </c>
      <c r="M28" s="7">
        <v>21620857</v>
      </c>
    </row>
    <row r="29" spans="1:13" ht="22.5" customHeight="1">
      <c r="A29" s="211" t="s">
        <v>185</v>
      </c>
      <c r="B29" s="212" t="s">
        <v>185</v>
      </c>
      <c r="C29" s="212" t="s">
        <v>185</v>
      </c>
      <c r="D29" s="212" t="s">
        <v>185</v>
      </c>
      <c r="E29" s="212" t="s">
        <v>185</v>
      </c>
      <c r="F29" s="212" t="s">
        <v>185</v>
      </c>
      <c r="G29" s="212" t="s">
        <v>185</v>
      </c>
      <c r="H29" s="213" t="s">
        <v>185</v>
      </c>
      <c r="I29" s="1">
        <v>133</v>
      </c>
      <c r="J29" s="7">
        <v>3468320</v>
      </c>
      <c r="K29" s="7">
        <v>1764284</v>
      </c>
      <c r="L29" s="7">
        <v>2057283</v>
      </c>
      <c r="M29" s="7">
        <v>698595</v>
      </c>
    </row>
    <row r="30" spans="1:13" ht="12.75">
      <c r="A30" s="211" t="s">
        <v>186</v>
      </c>
      <c r="B30" s="212" t="s">
        <v>186</v>
      </c>
      <c r="C30" s="212" t="s">
        <v>186</v>
      </c>
      <c r="D30" s="212" t="s">
        <v>186</v>
      </c>
      <c r="E30" s="212" t="s">
        <v>186</v>
      </c>
      <c r="F30" s="212" t="s">
        <v>186</v>
      </c>
      <c r="G30" s="212" t="s">
        <v>186</v>
      </c>
      <c r="H30" s="213" t="s">
        <v>186</v>
      </c>
      <c r="I30" s="1">
        <v>134</v>
      </c>
      <c r="J30" s="7"/>
      <c r="K30" s="7"/>
      <c r="L30" s="7"/>
      <c r="M30" s="7"/>
    </row>
    <row r="31" spans="1:13" ht="12.75">
      <c r="A31" s="211" t="s">
        <v>187</v>
      </c>
      <c r="B31" s="212" t="s">
        <v>187</v>
      </c>
      <c r="C31" s="212" t="s">
        <v>187</v>
      </c>
      <c r="D31" s="212" t="s">
        <v>187</v>
      </c>
      <c r="E31" s="212" t="s">
        <v>187</v>
      </c>
      <c r="F31" s="212" t="s">
        <v>187</v>
      </c>
      <c r="G31" s="212" t="s">
        <v>187</v>
      </c>
      <c r="H31" s="213" t="s">
        <v>187</v>
      </c>
      <c r="I31" s="1">
        <v>135</v>
      </c>
      <c r="J31" s="7"/>
      <c r="K31" s="7"/>
      <c r="L31" s="7"/>
      <c r="M31" s="7"/>
    </row>
    <row r="32" spans="1:13" ht="12.75">
      <c r="A32" s="211" t="s">
        <v>188</v>
      </c>
      <c r="B32" s="212" t="s">
        <v>188</v>
      </c>
      <c r="C32" s="212" t="s">
        <v>188</v>
      </c>
      <c r="D32" s="212" t="s">
        <v>188</v>
      </c>
      <c r="E32" s="212" t="s">
        <v>188</v>
      </c>
      <c r="F32" s="212" t="s">
        <v>188</v>
      </c>
      <c r="G32" s="212" t="s">
        <v>188</v>
      </c>
      <c r="H32" s="213" t="s">
        <v>188</v>
      </c>
      <c r="I32" s="1">
        <v>136</v>
      </c>
      <c r="J32" s="7"/>
      <c r="K32" s="7"/>
      <c r="L32" s="7"/>
      <c r="M32" s="7"/>
    </row>
    <row r="33" spans="1:13" ht="12.75">
      <c r="A33" s="211" t="s">
        <v>189</v>
      </c>
      <c r="B33" s="212" t="s">
        <v>189</v>
      </c>
      <c r="C33" s="212" t="s">
        <v>189</v>
      </c>
      <c r="D33" s="212" t="s">
        <v>189</v>
      </c>
      <c r="E33" s="212" t="s">
        <v>189</v>
      </c>
      <c r="F33" s="212" t="s">
        <v>189</v>
      </c>
      <c r="G33" s="212" t="s">
        <v>189</v>
      </c>
      <c r="H33" s="213" t="s">
        <v>189</v>
      </c>
      <c r="I33" s="1">
        <v>137</v>
      </c>
      <c r="J33" s="47">
        <f>SUM(J34:J37)</f>
        <v>4195467</v>
      </c>
      <c r="K33" s="47">
        <f>SUM(K34:K37)</f>
        <v>3788249</v>
      </c>
      <c r="L33" s="47">
        <f>SUM(L34:L37)</f>
        <v>3801900</v>
      </c>
      <c r="M33" s="47">
        <f>SUM(M34:M37)</f>
        <v>3489409</v>
      </c>
    </row>
    <row r="34" spans="1:13" ht="24" customHeight="1">
      <c r="A34" s="211" t="s">
        <v>190</v>
      </c>
      <c r="B34" s="212" t="s">
        <v>190</v>
      </c>
      <c r="C34" s="212" t="s">
        <v>190</v>
      </c>
      <c r="D34" s="212" t="s">
        <v>190</v>
      </c>
      <c r="E34" s="212" t="s">
        <v>190</v>
      </c>
      <c r="F34" s="212" t="s">
        <v>190</v>
      </c>
      <c r="G34" s="212" t="s">
        <v>190</v>
      </c>
      <c r="H34" s="213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1" t="s">
        <v>191</v>
      </c>
      <c r="B35" s="212" t="s">
        <v>191</v>
      </c>
      <c r="C35" s="212" t="s">
        <v>191</v>
      </c>
      <c r="D35" s="212" t="s">
        <v>191</v>
      </c>
      <c r="E35" s="212" t="s">
        <v>191</v>
      </c>
      <c r="F35" s="212" t="s">
        <v>191</v>
      </c>
      <c r="G35" s="212" t="s">
        <v>191</v>
      </c>
      <c r="H35" s="213" t="s">
        <v>191</v>
      </c>
      <c r="I35" s="1">
        <v>139</v>
      </c>
      <c r="J35" s="7">
        <v>4195467</v>
      </c>
      <c r="K35" s="7">
        <v>3788249</v>
      </c>
      <c r="L35" s="7">
        <v>3801900</v>
      </c>
      <c r="M35" s="7">
        <v>3489409</v>
      </c>
    </row>
    <row r="36" spans="1:13" ht="11.25" customHeight="1">
      <c r="A36" s="211" t="s">
        <v>192</v>
      </c>
      <c r="B36" s="212" t="s">
        <v>192</v>
      </c>
      <c r="C36" s="212" t="s">
        <v>192</v>
      </c>
      <c r="D36" s="212" t="s">
        <v>192</v>
      </c>
      <c r="E36" s="212" t="s">
        <v>192</v>
      </c>
      <c r="F36" s="212" t="s">
        <v>192</v>
      </c>
      <c r="G36" s="212" t="s">
        <v>192</v>
      </c>
      <c r="H36" s="213" t="s">
        <v>192</v>
      </c>
      <c r="I36" s="1">
        <v>140</v>
      </c>
      <c r="J36" s="7"/>
      <c r="K36" s="7"/>
      <c r="L36" s="7"/>
      <c r="M36" s="7"/>
    </row>
    <row r="37" spans="1:13" ht="12.75">
      <c r="A37" s="211" t="s">
        <v>193</v>
      </c>
      <c r="B37" s="212" t="s">
        <v>193</v>
      </c>
      <c r="C37" s="212" t="s">
        <v>193</v>
      </c>
      <c r="D37" s="212" t="s">
        <v>193</v>
      </c>
      <c r="E37" s="212" t="s">
        <v>193</v>
      </c>
      <c r="F37" s="212" t="s">
        <v>193</v>
      </c>
      <c r="G37" s="212" t="s">
        <v>193</v>
      </c>
      <c r="H37" s="213" t="s">
        <v>193</v>
      </c>
      <c r="I37" s="1">
        <v>141</v>
      </c>
      <c r="J37" s="7"/>
      <c r="K37" s="7"/>
      <c r="L37" s="7"/>
      <c r="M37" s="7"/>
    </row>
    <row r="38" spans="1:13" ht="12.75">
      <c r="A38" s="211" t="s">
        <v>194</v>
      </c>
      <c r="B38" s="212" t="s">
        <v>194</v>
      </c>
      <c r="C38" s="212" t="s">
        <v>194</v>
      </c>
      <c r="D38" s="212" t="s">
        <v>194</v>
      </c>
      <c r="E38" s="212" t="s">
        <v>194</v>
      </c>
      <c r="F38" s="212" t="s">
        <v>194</v>
      </c>
      <c r="G38" s="212" t="s">
        <v>194</v>
      </c>
      <c r="H38" s="213" t="s">
        <v>194</v>
      </c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213" t="s">
        <v>195</v>
      </c>
      <c r="I39" s="1">
        <v>143</v>
      </c>
      <c r="J39" s="7"/>
      <c r="K39" s="7"/>
      <c r="L39" s="7"/>
      <c r="M39" s="7"/>
    </row>
    <row r="40" spans="1:13" ht="12.75">
      <c r="A40" s="211" t="s">
        <v>196</v>
      </c>
      <c r="B40" s="212" t="s">
        <v>196</v>
      </c>
      <c r="C40" s="212" t="s">
        <v>196</v>
      </c>
      <c r="D40" s="212" t="s">
        <v>196</v>
      </c>
      <c r="E40" s="212" t="s">
        <v>196</v>
      </c>
      <c r="F40" s="212" t="s">
        <v>196</v>
      </c>
      <c r="G40" s="212" t="s">
        <v>196</v>
      </c>
      <c r="H40" s="213" t="s">
        <v>196</v>
      </c>
      <c r="I40" s="1">
        <v>144</v>
      </c>
      <c r="J40" s="7"/>
      <c r="K40" s="7"/>
      <c r="L40" s="7"/>
      <c r="M40" s="7"/>
    </row>
    <row r="41" spans="1:13" ht="12.75">
      <c r="A41" s="211" t="s">
        <v>197</v>
      </c>
      <c r="B41" s="212" t="s">
        <v>197</v>
      </c>
      <c r="C41" s="212" t="s">
        <v>197</v>
      </c>
      <c r="D41" s="212" t="s">
        <v>197</v>
      </c>
      <c r="E41" s="212" t="s">
        <v>197</v>
      </c>
      <c r="F41" s="212" t="s">
        <v>197</v>
      </c>
      <c r="G41" s="212" t="s">
        <v>197</v>
      </c>
      <c r="H41" s="213" t="s">
        <v>197</v>
      </c>
      <c r="I41" s="1">
        <v>145</v>
      </c>
      <c r="J41" s="7"/>
      <c r="K41" s="7"/>
      <c r="L41" s="7"/>
      <c r="M41" s="7"/>
    </row>
    <row r="42" spans="1:13" ht="12.75">
      <c r="A42" s="211" t="s">
        <v>198</v>
      </c>
      <c r="B42" s="212" t="s">
        <v>198</v>
      </c>
      <c r="C42" s="212" t="s">
        <v>198</v>
      </c>
      <c r="D42" s="212" t="s">
        <v>198</v>
      </c>
      <c r="E42" s="212" t="s">
        <v>198</v>
      </c>
      <c r="F42" s="212" t="s">
        <v>198</v>
      </c>
      <c r="G42" s="212" t="s">
        <v>198</v>
      </c>
      <c r="H42" s="213" t="s">
        <v>198</v>
      </c>
      <c r="I42" s="1">
        <v>146</v>
      </c>
      <c r="J42" s="47">
        <f>J7+J27+J38+J40</f>
        <v>68954768</v>
      </c>
      <c r="K42" s="47">
        <f>K7+K27+K38+K40</f>
        <v>15954613</v>
      </c>
      <c r="L42" s="47">
        <f>L7+L27+L38+L40</f>
        <v>89267907</v>
      </c>
      <c r="M42" s="47">
        <f>M7+M27+M38+M40</f>
        <v>46294219</v>
      </c>
    </row>
    <row r="43" spans="1:13" ht="12.75">
      <c r="A43" s="211" t="s">
        <v>199</v>
      </c>
      <c r="B43" s="212" t="s">
        <v>199</v>
      </c>
      <c r="C43" s="212" t="s">
        <v>199</v>
      </c>
      <c r="D43" s="212" t="s">
        <v>199</v>
      </c>
      <c r="E43" s="212" t="s">
        <v>199</v>
      </c>
      <c r="F43" s="212" t="s">
        <v>199</v>
      </c>
      <c r="G43" s="212" t="s">
        <v>199</v>
      </c>
      <c r="H43" s="213" t="s">
        <v>199</v>
      </c>
      <c r="I43" s="1">
        <v>147</v>
      </c>
      <c r="J43" s="47">
        <f>J10+J33+J39+J41</f>
        <v>46877972</v>
      </c>
      <c r="K43" s="47">
        <f>K10+K33+K39+K41</f>
        <v>28048870</v>
      </c>
      <c r="L43" s="47">
        <f>L10+L33+L39+L41</f>
        <v>54449088</v>
      </c>
      <c r="M43" s="47">
        <f>M10+M33+M39+M41</f>
        <v>33604774</v>
      </c>
    </row>
    <row r="44" spans="1:13" ht="12.75">
      <c r="A44" s="211" t="s">
        <v>200</v>
      </c>
      <c r="B44" s="212" t="s">
        <v>200</v>
      </c>
      <c r="C44" s="212" t="s">
        <v>200</v>
      </c>
      <c r="D44" s="212" t="s">
        <v>200</v>
      </c>
      <c r="E44" s="212" t="s">
        <v>200</v>
      </c>
      <c r="F44" s="212" t="s">
        <v>200</v>
      </c>
      <c r="G44" s="212" t="s">
        <v>200</v>
      </c>
      <c r="H44" s="213" t="s">
        <v>200</v>
      </c>
      <c r="I44" s="1">
        <v>148</v>
      </c>
      <c r="J44" s="47">
        <f>J42-J43</f>
        <v>22076796</v>
      </c>
      <c r="K44" s="47">
        <f>K42-K43</f>
        <v>-12094257</v>
      </c>
      <c r="L44" s="47">
        <f>L42-L43</f>
        <v>34818819</v>
      </c>
      <c r="M44" s="47">
        <f>M42-M43</f>
        <v>12689445</v>
      </c>
    </row>
    <row r="45" spans="1:13" ht="12.75">
      <c r="A45" s="217" t="s">
        <v>201</v>
      </c>
      <c r="B45" s="218" t="s">
        <v>201</v>
      </c>
      <c r="C45" s="218" t="s">
        <v>201</v>
      </c>
      <c r="D45" s="218" t="s">
        <v>201</v>
      </c>
      <c r="E45" s="218" t="s">
        <v>201</v>
      </c>
      <c r="F45" s="218" t="s">
        <v>201</v>
      </c>
      <c r="G45" s="218" t="s">
        <v>201</v>
      </c>
      <c r="H45" s="219" t="s">
        <v>201</v>
      </c>
      <c r="I45" s="1">
        <v>149</v>
      </c>
      <c r="J45" s="47">
        <f>IF(J42&gt;J43,J42-J43,0)</f>
        <v>22076796</v>
      </c>
      <c r="K45" s="47">
        <f>IF(K42&gt;K43,K42-K43,0)</f>
        <v>0</v>
      </c>
      <c r="L45" s="47">
        <f>IF(L42&gt;L43,L42-L43,0)</f>
        <v>34818819</v>
      </c>
      <c r="M45" s="47">
        <f>IF(M42&gt;M43,M42-M43,0)</f>
        <v>12689445</v>
      </c>
    </row>
    <row r="46" spans="1:13" ht="12.75">
      <c r="A46" s="217" t="s">
        <v>202</v>
      </c>
      <c r="B46" s="218" t="s">
        <v>202</v>
      </c>
      <c r="C46" s="218" t="s">
        <v>202</v>
      </c>
      <c r="D46" s="218" t="s">
        <v>202</v>
      </c>
      <c r="E46" s="218" t="s">
        <v>202</v>
      </c>
      <c r="F46" s="218" t="s">
        <v>202</v>
      </c>
      <c r="G46" s="218" t="s">
        <v>202</v>
      </c>
      <c r="H46" s="219" t="s">
        <v>202</v>
      </c>
      <c r="I46" s="1">
        <v>150</v>
      </c>
      <c r="J46" s="47">
        <f>IF(J43&gt;J42,J43-J42,0)</f>
        <v>0</v>
      </c>
      <c r="K46" s="47">
        <f>IF(K43&gt;K42,K43-K42,0)</f>
        <v>12094257</v>
      </c>
      <c r="L46" s="47"/>
      <c r="M46" s="47"/>
    </row>
    <row r="47" spans="1:13" ht="12.75">
      <c r="A47" s="211" t="s">
        <v>203</v>
      </c>
      <c r="B47" s="212" t="s">
        <v>203</v>
      </c>
      <c r="C47" s="212" t="s">
        <v>203</v>
      </c>
      <c r="D47" s="212" t="s">
        <v>203</v>
      </c>
      <c r="E47" s="212" t="s">
        <v>203</v>
      </c>
      <c r="F47" s="212" t="s">
        <v>203</v>
      </c>
      <c r="G47" s="212" t="s">
        <v>203</v>
      </c>
      <c r="H47" s="213" t="s">
        <v>203</v>
      </c>
      <c r="I47" s="1">
        <v>151</v>
      </c>
      <c r="J47" s="7">
        <v>847967</v>
      </c>
      <c r="K47" s="7">
        <v>847967</v>
      </c>
      <c r="L47" s="7"/>
      <c r="M47" s="7"/>
    </row>
    <row r="48" spans="1:13" ht="12.75">
      <c r="A48" s="211" t="s">
        <v>204</v>
      </c>
      <c r="B48" s="212" t="s">
        <v>204</v>
      </c>
      <c r="C48" s="212" t="s">
        <v>204</v>
      </c>
      <c r="D48" s="212" t="s">
        <v>204</v>
      </c>
      <c r="E48" s="212" t="s">
        <v>204</v>
      </c>
      <c r="F48" s="212" t="s">
        <v>204</v>
      </c>
      <c r="G48" s="212" t="s">
        <v>204</v>
      </c>
      <c r="H48" s="213" t="s">
        <v>204</v>
      </c>
      <c r="I48" s="1">
        <v>152</v>
      </c>
      <c r="J48" s="47">
        <f>J44-J47</f>
        <v>21228829</v>
      </c>
      <c r="K48" s="47">
        <f>K44-K47</f>
        <v>-12942224</v>
      </c>
      <c r="L48" s="47">
        <f>L44-L47</f>
        <v>34818819</v>
      </c>
      <c r="M48" s="47">
        <f>M44-M47</f>
        <v>12689445</v>
      </c>
    </row>
    <row r="49" spans="1:13" ht="12.75">
      <c r="A49" s="217" t="s">
        <v>205</v>
      </c>
      <c r="B49" s="218" t="s">
        <v>205</v>
      </c>
      <c r="C49" s="218" t="s">
        <v>205</v>
      </c>
      <c r="D49" s="218" t="s">
        <v>205</v>
      </c>
      <c r="E49" s="218" t="s">
        <v>205</v>
      </c>
      <c r="F49" s="218" t="s">
        <v>205</v>
      </c>
      <c r="G49" s="218" t="s">
        <v>205</v>
      </c>
      <c r="H49" s="219" t="s">
        <v>205</v>
      </c>
      <c r="I49" s="1">
        <v>153</v>
      </c>
      <c r="J49" s="47">
        <f>IF(J48&gt;0,J48,0)</f>
        <v>21228829</v>
      </c>
      <c r="K49" s="47">
        <f>IF(K48&gt;0,K48,0)</f>
        <v>0</v>
      </c>
      <c r="L49" s="47">
        <f>IF(L48&gt;0,L48,0)</f>
        <v>34818819</v>
      </c>
      <c r="M49" s="47">
        <f>IF(M48&gt;0,M48,0)</f>
        <v>12689445</v>
      </c>
    </row>
    <row r="50" spans="1:13" ht="12.75">
      <c r="A50" s="258" t="s">
        <v>206</v>
      </c>
      <c r="B50" s="259" t="s">
        <v>206</v>
      </c>
      <c r="C50" s="259" t="s">
        <v>206</v>
      </c>
      <c r="D50" s="259" t="s">
        <v>206</v>
      </c>
      <c r="E50" s="259" t="s">
        <v>206</v>
      </c>
      <c r="F50" s="259" t="s">
        <v>206</v>
      </c>
      <c r="G50" s="259" t="s">
        <v>206</v>
      </c>
      <c r="H50" s="260" t="s">
        <v>206</v>
      </c>
      <c r="I50" s="2">
        <v>154</v>
      </c>
      <c r="J50" s="52">
        <f>IF(J48&lt;0,-J48,0)</f>
        <v>0</v>
      </c>
      <c r="K50" s="52">
        <f>IF(K48&lt;0,-K48,0)</f>
        <v>12942224</v>
      </c>
      <c r="L50" s="52"/>
      <c r="M50" s="52"/>
    </row>
    <row r="51" spans="1:13" ht="12.75" customHeight="1">
      <c r="A51" s="229" t="s">
        <v>207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0" t="s">
        <v>208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3"/>
    </row>
    <row r="53" spans="1:13" ht="12.75">
      <c r="A53" s="254" t="s">
        <v>209</v>
      </c>
      <c r="B53" s="255" t="s">
        <v>209</v>
      </c>
      <c r="C53" s="255" t="s">
        <v>209</v>
      </c>
      <c r="D53" s="255" t="s">
        <v>209</v>
      </c>
      <c r="E53" s="255" t="s">
        <v>209</v>
      </c>
      <c r="F53" s="255" t="s">
        <v>209</v>
      </c>
      <c r="G53" s="255" t="s">
        <v>209</v>
      </c>
      <c r="H53" s="256" t="s">
        <v>209</v>
      </c>
      <c r="I53" s="1">
        <v>155</v>
      </c>
      <c r="J53" s="7"/>
      <c r="K53" s="7"/>
      <c r="L53" s="7"/>
      <c r="M53" s="7"/>
    </row>
    <row r="54" spans="1:13" ht="12.75">
      <c r="A54" s="254" t="s">
        <v>210</v>
      </c>
      <c r="B54" s="255" t="s">
        <v>210</v>
      </c>
      <c r="C54" s="255" t="s">
        <v>210</v>
      </c>
      <c r="D54" s="255" t="s">
        <v>210</v>
      </c>
      <c r="E54" s="255" t="s">
        <v>210</v>
      </c>
      <c r="F54" s="255" t="s">
        <v>210</v>
      </c>
      <c r="G54" s="255" t="s">
        <v>210</v>
      </c>
      <c r="H54" s="256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211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0" t="s">
        <v>212</v>
      </c>
      <c r="B56" s="221" t="s">
        <v>212</v>
      </c>
      <c r="C56" s="221" t="s">
        <v>212</v>
      </c>
      <c r="D56" s="221" t="s">
        <v>212</v>
      </c>
      <c r="E56" s="221" t="s">
        <v>212</v>
      </c>
      <c r="F56" s="221" t="s">
        <v>212</v>
      </c>
      <c r="G56" s="221" t="s">
        <v>212</v>
      </c>
      <c r="H56" s="222" t="s">
        <v>212</v>
      </c>
      <c r="I56" s="9">
        <v>157</v>
      </c>
      <c r="J56" s="6">
        <v>21228829</v>
      </c>
      <c r="K56" s="6">
        <v>-12942224</v>
      </c>
      <c r="L56" s="6">
        <v>34818819</v>
      </c>
      <c r="M56" s="6">
        <v>12689445</v>
      </c>
    </row>
    <row r="57" spans="1:13" ht="12.75">
      <c r="A57" s="211" t="s">
        <v>213</v>
      </c>
      <c r="B57" s="212" t="s">
        <v>213</v>
      </c>
      <c r="C57" s="212" t="s">
        <v>213</v>
      </c>
      <c r="D57" s="212" t="s">
        <v>213</v>
      </c>
      <c r="E57" s="212" t="s">
        <v>213</v>
      </c>
      <c r="F57" s="212" t="s">
        <v>213</v>
      </c>
      <c r="G57" s="212" t="s">
        <v>213</v>
      </c>
      <c r="H57" s="213" t="s">
        <v>213</v>
      </c>
      <c r="I57" s="1">
        <v>158</v>
      </c>
      <c r="J57" s="47">
        <f>SUM(J58:J64)</f>
        <v>-243629</v>
      </c>
      <c r="K57" s="47">
        <f>SUM(K58:K64)</f>
        <v>-231009</v>
      </c>
      <c r="L57" s="47">
        <v>-7935</v>
      </c>
      <c r="M57" s="47">
        <v>-66254</v>
      </c>
    </row>
    <row r="58" spans="1:13" ht="12.75">
      <c r="A58" s="211" t="s">
        <v>214</v>
      </c>
      <c r="B58" s="212" t="s">
        <v>214</v>
      </c>
      <c r="C58" s="212" t="s">
        <v>214</v>
      </c>
      <c r="D58" s="212" t="s">
        <v>214</v>
      </c>
      <c r="E58" s="212" t="s">
        <v>214</v>
      </c>
      <c r="F58" s="212" t="s">
        <v>214</v>
      </c>
      <c r="G58" s="212" t="s">
        <v>214</v>
      </c>
      <c r="H58" s="213" t="s">
        <v>214</v>
      </c>
      <c r="I58" s="1">
        <v>159</v>
      </c>
      <c r="J58" s="7">
        <v>-243629</v>
      </c>
      <c r="K58" s="7">
        <v>-231009</v>
      </c>
      <c r="L58" s="7">
        <v>-7935</v>
      </c>
      <c r="M58" s="7">
        <v>-66254</v>
      </c>
    </row>
    <row r="59" spans="1:13" ht="12.75">
      <c r="A59" s="211" t="s">
        <v>215</v>
      </c>
      <c r="B59" s="212" t="s">
        <v>215</v>
      </c>
      <c r="C59" s="212" t="s">
        <v>215</v>
      </c>
      <c r="D59" s="212" t="s">
        <v>215</v>
      </c>
      <c r="E59" s="212" t="s">
        <v>215</v>
      </c>
      <c r="F59" s="212" t="s">
        <v>215</v>
      </c>
      <c r="G59" s="212" t="s">
        <v>215</v>
      </c>
      <c r="H59" s="213" t="s">
        <v>215</v>
      </c>
      <c r="I59" s="1">
        <v>160</v>
      </c>
      <c r="J59" s="7"/>
      <c r="K59" s="7"/>
      <c r="L59" s="7"/>
      <c r="M59" s="7"/>
    </row>
    <row r="60" spans="1:13" ht="12.75">
      <c r="A60" s="211" t="s">
        <v>216</v>
      </c>
      <c r="B60" s="212" t="s">
        <v>216</v>
      </c>
      <c r="C60" s="212" t="s">
        <v>216</v>
      </c>
      <c r="D60" s="212" t="s">
        <v>216</v>
      </c>
      <c r="E60" s="212" t="s">
        <v>216</v>
      </c>
      <c r="F60" s="212" t="s">
        <v>216</v>
      </c>
      <c r="G60" s="212" t="s">
        <v>216</v>
      </c>
      <c r="H60" s="213" t="s">
        <v>216</v>
      </c>
      <c r="I60" s="1">
        <v>161</v>
      </c>
      <c r="J60" s="7"/>
      <c r="K60" s="7"/>
      <c r="L60" s="7"/>
      <c r="M60" s="7"/>
    </row>
    <row r="61" spans="1:13" ht="12.75">
      <c r="A61" s="211" t="s">
        <v>217</v>
      </c>
      <c r="B61" s="212" t="s">
        <v>217</v>
      </c>
      <c r="C61" s="212" t="s">
        <v>217</v>
      </c>
      <c r="D61" s="212" t="s">
        <v>217</v>
      </c>
      <c r="E61" s="212" t="s">
        <v>217</v>
      </c>
      <c r="F61" s="212" t="s">
        <v>217</v>
      </c>
      <c r="G61" s="212" t="s">
        <v>217</v>
      </c>
      <c r="H61" s="213" t="s">
        <v>217</v>
      </c>
      <c r="I61" s="1">
        <v>162</v>
      </c>
      <c r="J61" s="7"/>
      <c r="K61" s="7"/>
      <c r="L61" s="7"/>
      <c r="M61" s="7"/>
    </row>
    <row r="62" spans="1:13" ht="12.75">
      <c r="A62" s="211" t="s">
        <v>218</v>
      </c>
      <c r="B62" s="212" t="s">
        <v>218</v>
      </c>
      <c r="C62" s="212" t="s">
        <v>218</v>
      </c>
      <c r="D62" s="212" t="s">
        <v>218</v>
      </c>
      <c r="E62" s="212" t="s">
        <v>218</v>
      </c>
      <c r="F62" s="212" t="s">
        <v>218</v>
      </c>
      <c r="G62" s="212" t="s">
        <v>218</v>
      </c>
      <c r="H62" s="213" t="s">
        <v>218</v>
      </c>
      <c r="I62" s="1">
        <v>163</v>
      </c>
      <c r="J62" s="7"/>
      <c r="K62" s="7"/>
      <c r="L62" s="7"/>
      <c r="M62" s="7"/>
    </row>
    <row r="63" spans="1:13" ht="12.75">
      <c r="A63" s="211" t="s">
        <v>219</v>
      </c>
      <c r="B63" s="212" t="s">
        <v>219</v>
      </c>
      <c r="C63" s="212" t="s">
        <v>219</v>
      </c>
      <c r="D63" s="212" t="s">
        <v>219</v>
      </c>
      <c r="E63" s="212" t="s">
        <v>219</v>
      </c>
      <c r="F63" s="212" t="s">
        <v>219</v>
      </c>
      <c r="G63" s="212" t="s">
        <v>219</v>
      </c>
      <c r="H63" s="213" t="s">
        <v>219</v>
      </c>
      <c r="I63" s="1">
        <v>164</v>
      </c>
      <c r="J63" s="7"/>
      <c r="K63" s="7"/>
      <c r="L63" s="7"/>
      <c r="M63" s="7"/>
    </row>
    <row r="64" spans="1:13" ht="12.75">
      <c r="A64" s="211" t="s">
        <v>220</v>
      </c>
      <c r="B64" s="212" t="s">
        <v>220</v>
      </c>
      <c r="C64" s="212" t="s">
        <v>220</v>
      </c>
      <c r="D64" s="212" t="s">
        <v>220</v>
      </c>
      <c r="E64" s="212" t="s">
        <v>220</v>
      </c>
      <c r="F64" s="212" t="s">
        <v>220</v>
      </c>
      <c r="G64" s="212" t="s">
        <v>220</v>
      </c>
      <c r="H64" s="213" t="s">
        <v>220</v>
      </c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 t="s">
        <v>221</v>
      </c>
      <c r="C65" s="212" t="s">
        <v>221</v>
      </c>
      <c r="D65" s="212" t="s">
        <v>221</v>
      </c>
      <c r="E65" s="212" t="s">
        <v>221</v>
      </c>
      <c r="F65" s="212" t="s">
        <v>221</v>
      </c>
      <c r="G65" s="212" t="s">
        <v>221</v>
      </c>
      <c r="H65" s="213" t="s">
        <v>221</v>
      </c>
      <c r="I65" s="1">
        <v>166</v>
      </c>
      <c r="J65" s="7"/>
      <c r="K65" s="7"/>
      <c r="L65" s="7"/>
      <c r="M65" s="7"/>
    </row>
    <row r="66" spans="1:13" ht="12.75">
      <c r="A66" s="211" t="s">
        <v>222</v>
      </c>
      <c r="B66" s="212" t="s">
        <v>222</v>
      </c>
      <c r="C66" s="212" t="s">
        <v>222</v>
      </c>
      <c r="D66" s="212" t="s">
        <v>222</v>
      </c>
      <c r="E66" s="212" t="s">
        <v>222</v>
      </c>
      <c r="F66" s="212" t="s">
        <v>222</v>
      </c>
      <c r="G66" s="212" t="s">
        <v>222</v>
      </c>
      <c r="H66" s="213" t="s">
        <v>222</v>
      </c>
      <c r="I66" s="1">
        <v>167</v>
      </c>
      <c r="J66" s="47">
        <f>J57-J65</f>
        <v>-243629</v>
      </c>
      <c r="K66" s="47">
        <f>K57-K65</f>
        <v>-231009</v>
      </c>
      <c r="L66" s="47">
        <f>L57-L65</f>
        <v>-7935</v>
      </c>
      <c r="M66" s="47">
        <v>-66254</v>
      </c>
    </row>
    <row r="67" spans="1:13" ht="12.75">
      <c r="A67" s="211" t="s">
        <v>223</v>
      </c>
      <c r="B67" s="212" t="s">
        <v>223</v>
      </c>
      <c r="C67" s="212" t="s">
        <v>223</v>
      </c>
      <c r="D67" s="212" t="s">
        <v>223</v>
      </c>
      <c r="E67" s="212" t="s">
        <v>223</v>
      </c>
      <c r="F67" s="212" t="s">
        <v>223</v>
      </c>
      <c r="G67" s="212" t="s">
        <v>223</v>
      </c>
      <c r="H67" s="213" t="s">
        <v>223</v>
      </c>
      <c r="I67" s="1">
        <v>168</v>
      </c>
      <c r="J67" s="52">
        <f>J56+J66</f>
        <v>20985200</v>
      </c>
      <c r="K67" s="52">
        <f>K56+K66</f>
        <v>-13173233</v>
      </c>
      <c r="L67" s="52">
        <f>L56+L66</f>
        <v>34810884</v>
      </c>
      <c r="M67" s="52">
        <f>M56+M66</f>
        <v>12623191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209</v>
      </c>
      <c r="B70" s="255" t="s">
        <v>209</v>
      </c>
      <c r="C70" s="255" t="s">
        <v>209</v>
      </c>
      <c r="D70" s="255" t="s">
        <v>209</v>
      </c>
      <c r="E70" s="255" t="s">
        <v>209</v>
      </c>
      <c r="F70" s="255" t="s">
        <v>209</v>
      </c>
      <c r="G70" s="255" t="s">
        <v>209</v>
      </c>
      <c r="H70" s="256" t="s">
        <v>209</v>
      </c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 t="s">
        <v>210</v>
      </c>
      <c r="C71" s="248" t="s">
        <v>210</v>
      </c>
      <c r="D71" s="248" t="s">
        <v>210</v>
      </c>
      <c r="E71" s="248" t="s">
        <v>210</v>
      </c>
      <c r="F71" s="248" t="s">
        <v>210</v>
      </c>
      <c r="G71" s="248" t="s">
        <v>210</v>
      </c>
      <c r="H71" s="24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Q21" sqref="Q21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3" t="s">
        <v>227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228</v>
      </c>
      <c r="B4" s="276"/>
      <c r="C4" s="276"/>
      <c r="D4" s="276"/>
      <c r="E4" s="276"/>
      <c r="F4" s="276"/>
      <c r="G4" s="276"/>
      <c r="H4" s="276"/>
      <c r="I4" s="55" t="s">
        <v>229</v>
      </c>
      <c r="J4" s="56" t="s">
        <v>57</v>
      </c>
      <c r="K4" s="56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9">
        <v>2</v>
      </c>
      <c r="J5" s="60" t="s">
        <v>3</v>
      </c>
      <c r="K5" s="60" t="s">
        <v>4</v>
      </c>
    </row>
    <row r="6" spans="1:11" ht="12.75">
      <c r="A6" s="229" t="s">
        <v>230</v>
      </c>
      <c r="B6" s="257"/>
      <c r="C6" s="257"/>
      <c r="D6" s="257"/>
      <c r="E6" s="257"/>
      <c r="F6" s="257"/>
      <c r="G6" s="257"/>
      <c r="H6" s="257"/>
      <c r="I6" s="266"/>
      <c r="J6" s="266"/>
      <c r="K6" s="267"/>
    </row>
    <row r="7" spans="1:11" ht="12.75">
      <c r="A7" s="214" t="s">
        <v>231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28965866</v>
      </c>
      <c r="K7" s="7">
        <v>31452462</v>
      </c>
    </row>
    <row r="8" spans="1:11" ht="12.75">
      <c r="A8" s="214" t="s">
        <v>232</v>
      </c>
      <c r="B8" s="215"/>
      <c r="C8" s="215"/>
      <c r="D8" s="215"/>
      <c r="E8" s="215"/>
      <c r="F8" s="215"/>
      <c r="G8" s="215"/>
      <c r="H8" s="215"/>
      <c r="I8" s="1">
        <v>2</v>
      </c>
      <c r="J8" s="7"/>
      <c r="K8" s="7"/>
    </row>
    <row r="9" spans="1:11" ht="12.75">
      <c r="A9" s="214" t="s">
        <v>233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234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/>
    </row>
    <row r="11" spans="1:11" ht="12.75">
      <c r="A11" s="214" t="s">
        <v>235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9557873</v>
      </c>
      <c r="K11" s="7">
        <v>5422661</v>
      </c>
    </row>
    <row r="12" spans="1:11" ht="12.75">
      <c r="A12" s="211" t="s">
        <v>266</v>
      </c>
      <c r="B12" s="212"/>
      <c r="C12" s="212"/>
      <c r="D12" s="212"/>
      <c r="E12" s="212"/>
      <c r="F12" s="212"/>
      <c r="G12" s="212"/>
      <c r="H12" s="212"/>
      <c r="I12" s="1">
        <v>6</v>
      </c>
      <c r="J12" s="47">
        <f>SUM(J7:J11)</f>
        <v>38523739</v>
      </c>
      <c r="K12" s="47">
        <f>SUM(K7:K11)</f>
        <v>36875123</v>
      </c>
    </row>
    <row r="13" spans="1:11" ht="12.75">
      <c r="A13" s="214" t="s">
        <v>236</v>
      </c>
      <c r="B13" s="215"/>
      <c r="C13" s="215"/>
      <c r="D13" s="215"/>
      <c r="E13" s="215"/>
      <c r="F13" s="215"/>
      <c r="G13" s="215"/>
      <c r="H13" s="215"/>
      <c r="I13" s="1">
        <v>7</v>
      </c>
      <c r="J13" s="7">
        <v>24941605</v>
      </c>
      <c r="K13" s="7">
        <v>26903165</v>
      </c>
    </row>
    <row r="14" spans="1:11" ht="12.75">
      <c r="A14" s="214" t="s">
        <v>237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13487474</v>
      </c>
      <c r="K14" s="7">
        <v>13769879</v>
      </c>
    </row>
    <row r="15" spans="1:11" ht="12.75">
      <c r="A15" s="214" t="s">
        <v>238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239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1854</v>
      </c>
      <c r="K16" s="7">
        <v>1498</v>
      </c>
    </row>
    <row r="17" spans="1:11" ht="12.75">
      <c r="A17" s="214" t="s">
        <v>240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9571086</v>
      </c>
      <c r="K17" s="7">
        <v>5064236</v>
      </c>
    </row>
    <row r="18" spans="1:11" ht="12.75">
      <c r="A18" s="214" t="s">
        <v>241</v>
      </c>
      <c r="B18" s="215"/>
      <c r="C18" s="215"/>
      <c r="D18" s="215"/>
      <c r="E18" s="215"/>
      <c r="F18" s="215"/>
      <c r="G18" s="215"/>
      <c r="H18" s="215"/>
      <c r="I18" s="1">
        <v>12</v>
      </c>
      <c r="J18" s="7">
        <v>8079142</v>
      </c>
      <c r="K18" s="7">
        <v>15489817</v>
      </c>
    </row>
    <row r="19" spans="1:11" ht="12.75">
      <c r="A19" s="211" t="s">
        <v>267</v>
      </c>
      <c r="B19" s="212"/>
      <c r="C19" s="212"/>
      <c r="D19" s="212"/>
      <c r="E19" s="212"/>
      <c r="F19" s="212"/>
      <c r="G19" s="212"/>
      <c r="H19" s="212"/>
      <c r="I19" s="1">
        <v>13</v>
      </c>
      <c r="J19" s="47">
        <f>SUM(J13:J18)</f>
        <v>56081161</v>
      </c>
      <c r="K19" s="47">
        <f>SUM(K13:K18)</f>
        <v>61228595</v>
      </c>
    </row>
    <row r="20" spans="1:11" ht="21" customHeight="1">
      <c r="A20" s="211" t="s">
        <v>302</v>
      </c>
      <c r="B20" s="270"/>
      <c r="C20" s="270"/>
      <c r="D20" s="270"/>
      <c r="E20" s="270"/>
      <c r="F20" s="270"/>
      <c r="G20" s="270"/>
      <c r="H20" s="271"/>
      <c r="I20" s="1">
        <v>14</v>
      </c>
      <c r="J20" s="47">
        <f>IF(J12&gt;J19,J12-J19,0)</f>
        <v>0</v>
      </c>
      <c r="K20" s="47"/>
    </row>
    <row r="21" spans="1:11" ht="21.75" customHeight="1">
      <c r="A21" s="264" t="s">
        <v>303</v>
      </c>
      <c r="B21" s="268"/>
      <c r="C21" s="268"/>
      <c r="D21" s="268"/>
      <c r="E21" s="268"/>
      <c r="F21" s="268"/>
      <c r="G21" s="268"/>
      <c r="H21" s="269"/>
      <c r="I21" s="1">
        <v>15</v>
      </c>
      <c r="J21" s="47">
        <f>IF(J19&gt;J12,J19-J12,0)</f>
        <v>17557422</v>
      </c>
      <c r="K21" s="47">
        <f>IF(K19&gt;K12,K19-K12,0)</f>
        <v>24353472</v>
      </c>
    </row>
    <row r="22" spans="1:11" ht="12.75">
      <c r="A22" s="229" t="s">
        <v>242</v>
      </c>
      <c r="B22" s="257"/>
      <c r="C22" s="257"/>
      <c r="D22" s="257"/>
      <c r="E22" s="257"/>
      <c r="F22" s="257"/>
      <c r="G22" s="257"/>
      <c r="H22" s="257"/>
      <c r="I22" s="266"/>
      <c r="J22" s="266"/>
      <c r="K22" s="267"/>
    </row>
    <row r="23" spans="1:11" ht="12.75">
      <c r="A23" s="214" t="s">
        <v>243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1141422</v>
      </c>
      <c r="K23" s="7">
        <v>1447248</v>
      </c>
    </row>
    <row r="24" spans="1:11" ht="12.75">
      <c r="A24" s="214" t="s">
        <v>244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234630</v>
      </c>
      <c r="K24" s="7">
        <v>1290697</v>
      </c>
    </row>
    <row r="25" spans="1:11" ht="12.75">
      <c r="A25" s="214" t="s">
        <v>245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>
        <v>4396211</v>
      </c>
      <c r="K25" s="7">
        <v>2040244</v>
      </c>
    </row>
    <row r="26" spans="1:11" ht="12.75">
      <c r="A26" s="214" t="s">
        <v>246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14486097</v>
      </c>
      <c r="K26" s="7">
        <v>72719174</v>
      </c>
    </row>
    <row r="27" spans="1:11" ht="12.75">
      <c r="A27" s="214" t="s">
        <v>247</v>
      </c>
      <c r="B27" s="215"/>
      <c r="C27" s="215"/>
      <c r="D27" s="215"/>
      <c r="E27" s="215"/>
      <c r="F27" s="215"/>
      <c r="G27" s="215"/>
      <c r="H27" s="215"/>
      <c r="I27" s="1">
        <v>20</v>
      </c>
      <c r="J27" s="7"/>
      <c r="K27" s="7"/>
    </row>
    <row r="28" spans="1:11" ht="12.75">
      <c r="A28" s="211" t="s">
        <v>268</v>
      </c>
      <c r="B28" s="212"/>
      <c r="C28" s="212"/>
      <c r="D28" s="212"/>
      <c r="E28" s="212"/>
      <c r="F28" s="212"/>
      <c r="G28" s="212"/>
      <c r="H28" s="212"/>
      <c r="I28" s="1">
        <v>21</v>
      </c>
      <c r="J28" s="47">
        <f>SUM(J23:J27)</f>
        <v>20258360</v>
      </c>
      <c r="K28" s="47">
        <f>SUM(K23:K27)</f>
        <v>77497363</v>
      </c>
    </row>
    <row r="29" spans="1:11" ht="12.75">
      <c r="A29" s="214" t="s">
        <v>248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2213366</v>
      </c>
      <c r="K29" s="7">
        <v>7868079</v>
      </c>
    </row>
    <row r="30" spans="1:11" ht="12.75">
      <c r="A30" s="214" t="s">
        <v>249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25960170</v>
      </c>
      <c r="K30" s="7">
        <v>26135000</v>
      </c>
    </row>
    <row r="31" spans="1:11" ht="12.75">
      <c r="A31" s="214" t="s">
        <v>250</v>
      </c>
      <c r="B31" s="215"/>
      <c r="C31" s="215"/>
      <c r="D31" s="215"/>
      <c r="E31" s="215"/>
      <c r="F31" s="215"/>
      <c r="G31" s="215"/>
      <c r="H31" s="215"/>
      <c r="I31" s="1">
        <v>24</v>
      </c>
      <c r="J31" s="7"/>
      <c r="K31" s="7"/>
    </row>
    <row r="32" spans="1:11" ht="12.75">
      <c r="A32" s="211" t="s">
        <v>295</v>
      </c>
      <c r="B32" s="212"/>
      <c r="C32" s="212"/>
      <c r="D32" s="212"/>
      <c r="E32" s="212"/>
      <c r="F32" s="212"/>
      <c r="G32" s="212"/>
      <c r="H32" s="212"/>
      <c r="I32" s="1">
        <v>25</v>
      </c>
      <c r="J32" s="47">
        <f>SUM(J29:J31)</f>
        <v>28173536</v>
      </c>
      <c r="K32" s="47">
        <f>SUM(K29:K31)</f>
        <v>34003079</v>
      </c>
    </row>
    <row r="33" spans="1:11" ht="21.75" customHeight="1">
      <c r="A33" s="211" t="s">
        <v>300</v>
      </c>
      <c r="B33" s="212"/>
      <c r="C33" s="212"/>
      <c r="D33" s="212"/>
      <c r="E33" s="212"/>
      <c r="F33" s="212"/>
      <c r="G33" s="212"/>
      <c r="H33" s="212"/>
      <c r="I33" s="1">
        <v>26</v>
      </c>
      <c r="J33" s="47">
        <f>IF(J28&gt;J32,J28-J32,0)</f>
        <v>0</v>
      </c>
      <c r="K33" s="47">
        <f>IF(K28&gt;K32,K28-K32,0)</f>
        <v>43494284</v>
      </c>
    </row>
    <row r="34" spans="1:11" ht="24" customHeight="1">
      <c r="A34" s="211" t="s">
        <v>301</v>
      </c>
      <c r="B34" s="212"/>
      <c r="C34" s="212"/>
      <c r="D34" s="212"/>
      <c r="E34" s="212"/>
      <c r="F34" s="212"/>
      <c r="G34" s="212"/>
      <c r="H34" s="212"/>
      <c r="I34" s="1">
        <v>27</v>
      </c>
      <c r="J34" s="47">
        <f>IF(J32&gt;J28,J32-J28,0)</f>
        <v>7915176</v>
      </c>
      <c r="K34" s="47"/>
    </row>
    <row r="35" spans="1:11" ht="12.75">
      <c r="A35" s="229" t="s">
        <v>251</v>
      </c>
      <c r="B35" s="257"/>
      <c r="C35" s="257"/>
      <c r="D35" s="257"/>
      <c r="E35" s="257"/>
      <c r="F35" s="257"/>
      <c r="G35" s="257"/>
      <c r="H35" s="257"/>
      <c r="I35" s="266"/>
      <c r="J35" s="266"/>
      <c r="K35" s="267"/>
    </row>
    <row r="36" spans="1:11" ht="12.75">
      <c r="A36" s="214" t="s">
        <v>252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253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25057513</v>
      </c>
      <c r="K37" s="7">
        <v>56604644</v>
      </c>
    </row>
    <row r="38" spans="1:11" ht="12.75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7">
        <v>20011574</v>
      </c>
      <c r="K38" s="7">
        <v>13396318</v>
      </c>
    </row>
    <row r="39" spans="1:11" ht="12.75">
      <c r="A39" s="211" t="s">
        <v>269</v>
      </c>
      <c r="B39" s="212"/>
      <c r="C39" s="212"/>
      <c r="D39" s="212"/>
      <c r="E39" s="212"/>
      <c r="F39" s="212"/>
      <c r="G39" s="212"/>
      <c r="H39" s="212"/>
      <c r="I39" s="1">
        <v>31</v>
      </c>
      <c r="J39" s="47">
        <f>SUM(J36:J38)</f>
        <v>45069087</v>
      </c>
      <c r="K39" s="47">
        <f>SUM(K36:K38)</f>
        <v>70000962</v>
      </c>
    </row>
    <row r="40" spans="1:11" ht="12.75">
      <c r="A40" s="214" t="s">
        <v>255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170000</v>
      </c>
      <c r="K40" s="7"/>
    </row>
    <row r="41" spans="1:11" ht="12.75">
      <c r="A41" s="214" t="s">
        <v>256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30875538</v>
      </c>
      <c r="K41" s="7">
        <v>30868102</v>
      </c>
    </row>
    <row r="42" spans="1:11" ht="12.75">
      <c r="A42" s="214" t="s">
        <v>257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258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8411090</v>
      </c>
      <c r="K43" s="7"/>
    </row>
    <row r="44" spans="1:11" ht="12.75">
      <c r="A44" s="214" t="s">
        <v>259</v>
      </c>
      <c r="B44" s="215"/>
      <c r="C44" s="215"/>
      <c r="D44" s="215"/>
      <c r="E44" s="215"/>
      <c r="F44" s="215"/>
      <c r="G44" s="215"/>
      <c r="H44" s="215"/>
      <c r="I44" s="1">
        <v>36</v>
      </c>
      <c r="J44" s="7">
        <v>130127454</v>
      </c>
      <c r="K44" s="7">
        <v>105603503</v>
      </c>
    </row>
    <row r="45" spans="1:11" ht="12.75">
      <c r="A45" s="211" t="s">
        <v>296</v>
      </c>
      <c r="B45" s="212"/>
      <c r="C45" s="212"/>
      <c r="D45" s="212"/>
      <c r="E45" s="212"/>
      <c r="F45" s="212"/>
      <c r="G45" s="212"/>
      <c r="H45" s="212"/>
      <c r="I45" s="1">
        <v>37</v>
      </c>
      <c r="J45" s="47">
        <f>SUM(J40:J44)</f>
        <v>169584082</v>
      </c>
      <c r="K45" s="47">
        <f>SUM(K40:K44)</f>
        <v>136471605</v>
      </c>
    </row>
    <row r="46" spans="1:11" ht="21" customHeight="1">
      <c r="A46" s="211" t="s">
        <v>299</v>
      </c>
      <c r="B46" s="212"/>
      <c r="C46" s="212"/>
      <c r="D46" s="212"/>
      <c r="E46" s="212"/>
      <c r="F46" s="212"/>
      <c r="G46" s="212"/>
      <c r="H46" s="212"/>
      <c r="I46" s="1">
        <v>38</v>
      </c>
      <c r="J46" s="47">
        <f>IF(J39&gt;J45,J39-J45,0)</f>
        <v>0</v>
      </c>
      <c r="K46" s="47"/>
    </row>
    <row r="47" spans="1:11" ht="21.75" customHeight="1">
      <c r="A47" s="211" t="s">
        <v>298</v>
      </c>
      <c r="B47" s="212"/>
      <c r="C47" s="212"/>
      <c r="D47" s="212"/>
      <c r="E47" s="212"/>
      <c r="F47" s="212"/>
      <c r="G47" s="212"/>
      <c r="H47" s="212"/>
      <c r="I47" s="1">
        <v>39</v>
      </c>
      <c r="J47" s="47">
        <f>IF(J45&gt;J39,J45-J39,0)</f>
        <v>124514995</v>
      </c>
      <c r="K47" s="47">
        <f>IF(K45&gt;K39,K45-K39,0)</f>
        <v>66470643</v>
      </c>
    </row>
    <row r="48" spans="1:11" ht="12.75">
      <c r="A48" s="211" t="s">
        <v>260</v>
      </c>
      <c r="B48" s="212"/>
      <c r="C48" s="212"/>
      <c r="D48" s="212"/>
      <c r="E48" s="212"/>
      <c r="F48" s="212"/>
      <c r="G48" s="212"/>
      <c r="H48" s="212"/>
      <c r="I48" s="1">
        <v>40</v>
      </c>
      <c r="J48" s="47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11" t="s">
        <v>261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47">
        <f>IF(J21-J20+J34-J33+J47-J46&gt;0,J21-J20+J34-J33+J47-J46,0)</f>
        <v>149987593</v>
      </c>
      <c r="K49" s="47">
        <f>IF(K21-K20+K34-K33+K47-K46&gt;0,K21-K20+K34-K33+K47-K46,0)</f>
        <v>47329831</v>
      </c>
    </row>
    <row r="50" spans="1:11" ht="12.75">
      <c r="A50" s="211" t="s">
        <v>262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198922237</v>
      </c>
      <c r="K50" s="7">
        <v>115212162</v>
      </c>
    </row>
    <row r="51" spans="1:11" ht="12.75">
      <c r="A51" s="211" t="s">
        <v>263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/>
    </row>
    <row r="52" spans="1:11" ht="12.75">
      <c r="A52" s="211" t="s">
        <v>264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>
        <v>149987593</v>
      </c>
      <c r="K52" s="7">
        <v>47329831</v>
      </c>
    </row>
    <row r="53" spans="1:11" ht="12.75">
      <c r="A53" s="264" t="s">
        <v>265</v>
      </c>
      <c r="B53" s="265"/>
      <c r="C53" s="265"/>
      <c r="D53" s="265"/>
      <c r="E53" s="265"/>
      <c r="F53" s="265"/>
      <c r="G53" s="265"/>
      <c r="H53" s="265"/>
      <c r="I53" s="4">
        <v>45</v>
      </c>
      <c r="J53" s="52">
        <f>J50+J51-J52</f>
        <v>48934644</v>
      </c>
      <c r="K53" s="52">
        <f>K50+K51-K52</f>
        <v>67882331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N25" sqref="N25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90" t="s">
        <v>270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2"/>
    </row>
    <row r="2" spans="1:12" ht="15.75">
      <c r="A2" s="39"/>
      <c r="B2" s="61"/>
      <c r="C2" s="277" t="s">
        <v>271</v>
      </c>
      <c r="D2" s="277"/>
      <c r="E2" s="64" t="s">
        <v>304</v>
      </c>
      <c r="F2" s="130" t="s">
        <v>19</v>
      </c>
      <c r="G2" s="278" t="s">
        <v>305</v>
      </c>
      <c r="H2" s="279"/>
      <c r="I2" s="129"/>
      <c r="J2" s="61"/>
      <c r="K2" s="61"/>
      <c r="L2" s="65"/>
    </row>
    <row r="3" spans="1:11" ht="23.25" customHeight="1">
      <c r="A3" s="280" t="s">
        <v>55</v>
      </c>
      <c r="B3" s="280"/>
      <c r="C3" s="280"/>
      <c r="D3" s="280"/>
      <c r="E3" s="280"/>
      <c r="F3" s="280"/>
      <c r="G3" s="280"/>
      <c r="H3" s="280"/>
      <c r="I3" s="68" t="s">
        <v>56</v>
      </c>
      <c r="J3" s="69" t="s">
        <v>272</v>
      </c>
      <c r="K3" s="69" t="s">
        <v>273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1">
        <v>2</v>
      </c>
      <c r="J4" s="70" t="s">
        <v>3</v>
      </c>
      <c r="K4" s="70" t="s">
        <v>4</v>
      </c>
    </row>
    <row r="5" spans="1:11" ht="12.75">
      <c r="A5" s="282" t="s">
        <v>274</v>
      </c>
      <c r="B5" s="283"/>
      <c r="C5" s="283"/>
      <c r="D5" s="283"/>
      <c r="E5" s="283"/>
      <c r="F5" s="283"/>
      <c r="G5" s="283"/>
      <c r="H5" s="283"/>
      <c r="I5" s="40">
        <v>1</v>
      </c>
      <c r="J5" s="41">
        <v>1028847600</v>
      </c>
      <c r="K5" s="41">
        <v>1208895930</v>
      </c>
    </row>
    <row r="6" spans="1:11" ht="12.75">
      <c r="A6" s="282" t="s">
        <v>275</v>
      </c>
      <c r="B6" s="283"/>
      <c r="C6" s="283"/>
      <c r="D6" s="283"/>
      <c r="E6" s="283"/>
      <c r="F6" s="283"/>
      <c r="G6" s="283"/>
      <c r="H6" s="283"/>
      <c r="I6" s="40">
        <v>2</v>
      </c>
      <c r="J6" s="42">
        <v>719579</v>
      </c>
      <c r="K6" s="42">
        <v>719579</v>
      </c>
    </row>
    <row r="7" spans="1:11" ht="12.75">
      <c r="A7" s="282" t="s">
        <v>276</v>
      </c>
      <c r="B7" s="283"/>
      <c r="C7" s="283"/>
      <c r="D7" s="283"/>
      <c r="E7" s="283"/>
      <c r="F7" s="283"/>
      <c r="G7" s="283"/>
      <c r="H7" s="283"/>
      <c r="I7" s="40">
        <v>3</v>
      </c>
      <c r="J7" s="42">
        <v>273420895</v>
      </c>
      <c r="K7" s="42">
        <v>235191427</v>
      </c>
    </row>
    <row r="8" spans="1:11" ht="12.75">
      <c r="A8" s="282" t="s">
        <v>277</v>
      </c>
      <c r="B8" s="283"/>
      <c r="C8" s="283"/>
      <c r="D8" s="283"/>
      <c r="E8" s="283"/>
      <c r="F8" s="283"/>
      <c r="G8" s="283"/>
      <c r="H8" s="283"/>
      <c r="I8" s="40">
        <v>4</v>
      </c>
      <c r="J8" s="42">
        <v>37997206</v>
      </c>
      <c r="K8" s="42">
        <v>9052844</v>
      </c>
    </row>
    <row r="9" spans="1:11" ht="12.75">
      <c r="A9" s="282" t="s">
        <v>278</v>
      </c>
      <c r="B9" s="283"/>
      <c r="C9" s="283"/>
      <c r="D9" s="283"/>
      <c r="E9" s="283"/>
      <c r="F9" s="283"/>
      <c r="G9" s="283"/>
      <c r="H9" s="283"/>
      <c r="I9" s="40">
        <v>5</v>
      </c>
      <c r="J9" s="42">
        <v>141826798</v>
      </c>
      <c r="K9" s="42">
        <v>34818819</v>
      </c>
    </row>
    <row r="10" spans="1:11" ht="12.75">
      <c r="A10" s="282" t="s">
        <v>279</v>
      </c>
      <c r="B10" s="283"/>
      <c r="C10" s="283"/>
      <c r="D10" s="283"/>
      <c r="E10" s="283"/>
      <c r="F10" s="283"/>
      <c r="G10" s="283"/>
      <c r="H10" s="283"/>
      <c r="I10" s="40">
        <v>6</v>
      </c>
      <c r="J10" s="42"/>
      <c r="K10" s="42"/>
    </row>
    <row r="11" spans="1:11" ht="12.75">
      <c r="A11" s="282" t="s">
        <v>280</v>
      </c>
      <c r="B11" s="283"/>
      <c r="C11" s="283"/>
      <c r="D11" s="283"/>
      <c r="E11" s="283"/>
      <c r="F11" s="283"/>
      <c r="G11" s="283"/>
      <c r="H11" s="283"/>
      <c r="I11" s="40">
        <v>7</v>
      </c>
      <c r="J11" s="42"/>
      <c r="K11" s="42"/>
    </row>
    <row r="12" spans="1:11" ht="12.75">
      <c r="A12" s="282" t="s">
        <v>281</v>
      </c>
      <c r="B12" s="283"/>
      <c r="C12" s="283"/>
      <c r="D12" s="283"/>
      <c r="E12" s="283"/>
      <c r="F12" s="283"/>
      <c r="G12" s="283"/>
      <c r="H12" s="283"/>
      <c r="I12" s="40">
        <v>8</v>
      </c>
      <c r="J12" s="42"/>
      <c r="K12" s="42"/>
    </row>
    <row r="13" spans="1:11" ht="12.75">
      <c r="A13" s="282" t="s">
        <v>282</v>
      </c>
      <c r="B13" s="283"/>
      <c r="C13" s="283"/>
      <c r="D13" s="283"/>
      <c r="E13" s="283"/>
      <c r="F13" s="283"/>
      <c r="G13" s="283"/>
      <c r="H13" s="283"/>
      <c r="I13" s="40">
        <v>9</v>
      </c>
      <c r="J13" s="42"/>
      <c r="K13" s="42"/>
    </row>
    <row r="14" spans="1:11" ht="12.75">
      <c r="A14" s="284" t="s">
        <v>283</v>
      </c>
      <c r="B14" s="285"/>
      <c r="C14" s="285"/>
      <c r="D14" s="285"/>
      <c r="E14" s="285"/>
      <c r="F14" s="285"/>
      <c r="G14" s="285"/>
      <c r="H14" s="285"/>
      <c r="I14" s="40">
        <v>10</v>
      </c>
      <c r="J14" s="66">
        <f>SUM(J5:J13)</f>
        <v>1482812078</v>
      </c>
      <c r="K14" s="66">
        <f>SUM(K5:K13)</f>
        <v>1488678599</v>
      </c>
    </row>
    <row r="15" spans="1:11" ht="12.75">
      <c r="A15" s="282" t="s">
        <v>284</v>
      </c>
      <c r="B15" s="283"/>
      <c r="C15" s="283"/>
      <c r="D15" s="283"/>
      <c r="E15" s="283"/>
      <c r="F15" s="283"/>
      <c r="G15" s="283"/>
      <c r="H15" s="283"/>
      <c r="I15" s="40">
        <v>11</v>
      </c>
      <c r="J15" s="42">
        <v>-15767</v>
      </c>
      <c r="K15" s="42">
        <v>-7935</v>
      </c>
    </row>
    <row r="16" spans="1:11" ht="12.75">
      <c r="A16" s="282" t="s">
        <v>285</v>
      </c>
      <c r="B16" s="283"/>
      <c r="C16" s="283"/>
      <c r="D16" s="283"/>
      <c r="E16" s="283"/>
      <c r="F16" s="283"/>
      <c r="G16" s="283"/>
      <c r="H16" s="283"/>
      <c r="I16" s="40">
        <v>12</v>
      </c>
      <c r="J16" s="42"/>
      <c r="K16" s="42"/>
    </row>
    <row r="17" spans="1:11" ht="12.75">
      <c r="A17" s="282" t="s">
        <v>286</v>
      </c>
      <c r="B17" s="283"/>
      <c r="C17" s="283"/>
      <c r="D17" s="283"/>
      <c r="E17" s="283"/>
      <c r="F17" s="283"/>
      <c r="G17" s="283"/>
      <c r="H17" s="283"/>
      <c r="I17" s="40">
        <v>13</v>
      </c>
      <c r="J17" s="42"/>
      <c r="K17" s="42"/>
    </row>
    <row r="18" spans="1:11" ht="12.75">
      <c r="A18" s="282" t="s">
        <v>287</v>
      </c>
      <c r="B18" s="283"/>
      <c r="C18" s="283"/>
      <c r="D18" s="283"/>
      <c r="E18" s="283"/>
      <c r="F18" s="283"/>
      <c r="G18" s="283"/>
      <c r="H18" s="283"/>
      <c r="I18" s="40">
        <v>14</v>
      </c>
      <c r="J18" s="42"/>
      <c r="K18" s="42"/>
    </row>
    <row r="19" spans="1:11" ht="12.75">
      <c r="A19" s="282" t="s">
        <v>288</v>
      </c>
      <c r="B19" s="283"/>
      <c r="C19" s="283"/>
      <c r="D19" s="283"/>
      <c r="E19" s="283"/>
      <c r="F19" s="283"/>
      <c r="G19" s="283"/>
      <c r="H19" s="283"/>
      <c r="I19" s="40">
        <v>15</v>
      </c>
      <c r="J19" s="42"/>
      <c r="K19" s="42"/>
    </row>
    <row r="20" spans="1:11" ht="12.75">
      <c r="A20" s="282" t="s">
        <v>289</v>
      </c>
      <c r="B20" s="283"/>
      <c r="C20" s="283"/>
      <c r="D20" s="283"/>
      <c r="E20" s="283"/>
      <c r="F20" s="283"/>
      <c r="G20" s="283"/>
      <c r="H20" s="283"/>
      <c r="I20" s="40">
        <v>16</v>
      </c>
      <c r="J20" s="42">
        <v>106018341</v>
      </c>
      <c r="K20" s="42">
        <v>5874457</v>
      </c>
    </row>
    <row r="21" spans="1:11" ht="12.75">
      <c r="A21" s="284" t="s">
        <v>290</v>
      </c>
      <c r="B21" s="285"/>
      <c r="C21" s="285"/>
      <c r="D21" s="285"/>
      <c r="E21" s="285"/>
      <c r="F21" s="285"/>
      <c r="G21" s="285"/>
      <c r="H21" s="285"/>
      <c r="I21" s="40">
        <v>17</v>
      </c>
      <c r="J21" s="67">
        <f>SUM(J15:J20)</f>
        <v>106002574</v>
      </c>
      <c r="K21" s="67">
        <f>SUM(K15:K20)</f>
        <v>5866522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6" t="s">
        <v>291</v>
      </c>
      <c r="B23" s="287"/>
      <c r="C23" s="287"/>
      <c r="D23" s="287"/>
      <c r="E23" s="287"/>
      <c r="F23" s="287"/>
      <c r="G23" s="287"/>
      <c r="H23" s="287"/>
      <c r="I23" s="43">
        <v>18</v>
      </c>
      <c r="J23" s="41"/>
      <c r="K23" s="41"/>
    </row>
    <row r="24" spans="1:11" ht="17.25" customHeight="1">
      <c r="A24" s="288" t="s">
        <v>292</v>
      </c>
      <c r="B24" s="289"/>
      <c r="C24" s="289"/>
      <c r="D24" s="289"/>
      <c r="E24" s="289"/>
      <c r="F24" s="289"/>
      <c r="G24" s="289"/>
      <c r="H24" s="289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2014-07-24T08:41:19Z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KONCAR-227-10353</vt:lpwstr>
  </property>
  <property fmtid="{D5CDD505-2E9C-101B-9397-08002B2CF9AE}" pid="6" name="_dlc_DocIdItemGuid">
    <vt:lpwstr>7907cef8-5e97-49d4-a127-a715d24f82df</vt:lpwstr>
  </property>
  <property fmtid="{D5CDD505-2E9C-101B-9397-08002B2CF9AE}" pid="7" name="_dlc_DocIdUrl">
    <vt:lpwstr>http://koncarintranet/kddintranet/1511/uču/_layouts/DocIdRedir.aspx?ID=KONCAR-227-10353, KONCAR-227-10353</vt:lpwstr>
  </property>
</Properties>
</file>