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  <sheet name="Notes" sheetId="6" r:id="rId6"/>
  </sheets>
  <definedNames>
    <definedName name="_xlnm.Print_Area" localSheetId="4">'Equity movement'!$A$1:$L$25</definedName>
    <definedName name="_xlnm.Print_Area" localSheetId="0">'General'!$A$1:$I$70</definedName>
    <definedName name="_xlnm.Print_Area" localSheetId="5">'Notes'!$A$1:$J$61</definedName>
  </definedNames>
  <calcPr fullCalcOnLoad="1"/>
</workbook>
</file>

<file path=xl/sharedStrings.xml><?xml version="1.0" encoding="utf-8"?>
<sst xmlns="http://schemas.openxmlformats.org/spreadsheetml/2006/main" count="1708" uniqueCount="332">
  <si>
    <t xml:space="preserve">   3. Goodwill</t>
  </si>
  <si>
    <t/>
  </si>
  <si>
    <t>M.P.</t>
  </si>
  <si>
    <t>3</t>
  </si>
  <si>
    <t>4</t>
  </si>
  <si>
    <t>03282635</t>
  </si>
  <si>
    <t>080040936</t>
  </si>
  <si>
    <t>45050126417</t>
  </si>
  <si>
    <t>ZAGREB</t>
  </si>
  <si>
    <t>FALLEROVO ŠETALIŠTE 22</t>
  </si>
  <si>
    <t>koncar.finance@koncar.hr</t>
  </si>
  <si>
    <t>www.koncar.hr</t>
  </si>
  <si>
    <t>GRAD ZAGREB</t>
  </si>
  <si>
    <t>2711</t>
  </si>
  <si>
    <t>Končar - Energetika i usluge d.o.o</t>
  </si>
  <si>
    <t>Zagreb</t>
  </si>
  <si>
    <t>Končar - Institut za elektrotehniku d.d.</t>
  </si>
  <si>
    <t>Končar - Elektronika i informatika d.d.</t>
  </si>
  <si>
    <t>Končar - Mali električni strojevi d.d.</t>
  </si>
  <si>
    <t>Končar - Generatori i motori d.d.</t>
  </si>
  <si>
    <t>Končar - Obnovljivi izvori d.o.o.</t>
  </si>
  <si>
    <t>Končar - Mjerni transformatori d.d.</t>
  </si>
  <si>
    <t>Končar - Distributivni i specijalni transform. d.d.</t>
  </si>
  <si>
    <t>Končar - Električni aparati srednjeg napona d.d.</t>
  </si>
  <si>
    <t>Končar - Električna vozila d.d.</t>
  </si>
  <si>
    <t>Končar - Sklopna postrojenja d.d.</t>
  </si>
  <si>
    <t>Sesvetski Kraljevec</t>
  </si>
  <si>
    <t>Končar - Kućanski aparati d.o.o.</t>
  </si>
  <si>
    <t>Končar - Električni visokonaponski aparati d.d.</t>
  </si>
  <si>
    <t>Končar - Niskonaponske sklopke i prekidači d.o.o.</t>
  </si>
  <si>
    <t>Končar - Ugostiteljska oprema d.d.</t>
  </si>
  <si>
    <t>Končar - Alati d.d.</t>
  </si>
  <si>
    <t>Končar - Montažni inženjering d.d.</t>
  </si>
  <si>
    <t>Končar - Inženjering za energetiku i transport d.d.</t>
  </si>
  <si>
    <t>Končar - Metalne konstrukcije d.d.</t>
  </si>
  <si>
    <t>Kones AG</t>
  </si>
  <si>
    <t>Zurich, Švicarska</t>
  </si>
  <si>
    <t>BRANKA VELKOVSKI</t>
  </si>
  <si>
    <t>01 3667175</t>
  </si>
  <si>
    <t>01 3655377</t>
  </si>
  <si>
    <t>branka.velkovski@koncar.hr</t>
  </si>
  <si>
    <t>DARINKO BAGO</t>
  </si>
  <si>
    <t xml:space="preserve"> </t>
  </si>
  <si>
    <t>Appendix 1</t>
  </si>
  <si>
    <t>Reporting period:</t>
  </si>
  <si>
    <t>to</t>
  </si>
  <si>
    <t>Registration number (MB)</t>
  </si>
  <si>
    <t>Identification number of subject (MBS)</t>
  </si>
  <si>
    <t>Personal identification number (OIB)</t>
  </si>
  <si>
    <t>Issueer company:</t>
  </si>
  <si>
    <t>KONČAR - ELECTRICAL INDUSTRY Inc.</t>
  </si>
  <si>
    <t>Postal code and place</t>
  </si>
  <si>
    <t>Street and number</t>
  </si>
  <si>
    <t xml:space="preserve"> E-mail address:</t>
  </si>
  <si>
    <t>Internet address:</t>
  </si>
  <si>
    <t>Code and name of comune/town</t>
  </si>
  <si>
    <t>Code and  county name</t>
  </si>
  <si>
    <t>Consolidated statement</t>
  </si>
  <si>
    <t>YES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</si>
  <si>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</si>
  <si>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</si>
  <si>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</si>
  <si>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</si>
  <si>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in appendix</t>
  </si>
  <si>
    <t>Registration number:</t>
  </si>
  <si>
    <t>Book keeping service:</t>
  </si>
  <si>
    <t>Contact person:</t>
  </si>
  <si>
    <t>(fill in only surname and name of contact person)</t>
  </si>
  <si>
    <t>Phone number:</t>
  </si>
  <si>
    <t>Fascimile:</t>
  </si>
  <si>
    <t>E-mail address:</t>
  </si>
  <si>
    <t>Surname and name</t>
  </si>
  <si>
    <t>(authorised person for representation)</t>
  </si>
  <si>
    <t xml:space="preserve">Disclosure documents: </t>
  </si>
  <si>
    <t>2. Report of the Management Board on position of the Company</t>
  </si>
  <si>
    <t>3. Statement of responsible persons for preparation of financial statements</t>
  </si>
  <si>
    <t>(signed by authorised person for representation)</t>
  </si>
  <si>
    <t>Balance Sheet</t>
  </si>
  <si>
    <t>Company: Končar - Electrical Industry Inc.</t>
  </si>
  <si>
    <t>Position</t>
  </si>
  <si>
    <t>AOP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</si>
  <si>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</si>
  <si>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</si>
  <si>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</si>
  <si>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</si>
  <si>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</si>
  <si>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</si>
  <si>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</si>
  <si>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</si>
  <si>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</si>
  <si>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</si>
  <si>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</si>
  <si>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</si>
  <si>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</si>
  <si>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</si>
  <si>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</si>
  <si>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</si>
  <si>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</si>
  <si>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</si>
  <si>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</si>
  <si>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</si>
  <si>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</si>
  <si>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</si>
  <si>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</si>
  <si>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</si>
  <si>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</si>
  <si>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</si>
  <si>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</si>
  <si>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</si>
  <si>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</si>
  <si>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</si>
  <si>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</si>
  <si>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</si>
  <si>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</si>
  <si>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</si>
  <si>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</si>
  <si>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</si>
  <si>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</si>
  <si>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</si>
  <si>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</si>
  <si>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</si>
  <si>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</si>
  <si>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</si>
  <si>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</si>
  <si>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</si>
  <si>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</si>
  <si>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</si>
  <si>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</si>
  <si>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</si>
  <si>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</si>
  <si>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</si>
  <si>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</si>
  <si>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</si>
  <si>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</si>
  <si>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</si>
  <si>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</si>
  <si>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EQUITY AND LIABILITIES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</si>
  <si>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</si>
  <si>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</si>
  <si>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</si>
  <si>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</si>
  <si>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</si>
  <si>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</si>
  <si>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</si>
  <si>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</si>
  <si>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</si>
  <si>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</si>
  <si>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</si>
  <si>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</si>
  <si>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</si>
  <si>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</si>
  <si>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</si>
  <si>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</si>
  <si>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</si>
  <si>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</si>
  <si>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</si>
  <si>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</si>
  <si>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</si>
  <si>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</si>
  <si>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</si>
  <si>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</si>
  <si>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</si>
  <si>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</si>
  <si>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</si>
  <si>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</si>
  <si>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</si>
  <si>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</si>
  <si>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</si>
  <si>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</si>
  <si>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</si>
  <si>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</si>
  <si>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</si>
  <si>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</si>
  <si>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</si>
  <si>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</si>
  <si>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</si>
  <si>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</si>
  <si>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</si>
  <si>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</si>
  <si>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</si>
  <si>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</si>
  <si>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Income statement</t>
  </si>
  <si>
    <t>Company: Končar -Electrical Industry Inc.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</si>
  <si>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</si>
  <si>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</si>
  <si>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</si>
  <si>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</si>
  <si>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</si>
  <si>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</si>
  <si>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</si>
  <si>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</si>
  <si>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</si>
  <si>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</si>
  <si>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</si>
  <si>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</si>
  <si>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</si>
  <si>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</si>
  <si>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</si>
  <si>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</si>
  <si>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</si>
  <si>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</si>
  <si>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</si>
  <si>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</si>
  <si>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</si>
  <si>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</si>
  <si>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</si>
  <si>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</si>
  <si>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</si>
  <si>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</si>
  <si>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</si>
  <si>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</si>
  <si>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</si>
  <si>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</si>
  <si>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</si>
  <si>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</si>
  <si>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</si>
  <si>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</si>
  <si>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</si>
  <si>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</si>
  <si>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</si>
  <si>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</si>
  <si>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</si>
  <si>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</si>
  <si>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</si>
  <si>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</si>
  <si>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</si>
  <si>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</si>
  <si>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</si>
  <si>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</si>
  <si>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</si>
  <si>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</si>
  <si>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</si>
  <si>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</si>
  <si>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</si>
  <si>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</si>
  <si>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</si>
  <si>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</si>
  <si>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</si>
  <si>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</si>
  <si>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</si>
  <si>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</si>
  <si>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</si>
  <si>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</si>
  <si>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</si>
  <si>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</si>
  <si>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</si>
  <si>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STATEMENT OF CASH FLOWS  - Direct method</t>
  </si>
  <si>
    <t>Legal entity: Končar Electrical Industry INC.</t>
  </si>
  <si>
    <t xml:space="preserve">Position </t>
  </si>
  <si>
    <t xml:space="preserve">AOP
</t>
  </si>
  <si>
    <t>CASH FLOW FROM OPERATING ACTIVITIES</t>
  </si>
  <si>
    <t xml:space="preserve">     1. Cash receipts from customers</t>
  </si>
  <si>
    <t xml:space="preserve">     2. Cash receipts from royalities, fees, commissions, etc.</t>
  </si>
  <si>
    <t xml:space="preserve">     3. Cash receipts from insurance for damages compensation</t>
  </si>
  <si>
    <t xml:space="preserve">     4. Cash receipts arising from tax refunds</t>
  </si>
  <si>
    <t xml:space="preserve">     5. Other cash receipts</t>
  </si>
  <si>
    <t>I.  Total increase in cash flow from operating activities (001 do 005)</t>
  </si>
  <si>
    <t xml:space="preserve">     1. Cash paid to suppliers</t>
  </si>
  <si>
    <t xml:space="preserve">     2. Cash paid to employees</t>
  </si>
  <si>
    <t xml:space="preserve">     3. Cash outflows for insurance for damages compensation</t>
  </si>
  <si>
    <t xml:space="preserve">     4. Interest paid</t>
  </si>
  <si>
    <t xml:space="preserve">     5. Tax paid</t>
  </si>
  <si>
    <t xml:space="preserve">     6. Other cash outflows</t>
  </si>
  <si>
    <t>II.  Total decrease in cash flow from operating activities (007 do 012)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</si>
  <si>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</si>
  <si>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</si>
  <si>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</si>
  <si>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</si>
  <si>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</si>
  <si>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</si>
  <si>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activities(016 do 020)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</si>
  <si>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</si>
  <si>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</si>
  <si>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</si>
  <si>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</si>
  <si>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</si>
  <si>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</si>
  <si>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</si>
  <si>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(028 do 030)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</si>
  <si>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</si>
  <si>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</si>
  <si>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</si>
  <si>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</si>
  <si>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</si>
  <si>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Total decreases of cash flows (015 – 014 + 027– 026 + 039 – 038)</t>
  </si>
  <si>
    <t>Cash and cash equivalents at the beginning of period</t>
  </si>
  <si>
    <t>Decrease in cash and cash equivalents</t>
  </si>
  <si>
    <t>Increase in cash and cash equivalents</t>
  </si>
  <si>
    <t>Cash and cash equivalents at the end of period</t>
  </si>
  <si>
    <t>STATEMENT OF CHANGES IN EQUITY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</si>
  <si>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</si>
  <si>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</si>
  <si>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</si>
  <si>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</si>
  <si>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</si>
  <si>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</si>
  <si>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</si>
  <si>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</si>
  <si>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</si>
  <si>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</si>
  <si>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</si>
  <si>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</si>
  <si>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</si>
  <si>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11. Foreign exchenge differences ffrom foreign investments</t>
  </si>
  <si>
    <t>12. Current and deferred taxes</t>
  </si>
  <si>
    <t>13. Cash flow hedge</t>
  </si>
  <si>
    <t>14. Change of accounting policies</t>
  </si>
  <si>
    <t>15. Correction of significant mistakes of prior period</t>
  </si>
  <si>
    <t>16. Other changes</t>
  </si>
  <si>
    <t>17.Total increase or decrease of equity (AOP 011 to 016)</t>
  </si>
  <si>
    <t>17 a. Attributable to majority owners</t>
  </si>
  <si>
    <t>17 b. Attributable to minority interest</t>
  </si>
  <si>
    <t>Notes to the consolidated financial reports</t>
  </si>
  <si>
    <t>IV. Total cash outflows from investing activities (022 do 024)</t>
  </si>
  <si>
    <t>VI. Total cash outflows from financing activities (032 do 036)</t>
  </si>
  <si>
    <t>Notes</t>
  </si>
  <si>
    <t>5</t>
  </si>
  <si>
    <t>Annual financial report of entrepreneur  GFI-POD</t>
  </si>
  <si>
    <t>1. Revised Financial statements together with the auditor's report</t>
  </si>
  <si>
    <t>Total increases of cash flows (014 – 015 + 026– 027 + 038 – 039)</t>
  </si>
  <si>
    <t xml:space="preserve">A1) NET INCREASE OF CASH FLOW FROM OPERATING ACTIVITIES </t>
  </si>
  <si>
    <t>A2) NET DECREASE OF CASH FLOW FROM OPERATING ACTIVITIES</t>
  </si>
  <si>
    <t>B1) NET INCREASE OF CASH FLOW FROM INVESTING ACTIVITIES</t>
  </si>
  <si>
    <t>B2) NET DECREASE OF CASH FLOW FROM INVESTING  ACTIVITIES</t>
  </si>
  <si>
    <t>C1) NET INCREASE OF CASH FLOW FROM FINANCING ACTIVITIES</t>
  </si>
  <si>
    <t>C2) NET DECREASE OF CASH FLOW FROM FINANCING  ACTIVITIES</t>
  </si>
  <si>
    <t>5. The decision on the distribution of profits or covering the losses</t>
  </si>
  <si>
    <t>4. The decision of the competent authority (the proposal) about the determining of the annual financial statements</t>
  </si>
  <si>
    <t>as of 31.12.2013.</t>
  </si>
  <si>
    <t>period 1.1.2013. to 31.12.2013.</t>
  </si>
  <si>
    <t>028, 029</t>
  </si>
  <si>
    <t>041, 043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</si>
</sst>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8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 vertical="center" wrapText="1"/>
      <protection hidden="1"/>
    </xf>
    <xf numFmtId="0" fontId="11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2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3" xfId="57" applyFont="1" applyBorder="1" applyAlignment="1">
      <alignment/>
      <protection/>
    </xf>
    <xf numFmtId="0" fontId="3" fillId="0" borderId="24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/>
      <protection hidden="1"/>
    </xf>
    <xf numFmtId="0" fontId="3" fillId="0" borderId="24" xfId="57" applyFont="1" applyFill="1" applyBorder="1" applyAlignment="1" applyProtection="1">
      <alignment/>
      <protection hidden="1"/>
    </xf>
    <xf numFmtId="0" fontId="3" fillId="0" borderId="24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4" xfId="57" applyFont="1" applyFill="1" applyBorder="1" applyAlignment="1" applyProtection="1">
      <alignment horizontal="right" vertical="center"/>
      <protection hidden="1" locked="0"/>
    </xf>
    <xf numFmtId="0" fontId="3" fillId="0" borderId="24" xfId="57" applyFont="1" applyBorder="1" applyAlignment="1" applyProtection="1">
      <alignment vertical="top"/>
      <protection hidden="1"/>
    </xf>
    <xf numFmtId="0" fontId="3" fillId="0" borderId="24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16" xfId="57" applyFont="1" applyBorder="1" applyAlignment="1" applyProtection="1">
      <alignment horizontal="right" vertical="top"/>
      <protection hidden="1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4" xfId="57" applyFont="1" applyBorder="1" applyAlignment="1" applyProtection="1">
      <alignment horizontal="lef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4" xfId="57" applyFont="1" applyFill="1" applyBorder="1" applyAlignment="1" applyProtection="1">
      <alignment vertical="center"/>
      <protection hidden="1"/>
    </xf>
    <xf numFmtId="0" fontId="12" fillId="0" borderId="24" xfId="62" applyFont="1" applyFill="1" applyBorder="1" applyAlignment="1" applyProtection="1">
      <alignment vertical="center"/>
      <protection hidden="1"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/>
      <protection hidden="1"/>
    </xf>
    <xf numFmtId="0" fontId="3" fillId="0" borderId="28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3" fillId="0" borderId="21" xfId="57" applyFont="1" applyBorder="1" applyAlignment="1" applyProtection="1">
      <alignment horizontal="center" vertical="center"/>
      <protection hidden="1" locked="0"/>
    </xf>
    <xf numFmtId="0" fontId="3" fillId="0" borderId="22" xfId="57" applyFont="1" applyBorder="1" applyAlignment="1">
      <alignment/>
      <protection/>
    </xf>
    <xf numFmtId="0" fontId="3" fillId="0" borderId="29" xfId="57" applyFont="1" applyBorder="1" applyAlignment="1">
      <alignment/>
      <protection/>
    </xf>
    <xf numFmtId="0" fontId="3" fillId="0" borderId="30" xfId="57" applyFont="1" applyFill="1" applyBorder="1" applyAlignment="1" applyProtection="1">
      <alignment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29" xfId="57" applyFont="1" applyBorder="1" applyAlignment="1" applyProtection="1">
      <alignment/>
      <protection hidden="1"/>
    </xf>
    <xf numFmtId="0" fontId="3" fillId="0" borderId="30" xfId="57" applyFont="1" applyBorder="1" applyAlignment="1" applyProtection="1">
      <alignment/>
      <protection hidden="1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15" fillId="0" borderId="0" xfId="62" applyFont="1">
      <alignment vertical="top"/>
      <protection/>
    </xf>
    <xf numFmtId="0" fontId="1" fillId="0" borderId="0" xfId="0" applyFont="1" applyAlignment="1">
      <alignment/>
    </xf>
    <xf numFmtId="0" fontId="15" fillId="0" borderId="0" xfId="62" applyFont="1" applyAlignment="1">
      <alignment/>
      <protection/>
    </xf>
    <xf numFmtId="0" fontId="1" fillId="0" borderId="0" xfId="62" applyFont="1" applyAlignment="1">
      <alignment/>
      <protection/>
    </xf>
    <xf numFmtId="0" fontId="6" fillId="0" borderId="0" xfId="62" applyFont="1" applyAlignment="1">
      <alignment horizontal="center"/>
      <protection/>
    </xf>
    <xf numFmtId="0" fontId="6" fillId="0" borderId="0" xfId="62" applyFont="1" applyAlignment="1">
      <alignment horizontal="left"/>
      <protection/>
    </xf>
    <xf numFmtId="0" fontId="1" fillId="0" borderId="0" xfId="62" applyFont="1" applyAlignment="1">
      <alignment horizontal="left"/>
      <protection/>
    </xf>
    <xf numFmtId="0" fontId="16" fillId="0" borderId="0" xfId="62" applyFont="1" applyAlignment="1">
      <alignment/>
      <protection/>
    </xf>
    <xf numFmtId="0" fontId="6" fillId="0" borderId="0" xfId="0" applyFont="1" applyAlignment="1">
      <alignment/>
    </xf>
    <xf numFmtId="0" fontId="16" fillId="0" borderId="0" xfId="62" applyFont="1" applyFill="1" applyAlignment="1">
      <alignment/>
      <protection/>
    </xf>
    <xf numFmtId="0" fontId="15" fillId="0" borderId="0" xfId="62" applyFont="1" applyFill="1">
      <alignment vertical="top"/>
      <protection/>
    </xf>
    <xf numFmtId="0" fontId="1" fillId="33" borderId="0" xfId="0" applyFont="1" applyFill="1" applyAlignment="1">
      <alignment/>
    </xf>
    <xf numFmtId="3" fontId="0" fillId="0" borderId="19" xfId="0" applyNumberFormat="1" applyFont="1" applyFill="1" applyBorder="1" applyAlignment="1">
      <alignment vertical="center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0" fillId="0" borderId="0" xfId="57" applyFont="1" applyAlignment="1">
      <alignment/>
      <protection/>
    </xf>
    <xf numFmtId="0" fontId="2" fillId="0" borderId="30" xfId="0" applyFont="1" applyFill="1" applyBorder="1" applyAlignment="1" applyProtection="1">
      <alignment vertical="center" wrapText="1"/>
      <protection hidden="1"/>
    </xf>
    <xf numFmtId="0" fontId="2" fillId="0" borderId="26" xfId="0" applyFont="1" applyFill="1" applyBorder="1" applyAlignment="1" applyProtection="1">
      <alignment vertical="center" wrapText="1"/>
      <protection hidden="1"/>
    </xf>
    <xf numFmtId="0" fontId="15" fillId="0" borderId="0" xfId="62" applyFont="1" applyFill="1" applyAlignment="1">
      <alignment horizontal="left" vertical="top"/>
      <protection/>
    </xf>
    <xf numFmtId="3" fontId="15" fillId="0" borderId="0" xfId="62" applyNumberFormat="1" applyFont="1" applyFill="1" applyAlignment="1">
      <alignment horizontal="left" vertical="top"/>
      <protection/>
    </xf>
    <xf numFmtId="0" fontId="1" fillId="0" borderId="0" xfId="0" applyFont="1" applyAlignment="1">
      <alignment horizontal="left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3" fontId="1" fillId="34" borderId="10" xfId="0" applyNumberFormat="1" applyFont="1" applyFill="1" applyBorder="1" applyAlignment="1" applyProtection="1">
      <alignment vertical="center"/>
      <protection hidden="1"/>
    </xf>
    <xf numFmtId="3" fontId="1" fillId="34" borderId="15" xfId="0" applyNumberFormat="1" applyFont="1" applyFill="1" applyBorder="1" applyAlignment="1" applyProtection="1">
      <alignment vertical="center"/>
      <protection hidden="1"/>
    </xf>
    <xf numFmtId="3" fontId="1" fillId="34" borderId="13" xfId="0" applyNumberFormat="1" applyFont="1" applyFill="1" applyBorder="1" applyAlignment="1" applyProtection="1">
      <alignment vertical="center"/>
      <protection hidden="1"/>
    </xf>
    <xf numFmtId="167" fontId="2" fillId="0" borderId="14" xfId="0" applyNumberFormat="1" applyFont="1" applyFill="1" applyBorder="1" applyAlignment="1">
      <alignment horizontal="center" vertical="center"/>
    </xf>
    <xf numFmtId="3" fontId="1" fillId="34" borderId="14" xfId="0" applyNumberFormat="1" applyFont="1" applyFill="1" applyBorder="1" applyAlignment="1" applyProtection="1">
      <alignment vertical="center"/>
      <protection hidden="1"/>
    </xf>
    <xf numFmtId="3" fontId="1" fillId="34" borderId="31" xfId="0" applyNumberFormat="1" applyFont="1" applyFill="1" applyBorder="1" applyAlignment="1" applyProtection="1">
      <alignment vertical="center"/>
      <protection hidden="1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12" fillId="0" borderId="0" xfId="57" applyFont="1" applyBorder="1" applyAlignment="1" applyProtection="1">
      <alignment/>
      <protection hidden="1"/>
    </xf>
    <xf numFmtId="0" fontId="12" fillId="0" borderId="0" xfId="57" applyFont="1" applyAlignment="1" applyProtection="1">
      <alignment/>
      <protection hidden="1"/>
    </xf>
    <xf numFmtId="0" fontId="12" fillId="0" borderId="0" xfId="57" applyFont="1" applyBorder="1" applyAlignment="1" applyProtection="1">
      <alignment wrapText="1"/>
      <protection hidden="1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4" borderId="10" xfId="0" applyNumberFormat="1" applyFont="1" applyFill="1" applyBorder="1" applyAlignment="1" applyProtection="1">
      <alignment vertical="center"/>
      <protection hidden="1"/>
    </xf>
    <xf numFmtId="167" fontId="2" fillId="0" borderId="11" xfId="0" applyNumberFormat="1" applyFont="1" applyFill="1" applyBorder="1" applyAlignment="1">
      <alignment horizontal="center" vertical="center"/>
    </xf>
    <xf numFmtId="3" fontId="1" fillId="34" borderId="13" xfId="0" applyNumberFormat="1" applyFont="1" applyFill="1" applyBorder="1" applyAlignment="1" applyProtection="1">
      <alignment vertic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4" xfId="57" applyFont="1" applyFill="1" applyBorder="1" applyAlignment="1" applyProtection="1">
      <alignment horizontal="left" vertical="center" wrapText="1"/>
      <protection hidden="1"/>
    </xf>
    <xf numFmtId="0" fontId="10" fillId="0" borderId="16" xfId="57" applyFont="1" applyBorder="1" applyAlignment="1" applyProtection="1">
      <alignment horizontal="center" vertical="center" wrapText="1"/>
      <protection hidden="1"/>
    </xf>
    <xf numFmtId="0" fontId="10" fillId="0" borderId="0" xfId="57" applyFont="1" applyBorder="1" applyAlignment="1" applyProtection="1">
      <alignment horizontal="center" vertical="center" wrapText="1"/>
      <protection hidden="1"/>
    </xf>
    <xf numFmtId="0" fontId="10" fillId="0" borderId="24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4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4" xfId="57" applyFont="1" applyBorder="1" applyAlignment="1" applyProtection="1">
      <alignment horizontal="right" wrapText="1"/>
      <protection hidden="1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>
      <alignment horizontal="left" vertical="center"/>
      <protection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6" xfId="53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3" fillId="0" borderId="27" xfId="57" applyFont="1" applyFill="1" applyBorder="1" applyAlignment="1">
      <alignment horizontal="left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4" xfId="57" applyFont="1" applyBorder="1" applyAlignment="1" applyProtection="1">
      <alignment horizontal="right" vertical="center" wrapText="1"/>
      <protection hidden="1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left"/>
      <protection/>
    </xf>
    <xf numFmtId="0" fontId="3" fillId="0" borderId="24" xfId="57" applyFont="1" applyBorder="1" applyAlignment="1">
      <alignment horizontal="left"/>
      <protection/>
    </xf>
    <xf numFmtId="0" fontId="9" fillId="0" borderId="0" xfId="0" applyFont="1" applyAlignment="1">
      <alignment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2" xfId="57" applyFont="1" applyBorder="1" applyAlignment="1" applyProtection="1">
      <alignment horizontal="center" vertical="top"/>
      <protection hidden="1"/>
    </xf>
    <xf numFmtId="0" fontId="3" fillId="0" borderId="32" xfId="57" applyFont="1" applyBorder="1" applyAlignment="1">
      <alignment horizontal="center"/>
      <protection/>
    </xf>
    <xf numFmtId="0" fontId="3" fillId="0" borderId="33" xfId="57" applyFont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3" fillId="0" borderId="28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 applyProtection="1">
      <alignment horizontal="center" vertical="top"/>
      <protection hidden="1"/>
    </xf>
    <xf numFmtId="0" fontId="3" fillId="0" borderId="27" xfId="57" applyFont="1" applyFill="1" applyBorder="1" applyAlignment="1" applyProtection="1">
      <alignment horizontal="center"/>
      <protection hidden="1"/>
    </xf>
    <xf numFmtId="49" fontId="4" fillId="0" borderId="26" xfId="53" applyNumberFormat="1" applyFill="1" applyBorder="1" applyAlignment="1" applyProtection="1">
      <alignment horizontal="left" vertical="center"/>
      <protection hidden="1" locked="0"/>
    </xf>
    <xf numFmtId="0" fontId="3" fillId="0" borderId="24" xfId="57" applyFont="1" applyBorder="1" applyAlignment="1" applyProtection="1">
      <alignment horizontal="right"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14" fillId="0" borderId="0" xfId="62" applyFont="1" applyBorder="1" applyAlignment="1">
      <alignment/>
      <protection/>
    </xf>
    <xf numFmtId="0" fontId="12" fillId="0" borderId="0" xfId="62" applyFont="1" applyBorder="1" applyAlignment="1" applyProtection="1">
      <alignment horizontal="left"/>
      <protection hidden="1"/>
    </xf>
    <xf numFmtId="0" fontId="8" fillId="0" borderId="0" xfId="62" applyBorder="1" applyAlignment="1">
      <alignment/>
      <protection/>
    </xf>
    <xf numFmtId="0" fontId="8" fillId="0" borderId="24" xfId="62" applyBorder="1" applyAlignment="1">
      <alignment/>
      <protection/>
    </xf>
    <xf numFmtId="0" fontId="12" fillId="0" borderId="0" xfId="62" applyFont="1" applyFill="1" applyBorder="1" applyAlignment="1" applyProtection="1">
      <alignment horizontal="left"/>
      <protection hidden="1"/>
    </xf>
    <xf numFmtId="0" fontId="8" fillId="0" borderId="0" xfId="62" applyFill="1" applyBorder="1" applyAlignment="1">
      <alignment/>
      <protection/>
    </xf>
    <xf numFmtId="0" fontId="8" fillId="0" borderId="24" xfId="62" applyFill="1" applyBorder="1" applyAlignment="1">
      <alignment/>
      <protection/>
    </xf>
    <xf numFmtId="0" fontId="3" fillId="0" borderId="31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29" xfId="0" applyFont="1" applyFill="1" applyBorder="1" applyAlignment="1" applyProtection="1">
      <alignment vertical="center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46" xfId="0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29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7" fillId="0" borderId="27" xfId="62" applyFont="1" applyFill="1" applyBorder="1" applyAlignment="1">
      <alignment horizontal="left" vertical="center" wrapText="1"/>
      <protection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9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6" fillId="0" borderId="0" xfId="62" applyFont="1" applyAlignment="1">
      <alignment horizontal="center"/>
      <protection/>
    </xf>
    <xf numFmtId="0" fontId="6" fillId="0" borderId="0" xfId="62" applyFont="1" applyAlignment="1">
      <alignment horizontal="left"/>
      <protection/>
    </xf>
    <xf numFmtId="0" fontId="15" fillId="0" borderId="0" xfId="62" applyFont="1" applyFill="1" applyAlignment="1">
      <alignment horizontal="left" vertical="top" wrapText="1"/>
      <protection/>
    </xf>
    <xf numFmtId="167" fontId="2" fillId="0" borderId="3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ncar.finance@koncar.hr" TargetMode="External" /><Relationship Id="rId2" Type="http://schemas.openxmlformats.org/officeDocument/2006/relationships/hyperlink" Target="http://www.koncar.hr/" TargetMode="External" /><Relationship Id="rId3" Type="http://schemas.openxmlformats.org/officeDocument/2006/relationships/hyperlink" Target="mailto:branka.velkovski@koncar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view="pageBreakPreview" zoomScale="110" zoomScaleSheetLayoutView="110" zoomScalePageLayoutView="0" workbookViewId="0" topLeftCell="A1">
      <selection activeCell="H9" sqref="H9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2" t="s">
        <v>43</v>
      </c>
      <c r="B1" s="182"/>
      <c r="C1" s="182"/>
      <c r="D1" s="65"/>
      <c r="E1" s="65"/>
      <c r="F1" s="65"/>
      <c r="G1" s="65"/>
      <c r="H1" s="65"/>
      <c r="I1" s="66"/>
      <c r="J1" s="10"/>
      <c r="K1" s="10"/>
      <c r="L1" s="10"/>
    </row>
    <row r="2" spans="1:12" ht="12.75">
      <c r="A2" s="149" t="s">
        <v>44</v>
      </c>
      <c r="B2" s="150"/>
      <c r="C2" s="150"/>
      <c r="D2" s="151"/>
      <c r="E2" s="94">
        <v>41275</v>
      </c>
      <c r="F2" s="12"/>
      <c r="G2" s="13" t="s">
        <v>45</v>
      </c>
      <c r="H2" s="94">
        <v>41639</v>
      </c>
      <c r="I2" s="67"/>
      <c r="J2" s="10"/>
      <c r="K2" s="10"/>
      <c r="L2" s="10"/>
    </row>
    <row r="3" spans="1:12" ht="12.75">
      <c r="A3" s="68"/>
      <c r="B3" s="14"/>
      <c r="C3" s="14"/>
      <c r="D3" s="14"/>
      <c r="E3" s="15"/>
      <c r="F3" s="15"/>
      <c r="G3" s="14"/>
      <c r="H3" s="14"/>
      <c r="I3" s="69"/>
      <c r="J3" s="10"/>
      <c r="K3" s="10"/>
      <c r="L3" s="10"/>
    </row>
    <row r="4" spans="1:12" ht="15">
      <c r="A4" s="152" t="s">
        <v>317</v>
      </c>
      <c r="B4" s="153"/>
      <c r="C4" s="153"/>
      <c r="D4" s="153"/>
      <c r="E4" s="153"/>
      <c r="F4" s="153"/>
      <c r="G4" s="153"/>
      <c r="H4" s="153"/>
      <c r="I4" s="154"/>
      <c r="J4" s="10"/>
      <c r="K4" s="10"/>
      <c r="L4" s="10"/>
    </row>
    <row r="5" spans="1:12" ht="12.75">
      <c r="A5" s="70"/>
      <c r="B5" s="16"/>
      <c r="C5" s="16"/>
      <c r="D5" s="16"/>
      <c r="E5" s="17"/>
      <c r="F5" s="71"/>
      <c r="G5" s="18"/>
      <c r="H5" s="19"/>
      <c r="I5" s="72"/>
      <c r="J5" s="10"/>
      <c r="K5" s="10"/>
      <c r="L5" s="10"/>
    </row>
    <row r="6" spans="1:12" ht="12.75">
      <c r="A6" s="155" t="s">
        <v>46</v>
      </c>
      <c r="B6" s="156"/>
      <c r="C6" s="147" t="s">
        <v>5</v>
      </c>
      <c r="D6" s="148"/>
      <c r="E6" s="27"/>
      <c r="F6" s="27"/>
      <c r="G6" s="27"/>
      <c r="H6" s="27"/>
      <c r="I6" s="73"/>
      <c r="J6" s="10"/>
      <c r="K6" s="10"/>
      <c r="L6" s="10"/>
    </row>
    <row r="7" spans="1:12" ht="12.75">
      <c r="A7" s="74"/>
      <c r="B7" s="22"/>
      <c r="C7" s="16"/>
      <c r="D7" s="16"/>
      <c r="E7" s="27"/>
      <c r="F7" s="27"/>
      <c r="G7" s="27"/>
      <c r="H7" s="27"/>
      <c r="I7" s="73"/>
      <c r="J7" s="10"/>
      <c r="K7" s="10"/>
      <c r="L7" s="10"/>
    </row>
    <row r="8" spans="1:12" ht="24" customHeight="1">
      <c r="A8" s="157" t="s">
        <v>47</v>
      </c>
      <c r="B8" s="158"/>
      <c r="C8" s="147" t="s">
        <v>6</v>
      </c>
      <c r="D8" s="148"/>
      <c r="E8" s="27"/>
      <c r="F8" s="27"/>
      <c r="G8" s="27"/>
      <c r="H8" s="27"/>
      <c r="I8" s="75"/>
      <c r="J8" s="10"/>
      <c r="K8" s="10"/>
      <c r="L8" s="10"/>
    </row>
    <row r="9" spans="1:12" ht="12.75">
      <c r="A9" s="76"/>
      <c r="B9" s="41"/>
      <c r="C9" s="20"/>
      <c r="D9" s="25"/>
      <c r="E9" s="16"/>
      <c r="F9" s="16"/>
      <c r="G9" s="16"/>
      <c r="H9" s="16"/>
      <c r="I9" s="75"/>
      <c r="J9" s="10"/>
      <c r="K9" s="10"/>
      <c r="L9" s="10"/>
    </row>
    <row r="10" spans="1:12" ht="12.75">
      <c r="A10" s="144" t="s">
        <v>48</v>
      </c>
      <c r="B10" s="145"/>
      <c r="C10" s="147" t="s">
        <v>7</v>
      </c>
      <c r="D10" s="148"/>
      <c r="E10" s="16"/>
      <c r="F10" s="16"/>
      <c r="G10" s="16"/>
      <c r="H10" s="16"/>
      <c r="I10" s="75"/>
      <c r="J10" s="10"/>
      <c r="K10" s="10"/>
      <c r="L10" s="10"/>
    </row>
    <row r="11" spans="1:12" ht="12.75">
      <c r="A11" s="146"/>
      <c r="B11" s="145"/>
      <c r="C11" s="16"/>
      <c r="D11" s="16"/>
      <c r="E11" s="16"/>
      <c r="F11" s="16"/>
      <c r="G11" s="16"/>
      <c r="H11" s="16"/>
      <c r="I11" s="75"/>
      <c r="J11" s="10"/>
      <c r="K11" s="10"/>
      <c r="L11" s="10"/>
    </row>
    <row r="12" spans="1:12" ht="12.75">
      <c r="A12" s="155" t="s">
        <v>49</v>
      </c>
      <c r="B12" s="156"/>
      <c r="C12" s="159" t="s">
        <v>50</v>
      </c>
      <c r="D12" s="160"/>
      <c r="E12" s="160"/>
      <c r="F12" s="160"/>
      <c r="G12" s="160"/>
      <c r="H12" s="160"/>
      <c r="I12" s="161"/>
      <c r="J12" s="10"/>
      <c r="K12" s="10"/>
      <c r="L12" s="10"/>
    </row>
    <row r="13" spans="1:12" ht="12.75">
      <c r="A13" s="74"/>
      <c r="B13" s="22"/>
      <c r="C13" s="21"/>
      <c r="D13" s="16"/>
      <c r="E13" s="16"/>
      <c r="F13" s="16"/>
      <c r="G13" s="16"/>
      <c r="H13" s="16"/>
      <c r="I13" s="75"/>
      <c r="J13" s="10"/>
      <c r="K13" s="10"/>
      <c r="L13" s="10"/>
    </row>
    <row r="14" spans="1:12" ht="12.75">
      <c r="A14" s="155" t="s">
        <v>51</v>
      </c>
      <c r="B14" s="156"/>
      <c r="C14" s="162">
        <v>10000</v>
      </c>
      <c r="D14" s="163"/>
      <c r="E14" s="16"/>
      <c r="F14" s="159" t="s">
        <v>8</v>
      </c>
      <c r="G14" s="160"/>
      <c r="H14" s="160"/>
      <c r="I14" s="161"/>
      <c r="J14" s="10"/>
      <c r="K14" s="10"/>
      <c r="L14" s="10"/>
    </row>
    <row r="15" spans="1:12" ht="12.75">
      <c r="A15" s="74"/>
      <c r="B15" s="22"/>
      <c r="C15" s="16"/>
      <c r="D15" s="16"/>
      <c r="E15" s="16"/>
      <c r="F15" s="16"/>
      <c r="G15" s="16"/>
      <c r="H15" s="16"/>
      <c r="I15" s="75"/>
      <c r="J15" s="10"/>
      <c r="K15" s="10"/>
      <c r="L15" s="10"/>
    </row>
    <row r="16" spans="1:12" ht="12.75">
      <c r="A16" s="155" t="s">
        <v>52</v>
      </c>
      <c r="B16" s="156"/>
      <c r="C16" s="159" t="s">
        <v>9</v>
      </c>
      <c r="D16" s="160"/>
      <c r="E16" s="160"/>
      <c r="F16" s="160"/>
      <c r="G16" s="160"/>
      <c r="H16" s="160"/>
      <c r="I16" s="161"/>
      <c r="J16" s="10"/>
      <c r="K16" s="10"/>
      <c r="L16" s="10"/>
    </row>
    <row r="17" spans="1:12" ht="12.75">
      <c r="A17" s="74"/>
      <c r="B17" s="22"/>
      <c r="C17" s="16"/>
      <c r="D17" s="16"/>
      <c r="E17" s="16"/>
      <c r="F17" s="16"/>
      <c r="G17" s="16"/>
      <c r="H17" s="16"/>
      <c r="I17" s="75"/>
      <c r="J17" s="10"/>
      <c r="K17" s="10"/>
      <c r="L17" s="10"/>
    </row>
    <row r="18" spans="1:12" ht="12.75">
      <c r="A18" s="155" t="s">
        <v>53</v>
      </c>
      <c r="B18" s="156"/>
      <c r="C18" s="164" t="s">
        <v>10</v>
      </c>
      <c r="D18" s="165"/>
      <c r="E18" s="165"/>
      <c r="F18" s="165"/>
      <c r="G18" s="165"/>
      <c r="H18" s="165"/>
      <c r="I18" s="166"/>
      <c r="J18" s="10"/>
      <c r="K18" s="10"/>
      <c r="L18" s="10"/>
    </row>
    <row r="19" spans="1:12" ht="12.75">
      <c r="A19" s="74"/>
      <c r="B19" s="22"/>
      <c r="C19" s="21"/>
      <c r="D19" s="16"/>
      <c r="E19" s="16"/>
      <c r="F19" s="16"/>
      <c r="G19" s="16"/>
      <c r="H19" s="16"/>
      <c r="I19" s="75"/>
      <c r="J19" s="10"/>
      <c r="K19" s="10"/>
      <c r="L19" s="10"/>
    </row>
    <row r="20" spans="1:12" ht="12.75">
      <c r="A20" s="155" t="s">
        <v>54</v>
      </c>
      <c r="B20" s="156"/>
      <c r="C20" s="164" t="s">
        <v>11</v>
      </c>
      <c r="D20" s="165"/>
      <c r="E20" s="165"/>
      <c r="F20" s="165"/>
      <c r="G20" s="165"/>
      <c r="H20" s="165"/>
      <c r="I20" s="166"/>
      <c r="J20" s="10"/>
      <c r="K20" s="10"/>
      <c r="L20" s="10"/>
    </row>
    <row r="21" spans="1:12" ht="12.75">
      <c r="A21" s="74"/>
      <c r="B21" s="22"/>
      <c r="C21" s="21"/>
      <c r="D21" s="16"/>
      <c r="E21" s="16"/>
      <c r="F21" s="16"/>
      <c r="G21" s="16"/>
      <c r="H21" s="16"/>
      <c r="I21" s="75"/>
      <c r="J21" s="10"/>
      <c r="K21" s="10"/>
      <c r="L21" s="10"/>
    </row>
    <row r="22" spans="1:12" ht="12.75">
      <c r="A22" s="155" t="s">
        <v>55</v>
      </c>
      <c r="B22" s="156"/>
      <c r="C22" s="95">
        <v>133</v>
      </c>
      <c r="D22" s="159" t="s">
        <v>8</v>
      </c>
      <c r="E22" s="167"/>
      <c r="F22" s="168"/>
      <c r="G22" s="155"/>
      <c r="H22" s="169"/>
      <c r="I22" s="77"/>
      <c r="J22" s="10"/>
      <c r="K22" s="10"/>
      <c r="L22" s="10"/>
    </row>
    <row r="23" spans="1:12" ht="12.75">
      <c r="A23" s="74"/>
      <c r="B23" s="22"/>
      <c r="C23" s="16"/>
      <c r="D23" s="23"/>
      <c r="E23" s="23"/>
      <c r="F23" s="23"/>
      <c r="G23" s="23"/>
      <c r="H23" s="16"/>
      <c r="I23" s="75"/>
      <c r="J23" s="10"/>
      <c r="K23" s="10"/>
      <c r="L23" s="10"/>
    </row>
    <row r="24" spans="1:12" ht="12.75">
      <c r="A24" s="155" t="s">
        <v>56</v>
      </c>
      <c r="B24" s="156"/>
      <c r="C24" s="95">
        <v>21</v>
      </c>
      <c r="D24" s="159" t="s">
        <v>12</v>
      </c>
      <c r="E24" s="167"/>
      <c r="F24" s="167"/>
      <c r="G24" s="168"/>
      <c r="H24" s="42" t="s">
        <v>59</v>
      </c>
      <c r="I24" s="120">
        <v>3783</v>
      </c>
      <c r="J24" s="10"/>
      <c r="K24" s="10"/>
      <c r="L24" s="10"/>
    </row>
    <row r="25" spans="1:12" ht="12.75">
      <c r="A25" s="74"/>
      <c r="B25" s="22"/>
      <c r="C25" s="16"/>
      <c r="D25" s="23"/>
      <c r="E25" s="23"/>
      <c r="F25" s="23"/>
      <c r="G25" s="22"/>
      <c r="H25" s="22" t="s">
        <v>60</v>
      </c>
      <c r="I25" s="78"/>
      <c r="J25" s="10"/>
      <c r="K25" s="10"/>
      <c r="L25" s="10"/>
    </row>
    <row r="26" spans="1:12" ht="12.75">
      <c r="A26" s="155" t="s">
        <v>57</v>
      </c>
      <c r="B26" s="156"/>
      <c r="C26" s="96" t="s">
        <v>58</v>
      </c>
      <c r="D26" s="24"/>
      <c r="E26" s="29"/>
      <c r="F26" s="23"/>
      <c r="G26" s="174" t="s">
        <v>61</v>
      </c>
      <c r="H26" s="156"/>
      <c r="I26" s="97" t="s">
        <v>13</v>
      </c>
      <c r="J26" s="10"/>
      <c r="K26" s="10"/>
      <c r="L26" s="10"/>
    </row>
    <row r="27" spans="1:12" ht="12.75">
      <c r="A27" s="74"/>
      <c r="B27" s="22"/>
      <c r="C27" s="16"/>
      <c r="D27" s="23"/>
      <c r="E27" s="23"/>
      <c r="F27" s="23"/>
      <c r="G27" s="23"/>
      <c r="H27" s="16"/>
      <c r="I27" s="79"/>
      <c r="J27" s="10"/>
      <c r="K27" s="10"/>
      <c r="L27" s="10"/>
    </row>
    <row r="28" spans="1:12" ht="12.75">
      <c r="A28" s="175" t="s">
        <v>62</v>
      </c>
      <c r="B28" s="176"/>
      <c r="C28" s="177"/>
      <c r="D28" s="177"/>
      <c r="E28" s="178" t="s">
        <v>63</v>
      </c>
      <c r="F28" s="179"/>
      <c r="G28" s="179"/>
      <c r="H28" s="180" t="s">
        <v>64</v>
      </c>
      <c r="I28" s="181"/>
      <c r="J28" s="10"/>
      <c r="K28" s="10"/>
      <c r="L28" s="10"/>
    </row>
    <row r="29" spans="1:12" ht="12.75">
      <c r="A29" s="80"/>
      <c r="B29" s="29"/>
      <c r="C29" s="29"/>
      <c r="D29" s="25"/>
      <c r="E29" s="16"/>
      <c r="F29" s="16"/>
      <c r="G29" s="16"/>
      <c r="H29" s="26"/>
      <c r="I29" s="79"/>
      <c r="J29" s="10"/>
      <c r="K29" s="10"/>
      <c r="L29" s="10"/>
    </row>
    <row r="30" spans="1:12" ht="12.75">
      <c r="A30" s="99" t="s">
        <v>14</v>
      </c>
      <c r="B30" s="100"/>
      <c r="C30" s="100"/>
      <c r="D30" s="101"/>
      <c r="E30" s="102" t="s">
        <v>15</v>
      </c>
      <c r="F30" s="103"/>
      <c r="G30" s="104"/>
      <c r="H30" s="98">
        <v>1343068</v>
      </c>
      <c r="I30" s="79"/>
      <c r="J30" s="10"/>
      <c r="K30" s="10"/>
      <c r="L30" s="10"/>
    </row>
    <row r="31" spans="1:12" ht="12.75">
      <c r="A31" s="99" t="s">
        <v>16</v>
      </c>
      <c r="B31" s="100"/>
      <c r="C31" s="100"/>
      <c r="D31" s="101"/>
      <c r="E31" s="102" t="s">
        <v>15</v>
      </c>
      <c r="F31" s="103"/>
      <c r="G31" s="104"/>
      <c r="H31" s="98">
        <v>3645363</v>
      </c>
      <c r="I31" s="79"/>
      <c r="J31" s="10"/>
      <c r="K31" s="10"/>
      <c r="L31" s="10"/>
    </row>
    <row r="32" spans="1:12" ht="12.75">
      <c r="A32" s="99" t="s">
        <v>17</v>
      </c>
      <c r="B32" s="100"/>
      <c r="C32" s="100"/>
      <c r="D32" s="101"/>
      <c r="E32" s="102" t="s">
        <v>15</v>
      </c>
      <c r="F32" s="103"/>
      <c r="G32" s="104"/>
      <c r="H32" s="98">
        <v>3282899</v>
      </c>
      <c r="I32" s="79"/>
      <c r="J32" s="10"/>
      <c r="K32" s="10"/>
      <c r="L32" s="10"/>
    </row>
    <row r="33" spans="1:12" ht="12.75">
      <c r="A33" s="99" t="s">
        <v>18</v>
      </c>
      <c r="B33" s="100"/>
      <c r="C33" s="100"/>
      <c r="D33" s="101"/>
      <c r="E33" s="102" t="s">
        <v>15</v>
      </c>
      <c r="F33" s="103"/>
      <c r="G33" s="104"/>
      <c r="H33" s="98">
        <v>3282678</v>
      </c>
      <c r="I33" s="79"/>
      <c r="J33" s="10"/>
      <c r="K33" s="10"/>
      <c r="L33" s="10"/>
    </row>
    <row r="34" spans="1:12" ht="12.75">
      <c r="A34" s="99" t="s">
        <v>19</v>
      </c>
      <c r="B34" s="100"/>
      <c r="C34" s="100"/>
      <c r="D34" s="101"/>
      <c r="E34" s="102" t="s">
        <v>15</v>
      </c>
      <c r="F34" s="103"/>
      <c r="G34" s="104"/>
      <c r="H34" s="98">
        <v>1356216</v>
      </c>
      <c r="I34" s="79"/>
      <c r="J34" s="10"/>
      <c r="K34" s="10"/>
      <c r="L34" s="10"/>
    </row>
    <row r="35" spans="1:12" ht="12.75">
      <c r="A35" s="99" t="s">
        <v>20</v>
      </c>
      <c r="B35" s="100"/>
      <c r="C35" s="100"/>
      <c r="D35" s="101"/>
      <c r="E35" s="102" t="s">
        <v>15</v>
      </c>
      <c r="F35" s="103"/>
      <c r="G35" s="104"/>
      <c r="H35" s="98">
        <v>2435071</v>
      </c>
      <c r="I35" s="79"/>
      <c r="J35" s="10"/>
      <c r="K35" s="10"/>
      <c r="L35" s="10"/>
    </row>
    <row r="36" spans="1:12" ht="12.75">
      <c r="A36" s="99" t="s">
        <v>21</v>
      </c>
      <c r="B36" s="100"/>
      <c r="C36" s="100"/>
      <c r="D36" s="101"/>
      <c r="E36" s="102" t="s">
        <v>15</v>
      </c>
      <c r="F36" s="103"/>
      <c r="G36" s="104"/>
      <c r="H36" s="98">
        <v>3654656</v>
      </c>
      <c r="I36" s="79"/>
      <c r="J36" s="10"/>
      <c r="K36" s="10"/>
      <c r="L36" s="10"/>
    </row>
    <row r="37" spans="1:12" ht="12.75">
      <c r="A37" s="99" t="s">
        <v>22</v>
      </c>
      <c r="B37" s="100"/>
      <c r="C37" s="100"/>
      <c r="D37" s="101"/>
      <c r="E37" s="102" t="s">
        <v>15</v>
      </c>
      <c r="F37" s="103"/>
      <c r="G37" s="104"/>
      <c r="H37" s="98">
        <v>3654664</v>
      </c>
      <c r="I37" s="79"/>
      <c r="J37" s="10"/>
      <c r="K37" s="10"/>
      <c r="L37" s="10"/>
    </row>
    <row r="38" spans="1:12" ht="12.75">
      <c r="A38" s="99" t="s">
        <v>23</v>
      </c>
      <c r="B38" s="100"/>
      <c r="C38" s="100"/>
      <c r="D38" s="101"/>
      <c r="E38" s="102" t="s">
        <v>15</v>
      </c>
      <c r="F38" s="103"/>
      <c r="G38" s="104"/>
      <c r="H38" s="98">
        <v>3641287</v>
      </c>
      <c r="I38" s="79"/>
      <c r="J38" s="10"/>
      <c r="K38" s="10"/>
      <c r="L38" s="10"/>
    </row>
    <row r="39" spans="1:12" ht="12.75">
      <c r="A39" s="99" t="s">
        <v>24</v>
      </c>
      <c r="B39" s="100"/>
      <c r="C39" s="100"/>
      <c r="D39" s="101"/>
      <c r="E39" s="102" t="s">
        <v>15</v>
      </c>
      <c r="F39" s="103"/>
      <c r="G39" s="104"/>
      <c r="H39" s="98">
        <v>3282660</v>
      </c>
      <c r="I39" s="79"/>
      <c r="J39" s="10"/>
      <c r="K39" s="10"/>
      <c r="L39" s="10"/>
    </row>
    <row r="40" spans="1:12" ht="12.75">
      <c r="A40" s="99" t="s">
        <v>25</v>
      </c>
      <c r="B40" s="100"/>
      <c r="C40" s="100"/>
      <c r="D40" s="101"/>
      <c r="E40" s="102" t="s">
        <v>26</v>
      </c>
      <c r="F40" s="103"/>
      <c r="G40" s="104"/>
      <c r="H40" s="98">
        <v>3641279</v>
      </c>
      <c r="I40" s="79"/>
      <c r="J40" s="10"/>
      <c r="K40" s="10"/>
      <c r="L40" s="10"/>
    </row>
    <row r="41" spans="1:12" ht="12.75">
      <c r="A41" s="99" t="s">
        <v>27</v>
      </c>
      <c r="B41" s="100"/>
      <c r="C41" s="100"/>
      <c r="D41" s="101"/>
      <c r="E41" s="102" t="s">
        <v>15</v>
      </c>
      <c r="F41" s="103"/>
      <c r="G41" s="104"/>
      <c r="H41" s="98">
        <v>1403222</v>
      </c>
      <c r="I41" s="79"/>
      <c r="J41" s="10"/>
      <c r="K41" s="10"/>
      <c r="L41" s="10"/>
    </row>
    <row r="42" spans="1:12" ht="12.75">
      <c r="A42" s="99" t="s">
        <v>28</v>
      </c>
      <c r="B42" s="100"/>
      <c r="C42" s="100"/>
      <c r="D42" s="101"/>
      <c r="E42" s="102" t="s">
        <v>15</v>
      </c>
      <c r="F42" s="103"/>
      <c r="G42" s="104"/>
      <c r="H42" s="98">
        <v>3641252</v>
      </c>
      <c r="I42" s="79"/>
      <c r="J42" s="10"/>
      <c r="K42" s="10"/>
      <c r="L42" s="10"/>
    </row>
    <row r="43" spans="1:12" ht="12.75">
      <c r="A43" s="99" t="s">
        <v>29</v>
      </c>
      <c r="B43" s="100"/>
      <c r="C43" s="100"/>
      <c r="D43" s="101"/>
      <c r="E43" s="102" t="s">
        <v>15</v>
      </c>
      <c r="F43" s="103"/>
      <c r="G43" s="104"/>
      <c r="H43" s="98">
        <v>3228398</v>
      </c>
      <c r="I43" s="79"/>
      <c r="J43" s="10"/>
      <c r="K43" s="10"/>
      <c r="L43" s="10"/>
    </row>
    <row r="44" spans="1:12" ht="12.75">
      <c r="A44" s="99" t="s">
        <v>30</v>
      </c>
      <c r="B44" s="100"/>
      <c r="C44" s="100"/>
      <c r="D44" s="101"/>
      <c r="E44" s="102" t="s">
        <v>15</v>
      </c>
      <c r="F44" s="103"/>
      <c r="G44" s="104"/>
      <c r="H44" s="98">
        <v>3788717</v>
      </c>
      <c r="I44" s="79"/>
      <c r="J44" s="10"/>
      <c r="K44" s="10"/>
      <c r="L44" s="10"/>
    </row>
    <row r="45" spans="1:12" ht="12.75">
      <c r="A45" s="99" t="s">
        <v>31</v>
      </c>
      <c r="B45" s="100"/>
      <c r="C45" s="100"/>
      <c r="D45" s="101"/>
      <c r="E45" s="102" t="s">
        <v>15</v>
      </c>
      <c r="F45" s="103"/>
      <c r="G45" s="104"/>
      <c r="H45" s="98">
        <v>3672468</v>
      </c>
      <c r="I45" s="79"/>
      <c r="J45" s="10"/>
      <c r="K45" s="10"/>
      <c r="L45" s="10"/>
    </row>
    <row r="46" spans="1:12" ht="12.75">
      <c r="A46" s="99" t="s">
        <v>32</v>
      </c>
      <c r="B46" s="100"/>
      <c r="C46" s="100"/>
      <c r="D46" s="101"/>
      <c r="E46" s="102" t="s">
        <v>15</v>
      </c>
      <c r="F46" s="103"/>
      <c r="G46" s="104"/>
      <c r="H46" s="98">
        <v>3654362</v>
      </c>
      <c r="I46" s="79"/>
      <c r="J46" s="10"/>
      <c r="K46" s="10"/>
      <c r="L46" s="10"/>
    </row>
    <row r="47" spans="1:12" ht="12.75">
      <c r="A47" s="99" t="s">
        <v>33</v>
      </c>
      <c r="B47" s="100"/>
      <c r="C47" s="100"/>
      <c r="D47" s="101"/>
      <c r="E47" s="102" t="s">
        <v>15</v>
      </c>
      <c r="F47" s="103"/>
      <c r="G47" s="104"/>
      <c r="H47" s="98">
        <v>3654354</v>
      </c>
      <c r="I47" s="79"/>
      <c r="J47" s="10"/>
      <c r="K47" s="10"/>
      <c r="L47" s="10"/>
    </row>
    <row r="48" spans="1:12" ht="12.75">
      <c r="A48" s="80" t="s">
        <v>34</v>
      </c>
      <c r="B48" s="29"/>
      <c r="C48" s="29"/>
      <c r="D48" s="25"/>
      <c r="E48" s="102" t="s">
        <v>15</v>
      </c>
      <c r="F48" s="103"/>
      <c r="G48" s="104"/>
      <c r="H48" s="98">
        <v>1114328</v>
      </c>
      <c r="I48" s="79"/>
      <c r="J48" s="10"/>
      <c r="K48" s="10"/>
      <c r="L48" s="10"/>
    </row>
    <row r="49" spans="1:12" ht="12.75">
      <c r="A49" s="99" t="s">
        <v>35</v>
      </c>
      <c r="B49" s="100"/>
      <c r="C49" s="100"/>
      <c r="D49" s="101"/>
      <c r="E49" s="102" t="s">
        <v>36</v>
      </c>
      <c r="F49" s="103"/>
      <c r="G49" s="104"/>
      <c r="H49" s="98"/>
      <c r="I49" s="79"/>
      <c r="J49" s="10"/>
      <c r="K49" s="10"/>
      <c r="L49" s="10"/>
    </row>
    <row r="50" spans="1:12" ht="12.75">
      <c r="A50" s="82"/>
      <c r="B50" s="30"/>
      <c r="C50" s="30"/>
      <c r="D50" s="20"/>
      <c r="E50" s="20"/>
      <c r="F50" s="30"/>
      <c r="G50" s="20"/>
      <c r="H50" s="20"/>
      <c r="I50" s="83"/>
      <c r="J50" s="10"/>
      <c r="K50" s="10"/>
      <c r="L50" s="10"/>
    </row>
    <row r="51" spans="1:12" ht="12.75" customHeight="1">
      <c r="A51" s="144" t="s">
        <v>65</v>
      </c>
      <c r="B51" s="170"/>
      <c r="C51" s="147"/>
      <c r="D51" s="148"/>
      <c r="E51" s="25"/>
      <c r="F51" s="159"/>
      <c r="G51" s="187"/>
      <c r="H51" s="187"/>
      <c r="I51" s="188"/>
      <c r="J51" s="10"/>
      <c r="K51" s="10"/>
      <c r="L51" s="10"/>
    </row>
    <row r="52" spans="1:12" ht="12.75">
      <c r="A52" s="81"/>
      <c r="B52" s="28"/>
      <c r="C52" s="189"/>
      <c r="D52" s="190"/>
      <c r="E52" s="16"/>
      <c r="F52" s="189"/>
      <c r="G52" s="191"/>
      <c r="H52" s="31"/>
      <c r="I52" s="84"/>
      <c r="J52" s="10"/>
      <c r="K52" s="10"/>
      <c r="L52" s="10"/>
    </row>
    <row r="53" spans="1:12" ht="12.75" customHeight="1">
      <c r="A53" s="144" t="s">
        <v>66</v>
      </c>
      <c r="B53" s="170"/>
      <c r="C53" s="159" t="s">
        <v>37</v>
      </c>
      <c r="D53" s="192"/>
      <c r="E53" s="192"/>
      <c r="F53" s="192"/>
      <c r="G53" s="192"/>
      <c r="H53" s="192"/>
      <c r="I53" s="193"/>
      <c r="J53" s="10"/>
      <c r="K53" s="10"/>
      <c r="L53" s="10"/>
    </row>
    <row r="54" spans="1:12" ht="12.75">
      <c r="A54" s="74"/>
      <c r="B54" s="22"/>
      <c r="C54" s="21" t="s">
        <v>67</v>
      </c>
      <c r="D54" s="16"/>
      <c r="E54" s="16"/>
      <c r="F54" s="16"/>
      <c r="G54" s="16"/>
      <c r="H54" s="16"/>
      <c r="I54" s="75"/>
      <c r="J54" s="10"/>
      <c r="K54" s="10"/>
      <c r="L54" s="10"/>
    </row>
    <row r="55" spans="1:12" ht="12.75">
      <c r="A55" s="144" t="s">
        <v>68</v>
      </c>
      <c r="B55" s="170"/>
      <c r="C55" s="171" t="s">
        <v>38</v>
      </c>
      <c r="D55" s="172"/>
      <c r="E55" s="173"/>
      <c r="F55" s="16"/>
      <c r="G55" s="42" t="s">
        <v>69</v>
      </c>
      <c r="H55" s="171" t="s">
        <v>39</v>
      </c>
      <c r="I55" s="173"/>
      <c r="J55" s="10"/>
      <c r="K55" s="10"/>
      <c r="L55" s="10"/>
    </row>
    <row r="56" spans="1:12" ht="12.75">
      <c r="A56" s="74"/>
      <c r="B56" s="22"/>
      <c r="C56" s="21"/>
      <c r="D56" s="16"/>
      <c r="E56" s="16"/>
      <c r="F56" s="16"/>
      <c r="G56" s="16"/>
      <c r="H56" s="16"/>
      <c r="I56" s="75"/>
      <c r="J56" s="10"/>
      <c r="K56" s="10"/>
      <c r="L56" s="10"/>
    </row>
    <row r="57" spans="1:12" ht="12.75" customHeight="1">
      <c r="A57" s="144" t="s">
        <v>70</v>
      </c>
      <c r="B57" s="170"/>
      <c r="C57" s="196" t="s">
        <v>40</v>
      </c>
      <c r="D57" s="172"/>
      <c r="E57" s="172"/>
      <c r="F57" s="172"/>
      <c r="G57" s="172"/>
      <c r="H57" s="172"/>
      <c r="I57" s="173"/>
      <c r="J57" s="10"/>
      <c r="K57" s="10"/>
      <c r="L57" s="10"/>
    </row>
    <row r="58" spans="1:12" ht="12.75">
      <c r="A58" s="74"/>
      <c r="B58" s="22"/>
      <c r="C58" s="16"/>
      <c r="D58" s="16"/>
      <c r="E58" s="16"/>
      <c r="F58" s="16"/>
      <c r="G58" s="16"/>
      <c r="H58" s="16"/>
      <c r="I58" s="75"/>
      <c r="J58" s="10"/>
      <c r="K58" s="10"/>
      <c r="L58" s="10"/>
    </row>
    <row r="59" spans="1:12" ht="12.75">
      <c r="A59" s="155" t="s">
        <v>71</v>
      </c>
      <c r="B59" s="197"/>
      <c r="C59" s="171" t="s">
        <v>41</v>
      </c>
      <c r="D59" s="172"/>
      <c r="E59" s="172"/>
      <c r="F59" s="172"/>
      <c r="G59" s="172"/>
      <c r="H59" s="172"/>
      <c r="I59" s="161"/>
      <c r="J59" s="10"/>
      <c r="K59" s="10"/>
      <c r="L59" s="10"/>
    </row>
    <row r="60" spans="1:12" ht="12.75">
      <c r="A60" s="85"/>
      <c r="B60" s="20"/>
      <c r="C60" s="183" t="s">
        <v>72</v>
      </c>
      <c r="D60" s="183"/>
      <c r="E60" s="183"/>
      <c r="F60" s="183"/>
      <c r="G60" s="183"/>
      <c r="H60" s="183"/>
      <c r="I60" s="86"/>
      <c r="J60" s="10"/>
      <c r="K60" s="10"/>
      <c r="L60" s="10"/>
    </row>
    <row r="61" spans="1:12" ht="12.75">
      <c r="A61" s="85"/>
      <c r="B61" s="20"/>
      <c r="C61" s="32"/>
      <c r="D61" s="32"/>
      <c r="E61" s="32"/>
      <c r="F61" s="32"/>
      <c r="G61" s="32"/>
      <c r="H61" s="32"/>
      <c r="I61" s="86"/>
      <c r="J61" s="10"/>
      <c r="K61" s="10"/>
      <c r="L61" s="10"/>
    </row>
    <row r="62" spans="1:12" ht="12.75">
      <c r="A62" s="85"/>
      <c r="B62" s="198" t="s">
        <v>73</v>
      </c>
      <c r="C62" s="199"/>
      <c r="D62" s="199"/>
      <c r="E62" s="199"/>
      <c r="F62" s="40"/>
      <c r="G62" s="40"/>
      <c r="H62" s="40"/>
      <c r="I62" s="87"/>
      <c r="J62" s="10"/>
      <c r="K62" s="10"/>
      <c r="L62" s="10"/>
    </row>
    <row r="63" spans="1:12" ht="12.75">
      <c r="A63" s="85"/>
      <c r="B63" s="200" t="s">
        <v>318</v>
      </c>
      <c r="C63" s="201"/>
      <c r="D63" s="201"/>
      <c r="E63" s="201"/>
      <c r="F63" s="201"/>
      <c r="G63" s="201"/>
      <c r="H63" s="201"/>
      <c r="I63" s="202"/>
      <c r="J63" s="10"/>
      <c r="K63" s="10"/>
      <c r="L63" s="10"/>
    </row>
    <row r="64" spans="1:12" ht="12.75">
      <c r="A64" s="85"/>
      <c r="B64" s="200" t="s">
        <v>74</v>
      </c>
      <c r="C64" s="201"/>
      <c r="D64" s="201"/>
      <c r="E64" s="201"/>
      <c r="F64" s="201"/>
      <c r="G64" s="201"/>
      <c r="H64" s="201"/>
      <c r="I64" s="202"/>
      <c r="J64" s="10"/>
      <c r="K64" s="10"/>
      <c r="L64" s="10"/>
    </row>
    <row r="65" spans="1:12" ht="12.75">
      <c r="A65" s="85"/>
      <c r="B65" s="203" t="s">
        <v>75</v>
      </c>
      <c r="C65" s="204"/>
      <c r="D65" s="204"/>
      <c r="E65" s="204"/>
      <c r="F65" s="204"/>
      <c r="G65" s="204"/>
      <c r="H65" s="204"/>
      <c r="I65" s="205"/>
      <c r="J65" s="10"/>
      <c r="K65" s="10"/>
      <c r="L65" s="10"/>
    </row>
    <row r="66" spans="1:12" ht="12.75" customHeight="1">
      <c r="A66" s="85"/>
      <c r="B66" s="16" t="s">
        <v>327</v>
      </c>
      <c r="C66" s="138"/>
      <c r="D66" s="138"/>
      <c r="E66" s="138"/>
      <c r="F66" s="138"/>
      <c r="G66" s="138"/>
      <c r="H66" s="138"/>
      <c r="J66" s="10"/>
      <c r="K66" s="10"/>
      <c r="L66" s="10"/>
    </row>
    <row r="67" spans="1:12" ht="12.75">
      <c r="A67" s="85"/>
      <c r="B67" s="136" t="s">
        <v>326</v>
      </c>
      <c r="C67" s="137"/>
      <c r="D67" s="137"/>
      <c r="E67" s="137"/>
      <c r="F67" s="137"/>
      <c r="G67" s="137"/>
      <c r="H67" s="121"/>
      <c r="I67" s="121"/>
      <c r="J67" s="10"/>
      <c r="K67" s="10"/>
      <c r="L67" s="10"/>
    </row>
    <row r="68" spans="1:12" ht="13.5" thickBot="1">
      <c r="A68" s="88" t="s">
        <v>1</v>
      </c>
      <c r="B68" s="16"/>
      <c r="C68" s="16"/>
      <c r="D68" s="16"/>
      <c r="E68" s="16"/>
      <c r="F68" s="16"/>
      <c r="G68" s="33"/>
      <c r="H68" s="34"/>
      <c r="I68" s="89"/>
      <c r="J68" s="10"/>
      <c r="K68" s="10"/>
      <c r="L68" s="10"/>
    </row>
    <row r="69" spans="1:12" ht="12.75">
      <c r="A69" s="70"/>
      <c r="B69" s="16"/>
      <c r="C69" s="16"/>
      <c r="D69" s="16"/>
      <c r="E69" s="20" t="s">
        <v>2</v>
      </c>
      <c r="F69" s="29"/>
      <c r="G69" s="184" t="s">
        <v>76</v>
      </c>
      <c r="H69" s="185"/>
      <c r="I69" s="186"/>
      <c r="J69" s="10"/>
      <c r="K69" s="10"/>
      <c r="L69" s="10"/>
    </row>
    <row r="70" spans="1:12" ht="12.75">
      <c r="A70" s="90"/>
      <c r="B70" s="91"/>
      <c r="C70" s="92"/>
      <c r="D70" s="92"/>
      <c r="E70" s="92"/>
      <c r="F70" s="92"/>
      <c r="G70" s="194"/>
      <c r="H70" s="195"/>
      <c r="I70" s="93"/>
      <c r="J70" s="10"/>
      <c r="K70" s="10"/>
      <c r="L70" s="10"/>
    </row>
  </sheetData>
  <sheetProtection/>
  <protectedRanges>
    <protectedRange sqref="E2 H2 C6:D6 C8:D8 C10:D10 C14:D14 F14:I14 C16:I16 C18:I18 C20:I20 C24:G24 C22:F22 C26 I26 I24" name="Range1"/>
    <protectedRange sqref="C12:I12" name="Range1_1"/>
  </protectedRanges>
  <mergeCells count="51">
    <mergeCell ref="G70:H70"/>
    <mergeCell ref="A57:B57"/>
    <mergeCell ref="C57:I57"/>
    <mergeCell ref="A59:B59"/>
    <mergeCell ref="C59:I59"/>
    <mergeCell ref="B62:E62"/>
    <mergeCell ref="B63:I63"/>
    <mergeCell ref="B64:I64"/>
    <mergeCell ref="B65:I65"/>
    <mergeCell ref="A1:C1"/>
    <mergeCell ref="C60:H60"/>
    <mergeCell ref="G69:I69"/>
    <mergeCell ref="A53:B53"/>
    <mergeCell ref="A51:B51"/>
    <mergeCell ref="C51:D51"/>
    <mergeCell ref="F51:I51"/>
    <mergeCell ref="C52:D52"/>
    <mergeCell ref="F52:G52"/>
    <mergeCell ref="C53:I53"/>
    <mergeCell ref="A55:B55"/>
    <mergeCell ref="C55:E55"/>
    <mergeCell ref="H55:I55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:H4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oncar.finance@koncar.hr"/>
    <hyperlink ref="C20" r:id="rId2" display="www.koncar.hr"/>
    <hyperlink ref="C57" r:id="rId3" display="branka.velkovski@koncar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="110" zoomScaleSheetLayoutView="110" zoomScalePageLayoutView="0" workbookViewId="0" topLeftCell="A1">
      <selection activeCell="O108" sqref="O108"/>
    </sheetView>
  </sheetViews>
  <sheetFormatPr defaultColWidth="9.140625" defaultRowHeight="12.75"/>
  <cols>
    <col min="1" max="10" width="9.140625" style="43" customWidth="1"/>
    <col min="11" max="11" width="11.8515625" style="43" customWidth="1"/>
    <col min="12" max="12" width="11.140625" style="43" customWidth="1"/>
    <col min="13" max="13" width="12.8515625" style="43" bestFit="1" customWidth="1"/>
    <col min="14" max="16384" width="9.140625" style="43" customWidth="1"/>
  </cols>
  <sheetData>
    <row r="1" spans="1:12" ht="12.75" customHeight="1">
      <c r="A1" s="239" t="s">
        <v>77</v>
      </c>
      <c r="B1" s="239" t="s">
        <v>77</v>
      </c>
      <c r="C1" s="239" t="s">
        <v>77</v>
      </c>
      <c r="D1" s="239" t="s">
        <v>77</v>
      </c>
      <c r="E1" s="239" t="s">
        <v>77</v>
      </c>
      <c r="F1" s="239" t="s">
        <v>77</v>
      </c>
      <c r="G1" s="239" t="s">
        <v>77</v>
      </c>
      <c r="H1" s="239" t="s">
        <v>77</v>
      </c>
      <c r="I1" s="239" t="s">
        <v>77</v>
      </c>
      <c r="J1" s="239"/>
      <c r="K1" s="239" t="s">
        <v>77</v>
      </c>
      <c r="L1" s="239" t="s">
        <v>77</v>
      </c>
    </row>
    <row r="2" spans="1:12" ht="12.75" customHeight="1">
      <c r="A2" s="240" t="s">
        <v>328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</row>
    <row r="3" spans="1:12" ht="12.75">
      <c r="A3" s="241" t="s">
        <v>78</v>
      </c>
      <c r="B3" s="242" t="s">
        <v>78</v>
      </c>
      <c r="C3" s="242" t="s">
        <v>78</v>
      </c>
      <c r="D3" s="242" t="s">
        <v>78</v>
      </c>
      <c r="E3" s="242" t="s">
        <v>78</v>
      </c>
      <c r="F3" s="242" t="s">
        <v>78</v>
      </c>
      <c r="G3" s="242" t="s">
        <v>78</v>
      </c>
      <c r="H3" s="242" t="s">
        <v>78</v>
      </c>
      <c r="I3" s="242" t="s">
        <v>78</v>
      </c>
      <c r="J3" s="242"/>
      <c r="K3" s="242" t="s">
        <v>78</v>
      </c>
      <c r="L3" s="243" t="s">
        <v>78</v>
      </c>
    </row>
    <row r="4" spans="1:12" ht="22.5" customHeight="1">
      <c r="A4" s="244" t="s">
        <v>79</v>
      </c>
      <c r="B4" s="245" t="s">
        <v>79</v>
      </c>
      <c r="C4" s="245" t="s">
        <v>79</v>
      </c>
      <c r="D4" s="245" t="s">
        <v>79</v>
      </c>
      <c r="E4" s="245" t="s">
        <v>79</v>
      </c>
      <c r="F4" s="245" t="s">
        <v>79</v>
      </c>
      <c r="G4" s="245" t="s">
        <v>79</v>
      </c>
      <c r="H4" s="246" t="s">
        <v>79</v>
      </c>
      <c r="I4" s="47" t="s">
        <v>80</v>
      </c>
      <c r="J4" s="127" t="s">
        <v>315</v>
      </c>
      <c r="K4" s="48" t="s">
        <v>291</v>
      </c>
      <c r="L4" s="49" t="s">
        <v>292</v>
      </c>
    </row>
    <row r="5" spans="1:12" ht="12.75">
      <c r="A5" s="235">
        <v>1</v>
      </c>
      <c r="B5" s="235"/>
      <c r="C5" s="235"/>
      <c r="D5" s="235"/>
      <c r="E5" s="235"/>
      <c r="F5" s="235"/>
      <c r="G5" s="235"/>
      <c r="H5" s="235"/>
      <c r="I5" s="46">
        <v>2</v>
      </c>
      <c r="J5" s="46">
        <v>3</v>
      </c>
      <c r="K5" s="45">
        <v>4</v>
      </c>
      <c r="L5" s="45">
        <v>5</v>
      </c>
    </row>
    <row r="6" spans="1:12" ht="12.75">
      <c r="A6" s="236" t="s">
        <v>81</v>
      </c>
      <c r="B6" s="237" t="s">
        <v>81</v>
      </c>
      <c r="C6" s="237" t="s">
        <v>81</v>
      </c>
      <c r="D6" s="237" t="s">
        <v>81</v>
      </c>
      <c r="E6" s="237" t="s">
        <v>81</v>
      </c>
      <c r="F6" s="237" t="s">
        <v>81</v>
      </c>
      <c r="G6" s="237" t="s">
        <v>81</v>
      </c>
      <c r="H6" s="237" t="s">
        <v>81</v>
      </c>
      <c r="I6" s="237" t="s">
        <v>81</v>
      </c>
      <c r="J6" s="237"/>
      <c r="K6" s="237" t="s">
        <v>81</v>
      </c>
      <c r="L6" s="238" t="s">
        <v>81</v>
      </c>
    </row>
    <row r="7" spans="1:12" ht="12.75">
      <c r="A7" s="216" t="s">
        <v>82</v>
      </c>
      <c r="B7" s="217" t="s">
        <v>82</v>
      </c>
      <c r="C7" s="217" t="s">
        <v>82</v>
      </c>
      <c r="D7" s="217" t="s">
        <v>82</v>
      </c>
      <c r="E7" s="217" t="s">
        <v>82</v>
      </c>
      <c r="F7" s="217" t="s">
        <v>82</v>
      </c>
      <c r="G7" s="217" t="s">
        <v>82</v>
      </c>
      <c r="H7" s="229" t="s">
        <v>82</v>
      </c>
      <c r="I7" s="3">
        <v>1</v>
      </c>
      <c r="J7" s="3"/>
      <c r="K7" s="6"/>
      <c r="L7" s="6"/>
    </row>
    <row r="8" spans="1:12" ht="12.75">
      <c r="A8" s="223" t="s">
        <v>83</v>
      </c>
      <c r="B8" s="224" t="s">
        <v>83</v>
      </c>
      <c r="C8" s="224" t="s">
        <v>83</v>
      </c>
      <c r="D8" s="224" t="s">
        <v>83</v>
      </c>
      <c r="E8" s="224" t="s">
        <v>83</v>
      </c>
      <c r="F8" s="224" t="s">
        <v>83</v>
      </c>
      <c r="G8" s="224" t="s">
        <v>83</v>
      </c>
      <c r="H8" s="225" t="s">
        <v>83</v>
      </c>
      <c r="I8" s="1">
        <v>2</v>
      </c>
      <c r="J8" s="1"/>
      <c r="K8" s="128">
        <f>K9+K16+K26+K35+K39</f>
        <v>1486056943</v>
      </c>
      <c r="L8" s="128">
        <f>L9+L16+L26+L35+L39</f>
        <v>1485476916</v>
      </c>
    </row>
    <row r="9" spans="1:12" ht="12.75">
      <c r="A9" s="220" t="s">
        <v>84</v>
      </c>
      <c r="B9" s="221" t="s">
        <v>84</v>
      </c>
      <c r="C9" s="221" t="s">
        <v>84</v>
      </c>
      <c r="D9" s="221" t="s">
        <v>84</v>
      </c>
      <c r="E9" s="221" t="s">
        <v>84</v>
      </c>
      <c r="F9" s="221" t="s">
        <v>84</v>
      </c>
      <c r="G9" s="221" t="s">
        <v>84</v>
      </c>
      <c r="H9" s="222" t="s">
        <v>84</v>
      </c>
      <c r="I9" s="1">
        <v>3</v>
      </c>
      <c r="J9" s="1">
        <v>19</v>
      </c>
      <c r="K9" s="128">
        <f>SUM(K10:K15)</f>
        <v>33926181</v>
      </c>
      <c r="L9" s="128">
        <f>SUM(L10:L15)</f>
        <v>37018304</v>
      </c>
    </row>
    <row r="10" spans="1:12" ht="12.75">
      <c r="A10" s="220" t="s">
        <v>85</v>
      </c>
      <c r="B10" s="221" t="s">
        <v>85</v>
      </c>
      <c r="C10" s="221" t="s">
        <v>85</v>
      </c>
      <c r="D10" s="221" t="s">
        <v>85</v>
      </c>
      <c r="E10" s="221" t="s">
        <v>85</v>
      </c>
      <c r="F10" s="221" t="s">
        <v>85</v>
      </c>
      <c r="G10" s="221" t="s">
        <v>85</v>
      </c>
      <c r="H10" s="222" t="s">
        <v>85</v>
      </c>
      <c r="I10" s="1">
        <v>4</v>
      </c>
      <c r="J10" s="1"/>
      <c r="K10" s="7">
        <v>7640875</v>
      </c>
      <c r="L10" s="7">
        <v>12498105</v>
      </c>
    </row>
    <row r="11" spans="1:12" ht="12.75">
      <c r="A11" s="220" t="s">
        <v>86</v>
      </c>
      <c r="B11" s="221" t="s">
        <v>86</v>
      </c>
      <c r="C11" s="221" t="s">
        <v>86</v>
      </c>
      <c r="D11" s="221" t="s">
        <v>86</v>
      </c>
      <c r="E11" s="221" t="s">
        <v>86</v>
      </c>
      <c r="F11" s="221" t="s">
        <v>86</v>
      </c>
      <c r="G11" s="221" t="s">
        <v>86</v>
      </c>
      <c r="H11" s="222" t="s">
        <v>86</v>
      </c>
      <c r="I11" s="1">
        <v>5</v>
      </c>
      <c r="J11" s="1"/>
      <c r="K11" s="7">
        <v>5041108</v>
      </c>
      <c r="L11" s="7">
        <v>6924985</v>
      </c>
    </row>
    <row r="12" spans="1:12" ht="12.75">
      <c r="A12" s="220" t="s">
        <v>0</v>
      </c>
      <c r="B12" s="221" t="s">
        <v>0</v>
      </c>
      <c r="C12" s="221" t="s">
        <v>0</v>
      </c>
      <c r="D12" s="221" t="s">
        <v>0</v>
      </c>
      <c r="E12" s="221" t="s">
        <v>0</v>
      </c>
      <c r="F12" s="221" t="s">
        <v>0</v>
      </c>
      <c r="G12" s="221" t="s">
        <v>0</v>
      </c>
      <c r="H12" s="222" t="s">
        <v>0</v>
      </c>
      <c r="I12" s="1">
        <v>6</v>
      </c>
      <c r="J12" s="1">
        <v>18</v>
      </c>
      <c r="K12" s="7">
        <v>7500898</v>
      </c>
      <c r="L12" s="7">
        <v>7646618</v>
      </c>
    </row>
    <row r="13" spans="1:12" ht="12.75">
      <c r="A13" s="220" t="s">
        <v>87</v>
      </c>
      <c r="B13" s="221" t="s">
        <v>87</v>
      </c>
      <c r="C13" s="221" t="s">
        <v>87</v>
      </c>
      <c r="D13" s="221" t="s">
        <v>87</v>
      </c>
      <c r="E13" s="221" t="s">
        <v>87</v>
      </c>
      <c r="F13" s="221" t="s">
        <v>87</v>
      </c>
      <c r="G13" s="221" t="s">
        <v>87</v>
      </c>
      <c r="H13" s="222" t="s">
        <v>87</v>
      </c>
      <c r="I13" s="1">
        <v>7</v>
      </c>
      <c r="J13" s="1"/>
      <c r="K13" s="7">
        <v>477797</v>
      </c>
      <c r="L13" s="7">
        <v>0</v>
      </c>
    </row>
    <row r="14" spans="1:12" ht="12.75">
      <c r="A14" s="220" t="s">
        <v>88</v>
      </c>
      <c r="B14" s="221" t="s">
        <v>88</v>
      </c>
      <c r="C14" s="221" t="s">
        <v>88</v>
      </c>
      <c r="D14" s="221" t="s">
        <v>88</v>
      </c>
      <c r="E14" s="221" t="s">
        <v>88</v>
      </c>
      <c r="F14" s="221" t="s">
        <v>88</v>
      </c>
      <c r="G14" s="221" t="s">
        <v>88</v>
      </c>
      <c r="H14" s="222" t="s">
        <v>88</v>
      </c>
      <c r="I14" s="1">
        <v>8</v>
      </c>
      <c r="J14" s="1"/>
      <c r="K14" s="7">
        <v>12878487</v>
      </c>
      <c r="L14" s="7">
        <v>9636809</v>
      </c>
    </row>
    <row r="15" spans="1:12" ht="12.75">
      <c r="A15" s="220" t="s">
        <v>89</v>
      </c>
      <c r="B15" s="221" t="s">
        <v>89</v>
      </c>
      <c r="C15" s="221" t="s">
        <v>89</v>
      </c>
      <c r="D15" s="221" t="s">
        <v>89</v>
      </c>
      <c r="E15" s="221" t="s">
        <v>89</v>
      </c>
      <c r="F15" s="221" t="s">
        <v>89</v>
      </c>
      <c r="G15" s="221" t="s">
        <v>89</v>
      </c>
      <c r="H15" s="222" t="s">
        <v>89</v>
      </c>
      <c r="I15" s="1">
        <v>9</v>
      </c>
      <c r="J15" s="1"/>
      <c r="K15" s="7">
        <v>387016</v>
      </c>
      <c r="L15" s="7">
        <v>311787</v>
      </c>
    </row>
    <row r="16" spans="1:12" ht="12.75">
      <c r="A16" s="220" t="s">
        <v>90</v>
      </c>
      <c r="B16" s="221" t="s">
        <v>90</v>
      </c>
      <c r="C16" s="221" t="s">
        <v>90</v>
      </c>
      <c r="D16" s="221" t="s">
        <v>90</v>
      </c>
      <c r="E16" s="221" t="s">
        <v>90</v>
      </c>
      <c r="F16" s="221" t="s">
        <v>90</v>
      </c>
      <c r="G16" s="221" t="s">
        <v>90</v>
      </c>
      <c r="H16" s="222" t="s">
        <v>90</v>
      </c>
      <c r="I16" s="1">
        <v>10</v>
      </c>
      <c r="J16" s="1">
        <v>20</v>
      </c>
      <c r="K16" s="128">
        <f>SUM(K17:K25)</f>
        <v>1157484397</v>
      </c>
      <c r="L16" s="128">
        <f>SUM(L17:L25)</f>
        <v>1151926274</v>
      </c>
    </row>
    <row r="17" spans="1:12" ht="12.75">
      <c r="A17" s="220" t="s">
        <v>91</v>
      </c>
      <c r="B17" s="221" t="s">
        <v>91</v>
      </c>
      <c r="C17" s="221" t="s">
        <v>91</v>
      </c>
      <c r="D17" s="221" t="s">
        <v>91</v>
      </c>
      <c r="E17" s="221" t="s">
        <v>91</v>
      </c>
      <c r="F17" s="221" t="s">
        <v>91</v>
      </c>
      <c r="G17" s="221" t="s">
        <v>91</v>
      </c>
      <c r="H17" s="222" t="s">
        <v>91</v>
      </c>
      <c r="I17" s="1">
        <v>11</v>
      </c>
      <c r="J17" s="1"/>
      <c r="K17" s="7">
        <v>158130608</v>
      </c>
      <c r="L17" s="7">
        <v>160269850</v>
      </c>
    </row>
    <row r="18" spans="1:12" ht="12.75">
      <c r="A18" s="220" t="s">
        <v>92</v>
      </c>
      <c r="B18" s="221" t="s">
        <v>92</v>
      </c>
      <c r="C18" s="221" t="s">
        <v>92</v>
      </c>
      <c r="D18" s="221" t="s">
        <v>92</v>
      </c>
      <c r="E18" s="221" t="s">
        <v>92</v>
      </c>
      <c r="F18" s="221" t="s">
        <v>92</v>
      </c>
      <c r="G18" s="221" t="s">
        <v>92</v>
      </c>
      <c r="H18" s="222" t="s">
        <v>92</v>
      </c>
      <c r="I18" s="1">
        <v>12</v>
      </c>
      <c r="J18" s="1"/>
      <c r="K18" s="7">
        <v>351183758</v>
      </c>
      <c r="L18" s="7">
        <v>389873405</v>
      </c>
    </row>
    <row r="19" spans="1:12" ht="12.75">
      <c r="A19" s="220" t="s">
        <v>93</v>
      </c>
      <c r="B19" s="221" t="s">
        <v>93</v>
      </c>
      <c r="C19" s="221" t="s">
        <v>93</v>
      </c>
      <c r="D19" s="221" t="s">
        <v>93</v>
      </c>
      <c r="E19" s="221" t="s">
        <v>93</v>
      </c>
      <c r="F19" s="221" t="s">
        <v>93</v>
      </c>
      <c r="G19" s="221" t="s">
        <v>93</v>
      </c>
      <c r="H19" s="222" t="s">
        <v>93</v>
      </c>
      <c r="I19" s="1">
        <v>13</v>
      </c>
      <c r="J19" s="1"/>
      <c r="K19" s="7">
        <v>221163585</v>
      </c>
      <c r="L19" s="7">
        <v>399697878</v>
      </c>
    </row>
    <row r="20" spans="1:12" ht="12.75">
      <c r="A20" s="220" t="s">
        <v>94</v>
      </c>
      <c r="B20" s="221" t="s">
        <v>94</v>
      </c>
      <c r="C20" s="221" t="s">
        <v>94</v>
      </c>
      <c r="D20" s="221" t="s">
        <v>94</v>
      </c>
      <c r="E20" s="221" t="s">
        <v>94</v>
      </c>
      <c r="F20" s="221" t="s">
        <v>94</v>
      </c>
      <c r="G20" s="221" t="s">
        <v>94</v>
      </c>
      <c r="H20" s="222" t="s">
        <v>94</v>
      </c>
      <c r="I20" s="1">
        <v>14</v>
      </c>
      <c r="J20" s="1"/>
      <c r="K20" s="7">
        <v>74386781</v>
      </c>
      <c r="L20" s="7">
        <v>74297246</v>
      </c>
    </row>
    <row r="21" spans="1:12" ht="12.75">
      <c r="A21" s="220" t="s">
        <v>95</v>
      </c>
      <c r="B21" s="221" t="s">
        <v>95</v>
      </c>
      <c r="C21" s="221" t="s">
        <v>95</v>
      </c>
      <c r="D21" s="221" t="s">
        <v>95</v>
      </c>
      <c r="E21" s="221" t="s">
        <v>95</v>
      </c>
      <c r="F21" s="221" t="s">
        <v>95</v>
      </c>
      <c r="G21" s="221" t="s">
        <v>95</v>
      </c>
      <c r="H21" s="222" t="s">
        <v>95</v>
      </c>
      <c r="I21" s="1">
        <v>15</v>
      </c>
      <c r="J21" s="1"/>
      <c r="K21" s="7">
        <v>0</v>
      </c>
      <c r="L21" s="7">
        <v>0</v>
      </c>
    </row>
    <row r="22" spans="1:12" ht="12.75">
      <c r="A22" s="220" t="s">
        <v>96</v>
      </c>
      <c r="B22" s="221" t="s">
        <v>96</v>
      </c>
      <c r="C22" s="221" t="s">
        <v>96</v>
      </c>
      <c r="D22" s="221" t="s">
        <v>96</v>
      </c>
      <c r="E22" s="221" t="s">
        <v>96</v>
      </c>
      <c r="F22" s="221" t="s">
        <v>96</v>
      </c>
      <c r="G22" s="221" t="s">
        <v>96</v>
      </c>
      <c r="H22" s="222" t="s">
        <v>96</v>
      </c>
      <c r="I22" s="1">
        <v>16</v>
      </c>
      <c r="J22" s="1"/>
      <c r="K22" s="7">
        <v>7570446</v>
      </c>
      <c r="L22" s="7">
        <v>14613042</v>
      </c>
    </row>
    <row r="23" spans="1:12" ht="12.75">
      <c r="A23" s="220" t="s">
        <v>97</v>
      </c>
      <c r="B23" s="221" t="s">
        <v>97</v>
      </c>
      <c r="C23" s="221" t="s">
        <v>97</v>
      </c>
      <c r="D23" s="221" t="s">
        <v>97</v>
      </c>
      <c r="E23" s="221" t="s">
        <v>97</v>
      </c>
      <c r="F23" s="221" t="s">
        <v>97</v>
      </c>
      <c r="G23" s="221" t="s">
        <v>97</v>
      </c>
      <c r="H23" s="222" t="s">
        <v>97</v>
      </c>
      <c r="I23" s="1">
        <v>17</v>
      </c>
      <c r="J23" s="1"/>
      <c r="K23" s="7">
        <v>251691275</v>
      </c>
      <c r="L23" s="7">
        <v>12101276</v>
      </c>
    </row>
    <row r="24" spans="1:12" ht="12.75">
      <c r="A24" s="220" t="s">
        <v>98</v>
      </c>
      <c r="B24" s="221" t="s">
        <v>98</v>
      </c>
      <c r="C24" s="221" t="s">
        <v>98</v>
      </c>
      <c r="D24" s="221" t="s">
        <v>98</v>
      </c>
      <c r="E24" s="221" t="s">
        <v>98</v>
      </c>
      <c r="F24" s="221" t="s">
        <v>98</v>
      </c>
      <c r="G24" s="221" t="s">
        <v>98</v>
      </c>
      <c r="H24" s="222" t="s">
        <v>98</v>
      </c>
      <c r="I24" s="1">
        <v>18</v>
      </c>
      <c r="J24" s="1"/>
      <c r="K24" s="7">
        <v>690173</v>
      </c>
      <c r="L24" s="7">
        <v>706634</v>
      </c>
    </row>
    <row r="25" spans="1:12" ht="12.75">
      <c r="A25" s="220" t="s">
        <v>99</v>
      </c>
      <c r="B25" s="221" t="s">
        <v>99</v>
      </c>
      <c r="C25" s="221" t="s">
        <v>99</v>
      </c>
      <c r="D25" s="221" t="s">
        <v>99</v>
      </c>
      <c r="E25" s="221" t="s">
        <v>99</v>
      </c>
      <c r="F25" s="221" t="s">
        <v>99</v>
      </c>
      <c r="G25" s="221" t="s">
        <v>99</v>
      </c>
      <c r="H25" s="222" t="s">
        <v>99</v>
      </c>
      <c r="I25" s="1">
        <v>19</v>
      </c>
      <c r="J25" s="1">
        <v>21</v>
      </c>
      <c r="K25" s="7">
        <v>92667771</v>
      </c>
      <c r="L25" s="7">
        <v>100366943</v>
      </c>
    </row>
    <row r="26" spans="1:12" ht="12.75">
      <c r="A26" s="220" t="s">
        <v>100</v>
      </c>
      <c r="B26" s="221" t="s">
        <v>100</v>
      </c>
      <c r="C26" s="221" t="s">
        <v>100</v>
      </c>
      <c r="D26" s="221" t="s">
        <v>100</v>
      </c>
      <c r="E26" s="221" t="s">
        <v>100</v>
      </c>
      <c r="F26" s="221" t="s">
        <v>100</v>
      </c>
      <c r="G26" s="221" t="s">
        <v>100</v>
      </c>
      <c r="H26" s="222" t="s">
        <v>100</v>
      </c>
      <c r="I26" s="1">
        <v>20</v>
      </c>
      <c r="J26" s="1">
        <v>23</v>
      </c>
      <c r="K26" s="128">
        <f>SUM(K27:K34)</f>
        <v>260282408</v>
      </c>
      <c r="L26" s="128">
        <f>SUM(L27:L34)</f>
        <v>267384461</v>
      </c>
    </row>
    <row r="27" spans="1:12" ht="12.75">
      <c r="A27" s="220" t="s">
        <v>101</v>
      </c>
      <c r="B27" s="221" t="s">
        <v>101</v>
      </c>
      <c r="C27" s="221" t="s">
        <v>101</v>
      </c>
      <c r="D27" s="221" t="s">
        <v>101</v>
      </c>
      <c r="E27" s="221" t="s">
        <v>101</v>
      </c>
      <c r="F27" s="221" t="s">
        <v>101</v>
      </c>
      <c r="G27" s="221" t="s">
        <v>101</v>
      </c>
      <c r="H27" s="222" t="s">
        <v>101</v>
      </c>
      <c r="I27" s="1">
        <v>21</v>
      </c>
      <c r="J27" s="1"/>
      <c r="K27" s="7">
        <v>293704</v>
      </c>
      <c r="L27" s="7">
        <v>290067</v>
      </c>
    </row>
    <row r="28" spans="1:12" ht="12.75">
      <c r="A28" s="220" t="s">
        <v>102</v>
      </c>
      <c r="B28" s="221" t="s">
        <v>102</v>
      </c>
      <c r="C28" s="221" t="s">
        <v>102</v>
      </c>
      <c r="D28" s="221" t="s">
        <v>102</v>
      </c>
      <c r="E28" s="221" t="s">
        <v>102</v>
      </c>
      <c r="F28" s="221" t="s">
        <v>102</v>
      </c>
      <c r="G28" s="221" t="s">
        <v>102</v>
      </c>
      <c r="H28" s="222" t="s">
        <v>102</v>
      </c>
      <c r="I28" s="1">
        <v>22</v>
      </c>
      <c r="J28" s="1"/>
      <c r="K28" s="7">
        <v>0</v>
      </c>
      <c r="L28" s="7">
        <v>0</v>
      </c>
    </row>
    <row r="29" spans="1:12" ht="12.75">
      <c r="A29" s="220" t="s">
        <v>103</v>
      </c>
      <c r="B29" s="221" t="s">
        <v>103</v>
      </c>
      <c r="C29" s="221" t="s">
        <v>103</v>
      </c>
      <c r="D29" s="221" t="s">
        <v>103</v>
      </c>
      <c r="E29" s="221" t="s">
        <v>103</v>
      </c>
      <c r="F29" s="221" t="s">
        <v>103</v>
      </c>
      <c r="G29" s="221" t="s">
        <v>103</v>
      </c>
      <c r="H29" s="222" t="s">
        <v>103</v>
      </c>
      <c r="I29" s="1">
        <v>23</v>
      </c>
      <c r="J29" s="1"/>
      <c r="K29" s="7">
        <v>811316</v>
      </c>
      <c r="L29" s="7">
        <v>2049216</v>
      </c>
    </row>
    <row r="30" spans="1:12" ht="12.75">
      <c r="A30" s="220" t="s">
        <v>104</v>
      </c>
      <c r="B30" s="221" t="s">
        <v>104</v>
      </c>
      <c r="C30" s="221" t="s">
        <v>104</v>
      </c>
      <c r="D30" s="221" t="s">
        <v>104</v>
      </c>
      <c r="E30" s="221" t="s">
        <v>104</v>
      </c>
      <c r="F30" s="221" t="s">
        <v>104</v>
      </c>
      <c r="G30" s="221" t="s">
        <v>104</v>
      </c>
      <c r="H30" s="222" t="s">
        <v>104</v>
      </c>
      <c r="I30" s="1">
        <v>24</v>
      </c>
      <c r="J30" s="1"/>
      <c r="K30" s="7">
        <v>0</v>
      </c>
      <c r="L30" s="7">
        <v>0</v>
      </c>
    </row>
    <row r="31" spans="1:12" ht="12.75">
      <c r="A31" s="220" t="s">
        <v>105</v>
      </c>
      <c r="B31" s="221" t="s">
        <v>105</v>
      </c>
      <c r="C31" s="221" t="s">
        <v>105</v>
      </c>
      <c r="D31" s="221" t="s">
        <v>105</v>
      </c>
      <c r="E31" s="221" t="s">
        <v>105</v>
      </c>
      <c r="F31" s="221" t="s">
        <v>105</v>
      </c>
      <c r="G31" s="221" t="s">
        <v>105</v>
      </c>
      <c r="H31" s="222" t="s">
        <v>105</v>
      </c>
      <c r="I31" s="1">
        <v>25</v>
      </c>
      <c r="J31" s="1"/>
      <c r="K31" s="7">
        <v>4201213</v>
      </c>
      <c r="L31" s="7">
        <v>3379260</v>
      </c>
    </row>
    <row r="32" spans="1:12" ht="12.75">
      <c r="A32" s="220" t="s">
        <v>106</v>
      </c>
      <c r="B32" s="221" t="s">
        <v>106</v>
      </c>
      <c r="C32" s="221" t="s">
        <v>106</v>
      </c>
      <c r="D32" s="221" t="s">
        <v>106</v>
      </c>
      <c r="E32" s="221" t="s">
        <v>106</v>
      </c>
      <c r="F32" s="221" t="s">
        <v>106</v>
      </c>
      <c r="G32" s="221" t="s">
        <v>106</v>
      </c>
      <c r="H32" s="222" t="s">
        <v>106</v>
      </c>
      <c r="I32" s="1">
        <v>26</v>
      </c>
      <c r="J32" s="1"/>
      <c r="K32" s="7">
        <v>1421275</v>
      </c>
      <c r="L32" s="7">
        <v>2605489</v>
      </c>
    </row>
    <row r="33" spans="1:12" ht="12.75">
      <c r="A33" s="220" t="s">
        <v>107</v>
      </c>
      <c r="B33" s="221" t="s">
        <v>107</v>
      </c>
      <c r="C33" s="221" t="s">
        <v>107</v>
      </c>
      <c r="D33" s="221" t="s">
        <v>107</v>
      </c>
      <c r="E33" s="221" t="s">
        <v>107</v>
      </c>
      <c r="F33" s="221" t="s">
        <v>107</v>
      </c>
      <c r="G33" s="221" t="s">
        <v>107</v>
      </c>
      <c r="H33" s="222" t="s">
        <v>107</v>
      </c>
      <c r="I33" s="1">
        <v>27</v>
      </c>
      <c r="J33" s="1"/>
      <c r="K33" s="7">
        <v>0</v>
      </c>
      <c r="L33" s="7">
        <v>806120</v>
      </c>
    </row>
    <row r="34" spans="1:12" ht="12.75">
      <c r="A34" s="220" t="s">
        <v>108</v>
      </c>
      <c r="B34" s="221" t="s">
        <v>108</v>
      </c>
      <c r="C34" s="221" t="s">
        <v>108</v>
      </c>
      <c r="D34" s="221" t="s">
        <v>108</v>
      </c>
      <c r="E34" s="221" t="s">
        <v>108</v>
      </c>
      <c r="F34" s="221" t="s">
        <v>108</v>
      </c>
      <c r="G34" s="221" t="s">
        <v>108</v>
      </c>
      <c r="H34" s="222" t="s">
        <v>108</v>
      </c>
      <c r="I34" s="1">
        <v>28</v>
      </c>
      <c r="J34" s="1">
        <v>22</v>
      </c>
      <c r="K34" s="7">
        <v>253554900</v>
      </c>
      <c r="L34" s="7">
        <v>258254309</v>
      </c>
    </row>
    <row r="35" spans="1:12" ht="12.75">
      <c r="A35" s="220" t="s">
        <v>109</v>
      </c>
      <c r="B35" s="221" t="s">
        <v>109</v>
      </c>
      <c r="C35" s="221" t="s">
        <v>109</v>
      </c>
      <c r="D35" s="221" t="s">
        <v>109</v>
      </c>
      <c r="E35" s="221" t="s">
        <v>109</v>
      </c>
      <c r="F35" s="221" t="s">
        <v>109</v>
      </c>
      <c r="G35" s="221" t="s">
        <v>109</v>
      </c>
      <c r="H35" s="222" t="s">
        <v>109</v>
      </c>
      <c r="I35" s="1">
        <v>29</v>
      </c>
      <c r="J35" s="1">
        <v>24</v>
      </c>
      <c r="K35" s="128">
        <f>SUM(K36:K38)</f>
        <v>34363957</v>
      </c>
      <c r="L35" s="128">
        <f>SUM(L36:L38)</f>
        <v>29147877</v>
      </c>
    </row>
    <row r="36" spans="1:12" ht="12.75">
      <c r="A36" s="220" t="s">
        <v>110</v>
      </c>
      <c r="B36" s="221" t="s">
        <v>110</v>
      </c>
      <c r="C36" s="221" t="s">
        <v>110</v>
      </c>
      <c r="D36" s="221" t="s">
        <v>110</v>
      </c>
      <c r="E36" s="221" t="s">
        <v>110</v>
      </c>
      <c r="F36" s="221" t="s">
        <v>110</v>
      </c>
      <c r="G36" s="221" t="s">
        <v>110</v>
      </c>
      <c r="H36" s="222" t="s">
        <v>110</v>
      </c>
      <c r="I36" s="1">
        <v>30</v>
      </c>
      <c r="J36" s="1"/>
      <c r="K36" s="7">
        <v>0</v>
      </c>
      <c r="L36" s="7"/>
    </row>
    <row r="37" spans="1:12" ht="12.75">
      <c r="A37" s="220" t="s">
        <v>111</v>
      </c>
      <c r="B37" s="221" t="s">
        <v>111</v>
      </c>
      <c r="C37" s="221" t="s">
        <v>111</v>
      </c>
      <c r="D37" s="221" t="s">
        <v>111</v>
      </c>
      <c r="E37" s="221" t="s">
        <v>111</v>
      </c>
      <c r="F37" s="221" t="s">
        <v>111</v>
      </c>
      <c r="G37" s="221" t="s">
        <v>111</v>
      </c>
      <c r="H37" s="222" t="s">
        <v>111</v>
      </c>
      <c r="I37" s="1">
        <v>31</v>
      </c>
      <c r="J37" s="1"/>
      <c r="K37" s="7">
        <v>25214180</v>
      </c>
      <c r="L37" s="7">
        <v>20121562</v>
      </c>
    </row>
    <row r="38" spans="1:12" ht="12.75">
      <c r="A38" s="220" t="s">
        <v>112</v>
      </c>
      <c r="B38" s="221" t="s">
        <v>112</v>
      </c>
      <c r="C38" s="221" t="s">
        <v>112</v>
      </c>
      <c r="D38" s="221" t="s">
        <v>112</v>
      </c>
      <c r="E38" s="221" t="s">
        <v>112</v>
      </c>
      <c r="F38" s="221" t="s">
        <v>112</v>
      </c>
      <c r="G38" s="221" t="s">
        <v>112</v>
      </c>
      <c r="H38" s="222" t="s">
        <v>112</v>
      </c>
      <c r="I38" s="1">
        <v>32</v>
      </c>
      <c r="J38" s="1"/>
      <c r="K38" s="7">
        <v>9149777</v>
      </c>
      <c r="L38" s="7">
        <v>9026315</v>
      </c>
    </row>
    <row r="39" spans="1:12" ht="12.75">
      <c r="A39" s="220" t="s">
        <v>113</v>
      </c>
      <c r="B39" s="221" t="s">
        <v>113</v>
      </c>
      <c r="C39" s="221" t="s">
        <v>113</v>
      </c>
      <c r="D39" s="221" t="s">
        <v>113</v>
      </c>
      <c r="E39" s="221" t="s">
        <v>113</v>
      </c>
      <c r="F39" s="221" t="s">
        <v>113</v>
      </c>
      <c r="G39" s="221" t="s">
        <v>113</v>
      </c>
      <c r="H39" s="222" t="s">
        <v>113</v>
      </c>
      <c r="I39" s="1">
        <v>33</v>
      </c>
      <c r="J39" s="1"/>
      <c r="K39" s="7">
        <v>0</v>
      </c>
      <c r="L39" s="7">
        <v>0</v>
      </c>
    </row>
    <row r="40" spans="1:12" ht="12.75">
      <c r="A40" s="223" t="s">
        <v>114</v>
      </c>
      <c r="B40" s="224" t="s">
        <v>114</v>
      </c>
      <c r="C40" s="224" t="s">
        <v>114</v>
      </c>
      <c r="D40" s="224" t="s">
        <v>114</v>
      </c>
      <c r="E40" s="224" t="s">
        <v>114</v>
      </c>
      <c r="F40" s="224" t="s">
        <v>114</v>
      </c>
      <c r="G40" s="224" t="s">
        <v>114</v>
      </c>
      <c r="H40" s="225" t="s">
        <v>114</v>
      </c>
      <c r="I40" s="1">
        <v>34</v>
      </c>
      <c r="J40" s="1"/>
      <c r="K40" s="128">
        <f>K41+K49+K56+K64</f>
        <v>2039374504</v>
      </c>
      <c r="L40" s="128">
        <f>L41+L49+L56+L64</f>
        <v>1975653286</v>
      </c>
    </row>
    <row r="41" spans="1:12" ht="12.75">
      <c r="A41" s="220" t="s">
        <v>115</v>
      </c>
      <c r="B41" s="221" t="s">
        <v>115</v>
      </c>
      <c r="C41" s="221" t="s">
        <v>115</v>
      </c>
      <c r="D41" s="221" t="s">
        <v>115</v>
      </c>
      <c r="E41" s="221" t="s">
        <v>115</v>
      </c>
      <c r="F41" s="221" t="s">
        <v>115</v>
      </c>
      <c r="G41" s="221" t="s">
        <v>115</v>
      </c>
      <c r="H41" s="222" t="s">
        <v>115</v>
      </c>
      <c r="I41" s="1">
        <v>35</v>
      </c>
      <c r="J41" s="1">
        <v>25</v>
      </c>
      <c r="K41" s="128">
        <f>SUM(K42:K48)</f>
        <v>490649906</v>
      </c>
      <c r="L41" s="128">
        <f>SUM(L42:L48)</f>
        <v>451293423</v>
      </c>
    </row>
    <row r="42" spans="1:12" ht="12.75">
      <c r="A42" s="220" t="s">
        <v>116</v>
      </c>
      <c r="B42" s="221" t="s">
        <v>116</v>
      </c>
      <c r="C42" s="221" t="s">
        <v>116</v>
      </c>
      <c r="D42" s="221" t="s">
        <v>116</v>
      </c>
      <c r="E42" s="221" t="s">
        <v>116</v>
      </c>
      <c r="F42" s="221" t="s">
        <v>116</v>
      </c>
      <c r="G42" s="221" t="s">
        <v>116</v>
      </c>
      <c r="H42" s="222" t="s">
        <v>116</v>
      </c>
      <c r="I42" s="1">
        <v>36</v>
      </c>
      <c r="J42" s="1"/>
      <c r="K42" s="7">
        <v>263182329</v>
      </c>
      <c r="L42" s="7">
        <v>230613891</v>
      </c>
    </row>
    <row r="43" spans="1:12" ht="12.75">
      <c r="A43" s="220" t="s">
        <v>117</v>
      </c>
      <c r="B43" s="221" t="s">
        <v>117</v>
      </c>
      <c r="C43" s="221" t="s">
        <v>117</v>
      </c>
      <c r="D43" s="221" t="s">
        <v>117</v>
      </c>
      <c r="E43" s="221" t="s">
        <v>117</v>
      </c>
      <c r="F43" s="221" t="s">
        <v>117</v>
      </c>
      <c r="G43" s="221" t="s">
        <v>117</v>
      </c>
      <c r="H43" s="222" t="s">
        <v>117</v>
      </c>
      <c r="I43" s="1">
        <v>37</v>
      </c>
      <c r="J43" s="1"/>
      <c r="K43" s="7">
        <v>119290512</v>
      </c>
      <c r="L43" s="7">
        <v>131192027</v>
      </c>
    </row>
    <row r="44" spans="1:12" ht="12.75">
      <c r="A44" s="220" t="s">
        <v>118</v>
      </c>
      <c r="B44" s="221" t="s">
        <v>118</v>
      </c>
      <c r="C44" s="221" t="s">
        <v>118</v>
      </c>
      <c r="D44" s="221" t="s">
        <v>118</v>
      </c>
      <c r="E44" s="221" t="s">
        <v>118</v>
      </c>
      <c r="F44" s="221" t="s">
        <v>118</v>
      </c>
      <c r="G44" s="221" t="s">
        <v>118</v>
      </c>
      <c r="H44" s="222" t="s">
        <v>118</v>
      </c>
      <c r="I44" s="1">
        <v>38</v>
      </c>
      <c r="J44" s="1"/>
      <c r="K44" s="7">
        <v>74443322</v>
      </c>
      <c r="L44" s="7">
        <v>66483941</v>
      </c>
    </row>
    <row r="45" spans="1:12" ht="12.75">
      <c r="A45" s="220" t="s">
        <v>119</v>
      </c>
      <c r="B45" s="221" t="s">
        <v>119</v>
      </c>
      <c r="C45" s="221" t="s">
        <v>119</v>
      </c>
      <c r="D45" s="221" t="s">
        <v>119</v>
      </c>
      <c r="E45" s="221" t="s">
        <v>119</v>
      </c>
      <c r="F45" s="221" t="s">
        <v>119</v>
      </c>
      <c r="G45" s="221" t="s">
        <v>119</v>
      </c>
      <c r="H45" s="222" t="s">
        <v>119</v>
      </c>
      <c r="I45" s="1">
        <v>39</v>
      </c>
      <c r="J45" s="1"/>
      <c r="K45" s="7">
        <v>11124204</v>
      </c>
      <c r="L45" s="7">
        <v>11770656</v>
      </c>
    </row>
    <row r="46" spans="1:12" ht="12.75">
      <c r="A46" s="220" t="s">
        <v>120</v>
      </c>
      <c r="B46" s="221" t="s">
        <v>120</v>
      </c>
      <c r="C46" s="221" t="s">
        <v>120</v>
      </c>
      <c r="D46" s="221" t="s">
        <v>120</v>
      </c>
      <c r="E46" s="221" t="s">
        <v>120</v>
      </c>
      <c r="F46" s="221" t="s">
        <v>120</v>
      </c>
      <c r="G46" s="221" t="s">
        <v>120</v>
      </c>
      <c r="H46" s="222" t="s">
        <v>120</v>
      </c>
      <c r="I46" s="1">
        <v>40</v>
      </c>
      <c r="J46" s="1"/>
      <c r="K46" s="7">
        <v>8395612</v>
      </c>
      <c r="L46" s="7">
        <v>4981101</v>
      </c>
    </row>
    <row r="47" spans="1:12" ht="12.75">
      <c r="A47" s="220" t="s">
        <v>121</v>
      </c>
      <c r="B47" s="221" t="s">
        <v>121</v>
      </c>
      <c r="C47" s="221" t="s">
        <v>121</v>
      </c>
      <c r="D47" s="221" t="s">
        <v>121</v>
      </c>
      <c r="E47" s="221" t="s">
        <v>121</v>
      </c>
      <c r="F47" s="221" t="s">
        <v>121</v>
      </c>
      <c r="G47" s="221" t="s">
        <v>121</v>
      </c>
      <c r="H47" s="222" t="s">
        <v>121</v>
      </c>
      <c r="I47" s="1">
        <v>41</v>
      </c>
      <c r="J47" s="1">
        <v>33</v>
      </c>
      <c r="K47" s="7">
        <v>14213927</v>
      </c>
      <c r="L47" s="7">
        <v>6251807</v>
      </c>
    </row>
    <row r="48" spans="1:12" ht="12.75">
      <c r="A48" s="220" t="s">
        <v>122</v>
      </c>
      <c r="B48" s="221" t="s">
        <v>122</v>
      </c>
      <c r="C48" s="221" t="s">
        <v>122</v>
      </c>
      <c r="D48" s="221" t="s">
        <v>122</v>
      </c>
      <c r="E48" s="221" t="s">
        <v>122</v>
      </c>
      <c r="F48" s="221" t="s">
        <v>122</v>
      </c>
      <c r="G48" s="221" t="s">
        <v>122</v>
      </c>
      <c r="H48" s="222" t="s">
        <v>122</v>
      </c>
      <c r="I48" s="1">
        <v>42</v>
      </c>
      <c r="J48" s="1"/>
      <c r="K48" s="7">
        <v>0</v>
      </c>
      <c r="L48" s="7">
        <v>0</v>
      </c>
    </row>
    <row r="49" spans="1:12" ht="12.75">
      <c r="A49" s="220" t="s">
        <v>123</v>
      </c>
      <c r="B49" s="221" t="s">
        <v>123</v>
      </c>
      <c r="C49" s="221" t="s">
        <v>123</v>
      </c>
      <c r="D49" s="221" t="s">
        <v>123</v>
      </c>
      <c r="E49" s="221" t="s">
        <v>123</v>
      </c>
      <c r="F49" s="221" t="s">
        <v>123</v>
      </c>
      <c r="G49" s="221" t="s">
        <v>123</v>
      </c>
      <c r="H49" s="222" t="s">
        <v>123</v>
      </c>
      <c r="I49" s="1">
        <v>43</v>
      </c>
      <c r="J49" s="1"/>
      <c r="K49" s="128">
        <f>SUM(K50:K55)</f>
        <v>940505639</v>
      </c>
      <c r="L49" s="128">
        <f>SUM(L50:L55)</f>
        <v>772769167</v>
      </c>
    </row>
    <row r="50" spans="1:12" ht="12.75">
      <c r="A50" s="220" t="s">
        <v>124</v>
      </c>
      <c r="B50" s="221" t="s">
        <v>124</v>
      </c>
      <c r="C50" s="221" t="s">
        <v>124</v>
      </c>
      <c r="D50" s="221" t="s">
        <v>124</v>
      </c>
      <c r="E50" s="221" t="s">
        <v>124</v>
      </c>
      <c r="F50" s="221" t="s">
        <v>124</v>
      </c>
      <c r="G50" s="221" t="s">
        <v>124</v>
      </c>
      <c r="H50" s="222" t="s">
        <v>124</v>
      </c>
      <c r="I50" s="1">
        <v>44</v>
      </c>
      <c r="J50" s="1">
        <v>26</v>
      </c>
      <c r="K50" s="7">
        <v>14454628</v>
      </c>
      <c r="L50" s="7">
        <v>64650324</v>
      </c>
    </row>
    <row r="51" spans="1:12" ht="12.75">
      <c r="A51" s="220" t="s">
        <v>125</v>
      </c>
      <c r="B51" s="221" t="s">
        <v>125</v>
      </c>
      <c r="C51" s="221" t="s">
        <v>125</v>
      </c>
      <c r="D51" s="221" t="s">
        <v>125</v>
      </c>
      <c r="E51" s="221" t="s">
        <v>125</v>
      </c>
      <c r="F51" s="221" t="s">
        <v>125</v>
      </c>
      <c r="G51" s="221" t="s">
        <v>125</v>
      </c>
      <c r="H51" s="222" t="s">
        <v>125</v>
      </c>
      <c r="I51" s="1">
        <v>45</v>
      </c>
      <c r="J51" s="1">
        <v>27</v>
      </c>
      <c r="K51" s="7">
        <v>822864660</v>
      </c>
      <c r="L51" s="7">
        <v>591402077</v>
      </c>
    </row>
    <row r="52" spans="1:12" ht="12.75">
      <c r="A52" s="220" t="s">
        <v>126</v>
      </c>
      <c r="B52" s="221" t="s">
        <v>126</v>
      </c>
      <c r="C52" s="221" t="s">
        <v>126</v>
      </c>
      <c r="D52" s="221" t="s">
        <v>126</v>
      </c>
      <c r="E52" s="221" t="s">
        <v>126</v>
      </c>
      <c r="F52" s="221" t="s">
        <v>126</v>
      </c>
      <c r="G52" s="221" t="s">
        <v>126</v>
      </c>
      <c r="H52" s="222" t="s">
        <v>126</v>
      </c>
      <c r="I52" s="1">
        <v>46</v>
      </c>
      <c r="J52" s="1"/>
      <c r="K52" s="7">
        <v>0</v>
      </c>
      <c r="L52" s="7">
        <v>0</v>
      </c>
    </row>
    <row r="53" spans="1:12" ht="12.75">
      <c r="A53" s="220" t="s">
        <v>127</v>
      </c>
      <c r="B53" s="221" t="s">
        <v>127</v>
      </c>
      <c r="C53" s="221" t="s">
        <v>127</v>
      </c>
      <c r="D53" s="221" t="s">
        <v>127</v>
      </c>
      <c r="E53" s="221" t="s">
        <v>127</v>
      </c>
      <c r="F53" s="221" t="s">
        <v>127</v>
      </c>
      <c r="G53" s="221" t="s">
        <v>127</v>
      </c>
      <c r="H53" s="222" t="s">
        <v>127</v>
      </c>
      <c r="I53" s="1">
        <v>47</v>
      </c>
      <c r="J53" s="1">
        <v>29</v>
      </c>
      <c r="K53" s="7">
        <v>1161560</v>
      </c>
      <c r="L53" s="7">
        <v>1069714</v>
      </c>
    </row>
    <row r="54" spans="1:12" ht="12.75">
      <c r="A54" s="220" t="s">
        <v>128</v>
      </c>
      <c r="B54" s="221" t="s">
        <v>128</v>
      </c>
      <c r="C54" s="221" t="s">
        <v>128</v>
      </c>
      <c r="D54" s="221" t="s">
        <v>128</v>
      </c>
      <c r="E54" s="221" t="s">
        <v>128</v>
      </c>
      <c r="F54" s="221" t="s">
        <v>128</v>
      </c>
      <c r="G54" s="221" t="s">
        <v>128</v>
      </c>
      <c r="H54" s="222" t="s">
        <v>128</v>
      </c>
      <c r="I54" s="1">
        <v>48</v>
      </c>
      <c r="J54" s="1">
        <v>29</v>
      </c>
      <c r="K54" s="7">
        <v>31671151</v>
      </c>
      <c r="L54" s="7">
        <v>33657170</v>
      </c>
    </row>
    <row r="55" spans="1:12" ht="12.75">
      <c r="A55" s="220" t="s">
        <v>129</v>
      </c>
      <c r="B55" s="221" t="s">
        <v>129</v>
      </c>
      <c r="C55" s="221" t="s">
        <v>129</v>
      </c>
      <c r="D55" s="221" t="s">
        <v>129</v>
      </c>
      <c r="E55" s="221" t="s">
        <v>129</v>
      </c>
      <c r="F55" s="221" t="s">
        <v>129</v>
      </c>
      <c r="G55" s="221" t="s">
        <v>129</v>
      </c>
      <c r="H55" s="222" t="s">
        <v>129</v>
      </c>
      <c r="I55" s="1">
        <v>49</v>
      </c>
      <c r="J55" s="1" t="s">
        <v>330</v>
      </c>
      <c r="K55" s="7">
        <v>70353640</v>
      </c>
      <c r="L55" s="7">
        <v>81989882</v>
      </c>
    </row>
    <row r="56" spans="1:12" ht="12.75">
      <c r="A56" s="220" t="s">
        <v>130</v>
      </c>
      <c r="B56" s="221" t="s">
        <v>130</v>
      </c>
      <c r="C56" s="221" t="s">
        <v>130</v>
      </c>
      <c r="D56" s="221" t="s">
        <v>130</v>
      </c>
      <c r="E56" s="221" t="s">
        <v>130</v>
      </c>
      <c r="F56" s="221" t="s">
        <v>130</v>
      </c>
      <c r="G56" s="221" t="s">
        <v>130</v>
      </c>
      <c r="H56" s="222" t="s">
        <v>130</v>
      </c>
      <c r="I56" s="1">
        <v>50</v>
      </c>
      <c r="J56" s="1">
        <v>30</v>
      </c>
      <c r="K56" s="128">
        <f>SUM(K57:K63)</f>
        <v>196551197</v>
      </c>
      <c r="L56" s="128">
        <f>SUM(L57:L63)</f>
        <v>305358260</v>
      </c>
    </row>
    <row r="57" spans="1:12" ht="12.75">
      <c r="A57" s="220" t="s">
        <v>101</v>
      </c>
      <c r="B57" s="221" t="s">
        <v>101</v>
      </c>
      <c r="C57" s="221" t="s">
        <v>101</v>
      </c>
      <c r="D57" s="221" t="s">
        <v>101</v>
      </c>
      <c r="E57" s="221" t="s">
        <v>101</v>
      </c>
      <c r="F57" s="221" t="s">
        <v>101</v>
      </c>
      <c r="G57" s="221" t="s">
        <v>101</v>
      </c>
      <c r="H57" s="222" t="s">
        <v>101</v>
      </c>
      <c r="I57" s="1">
        <v>51</v>
      </c>
      <c r="J57" s="1"/>
      <c r="K57" s="7">
        <v>0</v>
      </c>
      <c r="L57" s="7">
        <v>0</v>
      </c>
    </row>
    <row r="58" spans="1:12" ht="12.75">
      <c r="A58" s="220" t="s">
        <v>102</v>
      </c>
      <c r="B58" s="221" t="s">
        <v>102</v>
      </c>
      <c r="C58" s="221" t="s">
        <v>102</v>
      </c>
      <c r="D58" s="221" t="s">
        <v>102</v>
      </c>
      <c r="E58" s="221" t="s">
        <v>102</v>
      </c>
      <c r="F58" s="221" t="s">
        <v>102</v>
      </c>
      <c r="G58" s="221" t="s">
        <v>102</v>
      </c>
      <c r="H58" s="222" t="s">
        <v>102</v>
      </c>
      <c r="I58" s="1">
        <v>52</v>
      </c>
      <c r="J58" s="1"/>
      <c r="K58" s="7">
        <v>0</v>
      </c>
      <c r="L58" s="7">
        <v>0</v>
      </c>
    </row>
    <row r="59" spans="1:12" ht="12.75">
      <c r="A59" s="220" t="s">
        <v>103</v>
      </c>
      <c r="B59" s="221" t="s">
        <v>103</v>
      </c>
      <c r="C59" s="221" t="s">
        <v>103</v>
      </c>
      <c r="D59" s="221" t="s">
        <v>103</v>
      </c>
      <c r="E59" s="221" t="s">
        <v>103</v>
      </c>
      <c r="F59" s="221" t="s">
        <v>103</v>
      </c>
      <c r="G59" s="221" t="s">
        <v>103</v>
      </c>
      <c r="H59" s="222" t="s">
        <v>103</v>
      </c>
      <c r="I59" s="1">
        <v>53</v>
      </c>
      <c r="J59" s="1"/>
      <c r="K59" s="7">
        <v>0</v>
      </c>
      <c r="L59" s="7">
        <v>0</v>
      </c>
    </row>
    <row r="60" spans="1:12" ht="12.75">
      <c r="A60" s="220" t="s">
        <v>104</v>
      </c>
      <c r="B60" s="221" t="s">
        <v>104</v>
      </c>
      <c r="C60" s="221" t="s">
        <v>104</v>
      </c>
      <c r="D60" s="221" t="s">
        <v>104</v>
      </c>
      <c r="E60" s="221" t="s">
        <v>104</v>
      </c>
      <c r="F60" s="221" t="s">
        <v>104</v>
      </c>
      <c r="G60" s="221" t="s">
        <v>104</v>
      </c>
      <c r="H60" s="222" t="s">
        <v>104</v>
      </c>
      <c r="I60" s="1">
        <v>54</v>
      </c>
      <c r="J60" s="1"/>
      <c r="K60" s="7">
        <v>0</v>
      </c>
      <c r="L60" s="7">
        <v>0</v>
      </c>
    </row>
    <row r="61" spans="1:12" ht="12.75">
      <c r="A61" s="220" t="s">
        <v>105</v>
      </c>
      <c r="B61" s="221" t="s">
        <v>105</v>
      </c>
      <c r="C61" s="221" t="s">
        <v>105</v>
      </c>
      <c r="D61" s="221" t="s">
        <v>105</v>
      </c>
      <c r="E61" s="221" t="s">
        <v>105</v>
      </c>
      <c r="F61" s="221" t="s">
        <v>105</v>
      </c>
      <c r="G61" s="221" t="s">
        <v>105</v>
      </c>
      <c r="H61" s="222" t="s">
        <v>105</v>
      </c>
      <c r="I61" s="1">
        <v>55</v>
      </c>
      <c r="J61" s="1"/>
      <c r="K61" s="7">
        <v>0</v>
      </c>
      <c r="L61" s="7">
        <v>0</v>
      </c>
    </row>
    <row r="62" spans="1:12" ht="12.75">
      <c r="A62" s="220" t="s">
        <v>106</v>
      </c>
      <c r="B62" s="221" t="s">
        <v>106</v>
      </c>
      <c r="C62" s="221" t="s">
        <v>106</v>
      </c>
      <c r="D62" s="221" t="s">
        <v>106</v>
      </c>
      <c r="E62" s="221" t="s">
        <v>106</v>
      </c>
      <c r="F62" s="221" t="s">
        <v>106</v>
      </c>
      <c r="G62" s="221" t="s">
        <v>106</v>
      </c>
      <c r="H62" s="222" t="s">
        <v>106</v>
      </c>
      <c r="I62" s="1">
        <v>56</v>
      </c>
      <c r="J62" s="1"/>
      <c r="K62" s="7">
        <v>196551197</v>
      </c>
      <c r="L62" s="7">
        <v>302405387</v>
      </c>
    </row>
    <row r="63" spans="1:12" ht="12.75">
      <c r="A63" s="220" t="s">
        <v>131</v>
      </c>
      <c r="B63" s="221" t="s">
        <v>131</v>
      </c>
      <c r="C63" s="221" t="s">
        <v>131</v>
      </c>
      <c r="D63" s="221" t="s">
        <v>131</v>
      </c>
      <c r="E63" s="221" t="s">
        <v>131</v>
      </c>
      <c r="F63" s="221" t="s">
        <v>131</v>
      </c>
      <c r="G63" s="221" t="s">
        <v>131</v>
      </c>
      <c r="H63" s="222" t="s">
        <v>131</v>
      </c>
      <c r="I63" s="1">
        <v>57</v>
      </c>
      <c r="J63" s="1"/>
      <c r="K63" s="7">
        <v>0</v>
      </c>
      <c r="L63" s="7">
        <v>2952873</v>
      </c>
    </row>
    <row r="64" spans="1:12" ht="12.75">
      <c r="A64" s="220" t="s">
        <v>132</v>
      </c>
      <c r="B64" s="221" t="s">
        <v>132</v>
      </c>
      <c r="C64" s="221" t="s">
        <v>132</v>
      </c>
      <c r="D64" s="221" t="s">
        <v>132</v>
      </c>
      <c r="E64" s="221" t="s">
        <v>132</v>
      </c>
      <c r="F64" s="221" t="s">
        <v>132</v>
      </c>
      <c r="G64" s="221" t="s">
        <v>132</v>
      </c>
      <c r="H64" s="222" t="s">
        <v>132</v>
      </c>
      <c r="I64" s="1">
        <v>58</v>
      </c>
      <c r="J64" s="1">
        <v>31</v>
      </c>
      <c r="K64" s="7">
        <v>411667762</v>
      </c>
      <c r="L64" s="7">
        <v>446232436</v>
      </c>
    </row>
    <row r="65" spans="1:12" ht="12.75">
      <c r="A65" s="223" t="s">
        <v>133</v>
      </c>
      <c r="B65" s="224" t="s">
        <v>133</v>
      </c>
      <c r="C65" s="224" t="s">
        <v>133</v>
      </c>
      <c r="D65" s="224" t="s">
        <v>133</v>
      </c>
      <c r="E65" s="224" t="s">
        <v>133</v>
      </c>
      <c r="F65" s="224" t="s">
        <v>133</v>
      </c>
      <c r="G65" s="224" t="s">
        <v>133</v>
      </c>
      <c r="H65" s="225" t="s">
        <v>133</v>
      </c>
      <c r="I65" s="1">
        <v>59</v>
      </c>
      <c r="J65" s="1">
        <v>32</v>
      </c>
      <c r="K65" s="7">
        <v>5828902</v>
      </c>
      <c r="L65" s="7">
        <v>5999951</v>
      </c>
    </row>
    <row r="66" spans="1:12" ht="12.75">
      <c r="A66" s="223" t="s">
        <v>134</v>
      </c>
      <c r="B66" s="224" t="s">
        <v>134</v>
      </c>
      <c r="C66" s="224" t="s">
        <v>134</v>
      </c>
      <c r="D66" s="224" t="s">
        <v>134</v>
      </c>
      <c r="E66" s="224" t="s">
        <v>134</v>
      </c>
      <c r="F66" s="224" t="s">
        <v>134</v>
      </c>
      <c r="G66" s="224" t="s">
        <v>134</v>
      </c>
      <c r="H66" s="225" t="s">
        <v>134</v>
      </c>
      <c r="I66" s="1">
        <v>60</v>
      </c>
      <c r="J66" s="1"/>
      <c r="K66" s="128">
        <f>K7+K8+K40+K65</f>
        <v>3531260349</v>
      </c>
      <c r="L66" s="128">
        <f>L7+L8+L40+L65</f>
        <v>3467130153</v>
      </c>
    </row>
    <row r="67" spans="1:12" ht="12.75">
      <c r="A67" s="230" t="s">
        <v>135</v>
      </c>
      <c r="B67" s="231" t="s">
        <v>135</v>
      </c>
      <c r="C67" s="231" t="s">
        <v>135</v>
      </c>
      <c r="D67" s="231" t="s">
        <v>135</v>
      </c>
      <c r="E67" s="231" t="s">
        <v>135</v>
      </c>
      <c r="F67" s="231" t="s">
        <v>135</v>
      </c>
      <c r="G67" s="231" t="s">
        <v>135</v>
      </c>
      <c r="H67" s="232" t="s">
        <v>135</v>
      </c>
      <c r="I67" s="4">
        <v>61</v>
      </c>
      <c r="J67" s="2">
        <v>47</v>
      </c>
      <c r="K67" s="8">
        <v>2330786248</v>
      </c>
      <c r="L67" s="8">
        <v>2115371922</v>
      </c>
    </row>
    <row r="68" spans="1:12" ht="12.75">
      <c r="A68" s="212" t="s">
        <v>136</v>
      </c>
      <c r="B68" s="233" t="s">
        <v>136</v>
      </c>
      <c r="C68" s="233" t="s">
        <v>136</v>
      </c>
      <c r="D68" s="233" t="s">
        <v>136</v>
      </c>
      <c r="E68" s="233" t="s">
        <v>136</v>
      </c>
      <c r="F68" s="233" t="s">
        <v>136</v>
      </c>
      <c r="G68" s="233" t="s">
        <v>136</v>
      </c>
      <c r="H68" s="233" t="s">
        <v>136</v>
      </c>
      <c r="I68" s="233" t="s">
        <v>136</v>
      </c>
      <c r="J68" s="233"/>
      <c r="K68" s="233" t="s">
        <v>136</v>
      </c>
      <c r="L68" s="234" t="s">
        <v>136</v>
      </c>
    </row>
    <row r="69" spans="1:12" ht="12.75">
      <c r="A69" s="216" t="s">
        <v>137</v>
      </c>
      <c r="B69" s="217" t="s">
        <v>137</v>
      </c>
      <c r="C69" s="217" t="s">
        <v>137</v>
      </c>
      <c r="D69" s="217" t="s">
        <v>137</v>
      </c>
      <c r="E69" s="217" t="s">
        <v>137</v>
      </c>
      <c r="F69" s="217" t="s">
        <v>137</v>
      </c>
      <c r="G69" s="217" t="s">
        <v>137</v>
      </c>
      <c r="H69" s="229" t="s">
        <v>137</v>
      </c>
      <c r="I69" s="3">
        <v>62</v>
      </c>
      <c r="J69" s="3">
        <v>34</v>
      </c>
      <c r="K69" s="129">
        <f>K70+K71+K72+K78+K79+K82+K85</f>
        <v>2067942691</v>
      </c>
      <c r="L69" s="129">
        <f>L70+L71+L72+L78+L79+L82+L85</f>
        <v>2175508335</v>
      </c>
    </row>
    <row r="70" spans="1:12" ht="12.75">
      <c r="A70" s="220" t="s">
        <v>138</v>
      </c>
      <c r="B70" s="221" t="s">
        <v>138</v>
      </c>
      <c r="C70" s="221" t="s">
        <v>138</v>
      </c>
      <c r="D70" s="221" t="s">
        <v>138</v>
      </c>
      <c r="E70" s="221" t="s">
        <v>138</v>
      </c>
      <c r="F70" s="221" t="s">
        <v>138</v>
      </c>
      <c r="G70" s="221" t="s">
        <v>138</v>
      </c>
      <c r="H70" s="222" t="s">
        <v>138</v>
      </c>
      <c r="I70" s="1">
        <v>63</v>
      </c>
      <c r="J70" s="1"/>
      <c r="K70" s="7">
        <v>1028847600</v>
      </c>
      <c r="L70" s="7">
        <v>1028847600</v>
      </c>
    </row>
    <row r="71" spans="1:12" ht="12.75">
      <c r="A71" s="220" t="s">
        <v>139</v>
      </c>
      <c r="B71" s="221" t="s">
        <v>139</v>
      </c>
      <c r="C71" s="221" t="s">
        <v>139</v>
      </c>
      <c r="D71" s="221" t="s">
        <v>139</v>
      </c>
      <c r="E71" s="221" t="s">
        <v>139</v>
      </c>
      <c r="F71" s="221" t="s">
        <v>139</v>
      </c>
      <c r="G71" s="221" t="s">
        <v>139</v>
      </c>
      <c r="H71" s="222" t="s">
        <v>139</v>
      </c>
      <c r="I71" s="1">
        <v>64</v>
      </c>
      <c r="J71" s="1"/>
      <c r="K71" s="7">
        <v>719579</v>
      </c>
      <c r="L71" s="7">
        <v>719579</v>
      </c>
    </row>
    <row r="72" spans="1:12" ht="12.75">
      <c r="A72" s="220" t="s">
        <v>140</v>
      </c>
      <c r="B72" s="221" t="s">
        <v>140</v>
      </c>
      <c r="C72" s="221" t="s">
        <v>140</v>
      </c>
      <c r="D72" s="221" t="s">
        <v>140</v>
      </c>
      <c r="E72" s="221" t="s">
        <v>140</v>
      </c>
      <c r="F72" s="221" t="s">
        <v>140</v>
      </c>
      <c r="G72" s="221" t="s">
        <v>140</v>
      </c>
      <c r="H72" s="222" t="s">
        <v>140</v>
      </c>
      <c r="I72" s="1">
        <v>65</v>
      </c>
      <c r="J72" s="1"/>
      <c r="K72" s="128">
        <f>K73+K74-K75+K76+K77</f>
        <v>304225167</v>
      </c>
      <c r="L72" s="128">
        <f>L73+L74-L75+L76+L77</f>
        <v>417141957</v>
      </c>
    </row>
    <row r="73" spans="1:12" ht="12.75">
      <c r="A73" s="220" t="s">
        <v>141</v>
      </c>
      <c r="B73" s="221" t="s">
        <v>141</v>
      </c>
      <c r="C73" s="221" t="s">
        <v>141</v>
      </c>
      <c r="D73" s="221" t="s">
        <v>141</v>
      </c>
      <c r="E73" s="221" t="s">
        <v>141</v>
      </c>
      <c r="F73" s="221" t="s">
        <v>141</v>
      </c>
      <c r="G73" s="221" t="s">
        <v>141</v>
      </c>
      <c r="H73" s="222" t="s">
        <v>141</v>
      </c>
      <c r="I73" s="1">
        <v>66</v>
      </c>
      <c r="J73" s="1"/>
      <c r="K73" s="7">
        <v>22449226</v>
      </c>
      <c r="L73" s="7">
        <v>32472690</v>
      </c>
    </row>
    <row r="74" spans="1:12" ht="12.75">
      <c r="A74" s="220" t="s">
        <v>142</v>
      </c>
      <c r="B74" s="221" t="s">
        <v>142</v>
      </c>
      <c r="C74" s="221" t="s">
        <v>142</v>
      </c>
      <c r="D74" s="221" t="s">
        <v>142</v>
      </c>
      <c r="E74" s="221" t="s">
        <v>142</v>
      </c>
      <c r="F74" s="221" t="s">
        <v>142</v>
      </c>
      <c r="G74" s="221" t="s">
        <v>142</v>
      </c>
      <c r="H74" s="222" t="s">
        <v>142</v>
      </c>
      <c r="I74" s="1">
        <v>67</v>
      </c>
      <c r="J74" s="1"/>
      <c r="K74" s="7">
        <v>148927</v>
      </c>
      <c r="L74" s="7">
        <v>3237715</v>
      </c>
    </row>
    <row r="75" spans="1:12" ht="12.75">
      <c r="A75" s="220" t="s">
        <v>143</v>
      </c>
      <c r="B75" s="221" t="s">
        <v>143</v>
      </c>
      <c r="C75" s="221" t="s">
        <v>143</v>
      </c>
      <c r="D75" s="221" t="s">
        <v>143</v>
      </c>
      <c r="E75" s="221" t="s">
        <v>143</v>
      </c>
      <c r="F75" s="221" t="s">
        <v>143</v>
      </c>
      <c r="G75" s="221" t="s">
        <v>143</v>
      </c>
      <c r="H75" s="222" t="s">
        <v>143</v>
      </c>
      <c r="I75" s="1">
        <v>68</v>
      </c>
      <c r="J75" s="1"/>
      <c r="K75" s="7">
        <v>148927</v>
      </c>
      <c r="L75" s="7">
        <v>3237715</v>
      </c>
    </row>
    <row r="76" spans="1:12" ht="12.75">
      <c r="A76" s="220" t="s">
        <v>144</v>
      </c>
      <c r="B76" s="221" t="s">
        <v>144</v>
      </c>
      <c r="C76" s="221" t="s">
        <v>144</v>
      </c>
      <c r="D76" s="221" t="s">
        <v>144</v>
      </c>
      <c r="E76" s="221" t="s">
        <v>144</v>
      </c>
      <c r="F76" s="221" t="s">
        <v>144</v>
      </c>
      <c r="G76" s="221" t="s">
        <v>144</v>
      </c>
      <c r="H76" s="222" t="s">
        <v>144</v>
      </c>
      <c r="I76" s="1">
        <v>69</v>
      </c>
      <c r="J76" s="1"/>
      <c r="K76" s="7">
        <v>185426451</v>
      </c>
      <c r="L76" s="7">
        <v>244177137</v>
      </c>
    </row>
    <row r="77" spans="1:12" ht="12.75">
      <c r="A77" s="220" t="s">
        <v>145</v>
      </c>
      <c r="B77" s="221" t="s">
        <v>145</v>
      </c>
      <c r="C77" s="221" t="s">
        <v>145</v>
      </c>
      <c r="D77" s="221" t="s">
        <v>145</v>
      </c>
      <c r="E77" s="221" t="s">
        <v>145</v>
      </c>
      <c r="F77" s="221" t="s">
        <v>145</v>
      </c>
      <c r="G77" s="221" t="s">
        <v>145</v>
      </c>
      <c r="H77" s="222" t="s">
        <v>145</v>
      </c>
      <c r="I77" s="1">
        <v>70</v>
      </c>
      <c r="J77" s="1"/>
      <c r="K77" s="7">
        <v>96349490</v>
      </c>
      <c r="L77" s="7">
        <v>140492130</v>
      </c>
    </row>
    <row r="78" spans="1:12" ht="12.75">
      <c r="A78" s="220" t="s">
        <v>146</v>
      </c>
      <c r="B78" s="221" t="s">
        <v>146</v>
      </c>
      <c r="C78" s="221" t="s">
        <v>146</v>
      </c>
      <c r="D78" s="221" t="s">
        <v>146</v>
      </c>
      <c r="E78" s="221" t="s">
        <v>146</v>
      </c>
      <c r="F78" s="221" t="s">
        <v>146</v>
      </c>
      <c r="G78" s="221" t="s">
        <v>146</v>
      </c>
      <c r="H78" s="222" t="s">
        <v>146</v>
      </c>
      <c r="I78" s="1">
        <v>71</v>
      </c>
      <c r="J78" s="1"/>
      <c r="K78" s="7">
        <v>0</v>
      </c>
      <c r="L78" s="7">
        <v>0</v>
      </c>
    </row>
    <row r="79" spans="1:12" ht="12.75">
      <c r="A79" s="220" t="s">
        <v>147</v>
      </c>
      <c r="B79" s="221" t="s">
        <v>147</v>
      </c>
      <c r="C79" s="221" t="s">
        <v>147</v>
      </c>
      <c r="D79" s="221" t="s">
        <v>147</v>
      </c>
      <c r="E79" s="221" t="s">
        <v>147</v>
      </c>
      <c r="F79" s="221" t="s">
        <v>147</v>
      </c>
      <c r="G79" s="221" t="s">
        <v>147</v>
      </c>
      <c r="H79" s="222" t="s">
        <v>147</v>
      </c>
      <c r="I79" s="1">
        <v>72</v>
      </c>
      <c r="J79" s="1"/>
      <c r="K79" s="128">
        <f>K80-K81</f>
        <v>349004034</v>
      </c>
      <c r="L79" s="128">
        <f>L80-L81</f>
        <v>350456478</v>
      </c>
    </row>
    <row r="80" spans="1:12" ht="12.75">
      <c r="A80" s="226" t="s">
        <v>148</v>
      </c>
      <c r="B80" s="227" t="s">
        <v>148</v>
      </c>
      <c r="C80" s="227" t="s">
        <v>148</v>
      </c>
      <c r="D80" s="227" t="s">
        <v>148</v>
      </c>
      <c r="E80" s="227" t="s">
        <v>148</v>
      </c>
      <c r="F80" s="227" t="s">
        <v>148</v>
      </c>
      <c r="G80" s="227" t="s">
        <v>148</v>
      </c>
      <c r="H80" s="228" t="s">
        <v>148</v>
      </c>
      <c r="I80" s="1">
        <v>73</v>
      </c>
      <c r="J80" s="1"/>
      <c r="K80" s="7">
        <v>349004034</v>
      </c>
      <c r="L80" s="7">
        <v>350456478</v>
      </c>
    </row>
    <row r="81" spans="1:12" ht="12.75">
      <c r="A81" s="226" t="s">
        <v>149</v>
      </c>
      <c r="B81" s="227" t="s">
        <v>149</v>
      </c>
      <c r="C81" s="227" t="s">
        <v>149</v>
      </c>
      <c r="D81" s="227" t="s">
        <v>149</v>
      </c>
      <c r="E81" s="227" t="s">
        <v>149</v>
      </c>
      <c r="F81" s="227" t="s">
        <v>149</v>
      </c>
      <c r="G81" s="227" t="s">
        <v>149</v>
      </c>
      <c r="H81" s="228" t="s">
        <v>149</v>
      </c>
      <c r="I81" s="1">
        <v>74</v>
      </c>
      <c r="J81" s="1"/>
      <c r="K81" s="7">
        <v>0</v>
      </c>
      <c r="L81" s="7"/>
    </row>
    <row r="82" spans="1:12" ht="12.75">
      <c r="A82" s="220" t="s">
        <v>150</v>
      </c>
      <c r="B82" s="221" t="s">
        <v>150</v>
      </c>
      <c r="C82" s="221" t="s">
        <v>150</v>
      </c>
      <c r="D82" s="221" t="s">
        <v>150</v>
      </c>
      <c r="E82" s="221" t="s">
        <v>150</v>
      </c>
      <c r="F82" s="221" t="s">
        <v>150</v>
      </c>
      <c r="G82" s="221" t="s">
        <v>150</v>
      </c>
      <c r="H82" s="222" t="s">
        <v>150</v>
      </c>
      <c r="I82" s="1">
        <v>75</v>
      </c>
      <c r="J82" s="1"/>
      <c r="K82" s="128">
        <f>K83-K84</f>
        <v>150536186</v>
      </c>
      <c r="L82" s="128">
        <f>L83-L84</f>
        <v>135112460</v>
      </c>
    </row>
    <row r="83" spans="1:12" ht="12.75">
      <c r="A83" s="226" t="s">
        <v>151</v>
      </c>
      <c r="B83" s="227" t="s">
        <v>151</v>
      </c>
      <c r="C83" s="227" t="s">
        <v>151</v>
      </c>
      <c r="D83" s="227" t="s">
        <v>151</v>
      </c>
      <c r="E83" s="227" t="s">
        <v>151</v>
      </c>
      <c r="F83" s="227" t="s">
        <v>151</v>
      </c>
      <c r="G83" s="227" t="s">
        <v>151</v>
      </c>
      <c r="H83" s="228" t="s">
        <v>151</v>
      </c>
      <c r="I83" s="1">
        <v>76</v>
      </c>
      <c r="J83" s="1"/>
      <c r="K83" s="7">
        <v>150536186</v>
      </c>
      <c r="L83" s="7">
        <v>135112460</v>
      </c>
    </row>
    <row r="84" spans="1:12" ht="12.75">
      <c r="A84" s="226" t="s">
        <v>152</v>
      </c>
      <c r="B84" s="227" t="s">
        <v>152</v>
      </c>
      <c r="C84" s="227" t="s">
        <v>152</v>
      </c>
      <c r="D84" s="227" t="s">
        <v>152</v>
      </c>
      <c r="E84" s="227" t="s">
        <v>152</v>
      </c>
      <c r="F84" s="227" t="s">
        <v>152</v>
      </c>
      <c r="G84" s="227" t="s">
        <v>152</v>
      </c>
      <c r="H84" s="228" t="s">
        <v>152</v>
      </c>
      <c r="I84" s="1">
        <v>77</v>
      </c>
      <c r="J84" s="1"/>
      <c r="K84" s="7">
        <v>0</v>
      </c>
      <c r="L84" s="7">
        <v>0</v>
      </c>
    </row>
    <row r="85" spans="1:12" ht="12.75">
      <c r="A85" s="220" t="s">
        <v>153</v>
      </c>
      <c r="B85" s="221" t="s">
        <v>153</v>
      </c>
      <c r="C85" s="221" t="s">
        <v>153</v>
      </c>
      <c r="D85" s="221" t="s">
        <v>153</v>
      </c>
      <c r="E85" s="221" t="s">
        <v>153</v>
      </c>
      <c r="F85" s="221" t="s">
        <v>153</v>
      </c>
      <c r="G85" s="221" t="s">
        <v>153</v>
      </c>
      <c r="H85" s="222" t="s">
        <v>153</v>
      </c>
      <c r="I85" s="1">
        <v>78</v>
      </c>
      <c r="J85" s="1"/>
      <c r="K85" s="7">
        <v>234610125</v>
      </c>
      <c r="L85" s="7">
        <v>243230261</v>
      </c>
    </row>
    <row r="86" spans="1:12" ht="12.75">
      <c r="A86" s="223" t="s">
        <v>154</v>
      </c>
      <c r="B86" s="224" t="s">
        <v>154</v>
      </c>
      <c r="C86" s="224" t="s">
        <v>154</v>
      </c>
      <c r="D86" s="224" t="s">
        <v>154</v>
      </c>
      <c r="E86" s="224" t="s">
        <v>154</v>
      </c>
      <c r="F86" s="224" t="s">
        <v>154</v>
      </c>
      <c r="G86" s="224" t="s">
        <v>154</v>
      </c>
      <c r="H86" s="225" t="s">
        <v>154</v>
      </c>
      <c r="I86" s="1">
        <v>79</v>
      </c>
      <c r="J86" s="1">
        <v>35</v>
      </c>
      <c r="K86" s="128">
        <f>SUM(K87:K89)</f>
        <v>417453051</v>
      </c>
      <c r="L86" s="128">
        <f>SUM(L87:L89)</f>
        <v>338862288</v>
      </c>
    </row>
    <row r="87" spans="1:12" ht="12.75">
      <c r="A87" s="220" t="s">
        <v>155</v>
      </c>
      <c r="B87" s="221" t="s">
        <v>155</v>
      </c>
      <c r="C87" s="221" t="s">
        <v>155</v>
      </c>
      <c r="D87" s="221" t="s">
        <v>155</v>
      </c>
      <c r="E87" s="221" t="s">
        <v>155</v>
      </c>
      <c r="F87" s="221" t="s">
        <v>155</v>
      </c>
      <c r="G87" s="221" t="s">
        <v>155</v>
      </c>
      <c r="H87" s="222" t="s">
        <v>155</v>
      </c>
      <c r="I87" s="1">
        <v>80</v>
      </c>
      <c r="J87" s="1"/>
      <c r="K87" s="7">
        <v>24519744</v>
      </c>
      <c r="L87" s="7">
        <v>28161589</v>
      </c>
    </row>
    <row r="88" spans="1:12" ht="12.75">
      <c r="A88" s="220" t="s">
        <v>156</v>
      </c>
      <c r="B88" s="221" t="s">
        <v>156</v>
      </c>
      <c r="C88" s="221" t="s">
        <v>156</v>
      </c>
      <c r="D88" s="221" t="s">
        <v>156</v>
      </c>
      <c r="E88" s="221" t="s">
        <v>156</v>
      </c>
      <c r="F88" s="221" t="s">
        <v>156</v>
      </c>
      <c r="G88" s="221" t="s">
        <v>156</v>
      </c>
      <c r="H88" s="222" t="s">
        <v>156</v>
      </c>
      <c r="I88" s="1">
        <v>81</v>
      </c>
      <c r="J88" s="1"/>
      <c r="K88" s="7">
        <v>0</v>
      </c>
      <c r="L88" s="7">
        <v>0</v>
      </c>
    </row>
    <row r="89" spans="1:12" ht="12.75">
      <c r="A89" s="220" t="s">
        <v>157</v>
      </c>
      <c r="B89" s="221" t="s">
        <v>157</v>
      </c>
      <c r="C89" s="221" t="s">
        <v>157</v>
      </c>
      <c r="D89" s="221" t="s">
        <v>157</v>
      </c>
      <c r="E89" s="221" t="s">
        <v>157</v>
      </c>
      <c r="F89" s="221" t="s">
        <v>157</v>
      </c>
      <c r="G89" s="221" t="s">
        <v>157</v>
      </c>
      <c r="H89" s="222" t="s">
        <v>157</v>
      </c>
      <c r="I89" s="1">
        <v>82</v>
      </c>
      <c r="J89" s="1"/>
      <c r="K89" s="7">
        <v>392933307</v>
      </c>
      <c r="L89" s="7">
        <v>310700699</v>
      </c>
    </row>
    <row r="90" spans="1:12" ht="12.75">
      <c r="A90" s="223" t="s">
        <v>158</v>
      </c>
      <c r="B90" s="224" t="s">
        <v>158</v>
      </c>
      <c r="C90" s="224" t="s">
        <v>158</v>
      </c>
      <c r="D90" s="224" t="s">
        <v>158</v>
      </c>
      <c r="E90" s="224" t="s">
        <v>158</v>
      </c>
      <c r="F90" s="224" t="s">
        <v>158</v>
      </c>
      <c r="G90" s="224" t="s">
        <v>158</v>
      </c>
      <c r="H90" s="225" t="s">
        <v>158</v>
      </c>
      <c r="I90" s="1">
        <v>83</v>
      </c>
      <c r="J90" s="1">
        <v>36</v>
      </c>
      <c r="K90" s="128">
        <f>SUM(K91:K99)</f>
        <v>246081105</v>
      </c>
      <c r="L90" s="128">
        <f>SUM(L91:L99)</f>
        <v>206519645</v>
      </c>
    </row>
    <row r="91" spans="1:12" ht="12.75">
      <c r="A91" s="220" t="s">
        <v>159</v>
      </c>
      <c r="B91" s="221" t="s">
        <v>159</v>
      </c>
      <c r="C91" s="221" t="s">
        <v>159</v>
      </c>
      <c r="D91" s="221" t="s">
        <v>159</v>
      </c>
      <c r="E91" s="221" t="s">
        <v>159</v>
      </c>
      <c r="F91" s="221" t="s">
        <v>159</v>
      </c>
      <c r="G91" s="221" t="s">
        <v>159</v>
      </c>
      <c r="H91" s="222" t="s">
        <v>159</v>
      </c>
      <c r="I91" s="1">
        <v>84</v>
      </c>
      <c r="J91" s="1"/>
      <c r="K91" s="7">
        <v>0</v>
      </c>
      <c r="L91" s="7">
        <v>0</v>
      </c>
    </row>
    <row r="92" spans="1:12" ht="12.75">
      <c r="A92" s="220" t="s">
        <v>160</v>
      </c>
      <c r="B92" s="221" t="s">
        <v>160</v>
      </c>
      <c r="C92" s="221" t="s">
        <v>160</v>
      </c>
      <c r="D92" s="221" t="s">
        <v>160</v>
      </c>
      <c r="E92" s="221" t="s">
        <v>160</v>
      </c>
      <c r="F92" s="221" t="s">
        <v>160</v>
      </c>
      <c r="G92" s="221" t="s">
        <v>160</v>
      </c>
      <c r="H92" s="222" t="s">
        <v>160</v>
      </c>
      <c r="I92" s="1">
        <v>85</v>
      </c>
      <c r="J92" s="1"/>
      <c r="K92" s="7">
        <v>510000</v>
      </c>
      <c r="L92" s="7">
        <v>170000</v>
      </c>
    </row>
    <row r="93" spans="1:12" ht="12.75">
      <c r="A93" s="220" t="s">
        <v>161</v>
      </c>
      <c r="B93" s="221" t="s">
        <v>161</v>
      </c>
      <c r="C93" s="221" t="s">
        <v>161</v>
      </c>
      <c r="D93" s="221" t="s">
        <v>161</v>
      </c>
      <c r="E93" s="221" t="s">
        <v>161</v>
      </c>
      <c r="F93" s="221" t="s">
        <v>161</v>
      </c>
      <c r="G93" s="221" t="s">
        <v>161</v>
      </c>
      <c r="H93" s="222" t="s">
        <v>161</v>
      </c>
      <c r="I93" s="1">
        <v>86</v>
      </c>
      <c r="J93" s="1"/>
      <c r="K93" s="7">
        <v>245571105</v>
      </c>
      <c r="L93" s="7">
        <v>206349645</v>
      </c>
    </row>
    <row r="94" spans="1:12" ht="12.75">
      <c r="A94" s="220" t="s">
        <v>162</v>
      </c>
      <c r="B94" s="221" t="s">
        <v>162</v>
      </c>
      <c r="C94" s="221" t="s">
        <v>162</v>
      </c>
      <c r="D94" s="221" t="s">
        <v>162</v>
      </c>
      <c r="E94" s="221" t="s">
        <v>162</v>
      </c>
      <c r="F94" s="221" t="s">
        <v>162</v>
      </c>
      <c r="G94" s="221" t="s">
        <v>162</v>
      </c>
      <c r="H94" s="222" t="s">
        <v>162</v>
      </c>
      <c r="I94" s="1">
        <v>87</v>
      </c>
      <c r="J94" s="1"/>
      <c r="K94" s="7">
        <v>0</v>
      </c>
      <c r="L94" s="7">
        <v>0</v>
      </c>
    </row>
    <row r="95" spans="1:12" ht="12.75">
      <c r="A95" s="220" t="s">
        <v>163</v>
      </c>
      <c r="B95" s="221" t="s">
        <v>163</v>
      </c>
      <c r="C95" s="221" t="s">
        <v>163</v>
      </c>
      <c r="D95" s="221" t="s">
        <v>163</v>
      </c>
      <c r="E95" s="221" t="s">
        <v>163</v>
      </c>
      <c r="F95" s="221" t="s">
        <v>163</v>
      </c>
      <c r="G95" s="221" t="s">
        <v>163</v>
      </c>
      <c r="H95" s="222" t="s">
        <v>163</v>
      </c>
      <c r="I95" s="1">
        <v>88</v>
      </c>
      <c r="J95" s="1"/>
      <c r="K95" s="7">
        <v>0</v>
      </c>
      <c r="L95" s="7">
        <v>0</v>
      </c>
    </row>
    <row r="96" spans="1:12" ht="12.75">
      <c r="A96" s="220" t="s">
        <v>164</v>
      </c>
      <c r="B96" s="221" t="s">
        <v>164</v>
      </c>
      <c r="C96" s="221" t="s">
        <v>164</v>
      </c>
      <c r="D96" s="221" t="s">
        <v>164</v>
      </c>
      <c r="E96" s="221" t="s">
        <v>164</v>
      </c>
      <c r="F96" s="221" t="s">
        <v>164</v>
      </c>
      <c r="G96" s="221" t="s">
        <v>164</v>
      </c>
      <c r="H96" s="222" t="s">
        <v>164</v>
      </c>
      <c r="I96" s="1">
        <v>89</v>
      </c>
      <c r="J96" s="1"/>
      <c r="K96" s="7">
        <v>0</v>
      </c>
      <c r="L96" s="7">
        <v>0</v>
      </c>
    </row>
    <row r="97" spans="1:12" ht="12.75">
      <c r="A97" s="220" t="s">
        <v>165</v>
      </c>
      <c r="B97" s="221" t="s">
        <v>165</v>
      </c>
      <c r="C97" s="221" t="s">
        <v>165</v>
      </c>
      <c r="D97" s="221" t="s">
        <v>165</v>
      </c>
      <c r="E97" s="221" t="s">
        <v>165</v>
      </c>
      <c r="F97" s="221" t="s">
        <v>165</v>
      </c>
      <c r="G97" s="221" t="s">
        <v>165</v>
      </c>
      <c r="H97" s="222" t="s">
        <v>165</v>
      </c>
      <c r="I97" s="1">
        <v>90</v>
      </c>
      <c r="J97" s="1"/>
      <c r="K97" s="7">
        <v>0</v>
      </c>
      <c r="L97" s="7">
        <v>0</v>
      </c>
    </row>
    <row r="98" spans="1:12" ht="12.75">
      <c r="A98" s="220" t="s">
        <v>166</v>
      </c>
      <c r="B98" s="221" t="s">
        <v>166</v>
      </c>
      <c r="C98" s="221" t="s">
        <v>166</v>
      </c>
      <c r="D98" s="221" t="s">
        <v>166</v>
      </c>
      <c r="E98" s="221" t="s">
        <v>166</v>
      </c>
      <c r="F98" s="221" t="s">
        <v>166</v>
      </c>
      <c r="G98" s="221" t="s">
        <v>166</v>
      </c>
      <c r="H98" s="222" t="s">
        <v>166</v>
      </c>
      <c r="I98" s="1">
        <v>91</v>
      </c>
      <c r="J98" s="1"/>
      <c r="K98" s="7">
        <v>0</v>
      </c>
      <c r="L98" s="7">
        <v>0</v>
      </c>
    </row>
    <row r="99" spans="1:12" ht="12.75">
      <c r="A99" s="220" t="s">
        <v>167</v>
      </c>
      <c r="B99" s="221" t="s">
        <v>167</v>
      </c>
      <c r="C99" s="221" t="s">
        <v>167</v>
      </c>
      <c r="D99" s="221" t="s">
        <v>167</v>
      </c>
      <c r="E99" s="221" t="s">
        <v>167</v>
      </c>
      <c r="F99" s="221" t="s">
        <v>167</v>
      </c>
      <c r="G99" s="221" t="s">
        <v>167</v>
      </c>
      <c r="H99" s="222" t="s">
        <v>167</v>
      </c>
      <c r="I99" s="1">
        <v>92</v>
      </c>
      <c r="J99" s="1"/>
      <c r="K99" s="7">
        <v>0</v>
      </c>
      <c r="L99" s="7">
        <v>0</v>
      </c>
    </row>
    <row r="100" spans="1:12" ht="12.75">
      <c r="A100" s="223" t="s">
        <v>168</v>
      </c>
      <c r="B100" s="224" t="s">
        <v>168</v>
      </c>
      <c r="C100" s="224" t="s">
        <v>168</v>
      </c>
      <c r="D100" s="224" t="s">
        <v>168</v>
      </c>
      <c r="E100" s="224" t="s">
        <v>168</v>
      </c>
      <c r="F100" s="224" t="s">
        <v>168</v>
      </c>
      <c r="G100" s="224" t="s">
        <v>168</v>
      </c>
      <c r="H100" s="225" t="s">
        <v>168</v>
      </c>
      <c r="I100" s="1">
        <v>93</v>
      </c>
      <c r="J100" s="1"/>
      <c r="K100" s="128">
        <f>SUM(K101:K112)</f>
        <v>708446463</v>
      </c>
      <c r="L100" s="128">
        <f>SUM(L101:L112)</f>
        <v>658139873</v>
      </c>
    </row>
    <row r="101" spans="1:12" ht="12.75">
      <c r="A101" s="220" t="s">
        <v>159</v>
      </c>
      <c r="B101" s="221" t="s">
        <v>159</v>
      </c>
      <c r="C101" s="221" t="s">
        <v>159</v>
      </c>
      <c r="D101" s="221" t="s">
        <v>159</v>
      </c>
      <c r="E101" s="221" t="s">
        <v>159</v>
      </c>
      <c r="F101" s="221" t="s">
        <v>159</v>
      </c>
      <c r="G101" s="221" t="s">
        <v>159</v>
      </c>
      <c r="H101" s="222" t="s">
        <v>159</v>
      </c>
      <c r="I101" s="1">
        <v>94</v>
      </c>
      <c r="J101" s="1">
        <v>37</v>
      </c>
      <c r="K101" s="7">
        <v>439126</v>
      </c>
      <c r="L101" s="7">
        <v>2981260</v>
      </c>
    </row>
    <row r="102" spans="1:12" ht="12.75">
      <c r="A102" s="220" t="s">
        <v>160</v>
      </c>
      <c r="B102" s="221" t="s">
        <v>160</v>
      </c>
      <c r="C102" s="221" t="s">
        <v>160</v>
      </c>
      <c r="D102" s="221" t="s">
        <v>160</v>
      </c>
      <c r="E102" s="221" t="s">
        <v>160</v>
      </c>
      <c r="F102" s="221" t="s">
        <v>160</v>
      </c>
      <c r="G102" s="221" t="s">
        <v>160</v>
      </c>
      <c r="H102" s="222" t="s">
        <v>160</v>
      </c>
      <c r="I102" s="1">
        <v>95</v>
      </c>
      <c r="J102" s="1">
        <v>38</v>
      </c>
      <c r="K102" s="7">
        <v>510000</v>
      </c>
      <c r="L102" s="7">
        <v>340000</v>
      </c>
    </row>
    <row r="103" spans="1:12" ht="12.75">
      <c r="A103" s="220" t="s">
        <v>161</v>
      </c>
      <c r="B103" s="221" t="s">
        <v>161</v>
      </c>
      <c r="C103" s="221" t="s">
        <v>161</v>
      </c>
      <c r="D103" s="221" t="s">
        <v>161</v>
      </c>
      <c r="E103" s="221" t="s">
        <v>161</v>
      </c>
      <c r="F103" s="221" t="s">
        <v>161</v>
      </c>
      <c r="G103" s="221" t="s">
        <v>161</v>
      </c>
      <c r="H103" s="222" t="s">
        <v>161</v>
      </c>
      <c r="I103" s="1">
        <v>96</v>
      </c>
      <c r="J103" s="1">
        <v>39</v>
      </c>
      <c r="K103" s="7">
        <v>101666247</v>
      </c>
      <c r="L103" s="7">
        <v>93865601</v>
      </c>
    </row>
    <row r="104" spans="1:12" ht="12.75">
      <c r="A104" s="220" t="s">
        <v>162</v>
      </c>
      <c r="B104" s="221" t="s">
        <v>162</v>
      </c>
      <c r="C104" s="221" t="s">
        <v>162</v>
      </c>
      <c r="D104" s="221" t="s">
        <v>162</v>
      </c>
      <c r="E104" s="221" t="s">
        <v>162</v>
      </c>
      <c r="F104" s="221" t="s">
        <v>162</v>
      </c>
      <c r="G104" s="221" t="s">
        <v>162</v>
      </c>
      <c r="H104" s="222" t="s">
        <v>162</v>
      </c>
      <c r="I104" s="1">
        <v>97</v>
      </c>
      <c r="J104" s="1">
        <v>42</v>
      </c>
      <c r="K104" s="7">
        <v>131632451</v>
      </c>
      <c r="L104" s="7">
        <v>141868566</v>
      </c>
    </row>
    <row r="105" spans="1:12" ht="12.75">
      <c r="A105" s="220" t="s">
        <v>163</v>
      </c>
      <c r="B105" s="221" t="s">
        <v>163</v>
      </c>
      <c r="C105" s="221" t="s">
        <v>163</v>
      </c>
      <c r="D105" s="221" t="s">
        <v>163</v>
      </c>
      <c r="E105" s="221" t="s">
        <v>163</v>
      </c>
      <c r="F105" s="221" t="s">
        <v>163</v>
      </c>
      <c r="G105" s="221" t="s">
        <v>163</v>
      </c>
      <c r="H105" s="222" t="s">
        <v>163</v>
      </c>
      <c r="I105" s="1">
        <v>98</v>
      </c>
      <c r="J105" s="1">
        <v>40</v>
      </c>
      <c r="K105" s="7">
        <v>349504869</v>
      </c>
      <c r="L105" s="7">
        <v>304782880</v>
      </c>
    </row>
    <row r="106" spans="1:12" ht="12.75">
      <c r="A106" s="220" t="s">
        <v>164</v>
      </c>
      <c r="B106" s="221" t="s">
        <v>164</v>
      </c>
      <c r="C106" s="221" t="s">
        <v>164</v>
      </c>
      <c r="D106" s="221" t="s">
        <v>164</v>
      </c>
      <c r="E106" s="221" t="s">
        <v>164</v>
      </c>
      <c r="F106" s="221" t="s">
        <v>164</v>
      </c>
      <c r="G106" s="221" t="s">
        <v>164</v>
      </c>
      <c r="H106" s="222" t="s">
        <v>164</v>
      </c>
      <c r="I106" s="1">
        <v>99</v>
      </c>
      <c r="J106" s="1"/>
      <c r="K106" s="7">
        <v>0</v>
      </c>
      <c r="L106" s="7">
        <v>0</v>
      </c>
    </row>
    <row r="107" spans="1:12" ht="12.75">
      <c r="A107" s="220" t="s">
        <v>165</v>
      </c>
      <c r="B107" s="221" t="s">
        <v>165</v>
      </c>
      <c r="C107" s="221" t="s">
        <v>165</v>
      </c>
      <c r="D107" s="221" t="s">
        <v>165</v>
      </c>
      <c r="E107" s="221" t="s">
        <v>165</v>
      </c>
      <c r="F107" s="221" t="s">
        <v>165</v>
      </c>
      <c r="G107" s="221" t="s">
        <v>165</v>
      </c>
      <c r="H107" s="222" t="s">
        <v>165</v>
      </c>
      <c r="I107" s="1">
        <v>100</v>
      </c>
      <c r="J107" s="1"/>
      <c r="K107" s="7">
        <v>0</v>
      </c>
      <c r="L107" s="7">
        <v>0</v>
      </c>
    </row>
    <row r="108" spans="1:12" ht="12.75">
      <c r="A108" s="220" t="s">
        <v>169</v>
      </c>
      <c r="B108" s="221" t="s">
        <v>169</v>
      </c>
      <c r="C108" s="221" t="s">
        <v>169</v>
      </c>
      <c r="D108" s="221" t="s">
        <v>169</v>
      </c>
      <c r="E108" s="221" t="s">
        <v>169</v>
      </c>
      <c r="F108" s="221" t="s">
        <v>169</v>
      </c>
      <c r="G108" s="221" t="s">
        <v>169</v>
      </c>
      <c r="H108" s="222" t="s">
        <v>169</v>
      </c>
      <c r="I108" s="1">
        <v>101</v>
      </c>
      <c r="J108" s="1">
        <v>43</v>
      </c>
      <c r="K108" s="7">
        <v>31245182</v>
      </c>
      <c r="L108" s="7">
        <v>31058526</v>
      </c>
    </row>
    <row r="109" spans="1:12" ht="12.75">
      <c r="A109" s="220" t="s">
        <v>170</v>
      </c>
      <c r="B109" s="221" t="s">
        <v>170</v>
      </c>
      <c r="C109" s="221" t="s">
        <v>170</v>
      </c>
      <c r="D109" s="221" t="s">
        <v>170</v>
      </c>
      <c r="E109" s="221" t="s">
        <v>170</v>
      </c>
      <c r="F109" s="221" t="s">
        <v>170</v>
      </c>
      <c r="G109" s="221" t="s">
        <v>170</v>
      </c>
      <c r="H109" s="222" t="s">
        <v>170</v>
      </c>
      <c r="I109" s="1">
        <v>102</v>
      </c>
      <c r="J109" s="1">
        <v>43</v>
      </c>
      <c r="K109" s="7">
        <v>55406556</v>
      </c>
      <c r="L109" s="7">
        <v>37233349</v>
      </c>
    </row>
    <row r="110" spans="1:12" ht="12.75">
      <c r="A110" s="220" t="s">
        <v>171</v>
      </c>
      <c r="B110" s="221" t="s">
        <v>171</v>
      </c>
      <c r="C110" s="221" t="s">
        <v>171</v>
      </c>
      <c r="D110" s="221" t="s">
        <v>171</v>
      </c>
      <c r="E110" s="221" t="s">
        <v>171</v>
      </c>
      <c r="F110" s="221" t="s">
        <v>171</v>
      </c>
      <c r="G110" s="221" t="s">
        <v>171</v>
      </c>
      <c r="H110" s="222" t="s">
        <v>171</v>
      </c>
      <c r="I110" s="1">
        <v>103</v>
      </c>
      <c r="J110" s="1">
        <v>43</v>
      </c>
      <c r="K110" s="7">
        <v>226041</v>
      </c>
      <c r="L110" s="7">
        <v>474678</v>
      </c>
    </row>
    <row r="111" spans="1:12" ht="12.75">
      <c r="A111" s="220" t="s">
        <v>172</v>
      </c>
      <c r="B111" s="221" t="s">
        <v>172</v>
      </c>
      <c r="C111" s="221" t="s">
        <v>172</v>
      </c>
      <c r="D111" s="221" t="s">
        <v>172</v>
      </c>
      <c r="E111" s="221" t="s">
        <v>172</v>
      </c>
      <c r="F111" s="221" t="s">
        <v>172</v>
      </c>
      <c r="G111" s="221" t="s">
        <v>172</v>
      </c>
      <c r="H111" s="222" t="s">
        <v>172</v>
      </c>
      <c r="I111" s="1">
        <v>104</v>
      </c>
      <c r="J111" s="1"/>
      <c r="K111" s="7">
        <v>0</v>
      </c>
      <c r="L111" s="7">
        <v>0</v>
      </c>
    </row>
    <row r="112" spans="1:12" ht="12.75">
      <c r="A112" s="220" t="s">
        <v>173</v>
      </c>
      <c r="B112" s="221" t="s">
        <v>173</v>
      </c>
      <c r="C112" s="221" t="s">
        <v>173</v>
      </c>
      <c r="D112" s="221" t="s">
        <v>173</v>
      </c>
      <c r="E112" s="221" t="s">
        <v>173</v>
      </c>
      <c r="F112" s="221" t="s">
        <v>173</v>
      </c>
      <c r="G112" s="221" t="s">
        <v>173</v>
      </c>
      <c r="H112" s="222" t="s">
        <v>173</v>
      </c>
      <c r="I112" s="1">
        <v>105</v>
      </c>
      <c r="J112" s="1" t="s">
        <v>331</v>
      </c>
      <c r="K112" s="7">
        <v>37815991</v>
      </c>
      <c r="L112" s="7">
        <v>45535013</v>
      </c>
    </row>
    <row r="113" spans="1:12" ht="12.75">
      <c r="A113" s="223" t="s">
        <v>174</v>
      </c>
      <c r="B113" s="224" t="s">
        <v>174</v>
      </c>
      <c r="C113" s="224" t="s">
        <v>174</v>
      </c>
      <c r="D113" s="224" t="s">
        <v>174</v>
      </c>
      <c r="E113" s="224" t="s">
        <v>174</v>
      </c>
      <c r="F113" s="224" t="s">
        <v>174</v>
      </c>
      <c r="G113" s="224" t="s">
        <v>174</v>
      </c>
      <c r="H113" s="225" t="s">
        <v>174</v>
      </c>
      <c r="I113" s="1">
        <v>106</v>
      </c>
      <c r="J113" s="1">
        <v>44</v>
      </c>
      <c r="K113" s="7">
        <v>91337039</v>
      </c>
      <c r="L113" s="7">
        <v>88100012</v>
      </c>
    </row>
    <row r="114" spans="1:12" ht="12.75">
      <c r="A114" s="223" t="s">
        <v>175</v>
      </c>
      <c r="B114" s="224" t="s">
        <v>175</v>
      </c>
      <c r="C114" s="224" t="s">
        <v>175</v>
      </c>
      <c r="D114" s="224" t="s">
        <v>175</v>
      </c>
      <c r="E114" s="224" t="s">
        <v>175</v>
      </c>
      <c r="F114" s="224" t="s">
        <v>175</v>
      </c>
      <c r="G114" s="224" t="s">
        <v>175</v>
      </c>
      <c r="H114" s="225" t="s">
        <v>175</v>
      </c>
      <c r="I114" s="1">
        <v>107</v>
      </c>
      <c r="J114" s="1"/>
      <c r="K114" s="128">
        <f>K69+K86+K90+K100+K113</f>
        <v>3531260349</v>
      </c>
      <c r="L114" s="128">
        <f>L69+L86+L90+L100+L113</f>
        <v>3467130153</v>
      </c>
    </row>
    <row r="115" spans="1:12" ht="12.75">
      <c r="A115" s="209" t="s">
        <v>176</v>
      </c>
      <c r="B115" s="210" t="s">
        <v>176</v>
      </c>
      <c r="C115" s="210" t="s">
        <v>176</v>
      </c>
      <c r="D115" s="210" t="s">
        <v>176</v>
      </c>
      <c r="E115" s="210" t="s">
        <v>176</v>
      </c>
      <c r="F115" s="210" t="s">
        <v>176</v>
      </c>
      <c r="G115" s="210" t="s">
        <v>176</v>
      </c>
      <c r="H115" s="211" t="s">
        <v>176</v>
      </c>
      <c r="I115" s="2">
        <v>108</v>
      </c>
      <c r="J115" s="2">
        <v>47</v>
      </c>
      <c r="K115" s="8">
        <v>2330786248</v>
      </c>
      <c r="L115" s="8">
        <v>2115371922</v>
      </c>
    </row>
    <row r="116" spans="1:12" ht="12.75">
      <c r="A116" s="212" t="s">
        <v>177</v>
      </c>
      <c r="B116" s="213" t="s">
        <v>177</v>
      </c>
      <c r="C116" s="213" t="s">
        <v>177</v>
      </c>
      <c r="D116" s="213" t="s">
        <v>177</v>
      </c>
      <c r="E116" s="213" t="s">
        <v>177</v>
      </c>
      <c r="F116" s="213" t="s">
        <v>177</v>
      </c>
      <c r="G116" s="213" t="s">
        <v>177</v>
      </c>
      <c r="H116" s="213" t="s">
        <v>177</v>
      </c>
      <c r="I116" s="214" t="s">
        <v>177</v>
      </c>
      <c r="J116" s="214"/>
      <c r="K116" s="214" t="s">
        <v>177</v>
      </c>
      <c r="L116" s="215" t="s">
        <v>177</v>
      </c>
    </row>
    <row r="117" spans="1:12" ht="12.75" customHeight="1">
      <c r="A117" s="216" t="s">
        <v>178</v>
      </c>
      <c r="B117" s="217" t="s">
        <v>178</v>
      </c>
      <c r="C117" s="217" t="s">
        <v>178</v>
      </c>
      <c r="D117" s="217" t="s">
        <v>178</v>
      </c>
      <c r="E117" s="217" t="s">
        <v>178</v>
      </c>
      <c r="F117" s="217" t="s">
        <v>178</v>
      </c>
      <c r="G117" s="217" t="s">
        <v>178</v>
      </c>
      <c r="H117" s="217" t="s">
        <v>178</v>
      </c>
      <c r="I117" s="218" t="s">
        <v>178</v>
      </c>
      <c r="J117" s="218"/>
      <c r="K117" s="218" t="s">
        <v>178</v>
      </c>
      <c r="L117" s="219" t="s">
        <v>178</v>
      </c>
    </row>
    <row r="118" spans="1:13" ht="12.75">
      <c r="A118" s="220" t="s">
        <v>179</v>
      </c>
      <c r="B118" s="221" t="s">
        <v>179</v>
      </c>
      <c r="C118" s="221" t="s">
        <v>179</v>
      </c>
      <c r="D118" s="221" t="s">
        <v>179</v>
      </c>
      <c r="E118" s="221" t="s">
        <v>179</v>
      </c>
      <c r="F118" s="221" t="s">
        <v>179</v>
      </c>
      <c r="G118" s="221" t="s">
        <v>179</v>
      </c>
      <c r="H118" s="222" t="s">
        <v>179</v>
      </c>
      <c r="I118" s="1">
        <v>109</v>
      </c>
      <c r="J118" s="1"/>
      <c r="K118" s="7">
        <v>1833332566</v>
      </c>
      <c r="L118" s="7">
        <v>1932278074</v>
      </c>
      <c r="M118" s="106"/>
    </row>
    <row r="119" spans="1:13" ht="12.75">
      <c r="A119" s="206" t="s">
        <v>180</v>
      </c>
      <c r="B119" s="207" t="s">
        <v>180</v>
      </c>
      <c r="C119" s="207" t="s">
        <v>180</v>
      </c>
      <c r="D119" s="207" t="s">
        <v>180</v>
      </c>
      <c r="E119" s="207" t="s">
        <v>180</v>
      </c>
      <c r="F119" s="207" t="s">
        <v>180</v>
      </c>
      <c r="G119" s="207" t="s">
        <v>180</v>
      </c>
      <c r="H119" s="208" t="s">
        <v>180</v>
      </c>
      <c r="I119" s="4">
        <v>110</v>
      </c>
      <c r="J119" s="4"/>
      <c r="K119" s="8">
        <v>234610125</v>
      </c>
      <c r="L119" s="8">
        <v>243230261</v>
      </c>
      <c r="M119" s="106"/>
    </row>
  </sheetData>
  <sheetProtection/>
  <mergeCells count="119">
    <mergeCell ref="A5:H5"/>
    <mergeCell ref="A6:L6"/>
    <mergeCell ref="A7:H7"/>
    <mergeCell ref="A8:H8"/>
    <mergeCell ref="A1:L1"/>
    <mergeCell ref="A2:L2"/>
    <mergeCell ref="A3:L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L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19:H119"/>
    <mergeCell ref="A115:H115"/>
    <mergeCell ref="A116:L116"/>
    <mergeCell ref="A117:L117"/>
    <mergeCell ref="A118:H118"/>
    <mergeCell ref="A113:H113"/>
    <mergeCell ref="A114:H114"/>
  </mergeCells>
  <dataValidations count="5">
    <dataValidation type="whole" operator="notEqual" allowBlank="1" showInputMessage="1" showErrorMessage="1" errorTitle="Pogrešan unos" error="Mogu se unijeti samo cjelobrojne vrijednosti." sqref="K85:L85 K118:L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69:L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71:L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K78:L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K7:L67 K70:L70 K72:L77 K79:L84 K86:L115">
      <formula1>0</formula1>
    </dataValidation>
  </dataValidations>
  <printOptions/>
  <pageMargins left="0.75" right="0.39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view="pageBreakPreview" zoomScale="110" zoomScaleSheetLayoutView="110" zoomScalePageLayoutView="0" workbookViewId="0" topLeftCell="A1">
      <selection activeCell="P70" sqref="P70"/>
    </sheetView>
  </sheetViews>
  <sheetFormatPr defaultColWidth="9.140625" defaultRowHeight="12.75"/>
  <cols>
    <col min="1" max="1" width="0.71875" style="43" customWidth="1"/>
    <col min="2" max="7" width="9.140625" style="43" customWidth="1"/>
    <col min="8" max="8" width="0.13671875" style="43" customWidth="1"/>
    <col min="9" max="10" width="9.140625" style="43" customWidth="1"/>
    <col min="11" max="11" width="12.57421875" style="43" customWidth="1"/>
    <col min="12" max="12" width="13.57421875" style="43" customWidth="1"/>
    <col min="13" max="16384" width="9.140625" style="43" customWidth="1"/>
  </cols>
  <sheetData>
    <row r="1" spans="1:12" ht="12.75" customHeight="1">
      <c r="A1" s="239" t="s">
        <v>181</v>
      </c>
      <c r="B1" s="239" t="s">
        <v>181</v>
      </c>
      <c r="C1" s="239" t="s">
        <v>181</v>
      </c>
      <c r="D1" s="239" t="s">
        <v>181</v>
      </c>
      <c r="E1" s="239" t="s">
        <v>181</v>
      </c>
      <c r="F1" s="239" t="s">
        <v>181</v>
      </c>
      <c r="G1" s="239" t="s">
        <v>181</v>
      </c>
      <c r="H1" s="239" t="s">
        <v>181</v>
      </c>
      <c r="I1" s="239" t="s">
        <v>181</v>
      </c>
      <c r="J1" s="239"/>
      <c r="K1" s="239" t="s">
        <v>181</v>
      </c>
      <c r="L1" s="239" t="s">
        <v>181</v>
      </c>
    </row>
    <row r="2" spans="1:12" ht="12.75" customHeight="1">
      <c r="A2" s="247" t="s">
        <v>329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</row>
    <row r="3" spans="1:12" ht="12.75" customHeight="1">
      <c r="A3" s="265" t="s">
        <v>182</v>
      </c>
      <c r="B3" s="265" t="s">
        <v>182</v>
      </c>
      <c r="C3" s="265" t="s">
        <v>182</v>
      </c>
      <c r="D3" s="265" t="s">
        <v>182</v>
      </c>
      <c r="E3" s="265" t="s">
        <v>182</v>
      </c>
      <c r="F3" s="265" t="s">
        <v>182</v>
      </c>
      <c r="G3" s="265" t="s">
        <v>182</v>
      </c>
      <c r="H3" s="265" t="s">
        <v>182</v>
      </c>
      <c r="I3" s="265" t="s">
        <v>182</v>
      </c>
      <c r="J3" s="265"/>
      <c r="K3" s="265" t="s">
        <v>182</v>
      </c>
      <c r="L3" s="265" t="s">
        <v>182</v>
      </c>
    </row>
    <row r="4" spans="2:12" ht="23.25" customHeight="1">
      <c r="B4" s="263" t="s">
        <v>79</v>
      </c>
      <c r="C4" s="263"/>
      <c r="D4" s="263"/>
      <c r="E4" s="263"/>
      <c r="F4" s="263"/>
      <c r="G4" s="263"/>
      <c r="H4" s="122" t="s">
        <v>79</v>
      </c>
      <c r="I4" s="261" t="s">
        <v>80</v>
      </c>
      <c r="J4" s="261" t="s">
        <v>315</v>
      </c>
      <c r="K4" s="267" t="s">
        <v>291</v>
      </c>
      <c r="L4" s="267" t="s">
        <v>292</v>
      </c>
    </row>
    <row r="5" spans="1:12" ht="11.25" customHeight="1">
      <c r="A5" s="123"/>
      <c r="B5" s="264"/>
      <c r="C5" s="264"/>
      <c r="D5" s="264"/>
      <c r="E5" s="264"/>
      <c r="F5" s="264"/>
      <c r="G5" s="264"/>
      <c r="H5" s="122"/>
      <c r="I5" s="262"/>
      <c r="J5" s="262"/>
      <c r="K5" s="235"/>
      <c r="L5" s="235"/>
    </row>
    <row r="6" spans="1:12" ht="12.75">
      <c r="A6" s="266">
        <v>1</v>
      </c>
      <c r="B6" s="266"/>
      <c r="C6" s="266"/>
      <c r="D6" s="266"/>
      <c r="E6" s="266"/>
      <c r="F6" s="266"/>
      <c r="G6" s="266"/>
      <c r="H6" s="266"/>
      <c r="I6" s="50">
        <v>2</v>
      </c>
      <c r="J6" s="50">
        <v>3</v>
      </c>
      <c r="K6" s="49">
        <v>4</v>
      </c>
      <c r="L6" s="49">
        <v>5</v>
      </c>
    </row>
    <row r="7" spans="1:12" ht="12.75">
      <c r="A7" s="216" t="s">
        <v>183</v>
      </c>
      <c r="B7" s="217" t="s">
        <v>183</v>
      </c>
      <c r="C7" s="217" t="s">
        <v>183</v>
      </c>
      <c r="D7" s="217" t="s">
        <v>183</v>
      </c>
      <c r="E7" s="217" t="s">
        <v>183</v>
      </c>
      <c r="F7" s="217" t="s">
        <v>183</v>
      </c>
      <c r="G7" s="217" t="s">
        <v>183</v>
      </c>
      <c r="H7" s="229" t="s">
        <v>183</v>
      </c>
      <c r="I7" s="3">
        <v>111</v>
      </c>
      <c r="J7" s="3"/>
      <c r="K7" s="129">
        <f>SUM(K8:K9)</f>
        <v>2743938551</v>
      </c>
      <c r="L7" s="129">
        <f>SUM(L8:L9)</f>
        <v>2735691342</v>
      </c>
    </row>
    <row r="8" spans="1:12" ht="12.75">
      <c r="A8" s="223" t="s">
        <v>184</v>
      </c>
      <c r="B8" s="224" t="s">
        <v>184</v>
      </c>
      <c r="C8" s="224" t="s">
        <v>184</v>
      </c>
      <c r="D8" s="224" t="s">
        <v>184</v>
      </c>
      <c r="E8" s="224" t="s">
        <v>184</v>
      </c>
      <c r="F8" s="224" t="s">
        <v>184</v>
      </c>
      <c r="G8" s="224" t="s">
        <v>184</v>
      </c>
      <c r="H8" s="225" t="s">
        <v>184</v>
      </c>
      <c r="I8" s="1">
        <v>112</v>
      </c>
      <c r="J8" s="1">
        <v>3</v>
      </c>
      <c r="K8" s="7">
        <v>2441558354</v>
      </c>
      <c r="L8" s="7">
        <v>2509098949</v>
      </c>
    </row>
    <row r="9" spans="1:12" ht="12.75">
      <c r="A9" s="223" t="s">
        <v>185</v>
      </c>
      <c r="B9" s="224" t="s">
        <v>185</v>
      </c>
      <c r="C9" s="224" t="s">
        <v>185</v>
      </c>
      <c r="D9" s="224" t="s">
        <v>185</v>
      </c>
      <c r="E9" s="224" t="s">
        <v>185</v>
      </c>
      <c r="F9" s="224" t="s">
        <v>185</v>
      </c>
      <c r="G9" s="224" t="s">
        <v>185</v>
      </c>
      <c r="H9" s="225" t="s">
        <v>185</v>
      </c>
      <c r="I9" s="1">
        <v>113</v>
      </c>
      <c r="J9" s="1">
        <v>4</v>
      </c>
      <c r="K9" s="7">
        <v>302380197</v>
      </c>
      <c r="L9" s="7">
        <v>226592393</v>
      </c>
    </row>
    <row r="10" spans="1:12" ht="12.75">
      <c r="A10" s="223" t="s">
        <v>186</v>
      </c>
      <c r="B10" s="224" t="s">
        <v>186</v>
      </c>
      <c r="C10" s="224" t="s">
        <v>186</v>
      </c>
      <c r="D10" s="224" t="s">
        <v>186</v>
      </c>
      <c r="E10" s="224" t="s">
        <v>186</v>
      </c>
      <c r="F10" s="224" t="s">
        <v>186</v>
      </c>
      <c r="G10" s="224" t="s">
        <v>186</v>
      </c>
      <c r="H10" s="225" t="s">
        <v>186</v>
      </c>
      <c r="I10" s="1">
        <v>114</v>
      </c>
      <c r="J10" s="1"/>
      <c r="K10" s="128">
        <f>K11+K12+K16+K20+K21+K22+K25+K26</f>
        <v>2649072512</v>
      </c>
      <c r="L10" s="128">
        <f>L11+L12+L16+L20+L21+L22+L25+L26</f>
        <v>2619574294</v>
      </c>
    </row>
    <row r="11" spans="1:12" ht="12.75">
      <c r="A11" s="223" t="s">
        <v>187</v>
      </c>
      <c r="B11" s="224" t="s">
        <v>187</v>
      </c>
      <c r="C11" s="224" t="s">
        <v>187</v>
      </c>
      <c r="D11" s="224" t="s">
        <v>187</v>
      </c>
      <c r="E11" s="224" t="s">
        <v>187</v>
      </c>
      <c r="F11" s="224" t="s">
        <v>187</v>
      </c>
      <c r="G11" s="224" t="s">
        <v>187</v>
      </c>
      <c r="H11" s="225" t="s">
        <v>187</v>
      </c>
      <c r="I11" s="1">
        <v>115</v>
      </c>
      <c r="J11" s="1"/>
      <c r="K11" s="7">
        <v>-34073424</v>
      </c>
      <c r="L11" s="7">
        <v>10800947</v>
      </c>
    </row>
    <row r="12" spans="1:12" ht="12.75">
      <c r="A12" s="223" t="s">
        <v>188</v>
      </c>
      <c r="B12" s="224" t="s">
        <v>188</v>
      </c>
      <c r="C12" s="224" t="s">
        <v>188</v>
      </c>
      <c r="D12" s="224" t="s">
        <v>188</v>
      </c>
      <c r="E12" s="224" t="s">
        <v>188</v>
      </c>
      <c r="F12" s="224" t="s">
        <v>188</v>
      </c>
      <c r="G12" s="224" t="s">
        <v>188</v>
      </c>
      <c r="H12" s="225" t="s">
        <v>188</v>
      </c>
      <c r="I12" s="1">
        <v>116</v>
      </c>
      <c r="J12" s="1"/>
      <c r="K12" s="128">
        <f>SUM(K13:K15)</f>
        <v>1786507548</v>
      </c>
      <c r="L12" s="128">
        <f>SUM(L13:L15)</f>
        <v>1731866619</v>
      </c>
    </row>
    <row r="13" spans="1:12" ht="12.75">
      <c r="A13" s="220" t="s">
        <v>189</v>
      </c>
      <c r="B13" s="221" t="s">
        <v>189</v>
      </c>
      <c r="C13" s="221" t="s">
        <v>189</v>
      </c>
      <c r="D13" s="221" t="s">
        <v>189</v>
      </c>
      <c r="E13" s="221" t="s">
        <v>189</v>
      </c>
      <c r="F13" s="221" t="s">
        <v>189</v>
      </c>
      <c r="G13" s="221" t="s">
        <v>189</v>
      </c>
      <c r="H13" s="222" t="s">
        <v>189</v>
      </c>
      <c r="I13" s="1">
        <v>117</v>
      </c>
      <c r="J13" s="1">
        <v>5</v>
      </c>
      <c r="K13" s="7">
        <v>1339875585</v>
      </c>
      <c r="L13" s="7">
        <v>1267980212</v>
      </c>
    </row>
    <row r="14" spans="1:12" ht="12.75">
      <c r="A14" s="220" t="s">
        <v>190</v>
      </c>
      <c r="B14" s="221" t="s">
        <v>190</v>
      </c>
      <c r="C14" s="221" t="s">
        <v>190</v>
      </c>
      <c r="D14" s="221" t="s">
        <v>190</v>
      </c>
      <c r="E14" s="221" t="s">
        <v>190</v>
      </c>
      <c r="F14" s="221" t="s">
        <v>190</v>
      </c>
      <c r="G14" s="221" t="s">
        <v>190</v>
      </c>
      <c r="H14" s="222" t="s">
        <v>190</v>
      </c>
      <c r="I14" s="1">
        <v>118</v>
      </c>
      <c r="J14" s="1"/>
      <c r="K14" s="7">
        <v>117298012</v>
      </c>
      <c r="L14" s="7">
        <v>103830903</v>
      </c>
    </row>
    <row r="15" spans="1:12" ht="12.75">
      <c r="A15" s="220" t="s">
        <v>191</v>
      </c>
      <c r="B15" s="221" t="s">
        <v>191</v>
      </c>
      <c r="C15" s="221" t="s">
        <v>191</v>
      </c>
      <c r="D15" s="221" t="s">
        <v>191</v>
      </c>
      <c r="E15" s="221" t="s">
        <v>191</v>
      </c>
      <c r="F15" s="221" t="s">
        <v>191</v>
      </c>
      <c r="G15" s="221" t="s">
        <v>191</v>
      </c>
      <c r="H15" s="222" t="s">
        <v>191</v>
      </c>
      <c r="I15" s="1">
        <v>119</v>
      </c>
      <c r="J15" s="1">
        <v>6</v>
      </c>
      <c r="K15" s="7">
        <v>329333951</v>
      </c>
      <c r="L15" s="7">
        <v>360055504</v>
      </c>
    </row>
    <row r="16" spans="1:12" ht="12.75">
      <c r="A16" s="223" t="s">
        <v>192</v>
      </c>
      <c r="B16" s="224" t="s">
        <v>192</v>
      </c>
      <c r="C16" s="224" t="s">
        <v>192</v>
      </c>
      <c r="D16" s="224" t="s">
        <v>192</v>
      </c>
      <c r="E16" s="224" t="s">
        <v>192</v>
      </c>
      <c r="F16" s="224" t="s">
        <v>192</v>
      </c>
      <c r="G16" s="224" t="s">
        <v>192</v>
      </c>
      <c r="H16" s="225" t="s">
        <v>192</v>
      </c>
      <c r="I16" s="1">
        <v>120</v>
      </c>
      <c r="J16" s="1">
        <v>7</v>
      </c>
      <c r="K16" s="128">
        <f>SUM(K17:K19)</f>
        <v>473601605</v>
      </c>
      <c r="L16" s="128">
        <f>SUM(L17:L19)</f>
        <v>497177985</v>
      </c>
    </row>
    <row r="17" spans="1:12" ht="12.75">
      <c r="A17" s="220" t="s">
        <v>193</v>
      </c>
      <c r="B17" s="221" t="s">
        <v>193</v>
      </c>
      <c r="C17" s="221" t="s">
        <v>193</v>
      </c>
      <c r="D17" s="221" t="s">
        <v>193</v>
      </c>
      <c r="E17" s="221" t="s">
        <v>193</v>
      </c>
      <c r="F17" s="221" t="s">
        <v>193</v>
      </c>
      <c r="G17" s="221" t="s">
        <v>193</v>
      </c>
      <c r="H17" s="222" t="s">
        <v>193</v>
      </c>
      <c r="I17" s="1">
        <v>121</v>
      </c>
      <c r="J17" s="1"/>
      <c r="K17" s="7">
        <v>267450407</v>
      </c>
      <c r="L17" s="7">
        <v>281634019</v>
      </c>
    </row>
    <row r="18" spans="1:12" ht="12.75">
      <c r="A18" s="220" t="s">
        <v>194</v>
      </c>
      <c r="B18" s="221" t="s">
        <v>194</v>
      </c>
      <c r="C18" s="221" t="s">
        <v>194</v>
      </c>
      <c r="D18" s="221" t="s">
        <v>194</v>
      </c>
      <c r="E18" s="221" t="s">
        <v>194</v>
      </c>
      <c r="F18" s="221" t="s">
        <v>194</v>
      </c>
      <c r="G18" s="221" t="s">
        <v>194</v>
      </c>
      <c r="H18" s="222" t="s">
        <v>194</v>
      </c>
      <c r="I18" s="1">
        <v>122</v>
      </c>
      <c r="J18" s="1"/>
      <c r="K18" s="7">
        <v>142244327</v>
      </c>
      <c r="L18" s="7">
        <v>150834040</v>
      </c>
    </row>
    <row r="19" spans="1:12" ht="12.75">
      <c r="A19" s="220" t="s">
        <v>195</v>
      </c>
      <c r="B19" s="221" t="s">
        <v>195</v>
      </c>
      <c r="C19" s="221" t="s">
        <v>195</v>
      </c>
      <c r="D19" s="221" t="s">
        <v>195</v>
      </c>
      <c r="E19" s="221" t="s">
        <v>195</v>
      </c>
      <c r="F19" s="221" t="s">
        <v>195</v>
      </c>
      <c r="G19" s="221" t="s">
        <v>195</v>
      </c>
      <c r="H19" s="222" t="s">
        <v>195</v>
      </c>
      <c r="I19" s="1">
        <v>123</v>
      </c>
      <c r="J19" s="1"/>
      <c r="K19" s="7">
        <v>63906871</v>
      </c>
      <c r="L19" s="7">
        <v>64709926</v>
      </c>
    </row>
    <row r="20" spans="1:12" ht="12.75">
      <c r="A20" s="223" t="s">
        <v>196</v>
      </c>
      <c r="B20" s="224" t="s">
        <v>196</v>
      </c>
      <c r="C20" s="224" t="s">
        <v>196</v>
      </c>
      <c r="D20" s="224" t="s">
        <v>196</v>
      </c>
      <c r="E20" s="224" t="s">
        <v>196</v>
      </c>
      <c r="F20" s="224" t="s">
        <v>196</v>
      </c>
      <c r="G20" s="224" t="s">
        <v>196</v>
      </c>
      <c r="H20" s="225" t="s">
        <v>196</v>
      </c>
      <c r="I20" s="1">
        <v>124</v>
      </c>
      <c r="J20" s="1">
        <v>8</v>
      </c>
      <c r="K20" s="7">
        <v>70115355</v>
      </c>
      <c r="L20" s="7">
        <v>82584800</v>
      </c>
    </row>
    <row r="21" spans="1:12" ht="12.75">
      <c r="A21" s="223" t="s">
        <v>197</v>
      </c>
      <c r="B21" s="224" t="s">
        <v>197</v>
      </c>
      <c r="C21" s="224" t="s">
        <v>197</v>
      </c>
      <c r="D21" s="224" t="s">
        <v>197</v>
      </c>
      <c r="E21" s="224" t="s">
        <v>197</v>
      </c>
      <c r="F21" s="224" t="s">
        <v>197</v>
      </c>
      <c r="G21" s="224" t="s">
        <v>197</v>
      </c>
      <c r="H21" s="225" t="s">
        <v>197</v>
      </c>
      <c r="I21" s="1">
        <v>125</v>
      </c>
      <c r="J21" s="1">
        <v>9</v>
      </c>
      <c r="K21" s="7">
        <v>131659483</v>
      </c>
      <c r="L21" s="7">
        <v>140379017</v>
      </c>
    </row>
    <row r="22" spans="1:12" ht="12.75">
      <c r="A22" s="223" t="s">
        <v>198</v>
      </c>
      <c r="B22" s="224" t="s">
        <v>198</v>
      </c>
      <c r="C22" s="224" t="s">
        <v>198</v>
      </c>
      <c r="D22" s="224" t="s">
        <v>198</v>
      </c>
      <c r="E22" s="224" t="s">
        <v>198</v>
      </c>
      <c r="F22" s="224" t="s">
        <v>198</v>
      </c>
      <c r="G22" s="224" t="s">
        <v>198</v>
      </c>
      <c r="H22" s="225" t="s">
        <v>198</v>
      </c>
      <c r="I22" s="1">
        <v>126</v>
      </c>
      <c r="J22" s="1">
        <v>10</v>
      </c>
      <c r="K22" s="128">
        <f>SUM(K23:K24)</f>
        <v>139517768</v>
      </c>
      <c r="L22" s="128">
        <f>SUM(L23:L24)</f>
        <v>38274598</v>
      </c>
    </row>
    <row r="23" spans="1:12" ht="12.75">
      <c r="A23" s="220" t="s">
        <v>199</v>
      </c>
      <c r="B23" s="221" t="s">
        <v>199</v>
      </c>
      <c r="C23" s="221" t="s">
        <v>199</v>
      </c>
      <c r="D23" s="221" t="s">
        <v>199</v>
      </c>
      <c r="E23" s="221" t="s">
        <v>199</v>
      </c>
      <c r="F23" s="221" t="s">
        <v>199</v>
      </c>
      <c r="G23" s="221" t="s">
        <v>199</v>
      </c>
      <c r="H23" s="222" t="s">
        <v>199</v>
      </c>
      <c r="I23" s="1">
        <v>127</v>
      </c>
      <c r="J23" s="1"/>
      <c r="K23" s="7">
        <v>15353422</v>
      </c>
      <c r="L23" s="7">
        <v>19870180</v>
      </c>
    </row>
    <row r="24" spans="1:12" ht="12.75">
      <c r="A24" s="220" t="s">
        <v>200</v>
      </c>
      <c r="B24" s="221" t="s">
        <v>200</v>
      </c>
      <c r="C24" s="221" t="s">
        <v>200</v>
      </c>
      <c r="D24" s="221" t="s">
        <v>200</v>
      </c>
      <c r="E24" s="221" t="s">
        <v>200</v>
      </c>
      <c r="F24" s="221" t="s">
        <v>200</v>
      </c>
      <c r="G24" s="221" t="s">
        <v>200</v>
      </c>
      <c r="H24" s="222" t="s">
        <v>200</v>
      </c>
      <c r="I24" s="1">
        <v>128</v>
      </c>
      <c r="J24" s="1"/>
      <c r="K24" s="7">
        <v>124164346</v>
      </c>
      <c r="L24" s="7">
        <v>18404418</v>
      </c>
    </row>
    <row r="25" spans="1:12" ht="12.75">
      <c r="A25" s="223" t="s">
        <v>201</v>
      </c>
      <c r="B25" s="224" t="s">
        <v>201</v>
      </c>
      <c r="C25" s="224" t="s">
        <v>201</v>
      </c>
      <c r="D25" s="224" t="s">
        <v>201</v>
      </c>
      <c r="E25" s="224" t="s">
        <v>201</v>
      </c>
      <c r="F25" s="224" t="s">
        <v>201</v>
      </c>
      <c r="G25" s="224" t="s">
        <v>201</v>
      </c>
      <c r="H25" s="225" t="s">
        <v>201</v>
      </c>
      <c r="I25" s="1">
        <v>129</v>
      </c>
      <c r="J25" s="1">
        <v>11</v>
      </c>
      <c r="K25" s="7">
        <v>60434523</v>
      </c>
      <c r="L25" s="7">
        <v>105018393</v>
      </c>
    </row>
    <row r="26" spans="1:12" ht="12.75">
      <c r="A26" s="223" t="s">
        <v>202</v>
      </c>
      <c r="B26" s="224" t="s">
        <v>202</v>
      </c>
      <c r="C26" s="224" t="s">
        <v>202</v>
      </c>
      <c r="D26" s="224" t="s">
        <v>202</v>
      </c>
      <c r="E26" s="224" t="s">
        <v>202</v>
      </c>
      <c r="F26" s="224" t="s">
        <v>202</v>
      </c>
      <c r="G26" s="224" t="s">
        <v>202</v>
      </c>
      <c r="H26" s="225" t="s">
        <v>202</v>
      </c>
      <c r="I26" s="1">
        <v>130</v>
      </c>
      <c r="J26" s="1">
        <v>12</v>
      </c>
      <c r="K26" s="7">
        <v>21309654</v>
      </c>
      <c r="L26" s="7">
        <v>13471935</v>
      </c>
    </row>
    <row r="27" spans="1:12" ht="12.75">
      <c r="A27" s="223" t="s">
        <v>203</v>
      </c>
      <c r="B27" s="224" t="s">
        <v>203</v>
      </c>
      <c r="C27" s="224" t="s">
        <v>203</v>
      </c>
      <c r="D27" s="224" t="s">
        <v>203</v>
      </c>
      <c r="E27" s="224" t="s">
        <v>203</v>
      </c>
      <c r="F27" s="224" t="s">
        <v>203</v>
      </c>
      <c r="G27" s="224" t="s">
        <v>203</v>
      </c>
      <c r="H27" s="225" t="s">
        <v>203</v>
      </c>
      <c r="I27" s="1">
        <v>131</v>
      </c>
      <c r="J27" s="1">
        <v>14</v>
      </c>
      <c r="K27" s="128">
        <f>SUM(K28:K32)</f>
        <v>71574277</v>
      </c>
      <c r="L27" s="128">
        <f>SUM(L28:L32)</f>
        <v>67792536</v>
      </c>
    </row>
    <row r="28" spans="1:12" ht="24" customHeight="1">
      <c r="A28" s="223" t="s">
        <v>204</v>
      </c>
      <c r="B28" s="224" t="s">
        <v>204</v>
      </c>
      <c r="C28" s="224" t="s">
        <v>204</v>
      </c>
      <c r="D28" s="224" t="s">
        <v>204</v>
      </c>
      <c r="E28" s="224" t="s">
        <v>204</v>
      </c>
      <c r="F28" s="224" t="s">
        <v>204</v>
      </c>
      <c r="G28" s="224" t="s">
        <v>204</v>
      </c>
      <c r="H28" s="225" t="s">
        <v>204</v>
      </c>
      <c r="I28" s="1">
        <v>132</v>
      </c>
      <c r="J28" s="1"/>
      <c r="K28" s="7">
        <v>6558</v>
      </c>
      <c r="L28" s="7">
        <v>0</v>
      </c>
    </row>
    <row r="29" spans="1:12" ht="24" customHeight="1">
      <c r="A29" s="223" t="s">
        <v>205</v>
      </c>
      <c r="B29" s="224" t="s">
        <v>205</v>
      </c>
      <c r="C29" s="224" t="s">
        <v>205</v>
      </c>
      <c r="D29" s="224" t="s">
        <v>205</v>
      </c>
      <c r="E29" s="224" t="s">
        <v>205</v>
      </c>
      <c r="F29" s="224" t="s">
        <v>205</v>
      </c>
      <c r="G29" s="224" t="s">
        <v>205</v>
      </c>
      <c r="H29" s="225" t="s">
        <v>205</v>
      </c>
      <c r="I29" s="1">
        <v>133</v>
      </c>
      <c r="J29" s="1"/>
      <c r="K29" s="7">
        <v>71038719</v>
      </c>
      <c r="L29" s="7">
        <v>61953123</v>
      </c>
    </row>
    <row r="30" spans="1:12" ht="12.75">
      <c r="A30" s="223" t="s">
        <v>206</v>
      </c>
      <c r="B30" s="224" t="s">
        <v>206</v>
      </c>
      <c r="C30" s="224" t="s">
        <v>206</v>
      </c>
      <c r="D30" s="224" t="s">
        <v>206</v>
      </c>
      <c r="E30" s="224" t="s">
        <v>206</v>
      </c>
      <c r="F30" s="224" t="s">
        <v>206</v>
      </c>
      <c r="G30" s="224" t="s">
        <v>206</v>
      </c>
      <c r="H30" s="225" t="s">
        <v>206</v>
      </c>
      <c r="I30" s="1">
        <v>134</v>
      </c>
      <c r="J30" s="1"/>
      <c r="K30" s="7">
        <v>0</v>
      </c>
      <c r="L30" s="7">
        <v>0</v>
      </c>
    </row>
    <row r="31" spans="1:12" ht="12.75">
      <c r="A31" s="223" t="s">
        <v>207</v>
      </c>
      <c r="B31" s="224" t="s">
        <v>207</v>
      </c>
      <c r="C31" s="224" t="s">
        <v>207</v>
      </c>
      <c r="D31" s="224" t="s">
        <v>207</v>
      </c>
      <c r="E31" s="224" t="s">
        <v>207</v>
      </c>
      <c r="F31" s="224" t="s">
        <v>207</v>
      </c>
      <c r="G31" s="224" t="s">
        <v>207</v>
      </c>
      <c r="H31" s="225" t="s">
        <v>207</v>
      </c>
      <c r="I31" s="1">
        <v>135</v>
      </c>
      <c r="J31" s="1"/>
      <c r="K31" s="7">
        <v>529000</v>
      </c>
      <c r="L31" s="7">
        <v>5839413</v>
      </c>
    </row>
    <row r="32" spans="1:12" ht="12.75">
      <c r="A32" s="223" t="s">
        <v>208</v>
      </c>
      <c r="B32" s="224" t="s">
        <v>208</v>
      </c>
      <c r="C32" s="224" t="s">
        <v>208</v>
      </c>
      <c r="D32" s="224" t="s">
        <v>208</v>
      </c>
      <c r="E32" s="224" t="s">
        <v>208</v>
      </c>
      <c r="F32" s="224" t="s">
        <v>208</v>
      </c>
      <c r="G32" s="224" t="s">
        <v>208</v>
      </c>
      <c r="H32" s="225" t="s">
        <v>208</v>
      </c>
      <c r="I32" s="1">
        <v>136</v>
      </c>
      <c r="J32" s="1"/>
      <c r="K32" s="7">
        <v>0</v>
      </c>
      <c r="L32" s="7">
        <v>0</v>
      </c>
    </row>
    <row r="33" spans="1:12" ht="12.75">
      <c r="A33" s="223" t="s">
        <v>209</v>
      </c>
      <c r="B33" s="224" t="s">
        <v>209</v>
      </c>
      <c r="C33" s="224" t="s">
        <v>209</v>
      </c>
      <c r="D33" s="224" t="s">
        <v>209</v>
      </c>
      <c r="E33" s="224" t="s">
        <v>209</v>
      </c>
      <c r="F33" s="224" t="s">
        <v>209</v>
      </c>
      <c r="G33" s="224" t="s">
        <v>209</v>
      </c>
      <c r="H33" s="225" t="s">
        <v>209</v>
      </c>
      <c r="I33" s="1">
        <v>137</v>
      </c>
      <c r="J33" s="1">
        <v>15</v>
      </c>
      <c r="K33" s="128">
        <f>SUM(K34:K37)</f>
        <v>46227983</v>
      </c>
      <c r="L33" s="128">
        <f>SUM(L34:L37)</f>
        <v>52061601</v>
      </c>
    </row>
    <row r="34" spans="1:12" ht="12.75">
      <c r="A34" s="223" t="s">
        <v>210</v>
      </c>
      <c r="B34" s="224" t="s">
        <v>210</v>
      </c>
      <c r="C34" s="224" t="s">
        <v>210</v>
      </c>
      <c r="D34" s="224" t="s">
        <v>210</v>
      </c>
      <c r="E34" s="224" t="s">
        <v>210</v>
      </c>
      <c r="F34" s="224" t="s">
        <v>210</v>
      </c>
      <c r="G34" s="224" t="s">
        <v>210</v>
      </c>
      <c r="H34" s="225" t="s">
        <v>210</v>
      </c>
      <c r="I34" s="1">
        <v>138</v>
      </c>
      <c r="J34" s="1"/>
      <c r="K34" s="7">
        <v>37828</v>
      </c>
      <c r="L34" s="7">
        <v>0</v>
      </c>
    </row>
    <row r="35" spans="1:12" ht="24.75" customHeight="1">
      <c r="A35" s="223" t="s">
        <v>211</v>
      </c>
      <c r="B35" s="224" t="s">
        <v>211</v>
      </c>
      <c r="C35" s="224" t="s">
        <v>211</v>
      </c>
      <c r="D35" s="224" t="s">
        <v>211</v>
      </c>
      <c r="E35" s="224" t="s">
        <v>211</v>
      </c>
      <c r="F35" s="224" t="s">
        <v>211</v>
      </c>
      <c r="G35" s="224" t="s">
        <v>211</v>
      </c>
      <c r="H35" s="225" t="s">
        <v>211</v>
      </c>
      <c r="I35" s="1">
        <v>139</v>
      </c>
      <c r="J35" s="1"/>
      <c r="K35" s="7">
        <v>45188308</v>
      </c>
      <c r="L35" s="7">
        <v>50176213</v>
      </c>
    </row>
    <row r="36" spans="1:12" ht="12.75">
      <c r="A36" s="223" t="s">
        <v>212</v>
      </c>
      <c r="B36" s="224" t="s">
        <v>212</v>
      </c>
      <c r="C36" s="224" t="s">
        <v>212</v>
      </c>
      <c r="D36" s="224" t="s">
        <v>212</v>
      </c>
      <c r="E36" s="224" t="s">
        <v>212</v>
      </c>
      <c r="F36" s="224" t="s">
        <v>212</v>
      </c>
      <c r="G36" s="224" t="s">
        <v>212</v>
      </c>
      <c r="H36" s="225" t="s">
        <v>212</v>
      </c>
      <c r="I36" s="1">
        <v>140</v>
      </c>
      <c r="J36" s="1"/>
      <c r="K36" s="7">
        <v>1001847</v>
      </c>
      <c r="L36" s="7">
        <v>1885388</v>
      </c>
    </row>
    <row r="37" spans="1:12" ht="12.75">
      <c r="A37" s="223" t="s">
        <v>213</v>
      </c>
      <c r="B37" s="224" t="s">
        <v>213</v>
      </c>
      <c r="C37" s="224" t="s">
        <v>213</v>
      </c>
      <c r="D37" s="224" t="s">
        <v>213</v>
      </c>
      <c r="E37" s="224" t="s">
        <v>213</v>
      </c>
      <c r="F37" s="224" t="s">
        <v>213</v>
      </c>
      <c r="G37" s="224" t="s">
        <v>213</v>
      </c>
      <c r="H37" s="225" t="s">
        <v>213</v>
      </c>
      <c r="I37" s="1">
        <v>141</v>
      </c>
      <c r="J37" s="1"/>
      <c r="K37" s="7">
        <v>0</v>
      </c>
      <c r="L37" s="7"/>
    </row>
    <row r="38" spans="1:12" ht="12.75">
      <c r="A38" s="223" t="s">
        <v>214</v>
      </c>
      <c r="B38" s="224" t="s">
        <v>214</v>
      </c>
      <c r="C38" s="224" t="s">
        <v>214</v>
      </c>
      <c r="D38" s="224" t="s">
        <v>214</v>
      </c>
      <c r="E38" s="224" t="s">
        <v>214</v>
      </c>
      <c r="F38" s="224" t="s">
        <v>214</v>
      </c>
      <c r="G38" s="224" t="s">
        <v>214</v>
      </c>
      <c r="H38" s="225" t="s">
        <v>214</v>
      </c>
      <c r="I38" s="1">
        <v>142</v>
      </c>
      <c r="J38" s="1">
        <v>13</v>
      </c>
      <c r="K38" s="7">
        <v>79806388</v>
      </c>
      <c r="L38" s="7">
        <v>47494718</v>
      </c>
    </row>
    <row r="39" spans="1:12" ht="12.75">
      <c r="A39" s="223" t="s">
        <v>215</v>
      </c>
      <c r="B39" s="224" t="s">
        <v>215</v>
      </c>
      <c r="C39" s="224" t="s">
        <v>215</v>
      </c>
      <c r="D39" s="224" t="s">
        <v>215</v>
      </c>
      <c r="E39" s="224" t="s">
        <v>215</v>
      </c>
      <c r="F39" s="224" t="s">
        <v>215</v>
      </c>
      <c r="G39" s="224" t="s">
        <v>215</v>
      </c>
      <c r="H39" s="225" t="s">
        <v>215</v>
      </c>
      <c r="I39" s="1">
        <v>143</v>
      </c>
      <c r="J39" s="1"/>
      <c r="K39" s="7">
        <v>0</v>
      </c>
      <c r="L39" s="7"/>
    </row>
    <row r="40" spans="1:12" ht="12.75">
      <c r="A40" s="223" t="s">
        <v>216</v>
      </c>
      <c r="B40" s="224" t="s">
        <v>216</v>
      </c>
      <c r="C40" s="224" t="s">
        <v>216</v>
      </c>
      <c r="D40" s="224" t="s">
        <v>216</v>
      </c>
      <c r="E40" s="224" t="s">
        <v>216</v>
      </c>
      <c r="F40" s="224" t="s">
        <v>216</v>
      </c>
      <c r="G40" s="224" t="s">
        <v>216</v>
      </c>
      <c r="H40" s="225" t="s">
        <v>216</v>
      </c>
      <c r="I40" s="1">
        <v>144</v>
      </c>
      <c r="J40" s="1"/>
      <c r="K40" s="7">
        <v>0</v>
      </c>
      <c r="L40" s="7"/>
    </row>
    <row r="41" spans="1:12" ht="12.75">
      <c r="A41" s="223" t="s">
        <v>217</v>
      </c>
      <c r="B41" s="224" t="s">
        <v>217</v>
      </c>
      <c r="C41" s="224" t="s">
        <v>217</v>
      </c>
      <c r="D41" s="224" t="s">
        <v>217</v>
      </c>
      <c r="E41" s="224" t="s">
        <v>217</v>
      </c>
      <c r="F41" s="224" t="s">
        <v>217</v>
      </c>
      <c r="G41" s="224" t="s">
        <v>217</v>
      </c>
      <c r="H41" s="225" t="s">
        <v>217</v>
      </c>
      <c r="I41" s="1">
        <v>145</v>
      </c>
      <c r="J41" s="1"/>
      <c r="K41" s="7">
        <v>0</v>
      </c>
      <c r="L41" s="7"/>
    </row>
    <row r="42" spans="1:12" ht="12.75">
      <c r="A42" s="223" t="s">
        <v>218</v>
      </c>
      <c r="B42" s="224" t="s">
        <v>218</v>
      </c>
      <c r="C42" s="224" t="s">
        <v>218</v>
      </c>
      <c r="D42" s="224" t="s">
        <v>218</v>
      </c>
      <c r="E42" s="224" t="s">
        <v>218</v>
      </c>
      <c r="F42" s="224" t="s">
        <v>218</v>
      </c>
      <c r="G42" s="224" t="s">
        <v>218</v>
      </c>
      <c r="H42" s="225" t="s">
        <v>218</v>
      </c>
      <c r="I42" s="1">
        <v>146</v>
      </c>
      <c r="J42" s="1"/>
      <c r="K42" s="128">
        <f>K7+K27+K38+K40</f>
        <v>2895319216</v>
      </c>
      <c r="L42" s="128">
        <f>L7+L27+L38+L40</f>
        <v>2850978596</v>
      </c>
    </row>
    <row r="43" spans="1:12" ht="12.75">
      <c r="A43" s="223" t="s">
        <v>219</v>
      </c>
      <c r="B43" s="224" t="s">
        <v>219</v>
      </c>
      <c r="C43" s="224" t="s">
        <v>219</v>
      </c>
      <c r="D43" s="224" t="s">
        <v>219</v>
      </c>
      <c r="E43" s="224" t="s">
        <v>219</v>
      </c>
      <c r="F43" s="224" t="s">
        <v>219</v>
      </c>
      <c r="G43" s="224" t="s">
        <v>219</v>
      </c>
      <c r="H43" s="225" t="s">
        <v>219</v>
      </c>
      <c r="I43" s="1">
        <v>147</v>
      </c>
      <c r="J43" s="1"/>
      <c r="K43" s="128">
        <f>K10+K33+K39+K41</f>
        <v>2695300495</v>
      </c>
      <c r="L43" s="128">
        <f>L10+L33+L39+L41</f>
        <v>2671635895</v>
      </c>
    </row>
    <row r="44" spans="1:12" ht="12.75">
      <c r="A44" s="223" t="s">
        <v>220</v>
      </c>
      <c r="B44" s="224" t="s">
        <v>220</v>
      </c>
      <c r="C44" s="224" t="s">
        <v>220</v>
      </c>
      <c r="D44" s="224" t="s">
        <v>220</v>
      </c>
      <c r="E44" s="224" t="s">
        <v>220</v>
      </c>
      <c r="F44" s="224" t="s">
        <v>220</v>
      </c>
      <c r="G44" s="224" t="s">
        <v>220</v>
      </c>
      <c r="H44" s="225" t="s">
        <v>220</v>
      </c>
      <c r="I44" s="1">
        <v>148</v>
      </c>
      <c r="J44" s="1"/>
      <c r="K44" s="128">
        <f>K42-K43</f>
        <v>200018721</v>
      </c>
      <c r="L44" s="128">
        <f>L42-L43</f>
        <v>179342701</v>
      </c>
    </row>
    <row r="45" spans="1:12" ht="12.75">
      <c r="A45" s="226" t="s">
        <v>221</v>
      </c>
      <c r="B45" s="227" t="s">
        <v>221</v>
      </c>
      <c r="C45" s="227" t="s">
        <v>221</v>
      </c>
      <c r="D45" s="227" t="s">
        <v>221</v>
      </c>
      <c r="E45" s="227" t="s">
        <v>221</v>
      </c>
      <c r="F45" s="227" t="s">
        <v>221</v>
      </c>
      <c r="G45" s="227" t="s">
        <v>221</v>
      </c>
      <c r="H45" s="228" t="s">
        <v>221</v>
      </c>
      <c r="I45" s="1">
        <v>149</v>
      </c>
      <c r="J45" s="1"/>
      <c r="K45" s="128">
        <f>IF(K42&gt;K43,K42-K43,0)</f>
        <v>200018721</v>
      </c>
      <c r="L45" s="128">
        <f>IF(L42&gt;L43,L42-L43,0)</f>
        <v>179342701</v>
      </c>
    </row>
    <row r="46" spans="1:12" ht="12.75">
      <c r="A46" s="226" t="s">
        <v>222</v>
      </c>
      <c r="B46" s="227" t="s">
        <v>222</v>
      </c>
      <c r="C46" s="227" t="s">
        <v>222</v>
      </c>
      <c r="D46" s="227" t="s">
        <v>222</v>
      </c>
      <c r="E46" s="227" t="s">
        <v>222</v>
      </c>
      <c r="F46" s="227" t="s">
        <v>222</v>
      </c>
      <c r="G46" s="227" t="s">
        <v>222</v>
      </c>
      <c r="H46" s="228" t="s">
        <v>222</v>
      </c>
      <c r="I46" s="1">
        <v>150</v>
      </c>
      <c r="J46" s="1"/>
      <c r="K46" s="128">
        <f>IF(K43&gt;K42,K43-K42,0)</f>
        <v>0</v>
      </c>
      <c r="L46" s="128">
        <f>IF(L43&gt;L42,L43-L42,0)</f>
        <v>0</v>
      </c>
    </row>
    <row r="47" spans="1:12" ht="12.75">
      <c r="A47" s="223" t="s">
        <v>223</v>
      </c>
      <c r="B47" s="224" t="s">
        <v>223</v>
      </c>
      <c r="C47" s="224" t="s">
        <v>223</v>
      </c>
      <c r="D47" s="224" t="s">
        <v>223</v>
      </c>
      <c r="E47" s="224" t="s">
        <v>223</v>
      </c>
      <c r="F47" s="224" t="s">
        <v>223</v>
      </c>
      <c r="G47" s="224" t="s">
        <v>223</v>
      </c>
      <c r="H47" s="225" t="s">
        <v>223</v>
      </c>
      <c r="I47" s="1">
        <v>151</v>
      </c>
      <c r="J47" s="1">
        <v>16</v>
      </c>
      <c r="K47" s="7">
        <v>21667232</v>
      </c>
      <c r="L47" s="7">
        <v>15647324</v>
      </c>
    </row>
    <row r="48" spans="1:12" ht="12.75">
      <c r="A48" s="223" t="s">
        <v>224</v>
      </c>
      <c r="B48" s="224" t="s">
        <v>224</v>
      </c>
      <c r="C48" s="224" t="s">
        <v>224</v>
      </c>
      <c r="D48" s="224" t="s">
        <v>224</v>
      </c>
      <c r="E48" s="224" t="s">
        <v>224</v>
      </c>
      <c r="F48" s="224" t="s">
        <v>224</v>
      </c>
      <c r="G48" s="224" t="s">
        <v>224</v>
      </c>
      <c r="H48" s="225" t="s">
        <v>224</v>
      </c>
      <c r="I48" s="1">
        <v>152</v>
      </c>
      <c r="J48" s="1"/>
      <c r="K48" s="128">
        <f>K44-K47</f>
        <v>178351489</v>
      </c>
      <c r="L48" s="128">
        <f>L44-L47</f>
        <v>163695377</v>
      </c>
    </row>
    <row r="49" spans="1:12" ht="12.75">
      <c r="A49" s="226" t="s">
        <v>225</v>
      </c>
      <c r="B49" s="227" t="s">
        <v>225</v>
      </c>
      <c r="C49" s="227" t="s">
        <v>225</v>
      </c>
      <c r="D49" s="227" t="s">
        <v>225</v>
      </c>
      <c r="E49" s="227" t="s">
        <v>225</v>
      </c>
      <c r="F49" s="227" t="s">
        <v>225</v>
      </c>
      <c r="G49" s="227" t="s">
        <v>225</v>
      </c>
      <c r="H49" s="228" t="s">
        <v>225</v>
      </c>
      <c r="I49" s="1">
        <v>153</v>
      </c>
      <c r="J49" s="1"/>
      <c r="K49" s="128">
        <f>IF(K48&gt;0,K48,0)</f>
        <v>178351489</v>
      </c>
      <c r="L49" s="128">
        <f>IF(L48&gt;0,L48,0)</f>
        <v>163695377</v>
      </c>
    </row>
    <row r="50" spans="1:12" ht="12.75">
      <c r="A50" s="258" t="s">
        <v>226</v>
      </c>
      <c r="B50" s="259" t="s">
        <v>226</v>
      </c>
      <c r="C50" s="259" t="s">
        <v>226</v>
      </c>
      <c r="D50" s="259" t="s">
        <v>226</v>
      </c>
      <c r="E50" s="259" t="s">
        <v>226</v>
      </c>
      <c r="F50" s="259" t="s">
        <v>226</v>
      </c>
      <c r="G50" s="259" t="s">
        <v>226</v>
      </c>
      <c r="H50" s="260" t="s">
        <v>226</v>
      </c>
      <c r="I50" s="2">
        <v>154</v>
      </c>
      <c r="J50" s="2"/>
      <c r="K50" s="130">
        <f>IF(K48&lt;0,-K48,0)</f>
        <v>0</v>
      </c>
      <c r="L50" s="130">
        <f>IF(L48&lt;0,-L48,0)</f>
        <v>0</v>
      </c>
    </row>
    <row r="51" spans="1:12" ht="12.75" customHeight="1">
      <c r="A51" s="212" t="s">
        <v>227</v>
      </c>
      <c r="B51" s="213" t="s">
        <v>227</v>
      </c>
      <c r="C51" s="213" t="s">
        <v>227</v>
      </c>
      <c r="D51" s="213" t="s">
        <v>227</v>
      </c>
      <c r="E51" s="213" t="s">
        <v>227</v>
      </c>
      <c r="F51" s="213" t="s">
        <v>227</v>
      </c>
      <c r="G51" s="213" t="s">
        <v>227</v>
      </c>
      <c r="H51" s="213" t="s">
        <v>227</v>
      </c>
      <c r="I51" s="213" t="s">
        <v>227</v>
      </c>
      <c r="J51" s="213"/>
      <c r="K51" s="213" t="s">
        <v>227</v>
      </c>
      <c r="L51" s="213" t="s">
        <v>227</v>
      </c>
    </row>
    <row r="52" spans="1:12" ht="12.75" customHeight="1">
      <c r="A52" s="216" t="s">
        <v>228</v>
      </c>
      <c r="B52" s="217" t="s">
        <v>228</v>
      </c>
      <c r="C52" s="217" t="s">
        <v>228</v>
      </c>
      <c r="D52" s="217" t="s">
        <v>228</v>
      </c>
      <c r="E52" s="217" t="s">
        <v>228</v>
      </c>
      <c r="F52" s="217" t="s">
        <v>228</v>
      </c>
      <c r="G52" s="217" t="s">
        <v>228</v>
      </c>
      <c r="H52" s="217" t="s">
        <v>228</v>
      </c>
      <c r="I52" s="44"/>
      <c r="J52" s="44"/>
      <c r="K52" s="119"/>
      <c r="L52" s="119"/>
    </row>
    <row r="53" spans="1:12" ht="12.75" customHeight="1">
      <c r="A53" s="255" t="s">
        <v>229</v>
      </c>
      <c r="B53" s="256" t="s">
        <v>229</v>
      </c>
      <c r="C53" s="256" t="s">
        <v>229</v>
      </c>
      <c r="D53" s="256" t="s">
        <v>229</v>
      </c>
      <c r="E53" s="256" t="s">
        <v>229</v>
      </c>
      <c r="F53" s="256" t="s">
        <v>229</v>
      </c>
      <c r="G53" s="256" t="s">
        <v>229</v>
      </c>
      <c r="H53" s="257" t="s">
        <v>229</v>
      </c>
      <c r="I53" s="1">
        <v>155</v>
      </c>
      <c r="J53" s="1"/>
      <c r="K53" s="7">
        <v>150536186</v>
      </c>
      <c r="L53" s="7">
        <v>135112460</v>
      </c>
    </row>
    <row r="54" spans="1:12" ht="12.75" customHeight="1">
      <c r="A54" s="255" t="s">
        <v>230</v>
      </c>
      <c r="B54" s="256" t="s">
        <v>230</v>
      </c>
      <c r="C54" s="256" t="s">
        <v>230</v>
      </c>
      <c r="D54" s="256" t="s">
        <v>230</v>
      </c>
      <c r="E54" s="256" t="s">
        <v>230</v>
      </c>
      <c r="F54" s="256" t="s">
        <v>230</v>
      </c>
      <c r="G54" s="256" t="s">
        <v>230</v>
      </c>
      <c r="H54" s="257" t="s">
        <v>230</v>
      </c>
      <c r="I54" s="1">
        <v>156</v>
      </c>
      <c r="J54" s="2"/>
      <c r="K54" s="8">
        <v>27815303</v>
      </c>
      <c r="L54" s="8">
        <v>28582917</v>
      </c>
    </row>
    <row r="55" spans="1:12" ht="12.75" customHeight="1">
      <c r="A55" s="212" t="s">
        <v>231</v>
      </c>
      <c r="B55" s="213" t="s">
        <v>231</v>
      </c>
      <c r="C55" s="213" t="s">
        <v>231</v>
      </c>
      <c r="D55" s="213" t="s">
        <v>231</v>
      </c>
      <c r="E55" s="213" t="s">
        <v>231</v>
      </c>
      <c r="F55" s="213" t="s">
        <v>231</v>
      </c>
      <c r="G55" s="213" t="s">
        <v>231</v>
      </c>
      <c r="H55" s="213" t="s">
        <v>231</v>
      </c>
      <c r="I55" s="213" t="s">
        <v>231</v>
      </c>
      <c r="J55" s="213"/>
      <c r="K55" s="213" t="s">
        <v>231</v>
      </c>
      <c r="L55" s="213" t="s">
        <v>231</v>
      </c>
    </row>
    <row r="56" spans="1:12" ht="12.75" customHeight="1">
      <c r="A56" s="216" t="s">
        <v>232</v>
      </c>
      <c r="B56" s="217" t="s">
        <v>232</v>
      </c>
      <c r="C56" s="217" t="s">
        <v>232</v>
      </c>
      <c r="D56" s="217" t="s">
        <v>232</v>
      </c>
      <c r="E56" s="217" t="s">
        <v>232</v>
      </c>
      <c r="F56" s="217" t="s">
        <v>232</v>
      </c>
      <c r="G56" s="217" t="s">
        <v>232</v>
      </c>
      <c r="H56" s="229" t="s">
        <v>232</v>
      </c>
      <c r="I56" s="9">
        <v>157</v>
      </c>
      <c r="J56" s="9"/>
      <c r="K56" s="6">
        <v>178351489</v>
      </c>
      <c r="L56" s="6">
        <v>163695377</v>
      </c>
    </row>
    <row r="57" spans="1:12" ht="12.75" customHeight="1">
      <c r="A57" s="223" t="s">
        <v>233</v>
      </c>
      <c r="B57" s="224" t="s">
        <v>233</v>
      </c>
      <c r="C57" s="224" t="s">
        <v>233</v>
      </c>
      <c r="D57" s="224" t="s">
        <v>233</v>
      </c>
      <c r="E57" s="224" t="s">
        <v>233</v>
      </c>
      <c r="F57" s="224" t="s">
        <v>233</v>
      </c>
      <c r="G57" s="224" t="s">
        <v>233</v>
      </c>
      <c r="H57" s="225" t="s">
        <v>233</v>
      </c>
      <c r="I57" s="1">
        <v>158</v>
      </c>
      <c r="J57" s="1"/>
      <c r="K57" s="128">
        <f>SUM(K58:K64)</f>
        <v>71263</v>
      </c>
      <c r="L57" s="128">
        <f>SUM(L58:L64)</f>
        <v>-14870</v>
      </c>
    </row>
    <row r="58" spans="1:12" ht="12.75" customHeight="1">
      <c r="A58" s="223" t="s">
        <v>234</v>
      </c>
      <c r="B58" s="224" t="s">
        <v>234</v>
      </c>
      <c r="C58" s="224" t="s">
        <v>234</v>
      </c>
      <c r="D58" s="224" t="s">
        <v>234</v>
      </c>
      <c r="E58" s="224" t="s">
        <v>234</v>
      </c>
      <c r="F58" s="224" t="s">
        <v>234</v>
      </c>
      <c r="G58" s="224" t="s">
        <v>234</v>
      </c>
      <c r="H58" s="225" t="s">
        <v>234</v>
      </c>
      <c r="I58" s="1">
        <v>159</v>
      </c>
      <c r="J58" s="1"/>
      <c r="K58" s="7">
        <v>71263</v>
      </c>
      <c r="L58" s="7">
        <v>-14870</v>
      </c>
    </row>
    <row r="59" spans="1:12" ht="12.75" customHeight="1">
      <c r="A59" s="223" t="s">
        <v>235</v>
      </c>
      <c r="B59" s="224" t="s">
        <v>235</v>
      </c>
      <c r="C59" s="224" t="s">
        <v>235</v>
      </c>
      <c r="D59" s="224" t="s">
        <v>235</v>
      </c>
      <c r="E59" s="224" t="s">
        <v>235</v>
      </c>
      <c r="F59" s="224" t="s">
        <v>235</v>
      </c>
      <c r="G59" s="224" t="s">
        <v>235</v>
      </c>
      <c r="H59" s="225" t="s">
        <v>235</v>
      </c>
      <c r="I59" s="1">
        <v>160</v>
      </c>
      <c r="J59" s="1"/>
      <c r="K59" s="7"/>
      <c r="L59" s="7"/>
    </row>
    <row r="60" spans="1:12" ht="12.75" customHeight="1">
      <c r="A60" s="223" t="s">
        <v>236</v>
      </c>
      <c r="B60" s="224" t="s">
        <v>236</v>
      </c>
      <c r="C60" s="224" t="s">
        <v>236</v>
      </c>
      <c r="D60" s="224" t="s">
        <v>236</v>
      </c>
      <c r="E60" s="224" t="s">
        <v>236</v>
      </c>
      <c r="F60" s="224" t="s">
        <v>236</v>
      </c>
      <c r="G60" s="224" t="s">
        <v>236</v>
      </c>
      <c r="H60" s="225" t="s">
        <v>236</v>
      </c>
      <c r="I60" s="1">
        <v>161</v>
      </c>
      <c r="J60" s="1"/>
      <c r="K60" s="7"/>
      <c r="L60" s="7"/>
    </row>
    <row r="61" spans="1:12" ht="12.75" customHeight="1">
      <c r="A61" s="223" t="s">
        <v>237</v>
      </c>
      <c r="B61" s="224" t="s">
        <v>237</v>
      </c>
      <c r="C61" s="224" t="s">
        <v>237</v>
      </c>
      <c r="D61" s="224" t="s">
        <v>237</v>
      </c>
      <c r="E61" s="224" t="s">
        <v>237</v>
      </c>
      <c r="F61" s="224" t="s">
        <v>237</v>
      </c>
      <c r="G61" s="224" t="s">
        <v>237</v>
      </c>
      <c r="H61" s="225" t="s">
        <v>237</v>
      </c>
      <c r="I61" s="1">
        <v>162</v>
      </c>
      <c r="J61" s="1"/>
      <c r="K61" s="7"/>
      <c r="L61" s="7"/>
    </row>
    <row r="62" spans="1:12" ht="12.75" customHeight="1">
      <c r="A62" s="223" t="s">
        <v>238</v>
      </c>
      <c r="B62" s="224" t="s">
        <v>238</v>
      </c>
      <c r="C62" s="224" t="s">
        <v>238</v>
      </c>
      <c r="D62" s="224" t="s">
        <v>238</v>
      </c>
      <c r="E62" s="224" t="s">
        <v>238</v>
      </c>
      <c r="F62" s="224" t="s">
        <v>238</v>
      </c>
      <c r="G62" s="224" t="s">
        <v>238</v>
      </c>
      <c r="H62" s="225" t="s">
        <v>238</v>
      </c>
      <c r="I62" s="1">
        <v>163</v>
      </c>
      <c r="J62" s="1"/>
      <c r="K62" s="7"/>
      <c r="L62" s="7"/>
    </row>
    <row r="63" spans="1:12" ht="12.75" customHeight="1">
      <c r="A63" s="223" t="s">
        <v>239</v>
      </c>
      <c r="B63" s="224" t="s">
        <v>239</v>
      </c>
      <c r="C63" s="224" t="s">
        <v>239</v>
      </c>
      <c r="D63" s="224" t="s">
        <v>239</v>
      </c>
      <c r="E63" s="224" t="s">
        <v>239</v>
      </c>
      <c r="F63" s="224" t="s">
        <v>239</v>
      </c>
      <c r="G63" s="224" t="s">
        <v>239</v>
      </c>
      <c r="H63" s="225" t="s">
        <v>239</v>
      </c>
      <c r="I63" s="1">
        <v>164</v>
      </c>
      <c r="J63" s="1"/>
      <c r="K63" s="7"/>
      <c r="L63" s="7"/>
    </row>
    <row r="64" spans="1:12" ht="12.75" customHeight="1">
      <c r="A64" s="223" t="s">
        <v>240</v>
      </c>
      <c r="B64" s="224" t="s">
        <v>240</v>
      </c>
      <c r="C64" s="224" t="s">
        <v>240</v>
      </c>
      <c r="D64" s="224" t="s">
        <v>240</v>
      </c>
      <c r="E64" s="224" t="s">
        <v>240</v>
      </c>
      <c r="F64" s="224" t="s">
        <v>240</v>
      </c>
      <c r="G64" s="224" t="s">
        <v>240</v>
      </c>
      <c r="H64" s="225" t="s">
        <v>240</v>
      </c>
      <c r="I64" s="1">
        <v>165</v>
      </c>
      <c r="J64" s="1"/>
      <c r="K64" s="7"/>
      <c r="L64" s="7"/>
    </row>
    <row r="65" spans="1:12" ht="12.75" customHeight="1">
      <c r="A65" s="223" t="s">
        <v>241</v>
      </c>
      <c r="B65" s="224" t="s">
        <v>241</v>
      </c>
      <c r="C65" s="224" t="s">
        <v>241</v>
      </c>
      <c r="D65" s="224" t="s">
        <v>241</v>
      </c>
      <c r="E65" s="224" t="s">
        <v>241</v>
      </c>
      <c r="F65" s="224" t="s">
        <v>241</v>
      </c>
      <c r="G65" s="224" t="s">
        <v>241</v>
      </c>
      <c r="H65" s="225" t="s">
        <v>241</v>
      </c>
      <c r="I65" s="1">
        <v>166</v>
      </c>
      <c r="J65" s="1"/>
      <c r="K65" s="7"/>
      <c r="L65" s="7"/>
    </row>
    <row r="66" spans="1:12" ht="12.75" customHeight="1">
      <c r="A66" s="223" t="s">
        <v>242</v>
      </c>
      <c r="B66" s="224" t="s">
        <v>242</v>
      </c>
      <c r="C66" s="224" t="s">
        <v>242</v>
      </c>
      <c r="D66" s="224" t="s">
        <v>242</v>
      </c>
      <c r="E66" s="224" t="s">
        <v>242</v>
      </c>
      <c r="F66" s="224" t="s">
        <v>242</v>
      </c>
      <c r="G66" s="224" t="s">
        <v>242</v>
      </c>
      <c r="H66" s="225" t="s">
        <v>242</v>
      </c>
      <c r="I66" s="1">
        <v>167</v>
      </c>
      <c r="J66" s="1"/>
      <c r="K66" s="128">
        <f>K57-K65</f>
        <v>71263</v>
      </c>
      <c r="L66" s="128">
        <f>L57-L65</f>
        <v>-14870</v>
      </c>
    </row>
    <row r="67" spans="1:12" ht="12.75" customHeight="1">
      <c r="A67" s="230" t="s">
        <v>243</v>
      </c>
      <c r="B67" s="231" t="s">
        <v>243</v>
      </c>
      <c r="C67" s="231" t="s">
        <v>243</v>
      </c>
      <c r="D67" s="231" t="s">
        <v>243</v>
      </c>
      <c r="E67" s="231" t="s">
        <v>243</v>
      </c>
      <c r="F67" s="231" t="s">
        <v>243</v>
      </c>
      <c r="G67" s="231" t="s">
        <v>243</v>
      </c>
      <c r="H67" s="232" t="s">
        <v>243</v>
      </c>
      <c r="I67" s="1">
        <v>168</v>
      </c>
      <c r="J67" s="2"/>
      <c r="K67" s="130">
        <f>K56+K66</f>
        <v>178422752</v>
      </c>
      <c r="L67" s="130">
        <f>L56+L66</f>
        <v>163680507</v>
      </c>
    </row>
    <row r="68" spans="1:12" ht="12.75" customHeight="1">
      <c r="A68" s="251" t="s">
        <v>244</v>
      </c>
      <c r="B68" s="252" t="s">
        <v>244</v>
      </c>
      <c r="C68" s="252" t="s">
        <v>244</v>
      </c>
      <c r="D68" s="252" t="s">
        <v>244</v>
      </c>
      <c r="E68" s="252" t="s">
        <v>244</v>
      </c>
      <c r="F68" s="252" t="s">
        <v>244</v>
      </c>
      <c r="G68" s="252" t="s">
        <v>244</v>
      </c>
      <c r="H68" s="252" t="s">
        <v>244</v>
      </c>
      <c r="I68" s="252" t="s">
        <v>244</v>
      </c>
      <c r="J68" s="252"/>
      <c r="K68" s="252" t="s">
        <v>244</v>
      </c>
      <c r="L68" s="252" t="s">
        <v>244</v>
      </c>
    </row>
    <row r="69" spans="1:12" ht="12.75" customHeight="1">
      <c r="A69" s="253" t="s">
        <v>245</v>
      </c>
      <c r="B69" s="254" t="s">
        <v>245</v>
      </c>
      <c r="C69" s="254" t="s">
        <v>245</v>
      </c>
      <c r="D69" s="254" t="s">
        <v>245</v>
      </c>
      <c r="E69" s="254" t="s">
        <v>245</v>
      </c>
      <c r="F69" s="254" t="s">
        <v>245</v>
      </c>
      <c r="G69" s="254" t="s">
        <v>245</v>
      </c>
      <c r="H69" s="254" t="s">
        <v>245</v>
      </c>
      <c r="I69" s="254" t="s">
        <v>245</v>
      </c>
      <c r="J69" s="254"/>
      <c r="K69" s="254" t="s">
        <v>245</v>
      </c>
      <c r="L69" s="254" t="s">
        <v>245</v>
      </c>
    </row>
    <row r="70" spans="1:12" ht="12.75" customHeight="1">
      <c r="A70" s="255" t="s">
        <v>229</v>
      </c>
      <c r="B70" s="256" t="s">
        <v>229</v>
      </c>
      <c r="C70" s="256" t="s">
        <v>229</v>
      </c>
      <c r="D70" s="256" t="s">
        <v>229</v>
      </c>
      <c r="E70" s="256" t="s">
        <v>229</v>
      </c>
      <c r="F70" s="256" t="s">
        <v>229</v>
      </c>
      <c r="G70" s="256" t="s">
        <v>229</v>
      </c>
      <c r="H70" s="257" t="s">
        <v>229</v>
      </c>
      <c r="I70" s="1">
        <v>169</v>
      </c>
      <c r="J70" s="1"/>
      <c r="K70" s="7">
        <v>150607449</v>
      </c>
      <c r="L70" s="7">
        <v>135097590</v>
      </c>
    </row>
    <row r="71" spans="1:12" ht="12.75" customHeight="1">
      <c r="A71" s="248" t="s">
        <v>230</v>
      </c>
      <c r="B71" s="249" t="s">
        <v>230</v>
      </c>
      <c r="C71" s="249" t="s">
        <v>230</v>
      </c>
      <c r="D71" s="249" t="s">
        <v>230</v>
      </c>
      <c r="E71" s="249" t="s">
        <v>230</v>
      </c>
      <c r="F71" s="249" t="s">
        <v>230</v>
      </c>
      <c r="G71" s="249" t="s">
        <v>230</v>
      </c>
      <c r="H71" s="250" t="s">
        <v>230</v>
      </c>
      <c r="I71" s="4">
        <v>170</v>
      </c>
      <c r="J71" s="4"/>
      <c r="K71" s="8">
        <v>27815303</v>
      </c>
      <c r="L71" s="8">
        <v>28582917</v>
      </c>
    </row>
    <row r="72" spans="11:12" ht="12.75">
      <c r="K72" s="106"/>
      <c r="L72" s="106"/>
    </row>
  </sheetData>
  <sheetProtection/>
  <mergeCells count="74">
    <mergeCell ref="A3:L3"/>
    <mergeCell ref="A6:H6"/>
    <mergeCell ref="A7:H7"/>
    <mergeCell ref="A8:H8"/>
    <mergeCell ref="A9:H9"/>
    <mergeCell ref="J4:J5"/>
    <mergeCell ref="K4:K5"/>
    <mergeCell ref="L4:L5"/>
    <mergeCell ref="A14:H14"/>
    <mergeCell ref="A15:H15"/>
    <mergeCell ref="A16:H16"/>
    <mergeCell ref="I4:I5"/>
    <mergeCell ref="B4:G5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L55"/>
    <mergeCell ref="A57:H57"/>
    <mergeCell ref="A50:H50"/>
    <mergeCell ref="A51:L51"/>
    <mergeCell ref="A52:H52"/>
    <mergeCell ref="A53:H53"/>
    <mergeCell ref="A64:H64"/>
    <mergeCell ref="A70:H70"/>
    <mergeCell ref="A58:H58"/>
    <mergeCell ref="A59:H59"/>
    <mergeCell ref="A60:H60"/>
    <mergeCell ref="A61:H61"/>
    <mergeCell ref="A2:L2"/>
    <mergeCell ref="A1:L1"/>
    <mergeCell ref="A71:H71"/>
    <mergeCell ref="A65:H65"/>
    <mergeCell ref="A66:H66"/>
    <mergeCell ref="A67:H67"/>
    <mergeCell ref="A68:L68"/>
    <mergeCell ref="A69:L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K53:L54 K47:L47 K56:L67 K70:L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7:L10 K12:L46 K48:L50">
      <formula1>0</formula1>
    </dataValidation>
  </dataValidations>
  <printOptions/>
  <pageMargins left="0.2362204724409449" right="0.3937007874015748" top="0.4724409448818898" bottom="0.4724409448818898" header="0.1968503937007874" footer="0.5118110236220472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4"/>
  <sheetViews>
    <sheetView view="pageBreakPreview" zoomScale="110" zoomScaleSheetLayoutView="110" zoomScalePageLayoutView="0" workbookViewId="0" topLeftCell="A10">
      <selection activeCell="N42" sqref="N42"/>
    </sheetView>
  </sheetViews>
  <sheetFormatPr defaultColWidth="9.140625" defaultRowHeight="12.75"/>
  <cols>
    <col min="1" max="10" width="9.140625" style="43" customWidth="1"/>
    <col min="11" max="12" width="11.140625" style="43" bestFit="1" customWidth="1"/>
    <col min="13" max="16384" width="9.140625" style="43" customWidth="1"/>
  </cols>
  <sheetData>
    <row r="1" spans="1:12" ht="12.75" customHeight="1">
      <c r="A1" s="277" t="s">
        <v>246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</row>
    <row r="2" spans="1:12" ht="12.75" customHeight="1">
      <c r="A2" s="278" t="s">
        <v>329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</row>
    <row r="3" spans="1:12" ht="12.75" customHeight="1">
      <c r="A3" s="276" t="s">
        <v>247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</row>
    <row r="4" spans="1:12" ht="24">
      <c r="A4" s="279" t="s">
        <v>248</v>
      </c>
      <c r="B4" s="279"/>
      <c r="C4" s="279"/>
      <c r="D4" s="279"/>
      <c r="E4" s="279"/>
      <c r="F4" s="279"/>
      <c r="G4" s="279"/>
      <c r="H4" s="279"/>
      <c r="I4" s="51" t="s">
        <v>249</v>
      </c>
      <c r="J4" s="51" t="s">
        <v>315</v>
      </c>
      <c r="K4" s="52" t="s">
        <v>291</v>
      </c>
      <c r="L4" s="52" t="s">
        <v>292</v>
      </c>
    </row>
    <row r="5" spans="1:12" ht="12.75">
      <c r="A5" s="275">
        <v>1</v>
      </c>
      <c r="B5" s="275"/>
      <c r="C5" s="275"/>
      <c r="D5" s="275"/>
      <c r="E5" s="275"/>
      <c r="F5" s="275"/>
      <c r="G5" s="275"/>
      <c r="H5" s="275"/>
      <c r="I5" s="55">
        <v>2</v>
      </c>
      <c r="J5" s="55">
        <v>3</v>
      </c>
      <c r="K5" s="56" t="s">
        <v>4</v>
      </c>
      <c r="L5" s="56" t="s">
        <v>316</v>
      </c>
    </row>
    <row r="6" spans="1:12" ht="12.75" customHeight="1">
      <c r="A6" s="212" t="s">
        <v>250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68"/>
    </row>
    <row r="7" spans="1:12" ht="12.75">
      <c r="A7" s="220" t="s">
        <v>251</v>
      </c>
      <c r="B7" s="221"/>
      <c r="C7" s="221"/>
      <c r="D7" s="221"/>
      <c r="E7" s="221"/>
      <c r="F7" s="221"/>
      <c r="G7" s="221"/>
      <c r="H7" s="221"/>
      <c r="I7" s="1">
        <v>1</v>
      </c>
      <c r="J7" s="131"/>
      <c r="K7" s="5">
        <v>2649989202</v>
      </c>
      <c r="L7" s="7">
        <v>3002048393</v>
      </c>
    </row>
    <row r="8" spans="1:12" ht="12.75">
      <c r="A8" s="220" t="s">
        <v>252</v>
      </c>
      <c r="B8" s="221"/>
      <c r="C8" s="221"/>
      <c r="D8" s="221"/>
      <c r="E8" s="221"/>
      <c r="F8" s="221"/>
      <c r="G8" s="221"/>
      <c r="H8" s="221"/>
      <c r="I8" s="1">
        <v>2</v>
      </c>
      <c r="J8" s="131"/>
      <c r="K8" s="5">
        <v>0</v>
      </c>
      <c r="L8" s="7">
        <v>0</v>
      </c>
    </row>
    <row r="9" spans="1:12" ht="12.75">
      <c r="A9" s="220" t="s">
        <v>253</v>
      </c>
      <c r="B9" s="221"/>
      <c r="C9" s="221"/>
      <c r="D9" s="221"/>
      <c r="E9" s="221"/>
      <c r="F9" s="221"/>
      <c r="G9" s="221"/>
      <c r="H9" s="221"/>
      <c r="I9" s="1">
        <v>3</v>
      </c>
      <c r="J9" s="131"/>
      <c r="K9" s="5">
        <v>73910039</v>
      </c>
      <c r="L9" s="7">
        <v>18730475</v>
      </c>
    </row>
    <row r="10" spans="1:12" ht="12.75">
      <c r="A10" s="220" t="s">
        <v>254</v>
      </c>
      <c r="B10" s="221"/>
      <c r="C10" s="221"/>
      <c r="D10" s="221"/>
      <c r="E10" s="221"/>
      <c r="F10" s="221"/>
      <c r="G10" s="221"/>
      <c r="H10" s="221"/>
      <c r="I10" s="1">
        <v>4</v>
      </c>
      <c r="J10" s="131"/>
      <c r="K10" s="5">
        <v>209001795</v>
      </c>
      <c r="L10" s="7">
        <v>131336421</v>
      </c>
    </row>
    <row r="11" spans="1:12" ht="12.75">
      <c r="A11" s="220" t="s">
        <v>255</v>
      </c>
      <c r="B11" s="221"/>
      <c r="C11" s="221"/>
      <c r="D11" s="221"/>
      <c r="E11" s="221"/>
      <c r="F11" s="221"/>
      <c r="G11" s="221"/>
      <c r="H11" s="221"/>
      <c r="I11" s="1">
        <v>5</v>
      </c>
      <c r="J11" s="131"/>
      <c r="K11" s="5">
        <v>68550988</v>
      </c>
      <c r="L11" s="7">
        <v>74453234</v>
      </c>
    </row>
    <row r="12" spans="1:12" ht="12.75">
      <c r="A12" s="223" t="s">
        <v>256</v>
      </c>
      <c r="B12" s="224"/>
      <c r="C12" s="224"/>
      <c r="D12" s="224"/>
      <c r="E12" s="224"/>
      <c r="F12" s="224"/>
      <c r="G12" s="224"/>
      <c r="H12" s="224"/>
      <c r="I12" s="1">
        <v>6</v>
      </c>
      <c r="J12" s="131"/>
      <c r="K12" s="132">
        <f>SUM(K7:K11)</f>
        <v>3001452024</v>
      </c>
      <c r="L12" s="128">
        <f>SUM(L7:L11)</f>
        <v>3226568523</v>
      </c>
    </row>
    <row r="13" spans="1:12" ht="12.75">
      <c r="A13" s="220" t="s">
        <v>257</v>
      </c>
      <c r="B13" s="221"/>
      <c r="C13" s="221"/>
      <c r="D13" s="221"/>
      <c r="E13" s="221"/>
      <c r="F13" s="221"/>
      <c r="G13" s="221"/>
      <c r="H13" s="221"/>
      <c r="I13" s="1">
        <v>7</v>
      </c>
      <c r="J13" s="131"/>
      <c r="K13" s="5">
        <v>2146503883</v>
      </c>
      <c r="L13" s="7">
        <v>2020830339</v>
      </c>
    </row>
    <row r="14" spans="1:12" ht="12.75">
      <c r="A14" s="220" t="s">
        <v>258</v>
      </c>
      <c r="B14" s="221"/>
      <c r="C14" s="221"/>
      <c r="D14" s="221"/>
      <c r="E14" s="221"/>
      <c r="F14" s="221"/>
      <c r="G14" s="221"/>
      <c r="H14" s="221"/>
      <c r="I14" s="1">
        <v>8</v>
      </c>
      <c r="J14" s="131"/>
      <c r="K14" s="5">
        <v>581734988</v>
      </c>
      <c r="L14" s="7">
        <v>573545511</v>
      </c>
    </row>
    <row r="15" spans="1:12" ht="12.75">
      <c r="A15" s="220" t="s">
        <v>259</v>
      </c>
      <c r="B15" s="221"/>
      <c r="C15" s="221"/>
      <c r="D15" s="221"/>
      <c r="E15" s="221"/>
      <c r="F15" s="221"/>
      <c r="G15" s="221"/>
      <c r="H15" s="221"/>
      <c r="I15" s="1">
        <v>9</v>
      </c>
      <c r="J15" s="131"/>
      <c r="K15" s="5">
        <v>10550569</v>
      </c>
      <c r="L15" s="7">
        <v>13439221</v>
      </c>
    </row>
    <row r="16" spans="1:12" ht="12.75">
      <c r="A16" s="220" t="s">
        <v>260</v>
      </c>
      <c r="B16" s="221"/>
      <c r="C16" s="221"/>
      <c r="D16" s="221"/>
      <c r="E16" s="221"/>
      <c r="F16" s="221"/>
      <c r="G16" s="221"/>
      <c r="H16" s="221"/>
      <c r="I16" s="1">
        <v>10</v>
      </c>
      <c r="J16" s="131"/>
      <c r="K16" s="5">
        <v>15810989</v>
      </c>
      <c r="L16" s="7">
        <v>16502158</v>
      </c>
    </row>
    <row r="17" spans="1:12" ht="12.75">
      <c r="A17" s="220" t="s">
        <v>261</v>
      </c>
      <c r="B17" s="221"/>
      <c r="C17" s="221"/>
      <c r="D17" s="221"/>
      <c r="E17" s="221"/>
      <c r="F17" s="221"/>
      <c r="G17" s="221"/>
      <c r="H17" s="221"/>
      <c r="I17" s="1">
        <v>11</v>
      </c>
      <c r="J17" s="131"/>
      <c r="K17" s="5">
        <v>199846182</v>
      </c>
      <c r="L17" s="7">
        <v>165590093</v>
      </c>
    </row>
    <row r="18" spans="1:12" ht="12.75">
      <c r="A18" s="220" t="s">
        <v>262</v>
      </c>
      <c r="B18" s="221"/>
      <c r="C18" s="221"/>
      <c r="D18" s="221"/>
      <c r="E18" s="221"/>
      <c r="F18" s="221"/>
      <c r="G18" s="221"/>
      <c r="H18" s="221"/>
      <c r="I18" s="1">
        <v>12</v>
      </c>
      <c r="J18" s="131"/>
      <c r="K18" s="5">
        <v>132562656</v>
      </c>
      <c r="L18" s="7">
        <v>142700962</v>
      </c>
    </row>
    <row r="19" spans="1:12" ht="12.75">
      <c r="A19" s="223" t="s">
        <v>263</v>
      </c>
      <c r="B19" s="224"/>
      <c r="C19" s="224"/>
      <c r="D19" s="224"/>
      <c r="E19" s="224"/>
      <c r="F19" s="224"/>
      <c r="G19" s="224"/>
      <c r="H19" s="224"/>
      <c r="I19" s="1">
        <v>13</v>
      </c>
      <c r="J19" s="131"/>
      <c r="K19" s="132">
        <f>SUM(K13:K18)</f>
        <v>3087009267</v>
      </c>
      <c r="L19" s="128">
        <f>SUM(L13:L18)</f>
        <v>2932608284</v>
      </c>
    </row>
    <row r="20" spans="1:12" ht="12.75">
      <c r="A20" s="223" t="s">
        <v>320</v>
      </c>
      <c r="B20" s="273"/>
      <c r="C20" s="273"/>
      <c r="D20" s="273"/>
      <c r="E20" s="273"/>
      <c r="F20" s="273"/>
      <c r="G20" s="273"/>
      <c r="H20" s="274"/>
      <c r="I20" s="1">
        <v>14</v>
      </c>
      <c r="J20" s="131"/>
      <c r="K20" s="132">
        <f>IF(K12&gt;K19,K12-K19,0)</f>
        <v>0</v>
      </c>
      <c r="L20" s="128">
        <f>IF(L12&gt;L19,L12-L19,0)</f>
        <v>293960239</v>
      </c>
    </row>
    <row r="21" spans="1:12" ht="12.75">
      <c r="A21" s="230" t="s">
        <v>321</v>
      </c>
      <c r="B21" s="269"/>
      <c r="C21" s="269"/>
      <c r="D21" s="269"/>
      <c r="E21" s="269"/>
      <c r="F21" s="269"/>
      <c r="G21" s="269"/>
      <c r="H21" s="270"/>
      <c r="I21" s="1">
        <v>15</v>
      </c>
      <c r="J21" s="131"/>
      <c r="K21" s="132">
        <f>IF(K19&gt;K12,K19-K12,0)</f>
        <v>85557243</v>
      </c>
      <c r="L21" s="128">
        <f>IF(L19&gt;L12,L19-L12,0)</f>
        <v>0</v>
      </c>
    </row>
    <row r="22" spans="1:12" ht="12.75">
      <c r="A22" s="212" t="s">
        <v>264</v>
      </c>
      <c r="B22" s="213"/>
      <c r="C22" s="213"/>
      <c r="D22" s="213"/>
      <c r="E22" s="213"/>
      <c r="F22" s="213"/>
      <c r="G22" s="213"/>
      <c r="H22" s="213"/>
      <c r="I22" s="271"/>
      <c r="J22" s="271"/>
      <c r="K22" s="271"/>
      <c r="L22" s="272"/>
    </row>
    <row r="23" spans="1:12" ht="12.75">
      <c r="A23" s="220" t="s">
        <v>265</v>
      </c>
      <c r="B23" s="221"/>
      <c r="C23" s="221"/>
      <c r="D23" s="221"/>
      <c r="E23" s="221"/>
      <c r="F23" s="221"/>
      <c r="G23" s="221"/>
      <c r="H23" s="221"/>
      <c r="I23" s="1">
        <v>16</v>
      </c>
      <c r="J23" s="131"/>
      <c r="K23" s="5">
        <v>5293893</v>
      </c>
      <c r="L23" s="7">
        <v>4319667</v>
      </c>
    </row>
    <row r="24" spans="1:12" ht="12.75">
      <c r="A24" s="220" t="s">
        <v>266</v>
      </c>
      <c r="B24" s="221"/>
      <c r="C24" s="221"/>
      <c r="D24" s="221"/>
      <c r="E24" s="221"/>
      <c r="F24" s="221"/>
      <c r="G24" s="221"/>
      <c r="H24" s="221"/>
      <c r="I24" s="1">
        <v>17</v>
      </c>
      <c r="J24" s="131"/>
      <c r="K24" s="5">
        <v>1804126</v>
      </c>
      <c r="L24" s="7">
        <v>1541159</v>
      </c>
    </row>
    <row r="25" spans="1:12" ht="12.75">
      <c r="A25" s="220" t="s">
        <v>267</v>
      </c>
      <c r="B25" s="221"/>
      <c r="C25" s="221"/>
      <c r="D25" s="221"/>
      <c r="E25" s="221"/>
      <c r="F25" s="221"/>
      <c r="G25" s="221"/>
      <c r="H25" s="221"/>
      <c r="I25" s="1">
        <v>18</v>
      </c>
      <c r="J25" s="131"/>
      <c r="K25" s="5">
        <v>0</v>
      </c>
      <c r="L25" s="7">
        <v>0</v>
      </c>
    </row>
    <row r="26" spans="1:12" ht="12.75">
      <c r="A26" s="220" t="s">
        <v>268</v>
      </c>
      <c r="B26" s="221"/>
      <c r="C26" s="221"/>
      <c r="D26" s="221"/>
      <c r="E26" s="221"/>
      <c r="F26" s="221"/>
      <c r="G26" s="221"/>
      <c r="H26" s="221"/>
      <c r="I26" s="1">
        <v>19</v>
      </c>
      <c r="J26" s="131"/>
      <c r="K26" s="5">
        <v>73601566</v>
      </c>
      <c r="L26" s="7">
        <v>1681790</v>
      </c>
    </row>
    <row r="27" spans="1:12" ht="12.75">
      <c r="A27" s="220" t="s">
        <v>269</v>
      </c>
      <c r="B27" s="221"/>
      <c r="C27" s="221"/>
      <c r="D27" s="221"/>
      <c r="E27" s="221"/>
      <c r="F27" s="221"/>
      <c r="G27" s="221"/>
      <c r="H27" s="221"/>
      <c r="I27" s="1">
        <v>20</v>
      </c>
      <c r="J27" s="131"/>
      <c r="K27" s="5">
        <v>0</v>
      </c>
      <c r="L27" s="7">
        <v>0</v>
      </c>
    </row>
    <row r="28" spans="1:12" ht="12.75">
      <c r="A28" s="223" t="s">
        <v>270</v>
      </c>
      <c r="B28" s="224"/>
      <c r="C28" s="224"/>
      <c r="D28" s="224"/>
      <c r="E28" s="224"/>
      <c r="F28" s="224"/>
      <c r="G28" s="224"/>
      <c r="H28" s="224"/>
      <c r="I28" s="1">
        <v>21</v>
      </c>
      <c r="J28" s="131"/>
      <c r="K28" s="132">
        <f>SUM(K23:K27)</f>
        <v>80699585</v>
      </c>
      <c r="L28" s="128">
        <f>SUM(L23:L27)</f>
        <v>7542616</v>
      </c>
    </row>
    <row r="29" spans="1:12" ht="12.75">
      <c r="A29" s="220" t="s">
        <v>271</v>
      </c>
      <c r="B29" s="221"/>
      <c r="C29" s="221"/>
      <c r="D29" s="221"/>
      <c r="E29" s="221"/>
      <c r="F29" s="221"/>
      <c r="G29" s="221"/>
      <c r="H29" s="221"/>
      <c r="I29" s="1">
        <v>22</v>
      </c>
      <c r="J29" s="131"/>
      <c r="K29" s="5">
        <v>122817115</v>
      </c>
      <c r="L29" s="7">
        <v>59732034</v>
      </c>
    </row>
    <row r="30" spans="1:12" ht="12.75">
      <c r="A30" s="220" t="s">
        <v>272</v>
      </c>
      <c r="B30" s="221"/>
      <c r="C30" s="221"/>
      <c r="D30" s="221"/>
      <c r="E30" s="221"/>
      <c r="F30" s="221"/>
      <c r="G30" s="221"/>
      <c r="H30" s="221"/>
      <c r="I30" s="1">
        <v>23</v>
      </c>
      <c r="J30" s="131"/>
      <c r="K30" s="5">
        <v>583000</v>
      </c>
      <c r="L30" s="7">
        <v>2578120</v>
      </c>
    </row>
    <row r="31" spans="1:12" ht="12.75">
      <c r="A31" s="220" t="s">
        <v>273</v>
      </c>
      <c r="B31" s="221"/>
      <c r="C31" s="221"/>
      <c r="D31" s="221"/>
      <c r="E31" s="221"/>
      <c r="F31" s="221"/>
      <c r="G31" s="221"/>
      <c r="H31" s="221"/>
      <c r="I31" s="1">
        <v>24</v>
      </c>
      <c r="J31" s="131"/>
      <c r="K31" s="5">
        <v>0</v>
      </c>
      <c r="L31" s="7">
        <v>1150271</v>
      </c>
    </row>
    <row r="32" spans="1:12" ht="12.75">
      <c r="A32" s="223" t="s">
        <v>313</v>
      </c>
      <c r="B32" s="224"/>
      <c r="C32" s="224"/>
      <c r="D32" s="224"/>
      <c r="E32" s="224"/>
      <c r="F32" s="224"/>
      <c r="G32" s="224"/>
      <c r="H32" s="224"/>
      <c r="I32" s="1">
        <v>25</v>
      </c>
      <c r="J32" s="131"/>
      <c r="K32" s="132">
        <f>SUM(K29:K31)</f>
        <v>123400115</v>
      </c>
      <c r="L32" s="128">
        <f>SUM(L29:L31)</f>
        <v>63460425</v>
      </c>
    </row>
    <row r="33" spans="1:12" ht="12.75">
      <c r="A33" s="223" t="s">
        <v>322</v>
      </c>
      <c r="B33" s="224"/>
      <c r="C33" s="224"/>
      <c r="D33" s="224"/>
      <c r="E33" s="224"/>
      <c r="F33" s="224"/>
      <c r="G33" s="224"/>
      <c r="H33" s="224"/>
      <c r="I33" s="1">
        <v>26</v>
      </c>
      <c r="J33" s="131"/>
      <c r="K33" s="132">
        <f>IF(K28&gt;K32,K28-K32,0)</f>
        <v>0</v>
      </c>
      <c r="L33" s="128">
        <f>IF(L28&gt;L32,L28-L32,0)</f>
        <v>0</v>
      </c>
    </row>
    <row r="34" spans="1:12" ht="12.75">
      <c r="A34" s="223" t="s">
        <v>323</v>
      </c>
      <c r="B34" s="224"/>
      <c r="C34" s="224"/>
      <c r="D34" s="224"/>
      <c r="E34" s="224"/>
      <c r="F34" s="224"/>
      <c r="G34" s="224"/>
      <c r="H34" s="224"/>
      <c r="I34" s="1">
        <v>27</v>
      </c>
      <c r="J34" s="131"/>
      <c r="K34" s="132">
        <f>IF(K32&gt;K28,K32-K28,0)</f>
        <v>42700530</v>
      </c>
      <c r="L34" s="128">
        <f>IF(L32&gt;L28,L32-L28,0)</f>
        <v>55917809</v>
      </c>
    </row>
    <row r="35" spans="1:12" ht="12.75" customHeight="1">
      <c r="A35" s="212" t="s">
        <v>274</v>
      </c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68"/>
    </row>
    <row r="36" spans="1:12" ht="12.75">
      <c r="A36" s="220" t="s">
        <v>275</v>
      </c>
      <c r="B36" s="221"/>
      <c r="C36" s="221"/>
      <c r="D36" s="221"/>
      <c r="E36" s="221"/>
      <c r="F36" s="221"/>
      <c r="G36" s="221"/>
      <c r="H36" s="221"/>
      <c r="I36" s="1">
        <v>28</v>
      </c>
      <c r="J36" s="131"/>
      <c r="K36" s="5">
        <v>0</v>
      </c>
      <c r="L36" s="7">
        <v>0</v>
      </c>
    </row>
    <row r="37" spans="1:12" ht="12.75">
      <c r="A37" s="220" t="s">
        <v>276</v>
      </c>
      <c r="B37" s="221"/>
      <c r="C37" s="221"/>
      <c r="D37" s="221"/>
      <c r="E37" s="221"/>
      <c r="F37" s="221"/>
      <c r="G37" s="221"/>
      <c r="H37" s="221"/>
      <c r="I37" s="1">
        <v>29</v>
      </c>
      <c r="J37" s="131"/>
      <c r="K37" s="5">
        <v>187133090</v>
      </c>
      <c r="L37" s="7">
        <v>75599326</v>
      </c>
    </row>
    <row r="38" spans="1:12" ht="12.75">
      <c r="A38" s="220" t="s">
        <v>277</v>
      </c>
      <c r="B38" s="221"/>
      <c r="C38" s="221"/>
      <c r="D38" s="221"/>
      <c r="E38" s="221"/>
      <c r="F38" s="221"/>
      <c r="G38" s="221"/>
      <c r="H38" s="221"/>
      <c r="I38" s="1">
        <v>30</v>
      </c>
      <c r="J38" s="131"/>
      <c r="K38" s="5">
        <v>333846275</v>
      </c>
      <c r="L38" s="7">
        <v>300880169</v>
      </c>
    </row>
    <row r="39" spans="1:12" ht="12.75">
      <c r="A39" s="223" t="s">
        <v>278</v>
      </c>
      <c r="B39" s="224"/>
      <c r="C39" s="224"/>
      <c r="D39" s="224"/>
      <c r="E39" s="224"/>
      <c r="F39" s="224"/>
      <c r="G39" s="224"/>
      <c r="H39" s="224"/>
      <c r="I39" s="1">
        <v>31</v>
      </c>
      <c r="J39" s="131"/>
      <c r="K39" s="132">
        <f>SUM(K36:K38)</f>
        <v>520979365</v>
      </c>
      <c r="L39" s="128">
        <f>SUM(L36:L38)</f>
        <v>376479495</v>
      </c>
    </row>
    <row r="40" spans="1:12" ht="12.75">
      <c r="A40" s="220" t="s">
        <v>279</v>
      </c>
      <c r="B40" s="221"/>
      <c r="C40" s="221"/>
      <c r="D40" s="221"/>
      <c r="E40" s="221"/>
      <c r="F40" s="221"/>
      <c r="G40" s="221"/>
      <c r="H40" s="221"/>
      <c r="I40" s="1">
        <v>32</v>
      </c>
      <c r="J40" s="131"/>
      <c r="K40" s="5">
        <v>97430134</v>
      </c>
      <c r="L40" s="7">
        <v>69122509</v>
      </c>
    </row>
    <row r="41" spans="1:12" ht="12.75">
      <c r="A41" s="220" t="s">
        <v>280</v>
      </c>
      <c r="B41" s="221"/>
      <c r="C41" s="221"/>
      <c r="D41" s="221"/>
      <c r="E41" s="221"/>
      <c r="F41" s="221"/>
      <c r="G41" s="221"/>
      <c r="H41" s="221"/>
      <c r="I41" s="1">
        <v>33</v>
      </c>
      <c r="J41" s="131"/>
      <c r="K41" s="5">
        <v>47790589</v>
      </c>
      <c r="L41" s="7">
        <v>47436976</v>
      </c>
    </row>
    <row r="42" spans="1:12" ht="12.75">
      <c r="A42" s="220" t="s">
        <v>281</v>
      </c>
      <c r="B42" s="221"/>
      <c r="C42" s="221"/>
      <c r="D42" s="221"/>
      <c r="E42" s="221"/>
      <c r="F42" s="221"/>
      <c r="G42" s="221"/>
      <c r="H42" s="221"/>
      <c r="I42" s="1">
        <v>34</v>
      </c>
      <c r="J42" s="131"/>
      <c r="K42" s="5">
        <v>0</v>
      </c>
      <c r="L42" s="7">
        <v>0</v>
      </c>
    </row>
    <row r="43" spans="1:12" ht="12.75">
      <c r="A43" s="220" t="s">
        <v>282</v>
      </c>
      <c r="B43" s="221"/>
      <c r="C43" s="221"/>
      <c r="D43" s="221"/>
      <c r="E43" s="221"/>
      <c r="F43" s="221"/>
      <c r="G43" s="221"/>
      <c r="H43" s="221"/>
      <c r="I43" s="1">
        <v>35</v>
      </c>
      <c r="J43" s="131"/>
      <c r="K43" s="5">
        <v>3418557</v>
      </c>
      <c r="L43" s="7">
        <v>11869090</v>
      </c>
    </row>
    <row r="44" spans="1:12" ht="12.75">
      <c r="A44" s="220" t="s">
        <v>283</v>
      </c>
      <c r="B44" s="221"/>
      <c r="C44" s="221"/>
      <c r="D44" s="221"/>
      <c r="E44" s="221"/>
      <c r="F44" s="221"/>
      <c r="G44" s="221"/>
      <c r="H44" s="221"/>
      <c r="I44" s="1">
        <v>36</v>
      </c>
      <c r="J44" s="131"/>
      <c r="K44" s="5">
        <v>151834625</v>
      </c>
      <c r="L44" s="7">
        <v>451528676</v>
      </c>
    </row>
    <row r="45" spans="1:12" ht="12.75">
      <c r="A45" s="223" t="s">
        <v>314</v>
      </c>
      <c r="B45" s="224"/>
      <c r="C45" s="224"/>
      <c r="D45" s="224"/>
      <c r="E45" s="224"/>
      <c r="F45" s="224"/>
      <c r="G45" s="224"/>
      <c r="H45" s="224"/>
      <c r="I45" s="1">
        <v>37</v>
      </c>
      <c r="J45" s="131"/>
      <c r="K45" s="132">
        <f>SUM(K40:K44)</f>
        <v>300473905</v>
      </c>
      <c r="L45" s="128">
        <f>SUM(L40:L44)</f>
        <v>579957251</v>
      </c>
    </row>
    <row r="46" spans="1:12" ht="12.75">
      <c r="A46" s="223" t="s">
        <v>324</v>
      </c>
      <c r="B46" s="224"/>
      <c r="C46" s="224"/>
      <c r="D46" s="224"/>
      <c r="E46" s="224"/>
      <c r="F46" s="224"/>
      <c r="G46" s="224"/>
      <c r="H46" s="224"/>
      <c r="I46" s="1">
        <v>38</v>
      </c>
      <c r="J46" s="131"/>
      <c r="K46" s="132">
        <f>IF(K39&gt;K45,K39-K45,0)</f>
        <v>220505460</v>
      </c>
      <c r="L46" s="128">
        <f>IF(L39&gt;L45,L39-L45,0)</f>
        <v>0</v>
      </c>
    </row>
    <row r="47" spans="1:12" ht="12.75">
      <c r="A47" s="223" t="s">
        <v>325</v>
      </c>
      <c r="B47" s="224"/>
      <c r="C47" s="224"/>
      <c r="D47" s="224"/>
      <c r="E47" s="224"/>
      <c r="F47" s="224"/>
      <c r="G47" s="224"/>
      <c r="H47" s="224"/>
      <c r="I47" s="1">
        <v>39</v>
      </c>
      <c r="J47" s="131"/>
      <c r="K47" s="132">
        <f>IF(K45&gt;K39,K45-K39,0)</f>
        <v>0</v>
      </c>
      <c r="L47" s="128">
        <f>IF(L45&gt;L39,L45-L39,0)</f>
        <v>203477756</v>
      </c>
    </row>
    <row r="48" spans="1:12" ht="12.75">
      <c r="A48" s="223" t="s">
        <v>319</v>
      </c>
      <c r="B48" s="224"/>
      <c r="C48" s="224"/>
      <c r="D48" s="224"/>
      <c r="E48" s="224"/>
      <c r="F48" s="224"/>
      <c r="G48" s="224"/>
      <c r="H48" s="224"/>
      <c r="I48" s="1">
        <v>40</v>
      </c>
      <c r="J48" s="131"/>
      <c r="K48" s="132">
        <f>IF(K20-K21+K33-K34+K46-K47&gt;0,K20-K21+K33-K34+K46-K47,0)</f>
        <v>92247687</v>
      </c>
      <c r="L48" s="128">
        <f>IF(L20-L21+L33-L34+L46-L47&gt;0,L20-L21+L33-L34+L46-L47,0)</f>
        <v>34564674</v>
      </c>
    </row>
    <row r="49" spans="1:12" ht="12.75">
      <c r="A49" s="223" t="s">
        <v>284</v>
      </c>
      <c r="B49" s="224"/>
      <c r="C49" s="224"/>
      <c r="D49" s="224"/>
      <c r="E49" s="224"/>
      <c r="F49" s="224"/>
      <c r="G49" s="224"/>
      <c r="H49" s="224"/>
      <c r="I49" s="1">
        <v>41</v>
      </c>
      <c r="J49" s="131"/>
      <c r="K49" s="132">
        <f>IF(K21-K20+K34-K33+K47-K46&gt;0,K21-K20+K34-K33+K47-K46,0)</f>
        <v>0</v>
      </c>
      <c r="L49" s="128">
        <f>IF(L21-L20+L34-L33+L47-L46&gt;0,L21-L20+L34-L33+L47-L46,0)</f>
        <v>0</v>
      </c>
    </row>
    <row r="50" spans="1:12" ht="12.75">
      <c r="A50" s="223" t="s">
        <v>285</v>
      </c>
      <c r="B50" s="224"/>
      <c r="C50" s="224"/>
      <c r="D50" s="224"/>
      <c r="E50" s="224"/>
      <c r="F50" s="224"/>
      <c r="G50" s="224"/>
      <c r="H50" s="224"/>
      <c r="I50" s="1">
        <v>42</v>
      </c>
      <c r="J50" s="131">
        <v>31</v>
      </c>
      <c r="K50" s="5">
        <v>319420075</v>
      </c>
      <c r="L50" s="7">
        <v>411667762</v>
      </c>
    </row>
    <row r="51" spans="1:12" ht="12.75">
      <c r="A51" s="223" t="s">
        <v>286</v>
      </c>
      <c r="B51" s="224"/>
      <c r="C51" s="224"/>
      <c r="D51" s="224"/>
      <c r="E51" s="224"/>
      <c r="F51" s="224"/>
      <c r="G51" s="224"/>
      <c r="H51" s="224"/>
      <c r="I51" s="1">
        <v>43</v>
      </c>
      <c r="J51" s="131"/>
      <c r="K51" s="5">
        <v>92247687</v>
      </c>
      <c r="L51" s="7">
        <v>34564674</v>
      </c>
    </row>
    <row r="52" spans="1:12" ht="12.75">
      <c r="A52" s="223" t="s">
        <v>287</v>
      </c>
      <c r="B52" s="224"/>
      <c r="C52" s="224"/>
      <c r="D52" s="224"/>
      <c r="E52" s="224"/>
      <c r="F52" s="224"/>
      <c r="G52" s="224"/>
      <c r="H52" s="224"/>
      <c r="I52" s="1">
        <v>44</v>
      </c>
      <c r="J52" s="131"/>
      <c r="K52" s="5"/>
      <c r="L52" s="7"/>
    </row>
    <row r="53" spans="1:12" ht="12.75">
      <c r="A53" s="230" t="s">
        <v>288</v>
      </c>
      <c r="B53" s="231"/>
      <c r="C53" s="231"/>
      <c r="D53" s="231"/>
      <c r="E53" s="231"/>
      <c r="F53" s="231"/>
      <c r="G53" s="231"/>
      <c r="H53" s="231"/>
      <c r="I53" s="4">
        <v>45</v>
      </c>
      <c r="J53" s="303">
        <v>31</v>
      </c>
      <c r="K53" s="133">
        <f>K50+K51-K52</f>
        <v>411667762</v>
      </c>
      <c r="L53" s="130">
        <f>L50+L51-L52</f>
        <v>446232436</v>
      </c>
    </row>
    <row r="54" spans="1:12" ht="12.75">
      <c r="A54" s="53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</row>
  </sheetData>
  <sheetProtection/>
  <mergeCells count="53">
    <mergeCell ref="A3:L3"/>
    <mergeCell ref="A1:L1"/>
    <mergeCell ref="A2:L2"/>
    <mergeCell ref="A4:H4"/>
    <mergeCell ref="A9:H9"/>
    <mergeCell ref="A10:H10"/>
    <mergeCell ref="A11:H11"/>
    <mergeCell ref="A12:H12"/>
    <mergeCell ref="A5:H5"/>
    <mergeCell ref="A6:L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L22"/>
    <mergeCell ref="A23:H23"/>
    <mergeCell ref="A24:H24"/>
    <mergeCell ref="A33:H33"/>
    <mergeCell ref="A34:H34"/>
    <mergeCell ref="A35:L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K53:L53">
      <formula1>9999999999</formula1>
    </dataValidation>
    <dataValidation type="whole" operator="notEqual" allowBlank="1" showInputMessage="1" showErrorMessage="1" errorTitle="Pogrešan unos" error="Mogu se unijeti samo cjelobrojne vrijednosti." sqref="K7:L11 K29:L31 K23:L27 K13:L18 K50:L52 K36:L38 K40:L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K32:L35 K19:L22 K28:L28 K12:L12 K39:L39 K45:L49">
      <formula1>0</formula1>
    </dataValidation>
  </dataValidations>
  <printOptions/>
  <pageMargins left="0.31" right="0.59" top="1" bottom="1" header="0.5" footer="0.5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view="pageBreakPreview" zoomScale="125" zoomScaleSheetLayoutView="125" zoomScalePageLayoutView="0" workbookViewId="0" topLeftCell="A1">
      <selection activeCell="O23" sqref="O23"/>
    </sheetView>
  </sheetViews>
  <sheetFormatPr defaultColWidth="9.140625" defaultRowHeight="12.75"/>
  <cols>
    <col min="1" max="4" width="9.140625" style="59" customWidth="1"/>
    <col min="5" max="5" width="10.140625" style="59" bestFit="1" customWidth="1"/>
    <col min="6" max="10" width="9.140625" style="59" customWidth="1"/>
    <col min="11" max="12" width="10.8515625" style="59" bestFit="1" customWidth="1"/>
    <col min="13" max="13" width="13.00390625" style="59" bestFit="1" customWidth="1"/>
    <col min="14" max="16384" width="9.140625" style="59" customWidth="1"/>
  </cols>
  <sheetData>
    <row r="1" spans="1:13" ht="12.75">
      <c r="A1" s="294" t="s">
        <v>289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58"/>
    </row>
    <row r="2" spans="1:13" ht="15.75">
      <c r="A2" s="35"/>
      <c r="B2" s="57"/>
      <c r="C2" s="280" t="s">
        <v>290</v>
      </c>
      <c r="D2" s="280"/>
      <c r="E2" s="60">
        <v>41275</v>
      </c>
      <c r="F2" s="36" t="s">
        <v>45</v>
      </c>
      <c r="G2" s="281">
        <v>41639</v>
      </c>
      <c r="H2" s="282"/>
      <c r="I2" s="57"/>
      <c r="J2" s="57"/>
      <c r="K2" s="57"/>
      <c r="L2" s="57"/>
      <c r="M2" s="61"/>
    </row>
    <row r="3" spans="1:13" ht="12" customHeight="1">
      <c r="A3" s="287" t="s">
        <v>247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61"/>
    </row>
    <row r="4" spans="1:12" ht="23.25" customHeight="1">
      <c r="A4" s="283" t="s">
        <v>79</v>
      </c>
      <c r="B4" s="283"/>
      <c r="C4" s="283"/>
      <c r="D4" s="283"/>
      <c r="E4" s="283"/>
      <c r="F4" s="283"/>
      <c r="G4" s="283"/>
      <c r="H4" s="283"/>
      <c r="I4" s="62" t="s">
        <v>80</v>
      </c>
      <c r="J4" s="51" t="s">
        <v>315</v>
      </c>
      <c r="K4" s="63" t="s">
        <v>291</v>
      </c>
      <c r="L4" s="63" t="s">
        <v>292</v>
      </c>
    </row>
    <row r="5" spans="1:12" ht="12.75">
      <c r="A5" s="284">
        <v>1</v>
      </c>
      <c r="B5" s="284"/>
      <c r="C5" s="284"/>
      <c r="D5" s="284"/>
      <c r="E5" s="284"/>
      <c r="F5" s="284"/>
      <c r="G5" s="284"/>
      <c r="H5" s="284"/>
      <c r="I5" s="64">
        <v>2</v>
      </c>
      <c r="J5" s="134" t="s">
        <v>3</v>
      </c>
      <c r="K5" s="135" t="s">
        <v>4</v>
      </c>
      <c r="L5" s="135" t="s">
        <v>316</v>
      </c>
    </row>
    <row r="6" spans="1:12" ht="12.75" customHeight="1">
      <c r="A6" s="285" t="s">
        <v>293</v>
      </c>
      <c r="B6" s="286"/>
      <c r="C6" s="286"/>
      <c r="D6" s="286"/>
      <c r="E6" s="286"/>
      <c r="F6" s="286"/>
      <c r="G6" s="286"/>
      <c r="H6" s="286"/>
      <c r="I6" s="37">
        <v>1</v>
      </c>
      <c r="J6" s="304">
        <v>34</v>
      </c>
      <c r="K6" s="139">
        <v>1150319400</v>
      </c>
      <c r="L6" s="139">
        <v>1130756740</v>
      </c>
    </row>
    <row r="7" spans="1:12" ht="12.75" customHeight="1">
      <c r="A7" s="285" t="s">
        <v>294</v>
      </c>
      <c r="B7" s="286"/>
      <c r="C7" s="286"/>
      <c r="D7" s="286"/>
      <c r="E7" s="286"/>
      <c r="F7" s="286"/>
      <c r="G7" s="286"/>
      <c r="H7" s="286"/>
      <c r="I7" s="37">
        <v>2</v>
      </c>
      <c r="J7" s="37"/>
      <c r="K7" s="140">
        <v>719579</v>
      </c>
      <c r="L7" s="140">
        <v>719579</v>
      </c>
    </row>
    <row r="8" spans="1:12" ht="12.75" customHeight="1">
      <c r="A8" s="285" t="s">
        <v>295</v>
      </c>
      <c r="B8" s="286"/>
      <c r="C8" s="286"/>
      <c r="D8" s="286"/>
      <c r="E8" s="286"/>
      <c r="F8" s="286"/>
      <c r="G8" s="286"/>
      <c r="H8" s="286"/>
      <c r="I8" s="37">
        <v>3</v>
      </c>
      <c r="J8" s="37"/>
      <c r="K8" s="140">
        <v>390596965</v>
      </c>
      <c r="L8" s="140">
        <v>515654171</v>
      </c>
    </row>
    <row r="9" spans="1:12" ht="12.75" customHeight="1">
      <c r="A9" s="285" t="s">
        <v>296</v>
      </c>
      <c r="B9" s="286"/>
      <c r="C9" s="286"/>
      <c r="D9" s="286"/>
      <c r="E9" s="286"/>
      <c r="F9" s="286"/>
      <c r="G9" s="286"/>
      <c r="H9" s="286"/>
      <c r="I9" s="37">
        <v>4</v>
      </c>
      <c r="J9" s="37"/>
      <c r="K9" s="140">
        <v>347955258</v>
      </c>
      <c r="L9" s="140">
        <v>364682468</v>
      </c>
    </row>
    <row r="10" spans="1:12" ht="12.75" customHeight="1">
      <c r="A10" s="285" t="s">
        <v>297</v>
      </c>
      <c r="B10" s="286"/>
      <c r="C10" s="286"/>
      <c r="D10" s="286"/>
      <c r="E10" s="286"/>
      <c r="F10" s="286"/>
      <c r="G10" s="286"/>
      <c r="H10" s="286"/>
      <c r="I10" s="37">
        <v>5</v>
      </c>
      <c r="J10" s="37"/>
      <c r="K10" s="140">
        <v>178351489</v>
      </c>
      <c r="L10" s="140">
        <v>163695377</v>
      </c>
    </row>
    <row r="11" spans="1:12" ht="12.75" customHeight="1">
      <c r="A11" s="285" t="s">
        <v>298</v>
      </c>
      <c r="B11" s="286"/>
      <c r="C11" s="286"/>
      <c r="D11" s="286"/>
      <c r="E11" s="286"/>
      <c r="F11" s="286"/>
      <c r="G11" s="286"/>
      <c r="H11" s="286"/>
      <c r="I11" s="37">
        <v>6</v>
      </c>
      <c r="J11" s="37"/>
      <c r="K11" s="140">
        <v>0</v>
      </c>
      <c r="L11" s="140">
        <v>0</v>
      </c>
    </row>
    <row r="12" spans="1:12" ht="12.75" customHeight="1">
      <c r="A12" s="285" t="s">
        <v>299</v>
      </c>
      <c r="B12" s="286"/>
      <c r="C12" s="286"/>
      <c r="D12" s="286"/>
      <c r="E12" s="286"/>
      <c r="F12" s="286"/>
      <c r="G12" s="286"/>
      <c r="H12" s="286"/>
      <c r="I12" s="37">
        <v>7</v>
      </c>
      <c r="J12" s="37"/>
      <c r="K12" s="140">
        <v>0</v>
      </c>
      <c r="L12" s="140">
        <v>0</v>
      </c>
    </row>
    <row r="13" spans="1:12" ht="12.75" customHeight="1">
      <c r="A13" s="285" t="s">
        <v>300</v>
      </c>
      <c r="B13" s="286"/>
      <c r="C13" s="286"/>
      <c r="D13" s="286"/>
      <c r="E13" s="286"/>
      <c r="F13" s="286"/>
      <c r="G13" s="286"/>
      <c r="H13" s="286"/>
      <c r="I13" s="37">
        <v>8</v>
      </c>
      <c r="J13" s="37"/>
      <c r="K13" s="140">
        <v>0</v>
      </c>
      <c r="L13" s="140">
        <v>0</v>
      </c>
    </row>
    <row r="14" spans="1:12" ht="12.75" customHeight="1">
      <c r="A14" s="285" t="s">
        <v>301</v>
      </c>
      <c r="B14" s="286"/>
      <c r="C14" s="286"/>
      <c r="D14" s="286"/>
      <c r="E14" s="286"/>
      <c r="F14" s="286"/>
      <c r="G14" s="286"/>
      <c r="H14" s="286"/>
      <c r="I14" s="37">
        <v>9</v>
      </c>
      <c r="J14" s="37"/>
      <c r="K14" s="140">
        <v>0</v>
      </c>
      <c r="L14" s="140">
        <v>0</v>
      </c>
    </row>
    <row r="15" spans="1:13" ht="12.75" customHeight="1">
      <c r="A15" s="288" t="s">
        <v>302</v>
      </c>
      <c r="B15" s="289"/>
      <c r="C15" s="289"/>
      <c r="D15" s="289"/>
      <c r="E15" s="289"/>
      <c r="F15" s="289"/>
      <c r="G15" s="289"/>
      <c r="H15" s="289"/>
      <c r="I15" s="37">
        <v>10</v>
      </c>
      <c r="J15" s="37"/>
      <c r="K15" s="141">
        <f>SUM(K6:K14)</f>
        <v>2067942691</v>
      </c>
      <c r="L15" s="141">
        <f>SUM(L6:L14)</f>
        <v>2175508335</v>
      </c>
      <c r="M15" s="105"/>
    </row>
    <row r="16" spans="1:12" ht="12.75" customHeight="1">
      <c r="A16" s="285" t="s">
        <v>303</v>
      </c>
      <c r="B16" s="286"/>
      <c r="C16" s="286"/>
      <c r="D16" s="286"/>
      <c r="E16" s="286"/>
      <c r="F16" s="286"/>
      <c r="G16" s="286"/>
      <c r="H16" s="286"/>
      <c r="I16" s="37">
        <v>11</v>
      </c>
      <c r="J16" s="37"/>
      <c r="K16" s="140">
        <v>71263</v>
      </c>
      <c r="L16" s="140">
        <v>-14870</v>
      </c>
    </row>
    <row r="17" spans="1:12" ht="12.75" customHeight="1">
      <c r="A17" s="285" t="s">
        <v>304</v>
      </c>
      <c r="B17" s="286"/>
      <c r="C17" s="286"/>
      <c r="D17" s="286"/>
      <c r="E17" s="286"/>
      <c r="F17" s="286"/>
      <c r="G17" s="286"/>
      <c r="H17" s="286"/>
      <c r="I17" s="37">
        <v>12</v>
      </c>
      <c r="J17" s="37"/>
      <c r="K17" s="140">
        <v>0</v>
      </c>
      <c r="L17" s="140"/>
    </row>
    <row r="18" spans="1:12" ht="12.75" customHeight="1">
      <c r="A18" s="285" t="s">
        <v>305</v>
      </c>
      <c r="B18" s="286"/>
      <c r="C18" s="286"/>
      <c r="D18" s="286"/>
      <c r="E18" s="286"/>
      <c r="F18" s="286"/>
      <c r="G18" s="286"/>
      <c r="H18" s="286"/>
      <c r="I18" s="37">
        <v>13</v>
      </c>
      <c r="J18" s="37"/>
      <c r="K18" s="140">
        <v>0</v>
      </c>
      <c r="L18" s="140"/>
    </row>
    <row r="19" spans="1:12" ht="12.75" customHeight="1">
      <c r="A19" s="285" t="s">
        <v>306</v>
      </c>
      <c r="B19" s="286"/>
      <c r="C19" s="286"/>
      <c r="D19" s="286"/>
      <c r="E19" s="286"/>
      <c r="F19" s="286"/>
      <c r="G19" s="286"/>
      <c r="H19" s="286"/>
      <c r="I19" s="37">
        <v>14</v>
      </c>
      <c r="J19" s="37"/>
      <c r="K19" s="140">
        <v>0</v>
      </c>
      <c r="L19" s="140"/>
    </row>
    <row r="20" spans="1:12" ht="12.75" customHeight="1">
      <c r="A20" s="285" t="s">
        <v>307</v>
      </c>
      <c r="B20" s="286"/>
      <c r="C20" s="286"/>
      <c r="D20" s="286"/>
      <c r="E20" s="286"/>
      <c r="F20" s="286"/>
      <c r="G20" s="286"/>
      <c r="H20" s="286"/>
      <c r="I20" s="37">
        <v>15</v>
      </c>
      <c r="J20" s="37"/>
      <c r="K20" s="140">
        <v>-73733</v>
      </c>
      <c r="L20" s="140">
        <v>-183487</v>
      </c>
    </row>
    <row r="21" spans="1:12" ht="12.75" customHeight="1">
      <c r="A21" s="285" t="s">
        <v>308</v>
      </c>
      <c r="B21" s="286"/>
      <c r="C21" s="286"/>
      <c r="D21" s="286"/>
      <c r="E21" s="286"/>
      <c r="F21" s="286"/>
      <c r="G21" s="286"/>
      <c r="H21" s="286"/>
      <c r="I21" s="37">
        <v>16</v>
      </c>
      <c r="J21" s="37"/>
      <c r="K21" s="140">
        <v>130736334</v>
      </c>
      <c r="L21" s="140">
        <v>107764001</v>
      </c>
    </row>
    <row r="22" spans="1:12" ht="12.75" customHeight="1">
      <c r="A22" s="288" t="s">
        <v>309</v>
      </c>
      <c r="B22" s="289"/>
      <c r="C22" s="289"/>
      <c r="D22" s="289"/>
      <c r="E22" s="289"/>
      <c r="F22" s="289"/>
      <c r="G22" s="289"/>
      <c r="H22" s="289"/>
      <c r="I22" s="37">
        <v>17</v>
      </c>
      <c r="J22" s="142"/>
      <c r="K22" s="143">
        <f>SUM(K16:K21)</f>
        <v>130733864</v>
      </c>
      <c r="L22" s="143">
        <f>SUM(L16:L21)</f>
        <v>107565644</v>
      </c>
    </row>
    <row r="23" spans="1:12" ht="12.75">
      <c r="A23" s="296"/>
      <c r="B23" s="297"/>
      <c r="C23" s="297"/>
      <c r="D23" s="297"/>
      <c r="E23" s="297"/>
      <c r="F23" s="297"/>
      <c r="G23" s="297"/>
      <c r="H23" s="297"/>
      <c r="I23" s="298"/>
      <c r="J23" s="298"/>
      <c r="K23" s="298"/>
      <c r="L23" s="299"/>
    </row>
    <row r="24" spans="1:13" ht="12.75" customHeight="1">
      <c r="A24" s="290" t="s">
        <v>310</v>
      </c>
      <c r="B24" s="291"/>
      <c r="C24" s="291"/>
      <c r="D24" s="291"/>
      <c r="E24" s="291"/>
      <c r="F24" s="291"/>
      <c r="G24" s="291"/>
      <c r="H24" s="291"/>
      <c r="I24" s="38">
        <v>18</v>
      </c>
      <c r="J24" s="38"/>
      <c r="K24" s="139">
        <v>120600779</v>
      </c>
      <c r="L24" s="139">
        <v>98945508</v>
      </c>
      <c r="M24" s="105"/>
    </row>
    <row r="25" spans="1:13" ht="17.25" customHeight="1">
      <c r="A25" s="292" t="s">
        <v>311</v>
      </c>
      <c r="B25" s="293"/>
      <c r="C25" s="293"/>
      <c r="D25" s="293"/>
      <c r="E25" s="293"/>
      <c r="F25" s="293"/>
      <c r="G25" s="293"/>
      <c r="H25" s="293"/>
      <c r="I25" s="39">
        <v>19</v>
      </c>
      <c r="J25" s="39"/>
      <c r="K25" s="143">
        <v>10133085</v>
      </c>
      <c r="L25" s="143">
        <v>8620136</v>
      </c>
      <c r="M25" s="105"/>
    </row>
  </sheetData>
  <sheetProtection/>
  <protectedRanges>
    <protectedRange sqref="E2:E3" name="Range1_1"/>
    <protectedRange sqref="G2:H3" name="Range1"/>
  </protectedRanges>
  <mergeCells count="26">
    <mergeCell ref="A24:H24"/>
    <mergeCell ref="A25:H25"/>
    <mergeCell ref="A1:L1"/>
    <mergeCell ref="A20:H20"/>
    <mergeCell ref="A21:H21"/>
    <mergeCell ref="A22:H22"/>
    <mergeCell ref="A23:L23"/>
    <mergeCell ref="A16:H16"/>
    <mergeCell ref="A17:H17"/>
    <mergeCell ref="A8:H8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C2:D2"/>
    <mergeCell ref="G2:H2"/>
    <mergeCell ref="A4:H4"/>
    <mergeCell ref="A5:H5"/>
    <mergeCell ref="A6:H6"/>
    <mergeCell ref="A7:H7"/>
    <mergeCell ref="A3:L3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K24:L25">
      <formula1>9999999999</formula1>
    </dataValidation>
    <dataValidation type="whole" operator="notEqual" allowBlank="1" showInputMessage="1" showErrorMessage="1" errorTitle="Pogrešan unos" error="Mogu se unijeti samo cjelobrojne vrijednosti." sqref="K6:L14 K16:L2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22:L23 K15:L15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4"/>
  <sheetViews>
    <sheetView view="pageBreakPreview" zoomScale="110" zoomScaleSheetLayoutView="110" zoomScalePageLayoutView="0" workbookViewId="0" topLeftCell="A1">
      <selection activeCell="F20" sqref="F20"/>
    </sheetView>
  </sheetViews>
  <sheetFormatPr defaultColWidth="9.140625" defaultRowHeight="12.75"/>
  <cols>
    <col min="1" max="16384" width="9.140625" style="108" customWidth="1"/>
  </cols>
  <sheetData>
    <row r="1" spans="1:10" ht="11.25">
      <c r="A1" s="107"/>
      <c r="B1" s="107"/>
      <c r="C1" s="107"/>
      <c r="D1" s="107"/>
      <c r="E1" s="107"/>
      <c r="F1" s="107"/>
      <c r="G1" s="107"/>
      <c r="H1" s="107"/>
      <c r="I1" s="107"/>
      <c r="J1" s="107"/>
    </row>
    <row r="2" spans="1:10" ht="11.25">
      <c r="A2" s="300" t="s">
        <v>312</v>
      </c>
      <c r="B2" s="300"/>
      <c r="C2" s="300"/>
      <c r="D2" s="300"/>
      <c r="E2" s="300"/>
      <c r="F2" s="300"/>
      <c r="G2" s="300"/>
      <c r="H2" s="300"/>
      <c r="I2" s="300"/>
      <c r="J2" s="300"/>
    </row>
    <row r="3" spans="1:10" ht="11.25">
      <c r="A3" s="111"/>
      <c r="B3" s="111"/>
      <c r="C3" s="111"/>
      <c r="D3" s="111"/>
      <c r="E3" s="111"/>
      <c r="F3" s="111"/>
      <c r="G3" s="111"/>
      <c r="H3" s="111"/>
      <c r="I3" s="111"/>
      <c r="J3" s="111"/>
    </row>
    <row r="4" spans="1:10" ht="11.25">
      <c r="A4" s="301"/>
      <c r="B4" s="301"/>
      <c r="C4" s="301"/>
      <c r="D4" s="301"/>
      <c r="E4" s="301"/>
      <c r="F4" s="301"/>
      <c r="G4" s="301"/>
      <c r="H4" s="301"/>
      <c r="I4" s="301"/>
      <c r="J4" s="301"/>
    </row>
    <row r="5" spans="1:10" ht="11.25">
      <c r="A5" s="112"/>
      <c r="B5" s="112"/>
      <c r="C5" s="112"/>
      <c r="D5" s="112"/>
      <c r="E5" s="112"/>
      <c r="F5" s="112"/>
      <c r="G5" s="112"/>
      <c r="H5" s="112"/>
      <c r="I5" s="112"/>
      <c r="J5" s="112"/>
    </row>
    <row r="6" spans="1:10" ht="11.25">
      <c r="A6" s="112"/>
      <c r="B6" s="112"/>
      <c r="C6" s="112"/>
      <c r="D6" s="112"/>
      <c r="E6" s="112"/>
      <c r="F6" s="112"/>
      <c r="G6" s="112"/>
      <c r="H6" s="112"/>
      <c r="I6" s="112"/>
      <c r="J6" s="112"/>
    </row>
    <row r="7" spans="1:10" ht="11.25">
      <c r="A7" s="112"/>
      <c r="B7" s="113"/>
      <c r="C7" s="112"/>
      <c r="D7" s="112"/>
      <c r="E7" s="112"/>
      <c r="F7" s="112"/>
      <c r="G7" s="112"/>
      <c r="H7" s="112"/>
      <c r="I7" s="112"/>
      <c r="J7" s="112"/>
    </row>
    <row r="8" spans="1:10" ht="11.25">
      <c r="A8" s="112"/>
      <c r="B8" s="113"/>
      <c r="C8" s="112"/>
      <c r="D8" s="112"/>
      <c r="E8" s="112"/>
      <c r="F8" s="112"/>
      <c r="G8" s="112"/>
      <c r="H8" s="112"/>
      <c r="I8" s="112"/>
      <c r="J8" s="112"/>
    </row>
    <row r="9" spans="1:10" ht="11.25">
      <c r="A9" s="112"/>
      <c r="B9" s="113"/>
      <c r="C9" s="112"/>
      <c r="D9" s="112"/>
      <c r="E9" s="112"/>
      <c r="F9" s="112"/>
      <c r="G9" s="112"/>
      <c r="H9" s="112"/>
      <c r="I9" s="112"/>
      <c r="J9" s="112"/>
    </row>
    <row r="10" spans="1:10" ht="11.25">
      <c r="A10" s="112"/>
      <c r="B10" s="113"/>
      <c r="C10" s="112"/>
      <c r="D10" s="112"/>
      <c r="E10" s="112"/>
      <c r="F10" s="112"/>
      <c r="G10" s="112"/>
      <c r="H10" s="112"/>
      <c r="I10" s="112"/>
      <c r="J10" s="112"/>
    </row>
    <row r="11" spans="1:10" ht="11.25">
      <c r="A11" s="112"/>
      <c r="B11" s="113"/>
      <c r="C11" s="112"/>
      <c r="D11" s="112"/>
      <c r="E11" s="112"/>
      <c r="F11" s="112"/>
      <c r="G11" s="112"/>
      <c r="H11" s="112"/>
      <c r="I11" s="112"/>
      <c r="J11" s="112"/>
    </row>
    <row r="12" spans="1:10" ht="11.25">
      <c r="A12" s="112"/>
      <c r="B12" s="113"/>
      <c r="C12" s="112"/>
      <c r="D12" s="112"/>
      <c r="E12" s="112"/>
      <c r="F12" s="112"/>
      <c r="G12" s="112"/>
      <c r="H12" s="112"/>
      <c r="I12" s="112"/>
      <c r="J12" s="112"/>
    </row>
    <row r="13" spans="1:10" ht="11.25">
      <c r="A13" s="116"/>
      <c r="B13" s="113"/>
      <c r="C13" s="112"/>
      <c r="D13" s="112"/>
      <c r="E13" s="112"/>
      <c r="F13" s="112"/>
      <c r="G13" s="112"/>
      <c r="H13" s="112"/>
      <c r="I13" s="112"/>
      <c r="J13" s="112"/>
    </row>
    <row r="14" spans="1:10" ht="12" customHeight="1">
      <c r="A14" s="116"/>
      <c r="B14" s="302"/>
      <c r="C14" s="302"/>
      <c r="D14" s="302"/>
      <c r="E14" s="302"/>
      <c r="F14" s="302"/>
      <c r="G14" s="302"/>
      <c r="H14" s="302"/>
      <c r="I14" s="302"/>
      <c r="J14" s="302"/>
    </row>
    <row r="15" spans="1:10" ht="11.25">
      <c r="A15" s="116"/>
      <c r="B15" s="117"/>
      <c r="C15" s="117"/>
      <c r="D15" s="107"/>
      <c r="E15" s="107"/>
      <c r="F15" s="107"/>
      <c r="G15" s="107"/>
      <c r="H15" s="107"/>
      <c r="I15" s="107"/>
      <c r="J15" s="107"/>
    </row>
    <row r="16" spans="1:10" ht="11.25">
      <c r="A16" s="116"/>
      <c r="B16" s="124"/>
      <c r="C16" s="117"/>
      <c r="D16" s="117"/>
      <c r="E16" s="107"/>
      <c r="F16" s="107"/>
      <c r="G16" s="107"/>
      <c r="H16" s="107"/>
      <c r="I16" s="107"/>
      <c r="J16" s="107"/>
    </row>
    <row r="17" spans="1:2" ht="11.25">
      <c r="A17" s="116"/>
      <c r="B17" s="126"/>
    </row>
    <row r="18" spans="1:10" ht="11.25">
      <c r="A18" s="116"/>
      <c r="B18" s="124"/>
      <c r="C18" s="117"/>
      <c r="D18" s="117"/>
      <c r="E18" s="107"/>
      <c r="F18" s="107"/>
      <c r="G18" s="107"/>
      <c r="H18" s="107"/>
      <c r="I18" s="107"/>
      <c r="J18" s="107"/>
    </row>
    <row r="19" spans="1:10" ht="11.25">
      <c r="A19" s="116"/>
      <c r="B19" s="124"/>
      <c r="C19" s="117"/>
      <c r="D19" s="117"/>
      <c r="E19" s="107"/>
      <c r="F19" s="107"/>
      <c r="G19" s="107"/>
      <c r="H19" s="107"/>
      <c r="I19" s="107"/>
      <c r="J19" s="107"/>
    </row>
    <row r="20" spans="1:10" ht="11.25">
      <c r="A20" s="114"/>
      <c r="B20" s="125"/>
      <c r="C20" s="117"/>
      <c r="D20" s="117"/>
      <c r="E20" s="117"/>
      <c r="F20" s="117"/>
      <c r="G20" s="117"/>
      <c r="H20" s="117"/>
      <c r="I20" s="117"/>
      <c r="J20" s="109"/>
    </row>
    <row r="21" spans="1:10" ht="11.25">
      <c r="A21" s="109"/>
      <c r="B21" s="109"/>
      <c r="C21" s="109"/>
      <c r="D21" s="109"/>
      <c r="E21" s="109"/>
      <c r="F21" s="117"/>
      <c r="G21" s="117"/>
      <c r="H21" s="117"/>
      <c r="I21" s="117"/>
      <c r="J21" s="109"/>
    </row>
    <row r="22" spans="1:10" ht="11.25">
      <c r="A22" s="109"/>
      <c r="B22" s="109"/>
      <c r="C22" s="109"/>
      <c r="D22" s="109"/>
      <c r="E22" s="109"/>
      <c r="F22" s="109"/>
      <c r="G22" s="109"/>
      <c r="H22" s="109"/>
      <c r="I22" s="109"/>
      <c r="J22" s="109"/>
    </row>
    <row r="23" spans="1:10" ht="11.25">
      <c r="A23" s="114"/>
      <c r="B23" s="109"/>
      <c r="C23" s="109"/>
      <c r="D23" s="109"/>
      <c r="E23" s="109"/>
      <c r="F23" s="109"/>
      <c r="G23" s="109"/>
      <c r="H23" s="109"/>
      <c r="I23" s="109"/>
      <c r="J23" s="109"/>
    </row>
    <row r="24" spans="1:10" ht="11.25">
      <c r="A24" s="109"/>
      <c r="B24" s="114"/>
      <c r="C24" s="114"/>
      <c r="D24" s="114"/>
      <c r="E24" s="109"/>
      <c r="F24" s="109"/>
      <c r="G24" s="109"/>
      <c r="H24" s="109"/>
      <c r="I24" s="109"/>
      <c r="J24" s="109"/>
    </row>
    <row r="25" spans="1:10" ht="11.25">
      <c r="A25" s="109"/>
      <c r="B25" s="109"/>
      <c r="C25" s="109"/>
      <c r="D25" s="109"/>
      <c r="E25" s="109"/>
      <c r="F25" s="109"/>
      <c r="G25" s="109"/>
      <c r="H25" s="109"/>
      <c r="I25" s="109"/>
      <c r="J25" s="109"/>
    </row>
    <row r="26" spans="1:10" ht="11.25">
      <c r="A26" s="109"/>
      <c r="B26" s="109"/>
      <c r="C26" s="109"/>
      <c r="D26" s="109"/>
      <c r="E26" s="109"/>
      <c r="F26" s="109"/>
      <c r="G26" s="109"/>
      <c r="H26" s="109"/>
      <c r="I26" s="109"/>
      <c r="J26" s="109"/>
    </row>
    <row r="27" spans="1:10" ht="11.25">
      <c r="A27" s="114"/>
      <c r="B27" s="109"/>
      <c r="C27" s="109"/>
      <c r="D27" s="109"/>
      <c r="E27" s="109"/>
      <c r="F27" s="109"/>
      <c r="G27" s="109"/>
      <c r="H27" s="109"/>
      <c r="I27" s="109"/>
      <c r="J27" s="109"/>
    </row>
    <row r="28" spans="1:10" ht="11.25">
      <c r="A28" s="109"/>
      <c r="B28" s="109"/>
      <c r="C28" s="109"/>
      <c r="D28" s="109"/>
      <c r="E28" s="109"/>
      <c r="F28" s="109"/>
      <c r="G28" s="109"/>
      <c r="H28" s="109"/>
      <c r="I28" s="109"/>
      <c r="J28" s="109"/>
    </row>
    <row r="29" spans="1:10" ht="11.25">
      <c r="A29" s="109"/>
      <c r="B29" s="109"/>
      <c r="C29" s="109"/>
      <c r="D29" s="109"/>
      <c r="E29" s="109"/>
      <c r="F29" s="109"/>
      <c r="G29" s="109"/>
      <c r="H29" s="109"/>
      <c r="I29" s="110"/>
      <c r="J29" s="109"/>
    </row>
    <row r="30" spans="2:10" ht="11.25">
      <c r="B30" s="109"/>
      <c r="C30" s="109"/>
      <c r="D30" s="109"/>
      <c r="E30" s="109"/>
      <c r="F30" s="109"/>
      <c r="G30" s="109"/>
      <c r="H30" s="109"/>
      <c r="I30" s="109"/>
      <c r="J30" s="109"/>
    </row>
    <row r="31" spans="2:10" ht="11.25">
      <c r="B31" s="109"/>
      <c r="C31" s="109"/>
      <c r="D31" s="109"/>
      <c r="E31" s="109"/>
      <c r="F31" s="109"/>
      <c r="G31" s="109"/>
      <c r="H31" s="109"/>
      <c r="I31" s="109"/>
      <c r="J31" s="109"/>
    </row>
    <row r="36" ht="11.25">
      <c r="A36" s="115"/>
    </row>
    <row r="40" ht="11.25">
      <c r="A40" s="115"/>
    </row>
    <row r="47" ht="11.25">
      <c r="A47" s="115"/>
    </row>
    <row r="54" ht="11.25">
      <c r="A54" s="115"/>
    </row>
    <row r="56" spans="4:10" ht="11.25">
      <c r="D56" s="118"/>
      <c r="E56" s="118"/>
      <c r="F56" s="118"/>
      <c r="G56" s="118"/>
      <c r="H56" s="118"/>
      <c r="I56" s="118"/>
      <c r="J56" s="118"/>
    </row>
    <row r="59" ht="11.25">
      <c r="A59" s="115"/>
    </row>
    <row r="60" ht="11.25">
      <c r="A60" s="115"/>
    </row>
    <row r="64" ht="11.25">
      <c r="B64" s="108" t="s">
        <v>42</v>
      </c>
    </row>
  </sheetData>
  <sheetProtection/>
  <mergeCells count="3">
    <mergeCell ref="A2:J2"/>
    <mergeCell ref="A4:J4"/>
    <mergeCell ref="B14:J14"/>
  </mergeCells>
  <printOptions/>
  <pageMargins left="0.42" right="0.38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Jasminka Belačić</cp:lastModifiedBy>
  <cp:lastPrinted>2012-03-29T10:12:26Z</cp:lastPrinted>
  <dcterms:created xsi:type="dcterms:W3CDTF">2008-10-17T11:51:54Z</dcterms:created>
  <dcterms:modified xsi:type="dcterms:W3CDTF">2014-04-08T11:55:21Z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KONCAR-227-9946</vt:lpwstr>
  </property>
  <property fmtid="{D5CDD505-2E9C-101B-9397-08002B2CF9AE}" pid="3" name="_dlc_DocIdItemGuid">
    <vt:lpwstr>a00fd14a-0799-4c3e-8aef-4b3d30f68c36</vt:lpwstr>
  </property>
  <property fmtid="{D5CDD505-2E9C-101B-9397-08002B2CF9AE}" pid="4" name="_dlc_DocIdUrl">
    <vt:lpwstr>http://koncarintranet/kddintranet/1511/uču/_layouts/DocIdRedir.aspx?ID=KONCAR-227-9946, KONCAR-227-9946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  <property fmtid="{D5CDD505-2E9C-101B-9397-08002B2CF9AE}" pid="7" name="ContentTypeId">
    <vt:lpwstr>0x010100E50510FE9B28224F85B8B9022D88D422</vt:lpwstr>
  </property>
</Properties>
</file>