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'General'!$A$1:$I$70</definedName>
    <definedName name="_xlnm.Print_Area" localSheetId="5">'Notes'!$A$1:$J$57</definedName>
  </definedNames>
  <calcPr fullCalcOnLoad="1"/>
</workbook>
</file>

<file path=xl/sharedStrings.xml><?xml version="1.0" encoding="utf-8"?>
<sst xmlns="http://schemas.openxmlformats.org/spreadsheetml/2006/main" count="1760" uniqueCount="373">
  <si>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</si>
  <si>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</si>
  <si>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</si>
  <si>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</si>
  <si>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</si>
  <si>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</si>
  <si>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</si>
  <si>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</si>
  <si>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</si>
  <si>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</si>
  <si>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</si>
  <si>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</si>
  <si>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</si>
  <si>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</si>
  <si>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</si>
  <si>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</si>
  <si>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</si>
  <si>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</si>
  <si>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</si>
  <si>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</si>
  <si>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</si>
  <si>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</si>
  <si>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</si>
  <si>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</si>
  <si>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</si>
  <si>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</si>
  <si>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</si>
  <si>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</si>
  <si>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</si>
  <si>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</si>
  <si>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Ugostiteljska oprema d.d.</t>
  </si>
  <si>
    <t>Končar - Alati d.d.</t>
  </si>
  <si>
    <t>Končar - Montažni inženjering d.d.</t>
  </si>
  <si>
    <t>Končar - Inženjering za energetiku i transport d.d.</t>
  </si>
  <si>
    <t>Končar - Metalne konstrukcije d.d.</t>
  </si>
  <si>
    <t>Kones AG</t>
  </si>
  <si>
    <t>BRANKA VELKOVSKI</t>
  </si>
  <si>
    <t>01 3667175</t>
  </si>
  <si>
    <t>01 3655377</t>
  </si>
  <si>
    <t>branka.velkovski@koncar.hr</t>
  </si>
  <si>
    <t>DARINKO BAGO</t>
  </si>
  <si>
    <t xml:space="preserve"> 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</si>
  <si>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</si>
  <si>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</si>
  <si>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</si>
  <si>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</si>
  <si>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</si>
  <si>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</si>
  <si>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</si>
  <si>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</si>
  <si>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</si>
  <si>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</si>
  <si>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</si>
  <si>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</si>
  <si>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</si>
  <si>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</si>
  <si>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</si>
  <si>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</si>
  <si>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</si>
  <si>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</si>
  <si>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</si>
  <si>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</si>
  <si>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</si>
  <si>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</si>
  <si>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</si>
  <si>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</si>
  <si>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</si>
  <si>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</si>
  <si>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</si>
  <si>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</si>
  <si>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</si>
  <si>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</si>
  <si>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</si>
  <si>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</si>
  <si>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</si>
  <si>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</si>
  <si>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</si>
  <si>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</si>
  <si>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</si>
  <si>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</si>
  <si>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</si>
  <si>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</si>
  <si>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</si>
  <si>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</si>
  <si>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</si>
  <si>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</si>
  <si>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</si>
  <si>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</si>
  <si>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</si>
  <si>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</si>
  <si>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</si>
  <si>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</si>
  <si>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</si>
  <si>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</si>
  <si>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</si>
  <si>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</si>
  <si>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</si>
  <si>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</si>
  <si>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</si>
  <si>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</si>
  <si>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</si>
  <si>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</si>
  <si>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</si>
  <si>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</si>
  <si>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</si>
  <si>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</si>
  <si>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</si>
  <si>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</si>
  <si>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</si>
  <si>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</si>
  <si>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</si>
  <si>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</si>
  <si>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</si>
  <si>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</si>
  <si>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</si>
  <si>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</si>
  <si>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</si>
  <si>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</si>
  <si>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</si>
  <si>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</si>
  <si>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</si>
  <si>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</si>
  <si>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</si>
  <si>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</si>
  <si>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</si>
  <si>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</si>
  <si>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</si>
  <si>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</si>
  <si>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</si>
  <si>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</si>
  <si>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</si>
  <si>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</si>
  <si>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</si>
  <si>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</si>
  <si>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</si>
  <si>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</si>
  <si>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</si>
  <si>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</si>
  <si>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</si>
  <si>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</si>
  <si>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</si>
  <si>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</si>
  <si>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</si>
  <si>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</si>
  <si>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</si>
  <si>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</si>
  <si>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</si>
  <si>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</si>
  <si>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</si>
  <si>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</si>
  <si>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</si>
  <si>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</si>
  <si>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</si>
  <si>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</si>
  <si>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</si>
  <si>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</si>
  <si>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</si>
  <si>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</si>
  <si>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</si>
  <si>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</si>
  <si>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</si>
  <si>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</si>
  <si>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</si>
  <si>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</si>
  <si>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</si>
  <si>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</si>
  <si>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</si>
  <si>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</si>
  <si>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</si>
  <si>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</si>
  <si>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</si>
  <si>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</si>
  <si>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</si>
  <si>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</si>
  <si>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</si>
  <si>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</si>
  <si>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</si>
  <si>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</si>
  <si>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</si>
  <si>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</si>
  <si>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</si>
  <si>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</si>
  <si>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</si>
  <si>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</si>
  <si>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</si>
  <si>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</si>
  <si>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</si>
  <si>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</si>
  <si>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</si>
  <si>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</si>
  <si>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</si>
  <si>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</si>
  <si>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</si>
  <si>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</si>
  <si>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</si>
  <si>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</si>
  <si>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</si>
  <si>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</si>
  <si>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</si>
  <si>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</si>
  <si>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</si>
  <si>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</si>
  <si>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</si>
  <si>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</si>
  <si>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</si>
  <si>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</si>
  <si>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</si>
  <si>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</si>
  <si>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</si>
  <si>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</si>
  <si>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</si>
  <si>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</si>
  <si>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</si>
  <si>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</si>
  <si>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</si>
  <si>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</si>
  <si>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</si>
  <si>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</si>
  <si>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</si>
  <si>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</si>
  <si>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</si>
  <si>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</si>
  <si>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</si>
  <si>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</si>
  <si>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</si>
  <si>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</si>
  <si>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</si>
  <si>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</si>
  <si>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</si>
  <si>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</si>
  <si>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</si>
  <si>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</si>
  <si>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</si>
  <si>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</si>
  <si>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</si>
  <si>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</si>
  <si>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</si>
  <si>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</si>
  <si>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</si>
  <si>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</si>
  <si>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</si>
  <si>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</si>
  <si>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</si>
  <si>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</si>
  <si>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</si>
  <si>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</si>
  <si>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</si>
  <si>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</si>
  <si>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</si>
  <si>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</si>
  <si>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</si>
  <si>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</si>
  <si>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</si>
  <si>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</si>
  <si>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</si>
  <si>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</si>
  <si>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</si>
  <si>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</si>
  <si>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</si>
  <si>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</si>
  <si>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</si>
  <si>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</si>
  <si>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</si>
  <si>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</si>
  <si>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</si>
  <si>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</si>
  <si>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</si>
  <si>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</si>
  <si>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</si>
  <si>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</si>
  <si>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</si>
  <si>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</si>
  <si>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</si>
  <si>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</si>
  <si>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</si>
  <si>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</si>
  <si>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</si>
  <si>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</si>
  <si>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</si>
  <si>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</si>
  <si>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</si>
  <si>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</si>
  <si>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</si>
  <si>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</si>
  <si>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</si>
  <si>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</si>
  <si>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</si>
  <si>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</si>
  <si>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</si>
  <si>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</si>
  <si>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</si>
  <si>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</si>
  <si>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</si>
  <si>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</si>
  <si>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</si>
  <si>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</si>
  <si>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</si>
  <si>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</si>
  <si>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</si>
  <si>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</si>
  <si>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</si>
  <si>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</si>
  <si>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</si>
  <si>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</si>
  <si>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</si>
  <si>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</si>
  <si>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</si>
  <si>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</si>
  <si>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</si>
  <si>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</si>
  <si>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</si>
  <si>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</si>
  <si>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</si>
  <si>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</si>
  <si>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Taxpayer: 03282635 Končar Electrical Industry INC.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</si>
  <si>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</si>
  <si>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</si>
  <si>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</si>
  <si>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</si>
  <si>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</si>
  <si>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</si>
  <si>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</si>
  <si>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</si>
  <si>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</si>
  <si>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</si>
  <si>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</si>
  <si>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 xml:space="preserve">Production of electrical equipment for production, transmission and consumption of electrical energy, </t>
  </si>
  <si>
    <t>production of transport equipment and electric household appliances.</t>
  </si>
  <si>
    <t>8. Operating and other costs</t>
  </si>
  <si>
    <t>9. Profit or loss</t>
  </si>
  <si>
    <t xml:space="preserve">10. Solvency </t>
  </si>
  <si>
    <t>11. Other notes</t>
  </si>
  <si>
    <t>There have been no changes in accounting policies and procedures, and there are no new noteworthy lawsuits.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</si>
  <si>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</si>
  <si>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</si>
  <si>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</si>
  <si>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</si>
  <si>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</si>
  <si>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</si>
  <si>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</si>
  <si>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</si>
  <si>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</si>
  <si>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</si>
  <si>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</si>
  <si>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</si>
  <si>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</si>
  <si>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</si>
  <si>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Zurich, Switzerland</t>
  </si>
  <si>
    <t xml:space="preserve">previous year. Of the 21 companies comprising the Končar Group, four companies declared a loss </t>
  </si>
  <si>
    <t>as of 31.3.2013.</t>
  </si>
  <si>
    <t>period 1.1.2013. to 31.3.2013.</t>
  </si>
  <si>
    <t xml:space="preserve">Earnings per share for the period January - March 2013 are HRK 5.95  and are lower than earnings per share </t>
  </si>
  <si>
    <t>during the same period of the previous year by HRK 5.52.</t>
  </si>
  <si>
    <t>Compared to the previous trimestre, there have been no significant changes in the top ten shareholders.</t>
  </si>
  <si>
    <t xml:space="preserve">During the period January - March 2013, as opposed to the same period of the previous year, revenues  </t>
  </si>
  <si>
    <t>increased by 3.5 per cent, while operational revenues, which make up for 96.3 per cent of the total revenues,</t>
  </si>
  <si>
    <t>increased by 5.2 per cent. Total expenses increased by 6.4 per cent in respect to the same period of last year,</t>
  </si>
  <si>
    <t>while operating expenses with changes in stock, which constitute 98.7 per cent of the total expenses,</t>
  </si>
  <si>
    <t>increased by 7.5 per cent. Financial income and income from investment into affiliated companies</t>
  </si>
  <si>
    <t>decreased by 26.2 per cent compared to the same period of last year. Financial expenses decreased</t>
  </si>
  <si>
    <t>by 40.1 per cent in comparison with the same period of the previous year.</t>
  </si>
  <si>
    <t xml:space="preserve">For the period January - March of the year 2013, in comparison with the same period of last year, the share of  </t>
  </si>
  <si>
    <t>material expenses in the total revenue increased by 0.3 percentage points, employees expenses</t>
  </si>
  <si>
    <t>by 2.0 percentage points,  depreciation and amortisation by 0.4 percentage points and share of other expenses</t>
  </si>
  <si>
    <t>increased by 1.8 percentage point, while the share of expenses of values adjustment</t>
  </si>
  <si>
    <t>decreased by 1.3 percentage point  and the costs of provisions decreased by 1.1 percentage point.</t>
  </si>
  <si>
    <t>Consolidated Group profits after tax decreased by 36.7 per cent compared to the same period of the previous year.</t>
  </si>
  <si>
    <t>The Group’s net profit subscribed to the parent capital holders for the period January - March  of the year 2013</t>
  </si>
  <si>
    <t>amounts to HRK 15.32 million, which is a decrease of HRK 14.18 million compared to the same period of the</t>
  </si>
  <si>
    <t xml:space="preserve">in the amount of HRK 10.33 million, of which HRK 9.50 million is subscribed to the parent capital holders. </t>
  </si>
  <si>
    <t xml:space="preserve">Cash and cash equivalents by the end of the first trimester of 2013, as opposed to the beginning of the year, </t>
  </si>
  <si>
    <t>decreased by HRK 28.74 million. The mentioned decrease is the result of investments in current assets</t>
  </si>
  <si>
    <t>(inventories) and investment in deposits.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</si>
</sst>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29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0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0" fontId="15" fillId="0" borderId="0" xfId="62" applyFont="1" applyFill="1" applyAlignment="1">
      <alignment horizontal="left" vertical="top"/>
      <protection/>
    </xf>
    <xf numFmtId="3" fontId="15" fillId="0" borderId="0" xfId="62" applyNumberFormat="1" applyFont="1" applyFill="1" applyAlignment="1">
      <alignment horizontal="left" vertical="top"/>
      <protection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3" xfId="62" applyFill="1" applyBorder="1" applyAlignment="1">
      <alignment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5" fillId="0" borderId="0" xfId="62" applyFont="1" applyFill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zoomScalePageLayoutView="0" workbookViewId="0" topLeftCell="A1">
      <selection activeCell="I39" sqref="I39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6" t="s">
        <v>42</v>
      </c>
      <c r="B1" s="156"/>
      <c r="C1" s="156"/>
      <c r="D1" s="68"/>
      <c r="E1" s="68"/>
      <c r="F1" s="68"/>
      <c r="G1" s="68"/>
      <c r="H1" s="68"/>
      <c r="I1" s="69"/>
      <c r="J1" s="9"/>
      <c r="K1" s="9"/>
      <c r="L1" s="9"/>
    </row>
    <row r="2" spans="1:12" ht="12.75">
      <c r="A2" s="191" t="s">
        <v>43</v>
      </c>
      <c r="B2" s="192"/>
      <c r="C2" s="192"/>
      <c r="D2" s="193"/>
      <c r="E2" s="97">
        <v>41275</v>
      </c>
      <c r="F2" s="11"/>
      <c r="G2" s="12" t="s">
        <v>44</v>
      </c>
      <c r="H2" s="97">
        <v>41364</v>
      </c>
      <c r="I2" s="70"/>
      <c r="J2" s="9"/>
      <c r="K2" s="9"/>
      <c r="L2" s="9"/>
    </row>
    <row r="3" spans="1:12" ht="12.75">
      <c r="A3" s="71"/>
      <c r="B3" s="13"/>
      <c r="C3" s="13"/>
      <c r="D3" s="13"/>
      <c r="E3" s="14"/>
      <c r="F3" s="14"/>
      <c r="G3" s="13"/>
      <c r="H3" s="13"/>
      <c r="I3" s="72"/>
      <c r="J3" s="9"/>
      <c r="K3" s="9"/>
      <c r="L3" s="9"/>
    </row>
    <row r="4" spans="1:12" ht="15">
      <c r="A4" s="194" t="s">
        <v>333</v>
      </c>
      <c r="B4" s="195"/>
      <c r="C4" s="195"/>
      <c r="D4" s="195"/>
      <c r="E4" s="195"/>
      <c r="F4" s="195"/>
      <c r="G4" s="195"/>
      <c r="H4" s="195"/>
      <c r="I4" s="196"/>
      <c r="J4" s="9"/>
      <c r="K4" s="9"/>
      <c r="L4" s="9"/>
    </row>
    <row r="5" spans="1:12" ht="12.75">
      <c r="A5" s="73"/>
      <c r="B5" s="15"/>
      <c r="C5" s="15"/>
      <c r="D5" s="15"/>
      <c r="E5" s="16"/>
      <c r="F5" s="74"/>
      <c r="G5" s="17"/>
      <c r="H5" s="18"/>
      <c r="I5" s="75"/>
      <c r="J5" s="9"/>
      <c r="K5" s="9"/>
      <c r="L5" s="9"/>
    </row>
    <row r="6" spans="1:12" ht="12.75">
      <c r="A6" s="144" t="s">
        <v>45</v>
      </c>
      <c r="B6" s="171"/>
      <c r="C6" s="161" t="s">
        <v>5</v>
      </c>
      <c r="D6" s="162"/>
      <c r="E6" s="26"/>
      <c r="F6" s="26"/>
      <c r="G6" s="26"/>
      <c r="H6" s="26"/>
      <c r="I6" s="76"/>
      <c r="J6" s="9"/>
      <c r="K6" s="9"/>
      <c r="L6" s="9"/>
    </row>
    <row r="7" spans="1:12" ht="12.75">
      <c r="A7" s="77"/>
      <c r="B7" s="21"/>
      <c r="C7" s="15"/>
      <c r="D7" s="15"/>
      <c r="E7" s="26"/>
      <c r="F7" s="26"/>
      <c r="G7" s="26"/>
      <c r="H7" s="26"/>
      <c r="I7" s="76"/>
      <c r="J7" s="9"/>
      <c r="K7" s="9"/>
      <c r="L7" s="9"/>
    </row>
    <row r="8" spans="1:12" ht="24" customHeight="1">
      <c r="A8" s="197" t="s">
        <v>46</v>
      </c>
      <c r="B8" s="198"/>
      <c r="C8" s="161" t="s">
        <v>6</v>
      </c>
      <c r="D8" s="162"/>
      <c r="E8" s="26"/>
      <c r="F8" s="26"/>
      <c r="G8" s="26"/>
      <c r="H8" s="26"/>
      <c r="I8" s="78"/>
      <c r="J8" s="9"/>
      <c r="K8" s="9"/>
      <c r="L8" s="9"/>
    </row>
    <row r="9" spans="1:12" ht="12.75">
      <c r="A9" s="79"/>
      <c r="B9" s="40"/>
      <c r="C9" s="19"/>
      <c r="D9" s="24"/>
      <c r="E9" s="15"/>
      <c r="F9" s="15"/>
      <c r="G9" s="15"/>
      <c r="H9" s="15"/>
      <c r="I9" s="78"/>
      <c r="J9" s="9"/>
      <c r="K9" s="9"/>
      <c r="L9" s="9"/>
    </row>
    <row r="10" spans="1:12" ht="12.75">
      <c r="A10" s="139" t="s">
        <v>47</v>
      </c>
      <c r="B10" s="189"/>
      <c r="C10" s="161" t="s">
        <v>7</v>
      </c>
      <c r="D10" s="162"/>
      <c r="E10" s="15"/>
      <c r="F10" s="15"/>
      <c r="G10" s="15"/>
      <c r="H10" s="15"/>
      <c r="I10" s="78"/>
      <c r="J10" s="9"/>
      <c r="K10" s="9"/>
      <c r="L10" s="9"/>
    </row>
    <row r="11" spans="1:12" ht="12.75">
      <c r="A11" s="190"/>
      <c r="B11" s="189"/>
      <c r="C11" s="15"/>
      <c r="D11" s="15"/>
      <c r="E11" s="15"/>
      <c r="F11" s="15"/>
      <c r="G11" s="15"/>
      <c r="H11" s="15"/>
      <c r="I11" s="78"/>
      <c r="J11" s="9"/>
      <c r="K11" s="9"/>
      <c r="L11" s="9"/>
    </row>
    <row r="12" spans="1:12" ht="12.75">
      <c r="A12" s="144" t="s">
        <v>48</v>
      </c>
      <c r="B12" s="171"/>
      <c r="C12" s="163" t="s">
        <v>49</v>
      </c>
      <c r="D12" s="186"/>
      <c r="E12" s="186"/>
      <c r="F12" s="186"/>
      <c r="G12" s="186"/>
      <c r="H12" s="186"/>
      <c r="I12" s="147"/>
      <c r="J12" s="9"/>
      <c r="K12" s="9"/>
      <c r="L12" s="9"/>
    </row>
    <row r="13" spans="1:12" ht="12.75">
      <c r="A13" s="77"/>
      <c r="B13" s="21"/>
      <c r="C13" s="20"/>
      <c r="D13" s="15"/>
      <c r="E13" s="15"/>
      <c r="F13" s="15"/>
      <c r="G13" s="15"/>
      <c r="H13" s="15"/>
      <c r="I13" s="78"/>
      <c r="J13" s="9"/>
      <c r="K13" s="9"/>
      <c r="L13" s="9"/>
    </row>
    <row r="14" spans="1:12" ht="12.75">
      <c r="A14" s="144" t="s">
        <v>50</v>
      </c>
      <c r="B14" s="171"/>
      <c r="C14" s="187">
        <v>10000</v>
      </c>
      <c r="D14" s="188"/>
      <c r="E14" s="15"/>
      <c r="F14" s="163" t="s">
        <v>8</v>
      </c>
      <c r="G14" s="186"/>
      <c r="H14" s="186"/>
      <c r="I14" s="147"/>
      <c r="J14" s="9"/>
      <c r="K14" s="9"/>
      <c r="L14" s="9"/>
    </row>
    <row r="15" spans="1:12" ht="12.75">
      <c r="A15" s="77"/>
      <c r="B15" s="21"/>
      <c r="C15" s="15"/>
      <c r="D15" s="15"/>
      <c r="E15" s="15"/>
      <c r="F15" s="15"/>
      <c r="G15" s="15"/>
      <c r="H15" s="15"/>
      <c r="I15" s="78"/>
      <c r="J15" s="9"/>
      <c r="K15" s="9"/>
      <c r="L15" s="9"/>
    </row>
    <row r="16" spans="1:12" ht="12.75">
      <c r="A16" s="144" t="s">
        <v>51</v>
      </c>
      <c r="B16" s="171"/>
      <c r="C16" s="163" t="s">
        <v>9</v>
      </c>
      <c r="D16" s="186"/>
      <c r="E16" s="186"/>
      <c r="F16" s="186"/>
      <c r="G16" s="186"/>
      <c r="H16" s="186"/>
      <c r="I16" s="147"/>
      <c r="J16" s="9"/>
      <c r="K16" s="9"/>
      <c r="L16" s="9"/>
    </row>
    <row r="17" spans="1:12" ht="12.75">
      <c r="A17" s="77"/>
      <c r="B17" s="21"/>
      <c r="C17" s="15"/>
      <c r="D17" s="15"/>
      <c r="E17" s="15"/>
      <c r="F17" s="15"/>
      <c r="G17" s="15"/>
      <c r="H17" s="15"/>
      <c r="I17" s="78"/>
      <c r="J17" s="9"/>
      <c r="K17" s="9"/>
      <c r="L17" s="9"/>
    </row>
    <row r="18" spans="1:12" ht="12.75">
      <c r="A18" s="144" t="s">
        <v>52</v>
      </c>
      <c r="B18" s="171"/>
      <c r="C18" s="182" t="s">
        <v>10</v>
      </c>
      <c r="D18" s="183"/>
      <c r="E18" s="183"/>
      <c r="F18" s="183"/>
      <c r="G18" s="183"/>
      <c r="H18" s="183"/>
      <c r="I18" s="184"/>
      <c r="J18" s="9"/>
      <c r="K18" s="9"/>
      <c r="L18" s="9"/>
    </row>
    <row r="19" spans="1:12" ht="12.75">
      <c r="A19" s="77"/>
      <c r="B19" s="21"/>
      <c r="C19" s="20"/>
      <c r="D19" s="15"/>
      <c r="E19" s="15"/>
      <c r="F19" s="15"/>
      <c r="G19" s="15"/>
      <c r="H19" s="15"/>
      <c r="I19" s="78"/>
      <c r="J19" s="9"/>
      <c r="K19" s="9"/>
      <c r="L19" s="9"/>
    </row>
    <row r="20" spans="1:12" ht="12.75">
      <c r="A20" s="144" t="s">
        <v>53</v>
      </c>
      <c r="B20" s="171"/>
      <c r="C20" s="182" t="s">
        <v>11</v>
      </c>
      <c r="D20" s="183"/>
      <c r="E20" s="183"/>
      <c r="F20" s="183"/>
      <c r="G20" s="183"/>
      <c r="H20" s="183"/>
      <c r="I20" s="184"/>
      <c r="J20" s="9"/>
      <c r="K20" s="9"/>
      <c r="L20" s="9"/>
    </row>
    <row r="21" spans="1:12" ht="12.75">
      <c r="A21" s="77"/>
      <c r="B21" s="21"/>
      <c r="C21" s="20"/>
      <c r="D21" s="15"/>
      <c r="E21" s="15"/>
      <c r="F21" s="15"/>
      <c r="G21" s="15"/>
      <c r="H21" s="15"/>
      <c r="I21" s="78"/>
      <c r="J21" s="9"/>
      <c r="K21" s="9"/>
      <c r="L21" s="9"/>
    </row>
    <row r="22" spans="1:12" ht="12.75">
      <c r="A22" s="144" t="s">
        <v>54</v>
      </c>
      <c r="B22" s="171"/>
      <c r="C22" s="98">
        <v>133</v>
      </c>
      <c r="D22" s="163" t="s">
        <v>8</v>
      </c>
      <c r="E22" s="172"/>
      <c r="F22" s="173"/>
      <c r="G22" s="144"/>
      <c r="H22" s="185"/>
      <c r="I22" s="80"/>
      <c r="J22" s="9"/>
      <c r="K22" s="9"/>
      <c r="L22" s="9"/>
    </row>
    <row r="23" spans="1:12" ht="12.75">
      <c r="A23" s="77"/>
      <c r="B23" s="21"/>
      <c r="C23" s="15"/>
      <c r="D23" s="22"/>
      <c r="E23" s="22"/>
      <c r="F23" s="22"/>
      <c r="G23" s="22"/>
      <c r="H23" s="15"/>
      <c r="I23" s="78"/>
      <c r="J23" s="9"/>
      <c r="K23" s="9"/>
      <c r="L23" s="9"/>
    </row>
    <row r="24" spans="1:12" ht="12.75">
      <c r="A24" s="144" t="s">
        <v>55</v>
      </c>
      <c r="B24" s="171"/>
      <c r="C24" s="98">
        <v>21</v>
      </c>
      <c r="D24" s="163" t="s">
        <v>12</v>
      </c>
      <c r="E24" s="172"/>
      <c r="F24" s="172"/>
      <c r="G24" s="173"/>
      <c r="H24" s="41" t="s">
        <v>58</v>
      </c>
      <c r="I24" s="125">
        <v>3844</v>
      </c>
      <c r="J24" s="9"/>
      <c r="K24" s="9"/>
      <c r="L24" s="9"/>
    </row>
    <row r="25" spans="1:12" ht="12.75">
      <c r="A25" s="77"/>
      <c r="B25" s="21"/>
      <c r="C25" s="15"/>
      <c r="D25" s="22"/>
      <c r="E25" s="22"/>
      <c r="F25" s="22"/>
      <c r="G25" s="21"/>
      <c r="H25" s="21" t="s">
        <v>59</v>
      </c>
      <c r="I25" s="81"/>
      <c r="J25" s="9"/>
      <c r="K25" s="9"/>
      <c r="L25" s="9"/>
    </row>
    <row r="26" spans="1:12" ht="12.75">
      <c r="A26" s="144" t="s">
        <v>56</v>
      </c>
      <c r="B26" s="171"/>
      <c r="C26" s="99" t="s">
        <v>57</v>
      </c>
      <c r="D26" s="23"/>
      <c r="E26" s="28"/>
      <c r="F26" s="22"/>
      <c r="G26" s="174" t="s">
        <v>60</v>
      </c>
      <c r="H26" s="171"/>
      <c r="I26" s="100" t="s">
        <v>13</v>
      </c>
      <c r="J26" s="9"/>
      <c r="K26" s="9"/>
      <c r="L26" s="9"/>
    </row>
    <row r="27" spans="1:12" ht="12.75">
      <c r="A27" s="77"/>
      <c r="B27" s="21"/>
      <c r="C27" s="15"/>
      <c r="D27" s="22"/>
      <c r="E27" s="22"/>
      <c r="F27" s="22"/>
      <c r="G27" s="22"/>
      <c r="H27" s="15"/>
      <c r="I27" s="82"/>
      <c r="J27" s="9"/>
      <c r="K27" s="9"/>
      <c r="L27" s="9"/>
    </row>
    <row r="28" spans="1:12" ht="12.75">
      <c r="A28" s="175" t="s">
        <v>61</v>
      </c>
      <c r="B28" s="176"/>
      <c r="C28" s="177"/>
      <c r="D28" s="177"/>
      <c r="E28" s="178" t="s">
        <v>62</v>
      </c>
      <c r="F28" s="179"/>
      <c r="G28" s="179"/>
      <c r="H28" s="180" t="s">
        <v>63</v>
      </c>
      <c r="I28" s="181"/>
      <c r="J28" s="9"/>
      <c r="K28" s="9"/>
      <c r="L28" s="9"/>
    </row>
    <row r="29" spans="1:12" ht="12.75">
      <c r="A29" s="83"/>
      <c r="B29" s="28"/>
      <c r="C29" s="28"/>
      <c r="D29" s="24"/>
      <c r="E29" s="15"/>
      <c r="F29" s="15"/>
      <c r="G29" s="15"/>
      <c r="H29" s="25"/>
      <c r="I29" s="82"/>
      <c r="J29" s="9"/>
      <c r="K29" s="9"/>
      <c r="L29" s="9"/>
    </row>
    <row r="30" spans="1:12" ht="12.75">
      <c r="A30" s="102" t="s">
        <v>14</v>
      </c>
      <c r="B30" s="103"/>
      <c r="C30" s="103"/>
      <c r="D30" s="104"/>
      <c r="E30" s="105" t="s">
        <v>15</v>
      </c>
      <c r="F30" s="106"/>
      <c r="G30" s="107"/>
      <c r="H30" s="101">
        <v>1343068</v>
      </c>
      <c r="I30" s="82"/>
      <c r="J30" s="9"/>
      <c r="K30" s="9"/>
      <c r="L30" s="9"/>
    </row>
    <row r="31" spans="1:12" ht="12.75">
      <c r="A31" s="102" t="s">
        <v>16</v>
      </c>
      <c r="B31" s="103"/>
      <c r="C31" s="103"/>
      <c r="D31" s="104"/>
      <c r="E31" s="105" t="s">
        <v>15</v>
      </c>
      <c r="F31" s="106"/>
      <c r="G31" s="107"/>
      <c r="H31" s="101">
        <v>3645363</v>
      </c>
      <c r="I31" s="82"/>
      <c r="J31" s="9"/>
      <c r="K31" s="9"/>
      <c r="L31" s="9"/>
    </row>
    <row r="32" spans="1:12" ht="12.75">
      <c r="A32" s="102" t="s">
        <v>17</v>
      </c>
      <c r="B32" s="103"/>
      <c r="C32" s="103"/>
      <c r="D32" s="104"/>
      <c r="E32" s="105" t="s">
        <v>15</v>
      </c>
      <c r="F32" s="106"/>
      <c r="G32" s="107"/>
      <c r="H32" s="101">
        <v>3282899</v>
      </c>
      <c r="I32" s="82"/>
      <c r="J32" s="9"/>
      <c r="K32" s="9"/>
      <c r="L32" s="9"/>
    </row>
    <row r="33" spans="1:12" ht="12.75">
      <c r="A33" s="102" t="s">
        <v>18</v>
      </c>
      <c r="B33" s="103"/>
      <c r="C33" s="103"/>
      <c r="D33" s="104"/>
      <c r="E33" s="105" t="s">
        <v>15</v>
      </c>
      <c r="F33" s="106"/>
      <c r="G33" s="107"/>
      <c r="H33" s="101">
        <v>3282678</v>
      </c>
      <c r="I33" s="82"/>
      <c r="J33" s="9"/>
      <c r="K33" s="9"/>
      <c r="L33" s="9"/>
    </row>
    <row r="34" spans="1:12" ht="12.75">
      <c r="A34" s="102" t="s">
        <v>19</v>
      </c>
      <c r="B34" s="103"/>
      <c r="C34" s="103"/>
      <c r="D34" s="104"/>
      <c r="E34" s="105" t="s">
        <v>15</v>
      </c>
      <c r="F34" s="106"/>
      <c r="G34" s="107"/>
      <c r="H34" s="101">
        <v>1356216</v>
      </c>
      <c r="I34" s="82"/>
      <c r="J34" s="9"/>
      <c r="K34" s="9"/>
      <c r="L34" s="9"/>
    </row>
    <row r="35" spans="1:12" ht="12.75">
      <c r="A35" s="102" t="s">
        <v>20</v>
      </c>
      <c r="B35" s="103"/>
      <c r="C35" s="103"/>
      <c r="D35" s="104"/>
      <c r="E35" s="105" t="s">
        <v>15</v>
      </c>
      <c r="F35" s="106"/>
      <c r="G35" s="107"/>
      <c r="H35" s="101">
        <v>2435071</v>
      </c>
      <c r="I35" s="82"/>
      <c r="J35" s="9"/>
      <c r="K35" s="9"/>
      <c r="L35" s="9"/>
    </row>
    <row r="36" spans="1:12" ht="12.75">
      <c r="A36" s="102" t="s">
        <v>21</v>
      </c>
      <c r="B36" s="103"/>
      <c r="C36" s="103"/>
      <c r="D36" s="104"/>
      <c r="E36" s="105" t="s">
        <v>15</v>
      </c>
      <c r="F36" s="106"/>
      <c r="G36" s="107"/>
      <c r="H36" s="101">
        <v>3654656</v>
      </c>
      <c r="I36" s="82"/>
      <c r="J36" s="9"/>
      <c r="K36" s="9"/>
      <c r="L36" s="9"/>
    </row>
    <row r="37" spans="1:12" ht="12.75">
      <c r="A37" s="102" t="s">
        <v>22</v>
      </c>
      <c r="B37" s="103"/>
      <c r="C37" s="103"/>
      <c r="D37" s="104"/>
      <c r="E37" s="105" t="s">
        <v>15</v>
      </c>
      <c r="F37" s="106"/>
      <c r="G37" s="107"/>
      <c r="H37" s="101">
        <v>3654664</v>
      </c>
      <c r="I37" s="82"/>
      <c r="J37" s="9"/>
      <c r="K37" s="9"/>
      <c r="L37" s="9"/>
    </row>
    <row r="38" spans="1:12" ht="12.75">
      <c r="A38" s="102" t="s">
        <v>23</v>
      </c>
      <c r="B38" s="103"/>
      <c r="C38" s="103"/>
      <c r="D38" s="104"/>
      <c r="E38" s="105" t="s">
        <v>15</v>
      </c>
      <c r="F38" s="106"/>
      <c r="G38" s="107"/>
      <c r="H38" s="101">
        <v>3641287</v>
      </c>
      <c r="I38" s="82"/>
      <c r="J38" s="9"/>
      <c r="K38" s="9"/>
      <c r="L38" s="9"/>
    </row>
    <row r="39" spans="1:12" ht="12.75">
      <c r="A39" s="102" t="s">
        <v>24</v>
      </c>
      <c r="B39" s="103"/>
      <c r="C39" s="103"/>
      <c r="D39" s="104"/>
      <c r="E39" s="105" t="s">
        <v>15</v>
      </c>
      <c r="F39" s="106"/>
      <c r="G39" s="107"/>
      <c r="H39" s="101">
        <v>3282660</v>
      </c>
      <c r="I39" s="82"/>
      <c r="J39" s="9"/>
      <c r="K39" s="9"/>
      <c r="L39" s="9"/>
    </row>
    <row r="40" spans="1:12" ht="12.75">
      <c r="A40" s="102" t="s">
        <v>25</v>
      </c>
      <c r="B40" s="103"/>
      <c r="C40" s="103"/>
      <c r="D40" s="104"/>
      <c r="E40" s="105" t="s">
        <v>26</v>
      </c>
      <c r="F40" s="106"/>
      <c r="G40" s="107"/>
      <c r="H40" s="101">
        <v>3641279</v>
      </c>
      <c r="I40" s="82"/>
      <c r="J40" s="9"/>
      <c r="K40" s="9"/>
      <c r="L40" s="9"/>
    </row>
    <row r="41" spans="1:12" ht="12.75">
      <c r="A41" s="102" t="s">
        <v>27</v>
      </c>
      <c r="B41" s="103"/>
      <c r="C41" s="103"/>
      <c r="D41" s="104"/>
      <c r="E41" s="105" t="s">
        <v>15</v>
      </c>
      <c r="F41" s="106"/>
      <c r="G41" s="107"/>
      <c r="H41" s="101">
        <v>1403222</v>
      </c>
      <c r="I41" s="82"/>
      <c r="J41" s="9"/>
      <c r="K41" s="9"/>
      <c r="L41" s="9"/>
    </row>
    <row r="42" spans="1:12" ht="12.75">
      <c r="A42" s="102" t="s">
        <v>28</v>
      </c>
      <c r="B42" s="103"/>
      <c r="C42" s="103"/>
      <c r="D42" s="104"/>
      <c r="E42" s="105" t="s">
        <v>15</v>
      </c>
      <c r="F42" s="106"/>
      <c r="G42" s="107"/>
      <c r="H42" s="101">
        <v>3641252</v>
      </c>
      <c r="I42" s="82"/>
      <c r="J42" s="9"/>
      <c r="K42" s="9"/>
      <c r="L42" s="9"/>
    </row>
    <row r="43" spans="1:12" ht="12.75">
      <c r="A43" s="102" t="s">
        <v>29</v>
      </c>
      <c r="B43" s="103"/>
      <c r="C43" s="103"/>
      <c r="D43" s="104"/>
      <c r="E43" s="105" t="s">
        <v>15</v>
      </c>
      <c r="F43" s="106"/>
      <c r="G43" s="107"/>
      <c r="H43" s="101">
        <v>3228398</v>
      </c>
      <c r="I43" s="82"/>
      <c r="J43" s="9"/>
      <c r="K43" s="9"/>
      <c r="L43" s="9"/>
    </row>
    <row r="44" spans="1:12" ht="12.75">
      <c r="A44" s="102" t="s">
        <v>30</v>
      </c>
      <c r="B44" s="103"/>
      <c r="C44" s="103"/>
      <c r="D44" s="104"/>
      <c r="E44" s="105" t="s">
        <v>15</v>
      </c>
      <c r="F44" s="106"/>
      <c r="G44" s="107"/>
      <c r="H44" s="101">
        <v>3788717</v>
      </c>
      <c r="I44" s="82"/>
      <c r="J44" s="9"/>
      <c r="K44" s="9"/>
      <c r="L44" s="9"/>
    </row>
    <row r="45" spans="1:12" ht="12.75">
      <c r="A45" s="102" t="s">
        <v>31</v>
      </c>
      <c r="B45" s="103"/>
      <c r="C45" s="103"/>
      <c r="D45" s="104"/>
      <c r="E45" s="105" t="s">
        <v>15</v>
      </c>
      <c r="F45" s="106"/>
      <c r="G45" s="107"/>
      <c r="H45" s="101">
        <v>3672468</v>
      </c>
      <c r="I45" s="82"/>
      <c r="J45" s="9"/>
      <c r="K45" s="9"/>
      <c r="L45" s="9"/>
    </row>
    <row r="46" spans="1:12" ht="12.75">
      <c r="A46" s="102" t="s">
        <v>32</v>
      </c>
      <c r="B46" s="103"/>
      <c r="C46" s="103"/>
      <c r="D46" s="104"/>
      <c r="E46" s="105" t="s">
        <v>15</v>
      </c>
      <c r="F46" s="106"/>
      <c r="G46" s="107"/>
      <c r="H46" s="101">
        <v>3654362</v>
      </c>
      <c r="I46" s="82"/>
      <c r="J46" s="9"/>
      <c r="K46" s="9"/>
      <c r="L46" s="9"/>
    </row>
    <row r="47" spans="1:12" ht="12.75">
      <c r="A47" s="102" t="s">
        <v>33</v>
      </c>
      <c r="B47" s="103"/>
      <c r="C47" s="103"/>
      <c r="D47" s="104"/>
      <c r="E47" s="105" t="s">
        <v>15</v>
      </c>
      <c r="F47" s="106"/>
      <c r="G47" s="107"/>
      <c r="H47" s="101">
        <v>3654354</v>
      </c>
      <c r="I47" s="82"/>
      <c r="J47" s="9"/>
      <c r="K47" s="9"/>
      <c r="L47" s="9"/>
    </row>
    <row r="48" spans="1:12" ht="12.75">
      <c r="A48" s="83" t="s">
        <v>34</v>
      </c>
      <c r="B48" s="28"/>
      <c r="C48" s="28"/>
      <c r="D48" s="24"/>
      <c r="E48" s="105" t="s">
        <v>15</v>
      </c>
      <c r="F48" s="106"/>
      <c r="G48" s="107"/>
      <c r="H48" s="101">
        <v>1114328</v>
      </c>
      <c r="I48" s="82"/>
      <c r="J48" s="9"/>
      <c r="K48" s="9"/>
      <c r="L48" s="9"/>
    </row>
    <row r="49" spans="1:12" ht="12.75">
      <c r="A49" s="102" t="s">
        <v>35</v>
      </c>
      <c r="B49" s="103"/>
      <c r="C49" s="103"/>
      <c r="D49" s="104"/>
      <c r="E49" s="105" t="s">
        <v>347</v>
      </c>
      <c r="F49" s="106"/>
      <c r="G49" s="107"/>
      <c r="H49" s="101"/>
      <c r="I49" s="82"/>
      <c r="J49" s="9"/>
      <c r="K49" s="9"/>
      <c r="L49" s="9"/>
    </row>
    <row r="50" spans="1:12" ht="12.75">
      <c r="A50" s="85"/>
      <c r="B50" s="29"/>
      <c r="C50" s="29"/>
      <c r="D50" s="19"/>
      <c r="E50" s="19"/>
      <c r="F50" s="29"/>
      <c r="G50" s="19"/>
      <c r="H50" s="19"/>
      <c r="I50" s="86"/>
      <c r="J50" s="9"/>
      <c r="K50" s="9"/>
      <c r="L50" s="9"/>
    </row>
    <row r="51" spans="1:12" ht="12.75" customHeight="1">
      <c r="A51" s="139" t="s">
        <v>64</v>
      </c>
      <c r="B51" s="140"/>
      <c r="C51" s="161"/>
      <c r="D51" s="162"/>
      <c r="E51" s="24"/>
      <c r="F51" s="163"/>
      <c r="G51" s="164"/>
      <c r="H51" s="164"/>
      <c r="I51" s="165"/>
      <c r="J51" s="9"/>
      <c r="K51" s="9"/>
      <c r="L51" s="9"/>
    </row>
    <row r="52" spans="1:12" ht="12.75">
      <c r="A52" s="84"/>
      <c r="B52" s="27"/>
      <c r="C52" s="166"/>
      <c r="D52" s="167"/>
      <c r="E52" s="15"/>
      <c r="F52" s="166"/>
      <c r="G52" s="168"/>
      <c r="H52" s="30"/>
      <c r="I52" s="87"/>
      <c r="J52" s="9"/>
      <c r="K52" s="9"/>
      <c r="L52" s="9"/>
    </row>
    <row r="53" spans="1:12" ht="12.75" customHeight="1">
      <c r="A53" s="139" t="s">
        <v>65</v>
      </c>
      <c r="B53" s="140"/>
      <c r="C53" s="163" t="s">
        <v>36</v>
      </c>
      <c r="D53" s="169"/>
      <c r="E53" s="169"/>
      <c r="F53" s="169"/>
      <c r="G53" s="169"/>
      <c r="H53" s="169"/>
      <c r="I53" s="170"/>
      <c r="J53" s="9"/>
      <c r="K53" s="9"/>
      <c r="L53" s="9"/>
    </row>
    <row r="54" spans="1:12" ht="12.75">
      <c r="A54" s="77"/>
      <c r="B54" s="21"/>
      <c r="C54" s="20" t="s">
        <v>66</v>
      </c>
      <c r="D54" s="15"/>
      <c r="E54" s="15"/>
      <c r="F54" s="15"/>
      <c r="G54" s="15"/>
      <c r="H54" s="15"/>
      <c r="I54" s="78"/>
      <c r="J54" s="9"/>
      <c r="K54" s="9"/>
      <c r="L54" s="9"/>
    </row>
    <row r="55" spans="1:12" ht="12.75">
      <c r="A55" s="139" t="s">
        <v>67</v>
      </c>
      <c r="B55" s="140"/>
      <c r="C55" s="146" t="s">
        <v>37</v>
      </c>
      <c r="D55" s="142"/>
      <c r="E55" s="143"/>
      <c r="F55" s="15"/>
      <c r="G55" s="41" t="s">
        <v>68</v>
      </c>
      <c r="H55" s="146" t="s">
        <v>38</v>
      </c>
      <c r="I55" s="143"/>
      <c r="J55" s="9"/>
      <c r="K55" s="9"/>
      <c r="L55" s="9"/>
    </row>
    <row r="56" spans="1:12" ht="12.75">
      <c r="A56" s="77"/>
      <c r="B56" s="21"/>
      <c r="C56" s="20"/>
      <c r="D56" s="15"/>
      <c r="E56" s="15"/>
      <c r="F56" s="15"/>
      <c r="G56" s="15"/>
      <c r="H56" s="15"/>
      <c r="I56" s="78"/>
      <c r="J56" s="9"/>
      <c r="K56" s="9"/>
      <c r="L56" s="9"/>
    </row>
    <row r="57" spans="1:12" ht="12.75" customHeight="1">
      <c r="A57" s="139" t="s">
        <v>69</v>
      </c>
      <c r="B57" s="140"/>
      <c r="C57" s="141" t="s">
        <v>39</v>
      </c>
      <c r="D57" s="142"/>
      <c r="E57" s="142"/>
      <c r="F57" s="142"/>
      <c r="G57" s="142"/>
      <c r="H57" s="142"/>
      <c r="I57" s="143"/>
      <c r="J57" s="9"/>
      <c r="K57" s="9"/>
      <c r="L57" s="9"/>
    </row>
    <row r="58" spans="1:12" ht="12.75">
      <c r="A58" s="77"/>
      <c r="B58" s="21"/>
      <c r="C58" s="15"/>
      <c r="D58" s="15"/>
      <c r="E58" s="15"/>
      <c r="F58" s="15"/>
      <c r="G58" s="15"/>
      <c r="H58" s="15"/>
      <c r="I58" s="78"/>
      <c r="J58" s="9"/>
      <c r="K58" s="9"/>
      <c r="L58" s="9"/>
    </row>
    <row r="59" spans="1:12" ht="12.75">
      <c r="A59" s="144" t="s">
        <v>70</v>
      </c>
      <c r="B59" s="145"/>
      <c r="C59" s="146" t="s">
        <v>40</v>
      </c>
      <c r="D59" s="142"/>
      <c r="E59" s="142"/>
      <c r="F59" s="142"/>
      <c r="G59" s="142"/>
      <c r="H59" s="142"/>
      <c r="I59" s="147"/>
      <c r="J59" s="9"/>
      <c r="K59" s="9"/>
      <c r="L59" s="9"/>
    </row>
    <row r="60" spans="1:12" ht="12.75">
      <c r="A60" s="88"/>
      <c r="B60" s="19"/>
      <c r="C60" s="157" t="s">
        <v>71</v>
      </c>
      <c r="D60" s="157"/>
      <c r="E60" s="157"/>
      <c r="F60" s="157"/>
      <c r="G60" s="157"/>
      <c r="H60" s="157"/>
      <c r="I60" s="89"/>
      <c r="J60" s="9"/>
      <c r="K60" s="9"/>
      <c r="L60" s="9"/>
    </row>
    <row r="61" spans="1:12" ht="12.75">
      <c r="A61" s="88"/>
      <c r="B61" s="19"/>
      <c r="C61" s="31"/>
      <c r="D61" s="31"/>
      <c r="E61" s="31"/>
      <c r="F61" s="31"/>
      <c r="G61" s="31"/>
      <c r="H61" s="31"/>
      <c r="I61" s="89"/>
      <c r="J61" s="9"/>
      <c r="K61" s="9"/>
      <c r="L61" s="9"/>
    </row>
    <row r="62" spans="1:12" ht="12.75">
      <c r="A62" s="88"/>
      <c r="B62" s="148" t="s">
        <v>72</v>
      </c>
      <c r="C62" s="149"/>
      <c r="D62" s="149"/>
      <c r="E62" s="149"/>
      <c r="F62" s="39"/>
      <c r="G62" s="39"/>
      <c r="H62" s="39"/>
      <c r="I62" s="90"/>
      <c r="J62" s="9"/>
      <c r="K62" s="9"/>
      <c r="L62" s="9"/>
    </row>
    <row r="63" spans="1:12" ht="12.75">
      <c r="A63" s="88"/>
      <c r="B63" s="150" t="s">
        <v>73</v>
      </c>
      <c r="C63" s="151"/>
      <c r="D63" s="151"/>
      <c r="E63" s="151"/>
      <c r="F63" s="151"/>
      <c r="G63" s="151"/>
      <c r="H63" s="151"/>
      <c r="I63" s="152"/>
      <c r="J63" s="9"/>
      <c r="K63" s="9"/>
      <c r="L63" s="9"/>
    </row>
    <row r="64" spans="1:12" ht="12.75">
      <c r="A64" s="88"/>
      <c r="B64" s="150" t="s">
        <v>74</v>
      </c>
      <c r="C64" s="151"/>
      <c r="D64" s="151"/>
      <c r="E64" s="151"/>
      <c r="F64" s="151"/>
      <c r="G64" s="151"/>
      <c r="H64" s="151"/>
      <c r="I64" s="90"/>
      <c r="J64" s="9"/>
      <c r="K64" s="9"/>
      <c r="L64" s="9"/>
    </row>
    <row r="65" spans="1:12" ht="12.75">
      <c r="A65" s="88"/>
      <c r="B65" s="150" t="s">
        <v>75</v>
      </c>
      <c r="C65" s="151"/>
      <c r="D65" s="151"/>
      <c r="E65" s="151"/>
      <c r="F65" s="151"/>
      <c r="G65" s="151"/>
      <c r="H65" s="151"/>
      <c r="I65" s="152"/>
      <c r="J65" s="9"/>
      <c r="K65" s="9"/>
      <c r="L65" s="9"/>
    </row>
    <row r="66" spans="1:12" ht="12.75">
      <c r="A66" s="88"/>
      <c r="B66" s="153" t="s">
        <v>76</v>
      </c>
      <c r="C66" s="154"/>
      <c r="D66" s="154"/>
      <c r="E66" s="154"/>
      <c r="F66" s="154"/>
      <c r="G66" s="154"/>
      <c r="H66" s="154"/>
      <c r="I66" s="155"/>
      <c r="J66" s="9"/>
      <c r="K66" s="9"/>
      <c r="L66" s="9"/>
    </row>
    <row r="67" spans="1:12" ht="12.75">
      <c r="A67" s="88"/>
      <c r="B67" s="127"/>
      <c r="C67" s="127"/>
      <c r="D67" s="127"/>
      <c r="E67" s="127"/>
      <c r="F67" s="127"/>
      <c r="G67" s="127"/>
      <c r="H67" s="127"/>
      <c r="I67" s="127"/>
      <c r="J67" s="9"/>
      <c r="K67" s="9"/>
      <c r="L67" s="9"/>
    </row>
    <row r="68" spans="1:12" ht="13.5" thickBot="1">
      <c r="A68" s="91" t="s">
        <v>1</v>
      </c>
      <c r="B68" s="15"/>
      <c r="C68" s="15"/>
      <c r="D68" s="15"/>
      <c r="E68" s="15"/>
      <c r="F68" s="15"/>
      <c r="G68" s="32"/>
      <c r="H68" s="33"/>
      <c r="I68" s="92"/>
      <c r="J68" s="9"/>
      <c r="K68" s="9"/>
      <c r="L68" s="9"/>
    </row>
    <row r="69" spans="1:12" ht="12.75">
      <c r="A69" s="73"/>
      <c r="B69" s="15"/>
      <c r="C69" s="15"/>
      <c r="D69" s="15"/>
      <c r="E69" s="19" t="s">
        <v>2</v>
      </c>
      <c r="F69" s="28"/>
      <c r="G69" s="158" t="s">
        <v>77</v>
      </c>
      <c r="H69" s="159"/>
      <c r="I69" s="160"/>
      <c r="J69" s="9"/>
      <c r="K69" s="9"/>
      <c r="L69" s="9"/>
    </row>
    <row r="70" spans="1:12" ht="12.75">
      <c r="A70" s="93"/>
      <c r="B70" s="94"/>
      <c r="C70" s="95"/>
      <c r="D70" s="95"/>
      <c r="E70" s="95"/>
      <c r="F70" s="95"/>
      <c r="G70" s="137"/>
      <c r="H70" s="138"/>
      <c r="I70" s="96"/>
      <c r="J70" s="9"/>
      <c r="K70" s="9"/>
      <c r="L70" s="9"/>
    </row>
  </sheetData>
  <sheetProtection/>
  <protectedRanges>
    <protectedRange sqref="E2 H2 C6:D6 C8:D8 C10:D10 C14:D14 F14:I14 C16:I16 C18:I18 C20:I20 C24:G24 C22:F22 C26 I26 I24" name="Range1"/>
    <protectedRange sqref="C12:I12" name="Range1_1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5:B55"/>
    <mergeCell ref="C55:E55"/>
    <mergeCell ref="H55:I55"/>
    <mergeCell ref="A24:B24"/>
    <mergeCell ref="D24:G24"/>
    <mergeCell ref="A26:B26"/>
    <mergeCell ref="G26:H26"/>
    <mergeCell ref="A28:D28"/>
    <mergeCell ref="E28:G28"/>
    <mergeCell ref="H28:I28"/>
    <mergeCell ref="A1:C1"/>
    <mergeCell ref="C60:H60"/>
    <mergeCell ref="G69:I69"/>
    <mergeCell ref="A53:B53"/>
    <mergeCell ref="A51:B51"/>
    <mergeCell ref="C51:D51"/>
    <mergeCell ref="F51:I51"/>
    <mergeCell ref="C52:D52"/>
    <mergeCell ref="F52:G52"/>
    <mergeCell ref="C53:I53"/>
    <mergeCell ref="G70:H70"/>
    <mergeCell ref="A57:B57"/>
    <mergeCell ref="C57:I57"/>
    <mergeCell ref="A59:B59"/>
    <mergeCell ref="C59:I59"/>
    <mergeCell ref="B62:E62"/>
    <mergeCell ref="B63:I63"/>
    <mergeCell ref="B64:H64"/>
    <mergeCell ref="B65:I65"/>
    <mergeCell ref="B66:I66"/>
  </mergeCells>
  <conditionalFormatting sqref="H29:H4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7" r:id="rId3" display="branka.velkovski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73">
      <selection activeCell="M117" sqref="M117"/>
    </sheetView>
  </sheetViews>
  <sheetFormatPr defaultColWidth="9.140625" defaultRowHeight="12.75"/>
  <cols>
    <col min="1" max="9" width="9.140625" style="42" customWidth="1"/>
    <col min="10" max="10" width="11.8515625" style="42" customWidth="1"/>
    <col min="11" max="11" width="12.140625" style="42" bestFit="1" customWidth="1"/>
    <col min="12" max="12" width="12.8515625" style="42" bestFit="1" customWidth="1"/>
    <col min="13" max="16384" width="9.140625" style="42" customWidth="1"/>
  </cols>
  <sheetData>
    <row r="1" spans="1:11" ht="12.75" customHeight="1">
      <c r="A1" s="209" t="s">
        <v>78</v>
      </c>
      <c r="B1" s="209" t="s">
        <v>78</v>
      </c>
      <c r="C1" s="209" t="s">
        <v>78</v>
      </c>
      <c r="D1" s="209" t="s">
        <v>78</v>
      </c>
      <c r="E1" s="209" t="s">
        <v>78</v>
      </c>
      <c r="F1" s="209" t="s">
        <v>78</v>
      </c>
      <c r="G1" s="209" t="s">
        <v>78</v>
      </c>
      <c r="H1" s="209" t="s">
        <v>78</v>
      </c>
      <c r="I1" s="209" t="s">
        <v>78</v>
      </c>
      <c r="J1" s="209" t="s">
        <v>78</v>
      </c>
      <c r="K1" s="209" t="s">
        <v>78</v>
      </c>
    </row>
    <row r="2" spans="1:11" ht="12.75" customHeight="1">
      <c r="A2" s="210" t="s">
        <v>349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79</v>
      </c>
      <c r="B3" s="212" t="s">
        <v>79</v>
      </c>
      <c r="C3" s="212" t="s">
        <v>79</v>
      </c>
      <c r="D3" s="212" t="s">
        <v>79</v>
      </c>
      <c r="E3" s="212" t="s">
        <v>79</v>
      </c>
      <c r="F3" s="212" t="s">
        <v>79</v>
      </c>
      <c r="G3" s="212" t="s">
        <v>79</v>
      </c>
      <c r="H3" s="212" t="s">
        <v>79</v>
      </c>
      <c r="I3" s="212" t="s">
        <v>79</v>
      </c>
      <c r="J3" s="212" t="s">
        <v>79</v>
      </c>
      <c r="K3" s="213" t="s">
        <v>79</v>
      </c>
    </row>
    <row r="4" spans="1:11" ht="22.5" customHeight="1">
      <c r="A4" s="214" t="s">
        <v>80</v>
      </c>
      <c r="B4" s="215" t="s">
        <v>80</v>
      </c>
      <c r="C4" s="215" t="s">
        <v>80</v>
      </c>
      <c r="D4" s="215" t="s">
        <v>80</v>
      </c>
      <c r="E4" s="215" t="s">
        <v>80</v>
      </c>
      <c r="F4" s="215" t="s">
        <v>80</v>
      </c>
      <c r="G4" s="215" t="s">
        <v>80</v>
      </c>
      <c r="H4" s="216" t="s">
        <v>80</v>
      </c>
      <c r="I4" s="48" t="s">
        <v>81</v>
      </c>
      <c r="J4" s="49" t="s">
        <v>82</v>
      </c>
      <c r="K4" s="50" t="s">
        <v>83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47">
        <v>2</v>
      </c>
      <c r="J5" s="46">
        <v>3</v>
      </c>
      <c r="K5" s="46">
        <v>4</v>
      </c>
    </row>
    <row r="6" spans="1:11" ht="12.75">
      <c r="A6" s="200" t="s">
        <v>84</v>
      </c>
      <c r="B6" s="201" t="s">
        <v>84</v>
      </c>
      <c r="C6" s="201" t="s">
        <v>84</v>
      </c>
      <c r="D6" s="201" t="s">
        <v>84</v>
      </c>
      <c r="E6" s="201" t="s">
        <v>84</v>
      </c>
      <c r="F6" s="201" t="s">
        <v>84</v>
      </c>
      <c r="G6" s="201" t="s">
        <v>84</v>
      </c>
      <c r="H6" s="201" t="s">
        <v>84</v>
      </c>
      <c r="I6" s="201" t="s">
        <v>84</v>
      </c>
      <c r="J6" s="201" t="s">
        <v>84</v>
      </c>
      <c r="K6" s="202" t="s">
        <v>84</v>
      </c>
    </row>
    <row r="7" spans="1:11" ht="12.75">
      <c r="A7" s="203" t="s">
        <v>85</v>
      </c>
      <c r="B7" s="204" t="s">
        <v>85</v>
      </c>
      <c r="C7" s="204" t="s">
        <v>85</v>
      </c>
      <c r="D7" s="204" t="s">
        <v>85</v>
      </c>
      <c r="E7" s="204" t="s">
        <v>85</v>
      </c>
      <c r="F7" s="204" t="s">
        <v>85</v>
      </c>
      <c r="G7" s="204" t="s">
        <v>85</v>
      </c>
      <c r="H7" s="205" t="s">
        <v>85</v>
      </c>
      <c r="I7" s="3">
        <v>1</v>
      </c>
      <c r="J7" s="5">
        <v>0</v>
      </c>
      <c r="K7" s="5">
        <v>0</v>
      </c>
    </row>
    <row r="8" spans="1:11" ht="12.75">
      <c r="A8" s="206" t="s">
        <v>86</v>
      </c>
      <c r="B8" s="207" t="s">
        <v>86</v>
      </c>
      <c r="C8" s="207" t="s">
        <v>86</v>
      </c>
      <c r="D8" s="207" t="s">
        <v>86</v>
      </c>
      <c r="E8" s="207" t="s">
        <v>86</v>
      </c>
      <c r="F8" s="207" t="s">
        <v>86</v>
      </c>
      <c r="G8" s="207" t="s">
        <v>86</v>
      </c>
      <c r="H8" s="208" t="s">
        <v>86</v>
      </c>
      <c r="I8" s="1">
        <v>2</v>
      </c>
      <c r="J8" s="43">
        <f>J9+J16+J26+J35+J39</f>
        <v>1478441134</v>
      </c>
      <c r="K8" s="43">
        <f>K9+K16+K26+K35+K39</f>
        <v>1490245532</v>
      </c>
    </row>
    <row r="9" spans="1:11" ht="12.75">
      <c r="A9" s="217" t="s">
        <v>87</v>
      </c>
      <c r="B9" s="218" t="s">
        <v>87</v>
      </c>
      <c r="C9" s="218" t="s">
        <v>87</v>
      </c>
      <c r="D9" s="218" t="s">
        <v>87</v>
      </c>
      <c r="E9" s="218" t="s">
        <v>87</v>
      </c>
      <c r="F9" s="218" t="s">
        <v>87</v>
      </c>
      <c r="G9" s="218" t="s">
        <v>87</v>
      </c>
      <c r="H9" s="219" t="s">
        <v>87</v>
      </c>
      <c r="I9" s="1">
        <v>3</v>
      </c>
      <c r="J9" s="43">
        <f>SUM(J10:J15)</f>
        <v>33926181</v>
      </c>
      <c r="K9" s="43">
        <f>SUM(K10:K15)</f>
        <v>35856277</v>
      </c>
    </row>
    <row r="10" spans="1:11" ht="12.75">
      <c r="A10" s="217" t="s">
        <v>88</v>
      </c>
      <c r="B10" s="218" t="s">
        <v>88</v>
      </c>
      <c r="C10" s="218" t="s">
        <v>88</v>
      </c>
      <c r="D10" s="218" t="s">
        <v>88</v>
      </c>
      <c r="E10" s="218" t="s">
        <v>88</v>
      </c>
      <c r="F10" s="218" t="s">
        <v>88</v>
      </c>
      <c r="G10" s="218" t="s">
        <v>88</v>
      </c>
      <c r="H10" s="219" t="s">
        <v>88</v>
      </c>
      <c r="I10" s="1">
        <v>4</v>
      </c>
      <c r="J10" s="6">
        <v>7640875</v>
      </c>
      <c r="K10" s="6">
        <v>7626643</v>
      </c>
    </row>
    <row r="11" spans="1:11" ht="12.75">
      <c r="A11" s="217" t="s">
        <v>89</v>
      </c>
      <c r="B11" s="218" t="s">
        <v>89</v>
      </c>
      <c r="C11" s="218" t="s">
        <v>89</v>
      </c>
      <c r="D11" s="218" t="s">
        <v>89</v>
      </c>
      <c r="E11" s="218" t="s">
        <v>89</v>
      </c>
      <c r="F11" s="218" t="s">
        <v>89</v>
      </c>
      <c r="G11" s="218" t="s">
        <v>89</v>
      </c>
      <c r="H11" s="219" t="s">
        <v>89</v>
      </c>
      <c r="I11" s="1">
        <v>5</v>
      </c>
      <c r="J11" s="6">
        <v>5041108</v>
      </c>
      <c r="K11" s="6">
        <v>5365879</v>
      </c>
    </row>
    <row r="12" spans="1:11" ht="12.75">
      <c r="A12" s="217" t="s">
        <v>0</v>
      </c>
      <c r="B12" s="218" t="s">
        <v>0</v>
      </c>
      <c r="C12" s="218" t="s">
        <v>0</v>
      </c>
      <c r="D12" s="218" t="s">
        <v>0</v>
      </c>
      <c r="E12" s="218" t="s">
        <v>0</v>
      </c>
      <c r="F12" s="218" t="s">
        <v>0</v>
      </c>
      <c r="G12" s="218" t="s">
        <v>0</v>
      </c>
      <c r="H12" s="219" t="s">
        <v>0</v>
      </c>
      <c r="I12" s="1">
        <v>6</v>
      </c>
      <c r="J12" s="6">
        <v>7500898</v>
      </c>
      <c r="K12" s="6">
        <v>7568758</v>
      </c>
    </row>
    <row r="13" spans="1:11" ht="12.75">
      <c r="A13" s="217" t="s">
        <v>90</v>
      </c>
      <c r="B13" s="218" t="s">
        <v>90</v>
      </c>
      <c r="C13" s="218" t="s">
        <v>90</v>
      </c>
      <c r="D13" s="218" t="s">
        <v>90</v>
      </c>
      <c r="E13" s="218" t="s">
        <v>90</v>
      </c>
      <c r="F13" s="218" t="s">
        <v>90</v>
      </c>
      <c r="G13" s="218" t="s">
        <v>90</v>
      </c>
      <c r="H13" s="219" t="s">
        <v>90</v>
      </c>
      <c r="I13" s="1">
        <v>7</v>
      </c>
      <c r="J13" s="6">
        <v>477797</v>
      </c>
      <c r="K13" s="6">
        <v>0</v>
      </c>
    </row>
    <row r="14" spans="1:11" ht="12.75">
      <c r="A14" s="217" t="s">
        <v>91</v>
      </c>
      <c r="B14" s="218" t="s">
        <v>91</v>
      </c>
      <c r="C14" s="218" t="s">
        <v>91</v>
      </c>
      <c r="D14" s="218" t="s">
        <v>91</v>
      </c>
      <c r="E14" s="218" t="s">
        <v>91</v>
      </c>
      <c r="F14" s="218" t="s">
        <v>91</v>
      </c>
      <c r="G14" s="218" t="s">
        <v>91</v>
      </c>
      <c r="H14" s="219" t="s">
        <v>91</v>
      </c>
      <c r="I14" s="1">
        <v>8</v>
      </c>
      <c r="J14" s="6">
        <v>12878487</v>
      </c>
      <c r="K14" s="6">
        <v>14929194</v>
      </c>
    </row>
    <row r="15" spans="1:11" ht="12.75">
      <c r="A15" s="217" t="s">
        <v>92</v>
      </c>
      <c r="B15" s="218" t="s">
        <v>92</v>
      </c>
      <c r="C15" s="218" t="s">
        <v>92</v>
      </c>
      <c r="D15" s="218" t="s">
        <v>92</v>
      </c>
      <c r="E15" s="218" t="s">
        <v>92</v>
      </c>
      <c r="F15" s="218" t="s">
        <v>92</v>
      </c>
      <c r="G15" s="218" t="s">
        <v>92</v>
      </c>
      <c r="H15" s="219" t="s">
        <v>92</v>
      </c>
      <c r="I15" s="1">
        <v>9</v>
      </c>
      <c r="J15" s="6">
        <v>387016</v>
      </c>
      <c r="K15" s="6">
        <v>365803</v>
      </c>
    </row>
    <row r="16" spans="1:11" ht="12.75">
      <c r="A16" s="217" t="s">
        <v>93</v>
      </c>
      <c r="B16" s="218" t="s">
        <v>93</v>
      </c>
      <c r="C16" s="218" t="s">
        <v>93</v>
      </c>
      <c r="D16" s="218" t="s">
        <v>93</v>
      </c>
      <c r="E16" s="218" t="s">
        <v>93</v>
      </c>
      <c r="F16" s="218" t="s">
        <v>93</v>
      </c>
      <c r="G16" s="218" t="s">
        <v>93</v>
      </c>
      <c r="H16" s="219" t="s">
        <v>93</v>
      </c>
      <c r="I16" s="1">
        <v>10</v>
      </c>
      <c r="J16" s="43">
        <f>SUM(J17:J25)</f>
        <v>1157484397</v>
      </c>
      <c r="K16" s="43">
        <f>SUM(K17:K25)</f>
        <v>1153616696</v>
      </c>
    </row>
    <row r="17" spans="1:11" ht="12.75">
      <c r="A17" s="217" t="s">
        <v>94</v>
      </c>
      <c r="B17" s="218" t="s">
        <v>94</v>
      </c>
      <c r="C17" s="218" t="s">
        <v>94</v>
      </c>
      <c r="D17" s="218" t="s">
        <v>94</v>
      </c>
      <c r="E17" s="218" t="s">
        <v>94</v>
      </c>
      <c r="F17" s="218" t="s">
        <v>94</v>
      </c>
      <c r="G17" s="218" t="s">
        <v>94</v>
      </c>
      <c r="H17" s="219" t="s">
        <v>94</v>
      </c>
      <c r="I17" s="1">
        <v>11</v>
      </c>
      <c r="J17" s="6">
        <v>158130608</v>
      </c>
      <c r="K17" s="6">
        <v>158394188</v>
      </c>
    </row>
    <row r="18" spans="1:11" ht="12.75">
      <c r="A18" s="217" t="s">
        <v>95</v>
      </c>
      <c r="B18" s="218" t="s">
        <v>95</v>
      </c>
      <c r="C18" s="218" t="s">
        <v>95</v>
      </c>
      <c r="D18" s="218" t="s">
        <v>95</v>
      </c>
      <c r="E18" s="218" t="s">
        <v>95</v>
      </c>
      <c r="F18" s="218" t="s">
        <v>95</v>
      </c>
      <c r="G18" s="218" t="s">
        <v>95</v>
      </c>
      <c r="H18" s="219" t="s">
        <v>95</v>
      </c>
      <c r="I18" s="1">
        <v>12</v>
      </c>
      <c r="J18" s="6">
        <v>351183758</v>
      </c>
      <c r="K18" s="6">
        <v>397964314</v>
      </c>
    </row>
    <row r="19" spans="1:11" ht="12.75">
      <c r="A19" s="217" t="s">
        <v>96</v>
      </c>
      <c r="B19" s="218" t="s">
        <v>96</v>
      </c>
      <c r="C19" s="218" t="s">
        <v>96</v>
      </c>
      <c r="D19" s="218" t="s">
        <v>96</v>
      </c>
      <c r="E19" s="218" t="s">
        <v>96</v>
      </c>
      <c r="F19" s="218" t="s">
        <v>96</v>
      </c>
      <c r="G19" s="218" t="s">
        <v>96</v>
      </c>
      <c r="H19" s="219" t="s">
        <v>96</v>
      </c>
      <c r="I19" s="1">
        <v>13</v>
      </c>
      <c r="J19" s="6">
        <v>221163585</v>
      </c>
      <c r="K19" s="6">
        <v>244656383</v>
      </c>
    </row>
    <row r="20" spans="1:11" ht="12.75">
      <c r="A20" s="217" t="s">
        <v>97</v>
      </c>
      <c r="B20" s="218" t="s">
        <v>97</v>
      </c>
      <c r="C20" s="218" t="s">
        <v>97</v>
      </c>
      <c r="D20" s="218" t="s">
        <v>97</v>
      </c>
      <c r="E20" s="218" t="s">
        <v>97</v>
      </c>
      <c r="F20" s="218" t="s">
        <v>97</v>
      </c>
      <c r="G20" s="218" t="s">
        <v>97</v>
      </c>
      <c r="H20" s="219" t="s">
        <v>97</v>
      </c>
      <c r="I20" s="1">
        <v>14</v>
      </c>
      <c r="J20" s="6">
        <v>74386781</v>
      </c>
      <c r="K20" s="6">
        <v>82826162</v>
      </c>
    </row>
    <row r="21" spans="1:11" ht="12.75">
      <c r="A21" s="217" t="s">
        <v>98</v>
      </c>
      <c r="B21" s="218" t="s">
        <v>98</v>
      </c>
      <c r="C21" s="218" t="s">
        <v>98</v>
      </c>
      <c r="D21" s="218" t="s">
        <v>98</v>
      </c>
      <c r="E21" s="218" t="s">
        <v>98</v>
      </c>
      <c r="F21" s="218" t="s">
        <v>98</v>
      </c>
      <c r="G21" s="218" t="s">
        <v>98</v>
      </c>
      <c r="H21" s="219" t="s">
        <v>98</v>
      </c>
      <c r="I21" s="1">
        <v>15</v>
      </c>
      <c r="J21" s="6">
        <v>0</v>
      </c>
      <c r="K21" s="6">
        <v>0</v>
      </c>
    </row>
    <row r="22" spans="1:11" ht="12.75">
      <c r="A22" s="217" t="s">
        <v>99</v>
      </c>
      <c r="B22" s="218" t="s">
        <v>99</v>
      </c>
      <c r="C22" s="218" t="s">
        <v>99</v>
      </c>
      <c r="D22" s="218" t="s">
        <v>99</v>
      </c>
      <c r="E22" s="218" t="s">
        <v>99</v>
      </c>
      <c r="F22" s="218" t="s">
        <v>99</v>
      </c>
      <c r="G22" s="218" t="s">
        <v>99</v>
      </c>
      <c r="H22" s="219" t="s">
        <v>99</v>
      </c>
      <c r="I22" s="1">
        <v>16</v>
      </c>
      <c r="J22" s="6">
        <v>7570446</v>
      </c>
      <c r="K22" s="6">
        <v>6940688</v>
      </c>
    </row>
    <row r="23" spans="1:11" ht="12.75">
      <c r="A23" s="217" t="s">
        <v>100</v>
      </c>
      <c r="B23" s="218" t="s">
        <v>100</v>
      </c>
      <c r="C23" s="218" t="s">
        <v>100</v>
      </c>
      <c r="D23" s="218" t="s">
        <v>100</v>
      </c>
      <c r="E23" s="218" t="s">
        <v>100</v>
      </c>
      <c r="F23" s="218" t="s">
        <v>100</v>
      </c>
      <c r="G23" s="218" t="s">
        <v>100</v>
      </c>
      <c r="H23" s="219" t="s">
        <v>100</v>
      </c>
      <c r="I23" s="1">
        <v>17</v>
      </c>
      <c r="J23" s="6">
        <v>251691275</v>
      </c>
      <c r="K23" s="6">
        <v>168415267</v>
      </c>
    </row>
    <row r="24" spans="1:11" ht="12.75">
      <c r="A24" s="217" t="s">
        <v>101</v>
      </c>
      <c r="B24" s="218" t="s">
        <v>101</v>
      </c>
      <c r="C24" s="218" t="s">
        <v>101</v>
      </c>
      <c r="D24" s="218" t="s">
        <v>101</v>
      </c>
      <c r="E24" s="218" t="s">
        <v>101</v>
      </c>
      <c r="F24" s="218" t="s">
        <v>101</v>
      </c>
      <c r="G24" s="218" t="s">
        <v>101</v>
      </c>
      <c r="H24" s="219" t="s">
        <v>101</v>
      </c>
      <c r="I24" s="1">
        <v>18</v>
      </c>
      <c r="J24" s="6">
        <v>690173</v>
      </c>
      <c r="K24" s="6">
        <v>2496156</v>
      </c>
    </row>
    <row r="25" spans="1:11" ht="12.75">
      <c r="A25" s="217" t="s">
        <v>102</v>
      </c>
      <c r="B25" s="218" t="s">
        <v>102</v>
      </c>
      <c r="C25" s="218" t="s">
        <v>102</v>
      </c>
      <c r="D25" s="218" t="s">
        <v>102</v>
      </c>
      <c r="E25" s="218" t="s">
        <v>102</v>
      </c>
      <c r="F25" s="218" t="s">
        <v>102</v>
      </c>
      <c r="G25" s="218" t="s">
        <v>102</v>
      </c>
      <c r="H25" s="219" t="s">
        <v>102</v>
      </c>
      <c r="I25" s="1">
        <v>19</v>
      </c>
      <c r="J25" s="6">
        <v>92667771</v>
      </c>
      <c r="K25" s="6">
        <v>91923538</v>
      </c>
    </row>
    <row r="26" spans="1:11" ht="12.75">
      <c r="A26" s="217" t="s">
        <v>103</v>
      </c>
      <c r="B26" s="218" t="s">
        <v>103</v>
      </c>
      <c r="C26" s="218" t="s">
        <v>103</v>
      </c>
      <c r="D26" s="218" t="s">
        <v>103</v>
      </c>
      <c r="E26" s="218" t="s">
        <v>103</v>
      </c>
      <c r="F26" s="218" t="s">
        <v>103</v>
      </c>
      <c r="G26" s="218" t="s">
        <v>103</v>
      </c>
      <c r="H26" s="219" t="s">
        <v>103</v>
      </c>
      <c r="I26" s="1">
        <v>20</v>
      </c>
      <c r="J26" s="43">
        <f>SUM(J27:J34)</f>
        <v>260282408</v>
      </c>
      <c r="K26" s="43">
        <f>SUM(K27:K34)</f>
        <v>273724899</v>
      </c>
    </row>
    <row r="27" spans="1:11" ht="12.75">
      <c r="A27" s="217" t="s">
        <v>104</v>
      </c>
      <c r="B27" s="218" t="s">
        <v>104</v>
      </c>
      <c r="C27" s="218" t="s">
        <v>104</v>
      </c>
      <c r="D27" s="218" t="s">
        <v>104</v>
      </c>
      <c r="E27" s="218" t="s">
        <v>104</v>
      </c>
      <c r="F27" s="218" t="s">
        <v>104</v>
      </c>
      <c r="G27" s="218" t="s">
        <v>104</v>
      </c>
      <c r="H27" s="219" t="s">
        <v>104</v>
      </c>
      <c r="I27" s="1">
        <v>21</v>
      </c>
      <c r="J27" s="6">
        <v>293704</v>
      </c>
      <c r="K27" s="6">
        <v>290067</v>
      </c>
    </row>
    <row r="28" spans="1:11" ht="12.75">
      <c r="A28" s="217" t="s">
        <v>105</v>
      </c>
      <c r="B28" s="218" t="s">
        <v>105</v>
      </c>
      <c r="C28" s="218" t="s">
        <v>105</v>
      </c>
      <c r="D28" s="218" t="s">
        <v>105</v>
      </c>
      <c r="E28" s="218" t="s">
        <v>105</v>
      </c>
      <c r="F28" s="218" t="s">
        <v>105</v>
      </c>
      <c r="G28" s="218" t="s">
        <v>105</v>
      </c>
      <c r="H28" s="219" t="s">
        <v>105</v>
      </c>
      <c r="I28" s="1">
        <v>22</v>
      </c>
      <c r="J28" s="6">
        <v>0</v>
      </c>
      <c r="K28" s="6">
        <v>0</v>
      </c>
    </row>
    <row r="29" spans="1:11" ht="12.75">
      <c r="A29" s="217" t="s">
        <v>106</v>
      </c>
      <c r="B29" s="218" t="s">
        <v>106</v>
      </c>
      <c r="C29" s="218" t="s">
        <v>106</v>
      </c>
      <c r="D29" s="218" t="s">
        <v>106</v>
      </c>
      <c r="E29" s="218" t="s">
        <v>106</v>
      </c>
      <c r="F29" s="218" t="s">
        <v>106</v>
      </c>
      <c r="G29" s="218" t="s">
        <v>106</v>
      </c>
      <c r="H29" s="219" t="s">
        <v>106</v>
      </c>
      <c r="I29" s="1">
        <v>23</v>
      </c>
      <c r="J29" s="6">
        <v>811316</v>
      </c>
      <c r="K29" s="6">
        <v>811316</v>
      </c>
    </row>
    <row r="30" spans="1:11" ht="12.75">
      <c r="A30" s="217" t="s">
        <v>107</v>
      </c>
      <c r="B30" s="218" t="s">
        <v>107</v>
      </c>
      <c r="C30" s="218" t="s">
        <v>107</v>
      </c>
      <c r="D30" s="218" t="s">
        <v>107</v>
      </c>
      <c r="E30" s="218" t="s">
        <v>107</v>
      </c>
      <c r="F30" s="218" t="s">
        <v>107</v>
      </c>
      <c r="G30" s="218" t="s">
        <v>107</v>
      </c>
      <c r="H30" s="219" t="s">
        <v>107</v>
      </c>
      <c r="I30" s="1">
        <v>24</v>
      </c>
      <c r="J30" s="6">
        <v>0</v>
      </c>
      <c r="K30" s="6">
        <v>0</v>
      </c>
    </row>
    <row r="31" spans="1:11" ht="12.75">
      <c r="A31" s="217" t="s">
        <v>108</v>
      </c>
      <c r="B31" s="218" t="s">
        <v>108</v>
      </c>
      <c r="C31" s="218" t="s">
        <v>108</v>
      </c>
      <c r="D31" s="218" t="s">
        <v>108</v>
      </c>
      <c r="E31" s="218" t="s">
        <v>108</v>
      </c>
      <c r="F31" s="218" t="s">
        <v>108</v>
      </c>
      <c r="G31" s="218" t="s">
        <v>108</v>
      </c>
      <c r="H31" s="219" t="s">
        <v>108</v>
      </c>
      <c r="I31" s="1">
        <v>25</v>
      </c>
      <c r="J31" s="6">
        <v>4201213</v>
      </c>
      <c r="K31" s="6">
        <v>3965852</v>
      </c>
    </row>
    <row r="32" spans="1:11" ht="12.75">
      <c r="A32" s="217" t="s">
        <v>109</v>
      </c>
      <c r="B32" s="218" t="s">
        <v>109</v>
      </c>
      <c r="C32" s="218" t="s">
        <v>109</v>
      </c>
      <c r="D32" s="218" t="s">
        <v>109</v>
      </c>
      <c r="E32" s="218" t="s">
        <v>109</v>
      </c>
      <c r="F32" s="218" t="s">
        <v>109</v>
      </c>
      <c r="G32" s="218" t="s">
        <v>109</v>
      </c>
      <c r="H32" s="219" t="s">
        <v>109</v>
      </c>
      <c r="I32" s="1">
        <v>26</v>
      </c>
      <c r="J32" s="6">
        <v>1421275</v>
      </c>
      <c r="K32" s="6">
        <v>992500</v>
      </c>
    </row>
    <row r="33" spans="1:11" ht="12.75">
      <c r="A33" s="217" t="s">
        <v>110</v>
      </c>
      <c r="B33" s="218" t="s">
        <v>110</v>
      </c>
      <c r="C33" s="218" t="s">
        <v>110</v>
      </c>
      <c r="D33" s="218" t="s">
        <v>110</v>
      </c>
      <c r="E33" s="218" t="s">
        <v>110</v>
      </c>
      <c r="F33" s="218" t="s">
        <v>110</v>
      </c>
      <c r="G33" s="218" t="s">
        <v>110</v>
      </c>
      <c r="H33" s="219" t="s">
        <v>110</v>
      </c>
      <c r="I33" s="1">
        <v>27</v>
      </c>
      <c r="J33" s="6">
        <v>0</v>
      </c>
      <c r="K33" s="6">
        <v>534654</v>
      </c>
    </row>
    <row r="34" spans="1:11" ht="12.75">
      <c r="A34" s="217" t="s">
        <v>111</v>
      </c>
      <c r="B34" s="218" t="s">
        <v>111</v>
      </c>
      <c r="C34" s="218" t="s">
        <v>111</v>
      </c>
      <c r="D34" s="218" t="s">
        <v>111</v>
      </c>
      <c r="E34" s="218" t="s">
        <v>111</v>
      </c>
      <c r="F34" s="218" t="s">
        <v>111</v>
      </c>
      <c r="G34" s="218" t="s">
        <v>111</v>
      </c>
      <c r="H34" s="219" t="s">
        <v>111</v>
      </c>
      <c r="I34" s="1">
        <v>28</v>
      </c>
      <c r="J34" s="6">
        <v>253554900</v>
      </c>
      <c r="K34" s="6">
        <v>267130510</v>
      </c>
    </row>
    <row r="35" spans="1:11" ht="12.75">
      <c r="A35" s="217" t="s">
        <v>112</v>
      </c>
      <c r="B35" s="218" t="s">
        <v>112</v>
      </c>
      <c r="C35" s="218" t="s">
        <v>112</v>
      </c>
      <c r="D35" s="218" t="s">
        <v>112</v>
      </c>
      <c r="E35" s="218" t="s">
        <v>112</v>
      </c>
      <c r="F35" s="218" t="s">
        <v>112</v>
      </c>
      <c r="G35" s="218" t="s">
        <v>112</v>
      </c>
      <c r="H35" s="219" t="s">
        <v>112</v>
      </c>
      <c r="I35" s="1">
        <v>29</v>
      </c>
      <c r="J35" s="43">
        <f>SUM(J36:J38)</f>
        <v>26748148</v>
      </c>
      <c r="K35" s="43">
        <f>SUM(K36:K38)</f>
        <v>27047660</v>
      </c>
    </row>
    <row r="36" spans="1:11" ht="12.75">
      <c r="A36" s="217" t="s">
        <v>113</v>
      </c>
      <c r="B36" s="218" t="s">
        <v>113</v>
      </c>
      <c r="C36" s="218" t="s">
        <v>113</v>
      </c>
      <c r="D36" s="218" t="s">
        <v>113</v>
      </c>
      <c r="E36" s="218" t="s">
        <v>113</v>
      </c>
      <c r="F36" s="218" t="s">
        <v>113</v>
      </c>
      <c r="G36" s="218" t="s">
        <v>113</v>
      </c>
      <c r="H36" s="219" t="s">
        <v>113</v>
      </c>
      <c r="I36" s="1">
        <v>30</v>
      </c>
      <c r="J36" s="6">
        <v>0</v>
      </c>
      <c r="K36" s="6">
        <v>0</v>
      </c>
    </row>
    <row r="37" spans="1:11" ht="12.75">
      <c r="A37" s="217" t="s">
        <v>114</v>
      </c>
      <c r="B37" s="218" t="s">
        <v>114</v>
      </c>
      <c r="C37" s="218" t="s">
        <v>114</v>
      </c>
      <c r="D37" s="218" t="s">
        <v>114</v>
      </c>
      <c r="E37" s="218" t="s">
        <v>114</v>
      </c>
      <c r="F37" s="218" t="s">
        <v>114</v>
      </c>
      <c r="G37" s="218" t="s">
        <v>114</v>
      </c>
      <c r="H37" s="219" t="s">
        <v>114</v>
      </c>
      <c r="I37" s="1">
        <v>31</v>
      </c>
      <c r="J37" s="6">
        <v>17673567</v>
      </c>
      <c r="K37" s="6">
        <v>17537264</v>
      </c>
    </row>
    <row r="38" spans="1:11" ht="12.75">
      <c r="A38" s="217" t="s">
        <v>115</v>
      </c>
      <c r="B38" s="218" t="s">
        <v>115</v>
      </c>
      <c r="C38" s="218" t="s">
        <v>115</v>
      </c>
      <c r="D38" s="218" t="s">
        <v>115</v>
      </c>
      <c r="E38" s="218" t="s">
        <v>115</v>
      </c>
      <c r="F38" s="218" t="s">
        <v>115</v>
      </c>
      <c r="G38" s="218" t="s">
        <v>115</v>
      </c>
      <c r="H38" s="219" t="s">
        <v>115</v>
      </c>
      <c r="I38" s="1">
        <v>32</v>
      </c>
      <c r="J38" s="6">
        <v>9074581</v>
      </c>
      <c r="K38" s="6">
        <v>9510396</v>
      </c>
    </row>
    <row r="39" spans="1:11" ht="12.75">
      <c r="A39" s="217" t="s">
        <v>116</v>
      </c>
      <c r="B39" s="218" t="s">
        <v>116</v>
      </c>
      <c r="C39" s="218" t="s">
        <v>116</v>
      </c>
      <c r="D39" s="218" t="s">
        <v>116</v>
      </c>
      <c r="E39" s="218" t="s">
        <v>116</v>
      </c>
      <c r="F39" s="218" t="s">
        <v>116</v>
      </c>
      <c r="G39" s="218" t="s">
        <v>116</v>
      </c>
      <c r="H39" s="219" t="s">
        <v>116</v>
      </c>
      <c r="I39" s="1">
        <v>33</v>
      </c>
      <c r="J39" s="6">
        <v>0</v>
      </c>
      <c r="K39" s="6">
        <v>0</v>
      </c>
    </row>
    <row r="40" spans="1:11" ht="12.75">
      <c r="A40" s="206" t="s">
        <v>117</v>
      </c>
      <c r="B40" s="207" t="s">
        <v>117</v>
      </c>
      <c r="C40" s="207" t="s">
        <v>117</v>
      </c>
      <c r="D40" s="207" t="s">
        <v>117</v>
      </c>
      <c r="E40" s="207" t="s">
        <v>117</v>
      </c>
      <c r="F40" s="207" t="s">
        <v>117</v>
      </c>
      <c r="G40" s="207" t="s">
        <v>117</v>
      </c>
      <c r="H40" s="208" t="s">
        <v>117</v>
      </c>
      <c r="I40" s="1">
        <v>34</v>
      </c>
      <c r="J40" s="43">
        <f>J41+J49+J56+J64</f>
        <v>2046990313</v>
      </c>
      <c r="K40" s="43">
        <f>K41+K49+K56+K64</f>
        <v>2029306327</v>
      </c>
    </row>
    <row r="41" spans="1:11" ht="12.75">
      <c r="A41" s="217" t="s">
        <v>118</v>
      </c>
      <c r="B41" s="218" t="s">
        <v>118</v>
      </c>
      <c r="C41" s="218" t="s">
        <v>118</v>
      </c>
      <c r="D41" s="218" t="s">
        <v>118</v>
      </c>
      <c r="E41" s="218" t="s">
        <v>118</v>
      </c>
      <c r="F41" s="218" t="s">
        <v>118</v>
      </c>
      <c r="G41" s="218" t="s">
        <v>118</v>
      </c>
      <c r="H41" s="219" t="s">
        <v>118</v>
      </c>
      <c r="I41" s="1">
        <v>35</v>
      </c>
      <c r="J41" s="43">
        <f>SUM(J42:J48)</f>
        <v>490649906</v>
      </c>
      <c r="K41" s="43">
        <f>SUM(K42:K48)</f>
        <v>576568918</v>
      </c>
    </row>
    <row r="42" spans="1:11" ht="12.75">
      <c r="A42" s="217" t="s">
        <v>119</v>
      </c>
      <c r="B42" s="218" t="s">
        <v>119</v>
      </c>
      <c r="C42" s="218" t="s">
        <v>119</v>
      </c>
      <c r="D42" s="218" t="s">
        <v>119</v>
      </c>
      <c r="E42" s="218" t="s">
        <v>119</v>
      </c>
      <c r="F42" s="218" t="s">
        <v>119</v>
      </c>
      <c r="G42" s="218" t="s">
        <v>119</v>
      </c>
      <c r="H42" s="219" t="s">
        <v>119</v>
      </c>
      <c r="I42" s="1">
        <v>36</v>
      </c>
      <c r="J42" s="6">
        <v>263182329</v>
      </c>
      <c r="K42" s="6">
        <v>260004659</v>
      </c>
    </row>
    <row r="43" spans="1:11" ht="12.75">
      <c r="A43" s="217" t="s">
        <v>120</v>
      </c>
      <c r="B43" s="218" t="s">
        <v>120</v>
      </c>
      <c r="C43" s="218" t="s">
        <v>120</v>
      </c>
      <c r="D43" s="218" t="s">
        <v>120</v>
      </c>
      <c r="E43" s="218" t="s">
        <v>120</v>
      </c>
      <c r="F43" s="218" t="s">
        <v>120</v>
      </c>
      <c r="G43" s="218" t="s">
        <v>120</v>
      </c>
      <c r="H43" s="219" t="s">
        <v>120</v>
      </c>
      <c r="I43" s="1">
        <v>37</v>
      </c>
      <c r="J43" s="6">
        <v>119290512</v>
      </c>
      <c r="K43" s="6">
        <v>180302737</v>
      </c>
    </row>
    <row r="44" spans="1:11" ht="12.75">
      <c r="A44" s="217" t="s">
        <v>121</v>
      </c>
      <c r="B44" s="218" t="s">
        <v>121</v>
      </c>
      <c r="C44" s="218" t="s">
        <v>121</v>
      </c>
      <c r="D44" s="218" t="s">
        <v>121</v>
      </c>
      <c r="E44" s="218" t="s">
        <v>121</v>
      </c>
      <c r="F44" s="218" t="s">
        <v>121</v>
      </c>
      <c r="G44" s="218" t="s">
        <v>121</v>
      </c>
      <c r="H44" s="219" t="s">
        <v>121</v>
      </c>
      <c r="I44" s="1">
        <v>38</v>
      </c>
      <c r="J44" s="6">
        <v>74443322</v>
      </c>
      <c r="K44" s="6">
        <v>71840197</v>
      </c>
    </row>
    <row r="45" spans="1:11" ht="12.75">
      <c r="A45" s="217" t="s">
        <v>122</v>
      </c>
      <c r="B45" s="218" t="s">
        <v>122</v>
      </c>
      <c r="C45" s="218" t="s">
        <v>122</v>
      </c>
      <c r="D45" s="218" t="s">
        <v>122</v>
      </c>
      <c r="E45" s="218" t="s">
        <v>122</v>
      </c>
      <c r="F45" s="218" t="s">
        <v>122</v>
      </c>
      <c r="G45" s="218" t="s">
        <v>122</v>
      </c>
      <c r="H45" s="219" t="s">
        <v>122</v>
      </c>
      <c r="I45" s="1">
        <v>39</v>
      </c>
      <c r="J45" s="6">
        <v>11124204</v>
      </c>
      <c r="K45" s="6">
        <v>10615090</v>
      </c>
    </row>
    <row r="46" spans="1:11" ht="12.75">
      <c r="A46" s="217" t="s">
        <v>123</v>
      </c>
      <c r="B46" s="218" t="s">
        <v>123</v>
      </c>
      <c r="C46" s="218" t="s">
        <v>123</v>
      </c>
      <c r="D46" s="218" t="s">
        <v>123</v>
      </c>
      <c r="E46" s="218" t="s">
        <v>123</v>
      </c>
      <c r="F46" s="218" t="s">
        <v>123</v>
      </c>
      <c r="G46" s="218" t="s">
        <v>123</v>
      </c>
      <c r="H46" s="219" t="s">
        <v>123</v>
      </c>
      <c r="I46" s="1">
        <v>40</v>
      </c>
      <c r="J46" s="6">
        <v>8395612</v>
      </c>
      <c r="K46" s="6">
        <v>39592308</v>
      </c>
    </row>
    <row r="47" spans="1:11" ht="12.75">
      <c r="A47" s="217" t="s">
        <v>124</v>
      </c>
      <c r="B47" s="218" t="s">
        <v>124</v>
      </c>
      <c r="C47" s="218" t="s">
        <v>124</v>
      </c>
      <c r="D47" s="218" t="s">
        <v>124</v>
      </c>
      <c r="E47" s="218" t="s">
        <v>124</v>
      </c>
      <c r="F47" s="218" t="s">
        <v>124</v>
      </c>
      <c r="G47" s="218" t="s">
        <v>124</v>
      </c>
      <c r="H47" s="219" t="s">
        <v>124</v>
      </c>
      <c r="I47" s="1">
        <v>41</v>
      </c>
      <c r="J47" s="6">
        <v>14213927</v>
      </c>
      <c r="K47" s="6">
        <v>14213927</v>
      </c>
    </row>
    <row r="48" spans="1:11" ht="12.75">
      <c r="A48" s="217" t="s">
        <v>125</v>
      </c>
      <c r="B48" s="218" t="s">
        <v>125</v>
      </c>
      <c r="C48" s="218" t="s">
        <v>125</v>
      </c>
      <c r="D48" s="218" t="s">
        <v>125</v>
      </c>
      <c r="E48" s="218" t="s">
        <v>125</v>
      </c>
      <c r="F48" s="218" t="s">
        <v>125</v>
      </c>
      <c r="G48" s="218" t="s">
        <v>125</v>
      </c>
      <c r="H48" s="219" t="s">
        <v>125</v>
      </c>
      <c r="I48" s="1">
        <v>42</v>
      </c>
      <c r="J48" s="6">
        <v>0</v>
      </c>
      <c r="K48" s="6">
        <v>0</v>
      </c>
    </row>
    <row r="49" spans="1:11" ht="12.75">
      <c r="A49" s="217" t="s">
        <v>126</v>
      </c>
      <c r="B49" s="218" t="s">
        <v>126</v>
      </c>
      <c r="C49" s="218" t="s">
        <v>126</v>
      </c>
      <c r="D49" s="218" t="s">
        <v>126</v>
      </c>
      <c r="E49" s="218" t="s">
        <v>126</v>
      </c>
      <c r="F49" s="218" t="s">
        <v>126</v>
      </c>
      <c r="G49" s="218" t="s">
        <v>126</v>
      </c>
      <c r="H49" s="219" t="s">
        <v>126</v>
      </c>
      <c r="I49" s="1">
        <v>43</v>
      </c>
      <c r="J49" s="43">
        <f>SUM(J50:J55)</f>
        <v>948121448</v>
      </c>
      <c r="K49" s="43">
        <f>SUM(K50:K55)</f>
        <v>730652844</v>
      </c>
    </row>
    <row r="50" spans="1:11" ht="12.75">
      <c r="A50" s="217" t="s">
        <v>127</v>
      </c>
      <c r="B50" s="218" t="s">
        <v>127</v>
      </c>
      <c r="C50" s="218" t="s">
        <v>127</v>
      </c>
      <c r="D50" s="218" t="s">
        <v>127</v>
      </c>
      <c r="E50" s="218" t="s">
        <v>127</v>
      </c>
      <c r="F50" s="218" t="s">
        <v>127</v>
      </c>
      <c r="G50" s="218" t="s">
        <v>127</v>
      </c>
      <c r="H50" s="219" t="s">
        <v>127</v>
      </c>
      <c r="I50" s="1">
        <v>44</v>
      </c>
      <c r="J50" s="6">
        <v>14454628</v>
      </c>
      <c r="K50" s="6">
        <v>16095482</v>
      </c>
    </row>
    <row r="51" spans="1:11" ht="12.75">
      <c r="A51" s="217" t="s">
        <v>128</v>
      </c>
      <c r="B51" s="218" t="s">
        <v>128</v>
      </c>
      <c r="C51" s="218" t="s">
        <v>128</v>
      </c>
      <c r="D51" s="218" t="s">
        <v>128</v>
      </c>
      <c r="E51" s="218" t="s">
        <v>128</v>
      </c>
      <c r="F51" s="218" t="s">
        <v>128</v>
      </c>
      <c r="G51" s="218" t="s">
        <v>128</v>
      </c>
      <c r="H51" s="219" t="s">
        <v>128</v>
      </c>
      <c r="I51" s="1">
        <v>45</v>
      </c>
      <c r="J51" s="6">
        <v>822939856</v>
      </c>
      <c r="K51" s="6">
        <v>635155608</v>
      </c>
    </row>
    <row r="52" spans="1:11" ht="12.75">
      <c r="A52" s="217" t="s">
        <v>129</v>
      </c>
      <c r="B52" s="218" t="s">
        <v>129</v>
      </c>
      <c r="C52" s="218" t="s">
        <v>129</v>
      </c>
      <c r="D52" s="218" t="s">
        <v>129</v>
      </c>
      <c r="E52" s="218" t="s">
        <v>129</v>
      </c>
      <c r="F52" s="218" t="s">
        <v>129</v>
      </c>
      <c r="G52" s="218" t="s">
        <v>129</v>
      </c>
      <c r="H52" s="219" t="s">
        <v>129</v>
      </c>
      <c r="I52" s="1">
        <v>46</v>
      </c>
      <c r="J52" s="6">
        <v>0</v>
      </c>
      <c r="K52" s="6">
        <v>0</v>
      </c>
    </row>
    <row r="53" spans="1:11" ht="12.75">
      <c r="A53" s="217" t="s">
        <v>130</v>
      </c>
      <c r="B53" s="218" t="s">
        <v>130</v>
      </c>
      <c r="C53" s="218" t="s">
        <v>130</v>
      </c>
      <c r="D53" s="218" t="s">
        <v>130</v>
      </c>
      <c r="E53" s="218" t="s">
        <v>130</v>
      </c>
      <c r="F53" s="218" t="s">
        <v>130</v>
      </c>
      <c r="G53" s="218" t="s">
        <v>130</v>
      </c>
      <c r="H53" s="219" t="s">
        <v>130</v>
      </c>
      <c r="I53" s="1">
        <v>47</v>
      </c>
      <c r="J53" s="6">
        <v>1161560</v>
      </c>
      <c r="K53" s="6">
        <v>971425</v>
      </c>
    </row>
    <row r="54" spans="1:11" ht="12.75">
      <c r="A54" s="217" t="s">
        <v>131</v>
      </c>
      <c r="B54" s="218" t="s">
        <v>131</v>
      </c>
      <c r="C54" s="218" t="s">
        <v>131</v>
      </c>
      <c r="D54" s="218" t="s">
        <v>131</v>
      </c>
      <c r="E54" s="218" t="s">
        <v>131</v>
      </c>
      <c r="F54" s="218" t="s">
        <v>131</v>
      </c>
      <c r="G54" s="218" t="s">
        <v>131</v>
      </c>
      <c r="H54" s="219" t="s">
        <v>131</v>
      </c>
      <c r="I54" s="1">
        <v>48</v>
      </c>
      <c r="J54" s="6">
        <v>31671151</v>
      </c>
      <c r="K54" s="6">
        <v>30014153</v>
      </c>
    </row>
    <row r="55" spans="1:11" ht="12.75">
      <c r="A55" s="217" t="s">
        <v>132</v>
      </c>
      <c r="B55" s="218" t="s">
        <v>132</v>
      </c>
      <c r="C55" s="218" t="s">
        <v>132</v>
      </c>
      <c r="D55" s="218" t="s">
        <v>132</v>
      </c>
      <c r="E55" s="218" t="s">
        <v>132</v>
      </c>
      <c r="F55" s="218" t="s">
        <v>132</v>
      </c>
      <c r="G55" s="218" t="s">
        <v>132</v>
      </c>
      <c r="H55" s="219" t="s">
        <v>132</v>
      </c>
      <c r="I55" s="1">
        <v>49</v>
      </c>
      <c r="J55" s="6">
        <v>77894253</v>
      </c>
      <c r="K55" s="6">
        <v>48416176</v>
      </c>
    </row>
    <row r="56" spans="1:11" ht="12.75">
      <c r="A56" s="217" t="s">
        <v>133</v>
      </c>
      <c r="B56" s="218" t="s">
        <v>133</v>
      </c>
      <c r="C56" s="218" t="s">
        <v>133</v>
      </c>
      <c r="D56" s="218" t="s">
        <v>133</v>
      </c>
      <c r="E56" s="218" t="s">
        <v>133</v>
      </c>
      <c r="F56" s="218" t="s">
        <v>133</v>
      </c>
      <c r="G56" s="218" t="s">
        <v>133</v>
      </c>
      <c r="H56" s="219" t="s">
        <v>133</v>
      </c>
      <c r="I56" s="1">
        <v>50</v>
      </c>
      <c r="J56" s="43">
        <f>SUM(J57:J63)</f>
        <v>196551197</v>
      </c>
      <c r="K56" s="43">
        <f>SUM(K57:K63)</f>
        <v>339156003</v>
      </c>
    </row>
    <row r="57" spans="1:11" ht="12.75">
      <c r="A57" s="217" t="s">
        <v>104</v>
      </c>
      <c r="B57" s="218" t="s">
        <v>104</v>
      </c>
      <c r="C57" s="218" t="s">
        <v>104</v>
      </c>
      <c r="D57" s="218" t="s">
        <v>104</v>
      </c>
      <c r="E57" s="218" t="s">
        <v>104</v>
      </c>
      <c r="F57" s="218" t="s">
        <v>104</v>
      </c>
      <c r="G57" s="218" t="s">
        <v>104</v>
      </c>
      <c r="H57" s="219" t="s">
        <v>104</v>
      </c>
      <c r="I57" s="1">
        <v>51</v>
      </c>
      <c r="J57" s="6">
        <v>0</v>
      </c>
      <c r="K57" s="6">
        <v>0</v>
      </c>
    </row>
    <row r="58" spans="1:11" ht="12.75">
      <c r="A58" s="217" t="s">
        <v>105</v>
      </c>
      <c r="B58" s="218" t="s">
        <v>105</v>
      </c>
      <c r="C58" s="218" t="s">
        <v>105</v>
      </c>
      <c r="D58" s="218" t="s">
        <v>105</v>
      </c>
      <c r="E58" s="218" t="s">
        <v>105</v>
      </c>
      <c r="F58" s="218" t="s">
        <v>105</v>
      </c>
      <c r="G58" s="218" t="s">
        <v>105</v>
      </c>
      <c r="H58" s="219" t="s">
        <v>105</v>
      </c>
      <c r="I58" s="1">
        <v>52</v>
      </c>
      <c r="J58" s="6">
        <v>0</v>
      </c>
      <c r="K58" s="6">
        <v>0</v>
      </c>
    </row>
    <row r="59" spans="1:11" ht="12.75">
      <c r="A59" s="217" t="s">
        <v>106</v>
      </c>
      <c r="B59" s="218" t="s">
        <v>106</v>
      </c>
      <c r="C59" s="218" t="s">
        <v>106</v>
      </c>
      <c r="D59" s="218" t="s">
        <v>106</v>
      </c>
      <c r="E59" s="218" t="s">
        <v>106</v>
      </c>
      <c r="F59" s="218" t="s">
        <v>106</v>
      </c>
      <c r="G59" s="218" t="s">
        <v>106</v>
      </c>
      <c r="H59" s="219" t="s">
        <v>106</v>
      </c>
      <c r="I59" s="1">
        <v>53</v>
      </c>
      <c r="J59" s="6">
        <v>0</v>
      </c>
      <c r="K59" s="6">
        <v>0</v>
      </c>
    </row>
    <row r="60" spans="1:11" ht="12.75">
      <c r="A60" s="217" t="s">
        <v>107</v>
      </c>
      <c r="B60" s="218" t="s">
        <v>107</v>
      </c>
      <c r="C60" s="218" t="s">
        <v>107</v>
      </c>
      <c r="D60" s="218" t="s">
        <v>107</v>
      </c>
      <c r="E60" s="218" t="s">
        <v>107</v>
      </c>
      <c r="F60" s="218" t="s">
        <v>107</v>
      </c>
      <c r="G60" s="218" t="s">
        <v>107</v>
      </c>
      <c r="H60" s="219" t="s">
        <v>107</v>
      </c>
      <c r="I60" s="1">
        <v>54</v>
      </c>
      <c r="J60" s="6">
        <v>0</v>
      </c>
      <c r="K60" s="6">
        <v>0</v>
      </c>
    </row>
    <row r="61" spans="1:11" ht="12.75">
      <c r="A61" s="217" t="s">
        <v>108</v>
      </c>
      <c r="B61" s="218" t="s">
        <v>108</v>
      </c>
      <c r="C61" s="218" t="s">
        <v>108</v>
      </c>
      <c r="D61" s="218" t="s">
        <v>108</v>
      </c>
      <c r="E61" s="218" t="s">
        <v>108</v>
      </c>
      <c r="F61" s="218" t="s">
        <v>108</v>
      </c>
      <c r="G61" s="218" t="s">
        <v>108</v>
      </c>
      <c r="H61" s="219" t="s">
        <v>108</v>
      </c>
      <c r="I61" s="1">
        <v>55</v>
      </c>
      <c r="J61" s="6">
        <v>0</v>
      </c>
      <c r="K61" s="6">
        <v>0</v>
      </c>
    </row>
    <row r="62" spans="1:11" ht="12.75">
      <c r="A62" s="217" t="s">
        <v>109</v>
      </c>
      <c r="B62" s="218" t="s">
        <v>109</v>
      </c>
      <c r="C62" s="218" t="s">
        <v>109</v>
      </c>
      <c r="D62" s="218" t="s">
        <v>109</v>
      </c>
      <c r="E62" s="218" t="s">
        <v>109</v>
      </c>
      <c r="F62" s="218" t="s">
        <v>109</v>
      </c>
      <c r="G62" s="218" t="s">
        <v>109</v>
      </c>
      <c r="H62" s="219" t="s">
        <v>109</v>
      </c>
      <c r="I62" s="1">
        <v>56</v>
      </c>
      <c r="J62" s="6">
        <v>196551197</v>
      </c>
      <c r="K62" s="6">
        <v>338984029</v>
      </c>
    </row>
    <row r="63" spans="1:11" ht="12.75">
      <c r="A63" s="217" t="s">
        <v>134</v>
      </c>
      <c r="B63" s="218" t="s">
        <v>134</v>
      </c>
      <c r="C63" s="218" t="s">
        <v>134</v>
      </c>
      <c r="D63" s="218" t="s">
        <v>134</v>
      </c>
      <c r="E63" s="218" t="s">
        <v>134</v>
      </c>
      <c r="F63" s="218" t="s">
        <v>134</v>
      </c>
      <c r="G63" s="218" t="s">
        <v>134</v>
      </c>
      <c r="H63" s="219" t="s">
        <v>134</v>
      </c>
      <c r="I63" s="1">
        <v>57</v>
      </c>
      <c r="J63" s="6">
        <v>0</v>
      </c>
      <c r="K63" s="6">
        <v>171974</v>
      </c>
    </row>
    <row r="64" spans="1:11" ht="12.75">
      <c r="A64" s="217" t="s">
        <v>135</v>
      </c>
      <c r="B64" s="218" t="s">
        <v>135</v>
      </c>
      <c r="C64" s="218" t="s">
        <v>135</v>
      </c>
      <c r="D64" s="218" t="s">
        <v>135</v>
      </c>
      <c r="E64" s="218" t="s">
        <v>135</v>
      </c>
      <c r="F64" s="218" t="s">
        <v>135</v>
      </c>
      <c r="G64" s="218" t="s">
        <v>135</v>
      </c>
      <c r="H64" s="219" t="s">
        <v>135</v>
      </c>
      <c r="I64" s="1">
        <v>58</v>
      </c>
      <c r="J64" s="6">
        <v>411667762</v>
      </c>
      <c r="K64" s="6">
        <v>382928562</v>
      </c>
    </row>
    <row r="65" spans="1:11" ht="12.75">
      <c r="A65" s="206" t="s">
        <v>136</v>
      </c>
      <c r="B65" s="207" t="s">
        <v>136</v>
      </c>
      <c r="C65" s="207" t="s">
        <v>136</v>
      </c>
      <c r="D65" s="207" t="s">
        <v>136</v>
      </c>
      <c r="E65" s="207" t="s">
        <v>136</v>
      </c>
      <c r="F65" s="207" t="s">
        <v>136</v>
      </c>
      <c r="G65" s="207" t="s">
        <v>136</v>
      </c>
      <c r="H65" s="208" t="s">
        <v>136</v>
      </c>
      <c r="I65" s="1">
        <v>59</v>
      </c>
      <c r="J65" s="6">
        <v>5828902</v>
      </c>
      <c r="K65" s="6">
        <v>12942060</v>
      </c>
    </row>
    <row r="66" spans="1:11" ht="12.75">
      <c r="A66" s="206" t="s">
        <v>137</v>
      </c>
      <c r="B66" s="207" t="s">
        <v>137</v>
      </c>
      <c r="C66" s="207" t="s">
        <v>137</v>
      </c>
      <c r="D66" s="207" t="s">
        <v>137</v>
      </c>
      <c r="E66" s="207" t="s">
        <v>137</v>
      </c>
      <c r="F66" s="207" t="s">
        <v>137</v>
      </c>
      <c r="G66" s="207" t="s">
        <v>137</v>
      </c>
      <c r="H66" s="208" t="s">
        <v>137</v>
      </c>
      <c r="I66" s="1">
        <v>60</v>
      </c>
      <c r="J66" s="43">
        <f>J7+J8+J40+J65</f>
        <v>3531260349</v>
      </c>
      <c r="K66" s="43">
        <f>K7+K8+K40+K65</f>
        <v>3532493919</v>
      </c>
    </row>
    <row r="67" spans="1:11" ht="12.75">
      <c r="A67" s="220" t="s">
        <v>138</v>
      </c>
      <c r="B67" s="221" t="s">
        <v>138</v>
      </c>
      <c r="C67" s="221" t="s">
        <v>138</v>
      </c>
      <c r="D67" s="221" t="s">
        <v>138</v>
      </c>
      <c r="E67" s="221" t="s">
        <v>138</v>
      </c>
      <c r="F67" s="221" t="s">
        <v>138</v>
      </c>
      <c r="G67" s="221" t="s">
        <v>138</v>
      </c>
      <c r="H67" s="222" t="s">
        <v>138</v>
      </c>
      <c r="I67" s="4">
        <v>61</v>
      </c>
      <c r="J67" s="7">
        <v>2330786248</v>
      </c>
      <c r="K67" s="7">
        <v>2700170000</v>
      </c>
    </row>
    <row r="68" spans="1:11" ht="12.75">
      <c r="A68" s="223" t="s">
        <v>139</v>
      </c>
      <c r="B68" s="224" t="s">
        <v>139</v>
      </c>
      <c r="C68" s="224" t="s">
        <v>139</v>
      </c>
      <c r="D68" s="224" t="s">
        <v>139</v>
      </c>
      <c r="E68" s="224" t="s">
        <v>139</v>
      </c>
      <c r="F68" s="224" t="s">
        <v>139</v>
      </c>
      <c r="G68" s="224" t="s">
        <v>139</v>
      </c>
      <c r="H68" s="224" t="s">
        <v>139</v>
      </c>
      <c r="I68" s="224" t="s">
        <v>139</v>
      </c>
      <c r="J68" s="224" t="s">
        <v>139</v>
      </c>
      <c r="K68" s="225" t="s">
        <v>139</v>
      </c>
    </row>
    <row r="69" spans="1:11" ht="12.75">
      <c r="A69" s="203" t="s">
        <v>140</v>
      </c>
      <c r="B69" s="204" t="s">
        <v>140</v>
      </c>
      <c r="C69" s="204" t="s">
        <v>140</v>
      </c>
      <c r="D69" s="204" t="s">
        <v>140</v>
      </c>
      <c r="E69" s="204" t="s">
        <v>140</v>
      </c>
      <c r="F69" s="204" t="s">
        <v>140</v>
      </c>
      <c r="G69" s="204" t="s">
        <v>140</v>
      </c>
      <c r="H69" s="205" t="s">
        <v>140</v>
      </c>
      <c r="I69" s="3">
        <v>62</v>
      </c>
      <c r="J69" s="44">
        <f>J70+J71+J72+J78+J79+J82+J85</f>
        <v>2067942691</v>
      </c>
      <c r="K69" s="44">
        <f>K70+K71+K72+K78+K79+K82+K85</f>
        <v>2092291119</v>
      </c>
    </row>
    <row r="70" spans="1:11" ht="12.75">
      <c r="A70" s="217" t="s">
        <v>141</v>
      </c>
      <c r="B70" s="218" t="s">
        <v>141</v>
      </c>
      <c r="C70" s="218" t="s">
        <v>141</v>
      </c>
      <c r="D70" s="218" t="s">
        <v>141</v>
      </c>
      <c r="E70" s="218" t="s">
        <v>141</v>
      </c>
      <c r="F70" s="218" t="s">
        <v>141</v>
      </c>
      <c r="G70" s="218" t="s">
        <v>141</v>
      </c>
      <c r="H70" s="219" t="s">
        <v>141</v>
      </c>
      <c r="I70" s="1">
        <v>63</v>
      </c>
      <c r="J70" s="6">
        <v>1028847600</v>
      </c>
      <c r="K70" s="6">
        <v>1028847600</v>
      </c>
    </row>
    <row r="71" spans="1:11" ht="12.75">
      <c r="A71" s="217" t="s">
        <v>142</v>
      </c>
      <c r="B71" s="218" t="s">
        <v>142</v>
      </c>
      <c r="C71" s="218" t="s">
        <v>142</v>
      </c>
      <c r="D71" s="218" t="s">
        <v>142</v>
      </c>
      <c r="E71" s="218" t="s">
        <v>142</v>
      </c>
      <c r="F71" s="218" t="s">
        <v>142</v>
      </c>
      <c r="G71" s="218" t="s">
        <v>142</v>
      </c>
      <c r="H71" s="219" t="s">
        <v>142</v>
      </c>
      <c r="I71" s="1">
        <v>64</v>
      </c>
      <c r="J71" s="6">
        <v>719579</v>
      </c>
      <c r="K71" s="6">
        <v>719579</v>
      </c>
    </row>
    <row r="72" spans="1:11" ht="12.75">
      <c r="A72" s="217" t="s">
        <v>143</v>
      </c>
      <c r="B72" s="218" t="s">
        <v>143</v>
      </c>
      <c r="C72" s="218" t="s">
        <v>143</v>
      </c>
      <c r="D72" s="218" t="s">
        <v>143</v>
      </c>
      <c r="E72" s="218" t="s">
        <v>143</v>
      </c>
      <c r="F72" s="218" t="s">
        <v>143</v>
      </c>
      <c r="G72" s="218" t="s">
        <v>143</v>
      </c>
      <c r="H72" s="219" t="s">
        <v>143</v>
      </c>
      <c r="I72" s="1">
        <v>65</v>
      </c>
      <c r="J72" s="43">
        <f>J73+J74-J75+J76+J77</f>
        <v>304225167</v>
      </c>
      <c r="K72" s="43">
        <f>K73+K74-K75+K76+K77</f>
        <v>382256756</v>
      </c>
    </row>
    <row r="73" spans="1:11" ht="12.75">
      <c r="A73" s="217" t="s">
        <v>144</v>
      </c>
      <c r="B73" s="218" t="s">
        <v>144</v>
      </c>
      <c r="C73" s="218" t="s">
        <v>144</v>
      </c>
      <c r="D73" s="218" t="s">
        <v>144</v>
      </c>
      <c r="E73" s="218" t="s">
        <v>144</v>
      </c>
      <c r="F73" s="218" t="s">
        <v>144</v>
      </c>
      <c r="G73" s="218" t="s">
        <v>144</v>
      </c>
      <c r="H73" s="219" t="s">
        <v>144</v>
      </c>
      <c r="I73" s="1">
        <v>66</v>
      </c>
      <c r="J73" s="6">
        <v>22449226</v>
      </c>
      <c r="K73" s="6">
        <v>27906730</v>
      </c>
    </row>
    <row r="74" spans="1:11" ht="12.75">
      <c r="A74" s="217" t="s">
        <v>145</v>
      </c>
      <c r="B74" s="218" t="s">
        <v>145</v>
      </c>
      <c r="C74" s="218" t="s">
        <v>145</v>
      </c>
      <c r="D74" s="218" t="s">
        <v>145</v>
      </c>
      <c r="E74" s="218" t="s">
        <v>145</v>
      </c>
      <c r="F74" s="218" t="s">
        <v>145</v>
      </c>
      <c r="G74" s="218" t="s">
        <v>145</v>
      </c>
      <c r="H74" s="219" t="s">
        <v>145</v>
      </c>
      <c r="I74" s="1">
        <v>67</v>
      </c>
      <c r="J74" s="6">
        <v>265600</v>
      </c>
      <c r="K74" s="6">
        <v>27000</v>
      </c>
    </row>
    <row r="75" spans="1:11" ht="12.75">
      <c r="A75" s="217" t="s">
        <v>146</v>
      </c>
      <c r="B75" s="218" t="s">
        <v>146</v>
      </c>
      <c r="C75" s="218" t="s">
        <v>146</v>
      </c>
      <c r="D75" s="218" t="s">
        <v>146</v>
      </c>
      <c r="E75" s="218" t="s">
        <v>146</v>
      </c>
      <c r="F75" s="218" t="s">
        <v>146</v>
      </c>
      <c r="G75" s="218" t="s">
        <v>146</v>
      </c>
      <c r="H75" s="219" t="s">
        <v>146</v>
      </c>
      <c r="I75" s="1">
        <v>68</v>
      </c>
      <c r="J75" s="6">
        <v>265600</v>
      </c>
      <c r="K75" s="6">
        <v>27000</v>
      </c>
    </row>
    <row r="76" spans="1:11" ht="12.75">
      <c r="A76" s="217" t="s">
        <v>147</v>
      </c>
      <c r="B76" s="218" t="s">
        <v>147</v>
      </c>
      <c r="C76" s="218" t="s">
        <v>147</v>
      </c>
      <c r="D76" s="218" t="s">
        <v>147</v>
      </c>
      <c r="E76" s="218" t="s">
        <v>147</v>
      </c>
      <c r="F76" s="218" t="s">
        <v>147</v>
      </c>
      <c r="G76" s="218" t="s">
        <v>147</v>
      </c>
      <c r="H76" s="219" t="s">
        <v>147</v>
      </c>
      <c r="I76" s="1">
        <v>69</v>
      </c>
      <c r="J76" s="6">
        <v>185426451</v>
      </c>
      <c r="K76" s="6">
        <v>221846623</v>
      </c>
    </row>
    <row r="77" spans="1:11" ht="12.75">
      <c r="A77" s="217" t="s">
        <v>148</v>
      </c>
      <c r="B77" s="218" t="s">
        <v>148</v>
      </c>
      <c r="C77" s="218" t="s">
        <v>148</v>
      </c>
      <c r="D77" s="218" t="s">
        <v>148</v>
      </c>
      <c r="E77" s="218" t="s">
        <v>148</v>
      </c>
      <c r="F77" s="218" t="s">
        <v>148</v>
      </c>
      <c r="G77" s="218" t="s">
        <v>148</v>
      </c>
      <c r="H77" s="219" t="s">
        <v>148</v>
      </c>
      <c r="I77" s="1">
        <v>70</v>
      </c>
      <c r="J77" s="6">
        <v>96349490</v>
      </c>
      <c r="K77" s="6">
        <v>132503403</v>
      </c>
    </row>
    <row r="78" spans="1:11" ht="12.75">
      <c r="A78" s="217" t="s">
        <v>149</v>
      </c>
      <c r="B78" s="218" t="s">
        <v>149</v>
      </c>
      <c r="C78" s="218" t="s">
        <v>149</v>
      </c>
      <c r="D78" s="218" t="s">
        <v>149</v>
      </c>
      <c r="E78" s="218" t="s">
        <v>149</v>
      </c>
      <c r="F78" s="218" t="s">
        <v>149</v>
      </c>
      <c r="G78" s="218" t="s">
        <v>149</v>
      </c>
      <c r="H78" s="219" t="s">
        <v>149</v>
      </c>
      <c r="I78" s="1">
        <v>71</v>
      </c>
      <c r="J78" s="6"/>
      <c r="K78" s="6">
        <v>0</v>
      </c>
    </row>
    <row r="79" spans="1:11" ht="12.75">
      <c r="A79" s="217" t="s">
        <v>150</v>
      </c>
      <c r="B79" s="218" t="s">
        <v>150</v>
      </c>
      <c r="C79" s="218" t="s">
        <v>150</v>
      </c>
      <c r="D79" s="218" t="s">
        <v>150</v>
      </c>
      <c r="E79" s="218" t="s">
        <v>150</v>
      </c>
      <c r="F79" s="218" t="s">
        <v>150</v>
      </c>
      <c r="G79" s="218" t="s">
        <v>150</v>
      </c>
      <c r="H79" s="219" t="s">
        <v>150</v>
      </c>
      <c r="I79" s="1">
        <v>72</v>
      </c>
      <c r="J79" s="43">
        <f>J80-J81</f>
        <v>349004034</v>
      </c>
      <c r="K79" s="43">
        <f>K80-K81</f>
        <v>423493041</v>
      </c>
    </row>
    <row r="80" spans="1:11" ht="12.75">
      <c r="A80" s="226" t="s">
        <v>151</v>
      </c>
      <c r="B80" s="227" t="s">
        <v>151</v>
      </c>
      <c r="C80" s="227" t="s">
        <v>151</v>
      </c>
      <c r="D80" s="227" t="s">
        <v>151</v>
      </c>
      <c r="E80" s="227" t="s">
        <v>151</v>
      </c>
      <c r="F80" s="227" t="s">
        <v>151</v>
      </c>
      <c r="G80" s="227" t="s">
        <v>151</v>
      </c>
      <c r="H80" s="228" t="s">
        <v>151</v>
      </c>
      <c r="I80" s="1">
        <v>73</v>
      </c>
      <c r="J80" s="6">
        <v>349004034</v>
      </c>
      <c r="K80" s="6">
        <v>423493041</v>
      </c>
    </row>
    <row r="81" spans="1:11" ht="12.75">
      <c r="A81" s="226" t="s">
        <v>152</v>
      </c>
      <c r="B81" s="227" t="s">
        <v>152</v>
      </c>
      <c r="C81" s="227" t="s">
        <v>152</v>
      </c>
      <c r="D81" s="227" t="s">
        <v>152</v>
      </c>
      <c r="E81" s="227" t="s">
        <v>152</v>
      </c>
      <c r="F81" s="227" t="s">
        <v>152</v>
      </c>
      <c r="G81" s="227" t="s">
        <v>152</v>
      </c>
      <c r="H81" s="228" t="s">
        <v>152</v>
      </c>
      <c r="I81" s="1">
        <v>74</v>
      </c>
      <c r="J81" s="6">
        <v>0</v>
      </c>
      <c r="K81" s="6">
        <v>0</v>
      </c>
    </row>
    <row r="82" spans="1:11" ht="12.75">
      <c r="A82" s="217" t="s">
        <v>153</v>
      </c>
      <c r="B82" s="218" t="s">
        <v>153</v>
      </c>
      <c r="C82" s="218" t="s">
        <v>153</v>
      </c>
      <c r="D82" s="218" t="s">
        <v>153</v>
      </c>
      <c r="E82" s="218" t="s">
        <v>153</v>
      </c>
      <c r="F82" s="218" t="s">
        <v>153</v>
      </c>
      <c r="G82" s="218" t="s">
        <v>153</v>
      </c>
      <c r="H82" s="219" t="s">
        <v>153</v>
      </c>
      <c r="I82" s="1">
        <v>75</v>
      </c>
      <c r="J82" s="43">
        <f>J83-J84</f>
        <v>150536186</v>
      </c>
      <c r="K82" s="43">
        <f>K83-K84</f>
        <v>15316092</v>
      </c>
    </row>
    <row r="83" spans="1:11" ht="12.75">
      <c r="A83" s="226" t="s">
        <v>154</v>
      </c>
      <c r="B83" s="227" t="s">
        <v>154</v>
      </c>
      <c r="C83" s="227" t="s">
        <v>154</v>
      </c>
      <c r="D83" s="227" t="s">
        <v>154</v>
      </c>
      <c r="E83" s="227" t="s">
        <v>154</v>
      </c>
      <c r="F83" s="227" t="s">
        <v>154</v>
      </c>
      <c r="G83" s="227" t="s">
        <v>154</v>
      </c>
      <c r="H83" s="228" t="s">
        <v>154</v>
      </c>
      <c r="I83" s="1">
        <v>76</v>
      </c>
      <c r="J83" s="6">
        <v>150536186</v>
      </c>
      <c r="K83" s="6">
        <v>15316092</v>
      </c>
    </row>
    <row r="84" spans="1:11" ht="12.75">
      <c r="A84" s="226" t="s">
        <v>155</v>
      </c>
      <c r="B84" s="227" t="s">
        <v>155</v>
      </c>
      <c r="C84" s="227" t="s">
        <v>155</v>
      </c>
      <c r="D84" s="227" t="s">
        <v>155</v>
      </c>
      <c r="E84" s="227" t="s">
        <v>155</v>
      </c>
      <c r="F84" s="227" t="s">
        <v>155</v>
      </c>
      <c r="G84" s="227" t="s">
        <v>155</v>
      </c>
      <c r="H84" s="228" t="s">
        <v>155</v>
      </c>
      <c r="I84" s="1">
        <v>77</v>
      </c>
      <c r="J84" s="6">
        <v>0</v>
      </c>
      <c r="K84" s="6">
        <v>0</v>
      </c>
    </row>
    <row r="85" spans="1:11" ht="12.75">
      <c r="A85" s="217" t="s">
        <v>156</v>
      </c>
      <c r="B85" s="218" t="s">
        <v>156</v>
      </c>
      <c r="C85" s="218" t="s">
        <v>156</v>
      </c>
      <c r="D85" s="218" t="s">
        <v>156</v>
      </c>
      <c r="E85" s="218" t="s">
        <v>156</v>
      </c>
      <c r="F85" s="218" t="s">
        <v>156</v>
      </c>
      <c r="G85" s="218" t="s">
        <v>156</v>
      </c>
      <c r="H85" s="219" t="s">
        <v>156</v>
      </c>
      <c r="I85" s="1">
        <v>78</v>
      </c>
      <c r="J85" s="6">
        <v>234610125</v>
      </c>
      <c r="K85" s="6">
        <v>241658051</v>
      </c>
    </row>
    <row r="86" spans="1:11" ht="12.75">
      <c r="A86" s="206" t="s">
        <v>157</v>
      </c>
      <c r="B86" s="207" t="s">
        <v>157</v>
      </c>
      <c r="C86" s="207" t="s">
        <v>157</v>
      </c>
      <c r="D86" s="207" t="s">
        <v>157</v>
      </c>
      <c r="E86" s="207" t="s">
        <v>157</v>
      </c>
      <c r="F86" s="207" t="s">
        <v>157</v>
      </c>
      <c r="G86" s="207" t="s">
        <v>157</v>
      </c>
      <c r="H86" s="208" t="s">
        <v>157</v>
      </c>
      <c r="I86" s="1">
        <v>79</v>
      </c>
      <c r="J86" s="43">
        <f>SUM(J87:J89)</f>
        <v>417453051</v>
      </c>
      <c r="K86" s="43">
        <f>SUM(K87:K89)</f>
        <v>414660144</v>
      </c>
    </row>
    <row r="87" spans="1:11" ht="12.75">
      <c r="A87" s="217" t="s">
        <v>158</v>
      </c>
      <c r="B87" s="218" t="s">
        <v>158</v>
      </c>
      <c r="C87" s="218" t="s">
        <v>158</v>
      </c>
      <c r="D87" s="218" t="s">
        <v>158</v>
      </c>
      <c r="E87" s="218" t="s">
        <v>158</v>
      </c>
      <c r="F87" s="218" t="s">
        <v>158</v>
      </c>
      <c r="G87" s="218" t="s">
        <v>158</v>
      </c>
      <c r="H87" s="219" t="s">
        <v>158</v>
      </c>
      <c r="I87" s="1">
        <v>80</v>
      </c>
      <c r="J87" s="6">
        <v>24519744</v>
      </c>
      <c r="K87" s="6">
        <v>13833429</v>
      </c>
    </row>
    <row r="88" spans="1:11" ht="12.75">
      <c r="A88" s="217" t="s">
        <v>159</v>
      </c>
      <c r="B88" s="218" t="s">
        <v>159</v>
      </c>
      <c r="C88" s="218" t="s">
        <v>159</v>
      </c>
      <c r="D88" s="218" t="s">
        <v>159</v>
      </c>
      <c r="E88" s="218" t="s">
        <v>159</v>
      </c>
      <c r="F88" s="218" t="s">
        <v>159</v>
      </c>
      <c r="G88" s="218" t="s">
        <v>159</v>
      </c>
      <c r="H88" s="219" t="s">
        <v>159</v>
      </c>
      <c r="I88" s="1">
        <v>81</v>
      </c>
      <c r="J88" s="6">
        <v>0</v>
      </c>
      <c r="K88" s="6">
        <v>0</v>
      </c>
    </row>
    <row r="89" spans="1:11" ht="12.75">
      <c r="A89" s="217" t="s">
        <v>160</v>
      </c>
      <c r="B89" s="218" t="s">
        <v>160</v>
      </c>
      <c r="C89" s="218" t="s">
        <v>160</v>
      </c>
      <c r="D89" s="218" t="s">
        <v>160</v>
      </c>
      <c r="E89" s="218" t="s">
        <v>160</v>
      </c>
      <c r="F89" s="218" t="s">
        <v>160</v>
      </c>
      <c r="G89" s="218" t="s">
        <v>160</v>
      </c>
      <c r="H89" s="219" t="s">
        <v>160</v>
      </c>
      <c r="I89" s="1">
        <v>82</v>
      </c>
      <c r="J89" s="6">
        <v>392933307</v>
      </c>
      <c r="K89" s="6">
        <v>400826715</v>
      </c>
    </row>
    <row r="90" spans="1:11" ht="12.75">
      <c r="A90" s="206" t="s">
        <v>161</v>
      </c>
      <c r="B90" s="207" t="s">
        <v>161</v>
      </c>
      <c r="C90" s="207" t="s">
        <v>161</v>
      </c>
      <c r="D90" s="207" t="s">
        <v>161</v>
      </c>
      <c r="E90" s="207" t="s">
        <v>161</v>
      </c>
      <c r="F90" s="207" t="s">
        <v>161</v>
      </c>
      <c r="G90" s="207" t="s">
        <v>161</v>
      </c>
      <c r="H90" s="208" t="s">
        <v>161</v>
      </c>
      <c r="I90" s="1">
        <v>83</v>
      </c>
      <c r="J90" s="43">
        <f>SUM(J91:J99)</f>
        <v>246081105</v>
      </c>
      <c r="K90" s="43">
        <f>SUM(K91:K99)</f>
        <v>242308864</v>
      </c>
    </row>
    <row r="91" spans="1:11" ht="12.75">
      <c r="A91" s="217" t="s">
        <v>162</v>
      </c>
      <c r="B91" s="218" t="s">
        <v>162</v>
      </c>
      <c r="C91" s="218" t="s">
        <v>162</v>
      </c>
      <c r="D91" s="218" t="s">
        <v>162</v>
      </c>
      <c r="E91" s="218" t="s">
        <v>162</v>
      </c>
      <c r="F91" s="218" t="s">
        <v>162</v>
      </c>
      <c r="G91" s="218" t="s">
        <v>162</v>
      </c>
      <c r="H91" s="219" t="s">
        <v>162</v>
      </c>
      <c r="I91" s="1">
        <v>84</v>
      </c>
      <c r="J91" s="6">
        <v>0</v>
      </c>
      <c r="K91" s="6">
        <v>0</v>
      </c>
    </row>
    <row r="92" spans="1:11" ht="12.75">
      <c r="A92" s="217" t="s">
        <v>163</v>
      </c>
      <c r="B92" s="218" t="s">
        <v>163</v>
      </c>
      <c r="C92" s="218" t="s">
        <v>163</v>
      </c>
      <c r="D92" s="218" t="s">
        <v>163</v>
      </c>
      <c r="E92" s="218" t="s">
        <v>163</v>
      </c>
      <c r="F92" s="218" t="s">
        <v>163</v>
      </c>
      <c r="G92" s="218" t="s">
        <v>163</v>
      </c>
      <c r="H92" s="219" t="s">
        <v>163</v>
      </c>
      <c r="I92" s="1">
        <v>85</v>
      </c>
      <c r="J92" s="6">
        <v>510000</v>
      </c>
      <c r="K92" s="6">
        <v>510000</v>
      </c>
    </row>
    <row r="93" spans="1:11" ht="12.75">
      <c r="A93" s="217" t="s">
        <v>164</v>
      </c>
      <c r="B93" s="218" t="s">
        <v>164</v>
      </c>
      <c r="C93" s="218" t="s">
        <v>164</v>
      </c>
      <c r="D93" s="218" t="s">
        <v>164</v>
      </c>
      <c r="E93" s="218" t="s">
        <v>164</v>
      </c>
      <c r="F93" s="218" t="s">
        <v>164</v>
      </c>
      <c r="G93" s="218" t="s">
        <v>164</v>
      </c>
      <c r="H93" s="219" t="s">
        <v>164</v>
      </c>
      <c r="I93" s="1">
        <v>86</v>
      </c>
      <c r="J93" s="6">
        <v>245571105</v>
      </c>
      <c r="K93" s="6">
        <v>241635483</v>
      </c>
    </row>
    <row r="94" spans="1:11" ht="12.75">
      <c r="A94" s="217" t="s">
        <v>165</v>
      </c>
      <c r="B94" s="218" t="s">
        <v>165</v>
      </c>
      <c r="C94" s="218" t="s">
        <v>165</v>
      </c>
      <c r="D94" s="218" t="s">
        <v>165</v>
      </c>
      <c r="E94" s="218" t="s">
        <v>165</v>
      </c>
      <c r="F94" s="218" t="s">
        <v>165</v>
      </c>
      <c r="G94" s="218" t="s">
        <v>165</v>
      </c>
      <c r="H94" s="219" t="s">
        <v>165</v>
      </c>
      <c r="I94" s="1">
        <v>87</v>
      </c>
      <c r="J94" s="6">
        <v>0</v>
      </c>
      <c r="K94" s="6">
        <v>0</v>
      </c>
    </row>
    <row r="95" spans="1:11" ht="12.75">
      <c r="A95" s="217" t="s">
        <v>166</v>
      </c>
      <c r="B95" s="218" t="s">
        <v>166</v>
      </c>
      <c r="C95" s="218" t="s">
        <v>166</v>
      </c>
      <c r="D95" s="218" t="s">
        <v>166</v>
      </c>
      <c r="E95" s="218" t="s">
        <v>166</v>
      </c>
      <c r="F95" s="218" t="s">
        <v>166</v>
      </c>
      <c r="G95" s="218" t="s">
        <v>166</v>
      </c>
      <c r="H95" s="219" t="s">
        <v>166</v>
      </c>
      <c r="I95" s="1">
        <v>88</v>
      </c>
      <c r="J95" s="6">
        <v>0</v>
      </c>
      <c r="K95" s="6">
        <v>0</v>
      </c>
    </row>
    <row r="96" spans="1:11" ht="12.75">
      <c r="A96" s="217" t="s">
        <v>167</v>
      </c>
      <c r="B96" s="218" t="s">
        <v>167</v>
      </c>
      <c r="C96" s="218" t="s">
        <v>167</v>
      </c>
      <c r="D96" s="218" t="s">
        <v>167</v>
      </c>
      <c r="E96" s="218" t="s">
        <v>167</v>
      </c>
      <c r="F96" s="218" t="s">
        <v>167</v>
      </c>
      <c r="G96" s="218" t="s">
        <v>167</v>
      </c>
      <c r="H96" s="219" t="s">
        <v>167</v>
      </c>
      <c r="I96" s="1">
        <v>89</v>
      </c>
      <c r="J96" s="6">
        <v>0</v>
      </c>
      <c r="K96" s="6">
        <v>0</v>
      </c>
    </row>
    <row r="97" spans="1:11" ht="12.75">
      <c r="A97" s="217" t="s">
        <v>168</v>
      </c>
      <c r="B97" s="218" t="s">
        <v>168</v>
      </c>
      <c r="C97" s="218" t="s">
        <v>168</v>
      </c>
      <c r="D97" s="218" t="s">
        <v>168</v>
      </c>
      <c r="E97" s="218" t="s">
        <v>168</v>
      </c>
      <c r="F97" s="218" t="s">
        <v>168</v>
      </c>
      <c r="G97" s="218" t="s">
        <v>168</v>
      </c>
      <c r="H97" s="219" t="s">
        <v>168</v>
      </c>
      <c r="I97" s="1">
        <v>90</v>
      </c>
      <c r="J97" s="6">
        <v>0</v>
      </c>
      <c r="K97" s="6">
        <v>0</v>
      </c>
    </row>
    <row r="98" spans="1:11" ht="12.75">
      <c r="A98" s="217" t="s">
        <v>169</v>
      </c>
      <c r="B98" s="218" t="s">
        <v>169</v>
      </c>
      <c r="C98" s="218" t="s">
        <v>169</v>
      </c>
      <c r="D98" s="218" t="s">
        <v>169</v>
      </c>
      <c r="E98" s="218" t="s">
        <v>169</v>
      </c>
      <c r="F98" s="218" t="s">
        <v>169</v>
      </c>
      <c r="G98" s="218" t="s">
        <v>169</v>
      </c>
      <c r="H98" s="219" t="s">
        <v>169</v>
      </c>
      <c r="I98" s="1">
        <v>91</v>
      </c>
      <c r="J98" s="6">
        <v>0</v>
      </c>
      <c r="K98" s="6">
        <v>163381</v>
      </c>
    </row>
    <row r="99" spans="1:11" ht="12.75">
      <c r="A99" s="217" t="s">
        <v>170</v>
      </c>
      <c r="B99" s="218" t="s">
        <v>170</v>
      </c>
      <c r="C99" s="218" t="s">
        <v>170</v>
      </c>
      <c r="D99" s="218" t="s">
        <v>170</v>
      </c>
      <c r="E99" s="218" t="s">
        <v>170</v>
      </c>
      <c r="F99" s="218" t="s">
        <v>170</v>
      </c>
      <c r="G99" s="218" t="s">
        <v>170</v>
      </c>
      <c r="H99" s="219" t="s">
        <v>170</v>
      </c>
      <c r="I99" s="1">
        <v>92</v>
      </c>
      <c r="J99" s="6">
        <v>0</v>
      </c>
      <c r="K99" s="6">
        <v>0</v>
      </c>
    </row>
    <row r="100" spans="1:11" ht="12.75">
      <c r="A100" s="206" t="s">
        <v>171</v>
      </c>
      <c r="B100" s="207" t="s">
        <v>171</v>
      </c>
      <c r="C100" s="207" t="s">
        <v>171</v>
      </c>
      <c r="D100" s="207" t="s">
        <v>171</v>
      </c>
      <c r="E100" s="207" t="s">
        <v>171</v>
      </c>
      <c r="F100" s="207" t="s">
        <v>171</v>
      </c>
      <c r="G100" s="207" t="s">
        <v>171</v>
      </c>
      <c r="H100" s="208" t="s">
        <v>171</v>
      </c>
      <c r="I100" s="1">
        <v>93</v>
      </c>
      <c r="J100" s="43">
        <f>SUM(J101:J112)</f>
        <v>708446463</v>
      </c>
      <c r="K100" s="43">
        <f>SUM(K101:K112)</f>
        <v>634277914</v>
      </c>
    </row>
    <row r="101" spans="1:11" ht="12.75">
      <c r="A101" s="217" t="s">
        <v>162</v>
      </c>
      <c r="B101" s="218" t="s">
        <v>162</v>
      </c>
      <c r="C101" s="218" t="s">
        <v>162</v>
      </c>
      <c r="D101" s="218" t="s">
        <v>162</v>
      </c>
      <c r="E101" s="218" t="s">
        <v>162</v>
      </c>
      <c r="F101" s="218" t="s">
        <v>162</v>
      </c>
      <c r="G101" s="218" t="s">
        <v>162</v>
      </c>
      <c r="H101" s="219" t="s">
        <v>162</v>
      </c>
      <c r="I101" s="1">
        <v>94</v>
      </c>
      <c r="J101" s="6">
        <v>439126</v>
      </c>
      <c r="K101" s="6">
        <v>0</v>
      </c>
    </row>
    <row r="102" spans="1:11" ht="12.75">
      <c r="A102" s="217" t="s">
        <v>163</v>
      </c>
      <c r="B102" s="218" t="s">
        <v>163</v>
      </c>
      <c r="C102" s="218" t="s">
        <v>163</v>
      </c>
      <c r="D102" s="218" t="s">
        <v>163</v>
      </c>
      <c r="E102" s="218" t="s">
        <v>163</v>
      </c>
      <c r="F102" s="218" t="s">
        <v>163</v>
      </c>
      <c r="G102" s="218" t="s">
        <v>163</v>
      </c>
      <c r="H102" s="219" t="s">
        <v>163</v>
      </c>
      <c r="I102" s="1">
        <v>95</v>
      </c>
      <c r="J102" s="6">
        <v>510000</v>
      </c>
      <c r="K102" s="6">
        <v>6167523</v>
      </c>
    </row>
    <row r="103" spans="1:11" ht="12.75">
      <c r="A103" s="217" t="s">
        <v>164</v>
      </c>
      <c r="B103" s="218" t="s">
        <v>164</v>
      </c>
      <c r="C103" s="218" t="s">
        <v>164</v>
      </c>
      <c r="D103" s="218" t="s">
        <v>164</v>
      </c>
      <c r="E103" s="218" t="s">
        <v>164</v>
      </c>
      <c r="F103" s="218" t="s">
        <v>164</v>
      </c>
      <c r="G103" s="218" t="s">
        <v>164</v>
      </c>
      <c r="H103" s="219" t="s">
        <v>164</v>
      </c>
      <c r="I103" s="1">
        <v>96</v>
      </c>
      <c r="J103" s="6">
        <v>101666247</v>
      </c>
      <c r="K103" s="6">
        <v>84770951</v>
      </c>
    </row>
    <row r="104" spans="1:11" ht="12.75">
      <c r="A104" s="217" t="s">
        <v>165</v>
      </c>
      <c r="B104" s="218" t="s">
        <v>165</v>
      </c>
      <c r="C104" s="218" t="s">
        <v>165</v>
      </c>
      <c r="D104" s="218" t="s">
        <v>165</v>
      </c>
      <c r="E104" s="218" t="s">
        <v>165</v>
      </c>
      <c r="F104" s="218" t="s">
        <v>165</v>
      </c>
      <c r="G104" s="218" t="s">
        <v>165</v>
      </c>
      <c r="H104" s="219" t="s">
        <v>165</v>
      </c>
      <c r="I104" s="1">
        <v>97</v>
      </c>
      <c r="J104" s="6">
        <v>131632451</v>
      </c>
      <c r="K104" s="6">
        <v>134167680</v>
      </c>
    </row>
    <row r="105" spans="1:11" ht="12.75">
      <c r="A105" s="217" t="s">
        <v>166</v>
      </c>
      <c r="B105" s="218" t="s">
        <v>166</v>
      </c>
      <c r="C105" s="218" t="s">
        <v>166</v>
      </c>
      <c r="D105" s="218" t="s">
        <v>166</v>
      </c>
      <c r="E105" s="218" t="s">
        <v>166</v>
      </c>
      <c r="F105" s="218" t="s">
        <v>166</v>
      </c>
      <c r="G105" s="218" t="s">
        <v>166</v>
      </c>
      <c r="H105" s="219" t="s">
        <v>166</v>
      </c>
      <c r="I105" s="1">
        <v>98</v>
      </c>
      <c r="J105" s="6">
        <v>349504869</v>
      </c>
      <c r="K105" s="6">
        <v>313862629</v>
      </c>
    </row>
    <row r="106" spans="1:11" ht="12.75">
      <c r="A106" s="217" t="s">
        <v>167</v>
      </c>
      <c r="B106" s="218" t="s">
        <v>167</v>
      </c>
      <c r="C106" s="218" t="s">
        <v>167</v>
      </c>
      <c r="D106" s="218" t="s">
        <v>167</v>
      </c>
      <c r="E106" s="218" t="s">
        <v>167</v>
      </c>
      <c r="F106" s="218" t="s">
        <v>167</v>
      </c>
      <c r="G106" s="218" t="s">
        <v>167</v>
      </c>
      <c r="H106" s="219" t="s">
        <v>167</v>
      </c>
      <c r="I106" s="1">
        <v>99</v>
      </c>
      <c r="J106" s="6">
        <v>0</v>
      </c>
      <c r="K106" s="6">
        <v>581915</v>
      </c>
    </row>
    <row r="107" spans="1:11" ht="12.75">
      <c r="A107" s="217" t="s">
        <v>168</v>
      </c>
      <c r="B107" s="218" t="s">
        <v>168</v>
      </c>
      <c r="C107" s="218" t="s">
        <v>168</v>
      </c>
      <c r="D107" s="218" t="s">
        <v>168</v>
      </c>
      <c r="E107" s="218" t="s">
        <v>168</v>
      </c>
      <c r="F107" s="218" t="s">
        <v>168</v>
      </c>
      <c r="G107" s="218" t="s">
        <v>168</v>
      </c>
      <c r="H107" s="219" t="s">
        <v>168</v>
      </c>
      <c r="I107" s="1">
        <v>100</v>
      </c>
      <c r="J107" s="6">
        <v>0</v>
      </c>
      <c r="K107" s="6">
        <v>0</v>
      </c>
    </row>
    <row r="108" spans="1:11" ht="12.75">
      <c r="A108" s="217" t="s">
        <v>172</v>
      </c>
      <c r="B108" s="218" t="s">
        <v>172</v>
      </c>
      <c r="C108" s="218" t="s">
        <v>172</v>
      </c>
      <c r="D108" s="218" t="s">
        <v>172</v>
      </c>
      <c r="E108" s="218" t="s">
        <v>172</v>
      </c>
      <c r="F108" s="218" t="s">
        <v>172</v>
      </c>
      <c r="G108" s="218" t="s">
        <v>172</v>
      </c>
      <c r="H108" s="219" t="s">
        <v>172</v>
      </c>
      <c r="I108" s="1">
        <v>101</v>
      </c>
      <c r="J108" s="6">
        <v>31245182</v>
      </c>
      <c r="K108" s="6">
        <v>32995741</v>
      </c>
    </row>
    <row r="109" spans="1:11" ht="12.75">
      <c r="A109" s="217" t="s">
        <v>173</v>
      </c>
      <c r="B109" s="218" t="s">
        <v>173</v>
      </c>
      <c r="C109" s="218" t="s">
        <v>173</v>
      </c>
      <c r="D109" s="218" t="s">
        <v>173</v>
      </c>
      <c r="E109" s="218" t="s">
        <v>173</v>
      </c>
      <c r="F109" s="218" t="s">
        <v>173</v>
      </c>
      <c r="G109" s="218" t="s">
        <v>173</v>
      </c>
      <c r="H109" s="219" t="s">
        <v>173</v>
      </c>
      <c r="I109" s="1">
        <v>102</v>
      </c>
      <c r="J109" s="6">
        <v>55406556</v>
      </c>
      <c r="K109" s="6">
        <v>46425043</v>
      </c>
    </row>
    <row r="110" spans="1:11" ht="12.75">
      <c r="A110" s="217" t="s">
        <v>174</v>
      </c>
      <c r="B110" s="218" t="s">
        <v>174</v>
      </c>
      <c r="C110" s="218" t="s">
        <v>174</v>
      </c>
      <c r="D110" s="218" t="s">
        <v>174</v>
      </c>
      <c r="E110" s="218" t="s">
        <v>174</v>
      </c>
      <c r="F110" s="218" t="s">
        <v>174</v>
      </c>
      <c r="G110" s="218" t="s">
        <v>174</v>
      </c>
      <c r="H110" s="219" t="s">
        <v>174</v>
      </c>
      <c r="I110" s="1">
        <v>103</v>
      </c>
      <c r="J110" s="6">
        <v>226041</v>
      </c>
      <c r="K110" s="6">
        <v>396959</v>
      </c>
    </row>
    <row r="111" spans="1:11" ht="12.75">
      <c r="A111" s="217" t="s">
        <v>175</v>
      </c>
      <c r="B111" s="218" t="s">
        <v>175</v>
      </c>
      <c r="C111" s="218" t="s">
        <v>175</v>
      </c>
      <c r="D111" s="218" t="s">
        <v>175</v>
      </c>
      <c r="E111" s="218" t="s">
        <v>175</v>
      </c>
      <c r="F111" s="218" t="s">
        <v>175</v>
      </c>
      <c r="G111" s="218" t="s">
        <v>175</v>
      </c>
      <c r="H111" s="219" t="s">
        <v>175</v>
      </c>
      <c r="I111" s="1">
        <v>104</v>
      </c>
      <c r="J111" s="6">
        <v>0</v>
      </c>
      <c r="K111" s="6">
        <v>0</v>
      </c>
    </row>
    <row r="112" spans="1:11" ht="12.75">
      <c r="A112" s="217" t="s">
        <v>176</v>
      </c>
      <c r="B112" s="218" t="s">
        <v>176</v>
      </c>
      <c r="C112" s="218" t="s">
        <v>176</v>
      </c>
      <c r="D112" s="218" t="s">
        <v>176</v>
      </c>
      <c r="E112" s="218" t="s">
        <v>176</v>
      </c>
      <c r="F112" s="218" t="s">
        <v>176</v>
      </c>
      <c r="G112" s="218" t="s">
        <v>176</v>
      </c>
      <c r="H112" s="219" t="s">
        <v>176</v>
      </c>
      <c r="I112" s="1">
        <v>105</v>
      </c>
      <c r="J112" s="6">
        <v>37815991</v>
      </c>
      <c r="K112" s="6">
        <v>14909473</v>
      </c>
    </row>
    <row r="113" spans="1:11" ht="12.75">
      <c r="A113" s="206" t="s">
        <v>177</v>
      </c>
      <c r="B113" s="207" t="s">
        <v>177</v>
      </c>
      <c r="C113" s="207" t="s">
        <v>177</v>
      </c>
      <c r="D113" s="207" t="s">
        <v>177</v>
      </c>
      <c r="E113" s="207" t="s">
        <v>177</v>
      </c>
      <c r="F113" s="207" t="s">
        <v>177</v>
      </c>
      <c r="G113" s="207" t="s">
        <v>177</v>
      </c>
      <c r="H113" s="208" t="s">
        <v>177</v>
      </c>
      <c r="I113" s="1">
        <v>106</v>
      </c>
      <c r="J113" s="6">
        <v>91337039</v>
      </c>
      <c r="K113" s="6">
        <v>148955878</v>
      </c>
    </row>
    <row r="114" spans="1:11" ht="12.75">
      <c r="A114" s="206" t="s">
        <v>178</v>
      </c>
      <c r="B114" s="207" t="s">
        <v>178</v>
      </c>
      <c r="C114" s="207" t="s">
        <v>178</v>
      </c>
      <c r="D114" s="207" t="s">
        <v>178</v>
      </c>
      <c r="E114" s="207" t="s">
        <v>178</v>
      </c>
      <c r="F114" s="207" t="s">
        <v>178</v>
      </c>
      <c r="G114" s="207" t="s">
        <v>178</v>
      </c>
      <c r="H114" s="208" t="s">
        <v>178</v>
      </c>
      <c r="I114" s="1">
        <v>107</v>
      </c>
      <c r="J114" s="43">
        <f>J69+J86+J90+J100+J113</f>
        <v>3531260349</v>
      </c>
      <c r="K114" s="43">
        <f>K69+K86+K90+K100+K113</f>
        <v>3532493919</v>
      </c>
    </row>
    <row r="115" spans="1:11" ht="12.75">
      <c r="A115" s="232" t="s">
        <v>179</v>
      </c>
      <c r="B115" s="233" t="s">
        <v>179</v>
      </c>
      <c r="C115" s="233" t="s">
        <v>179</v>
      </c>
      <c r="D115" s="233" t="s">
        <v>179</v>
      </c>
      <c r="E115" s="233" t="s">
        <v>179</v>
      </c>
      <c r="F115" s="233" t="s">
        <v>179</v>
      </c>
      <c r="G115" s="233" t="s">
        <v>179</v>
      </c>
      <c r="H115" s="234" t="s">
        <v>179</v>
      </c>
      <c r="I115" s="2">
        <v>108</v>
      </c>
      <c r="J115" s="7">
        <v>2330786248</v>
      </c>
      <c r="K115" s="7">
        <v>2700170000</v>
      </c>
    </row>
    <row r="116" spans="1:11" ht="12.75">
      <c r="A116" s="223" t="s">
        <v>180</v>
      </c>
      <c r="B116" s="235" t="s">
        <v>180</v>
      </c>
      <c r="C116" s="235" t="s">
        <v>180</v>
      </c>
      <c r="D116" s="235" t="s">
        <v>180</v>
      </c>
      <c r="E116" s="235" t="s">
        <v>180</v>
      </c>
      <c r="F116" s="235" t="s">
        <v>180</v>
      </c>
      <c r="G116" s="235" t="s">
        <v>180</v>
      </c>
      <c r="H116" s="235" t="s">
        <v>180</v>
      </c>
      <c r="I116" s="236" t="s">
        <v>180</v>
      </c>
      <c r="J116" s="236" t="s">
        <v>180</v>
      </c>
      <c r="K116" s="237" t="s">
        <v>180</v>
      </c>
    </row>
    <row r="117" spans="1:11" ht="12.75" customHeight="1">
      <c r="A117" s="203" t="s">
        <v>181</v>
      </c>
      <c r="B117" s="204" t="s">
        <v>181</v>
      </c>
      <c r="C117" s="204" t="s">
        <v>181</v>
      </c>
      <c r="D117" s="204" t="s">
        <v>181</v>
      </c>
      <c r="E117" s="204" t="s">
        <v>181</v>
      </c>
      <c r="F117" s="204" t="s">
        <v>181</v>
      </c>
      <c r="G117" s="204" t="s">
        <v>181</v>
      </c>
      <c r="H117" s="204" t="s">
        <v>181</v>
      </c>
      <c r="I117" s="238" t="s">
        <v>181</v>
      </c>
      <c r="J117" s="238" t="s">
        <v>181</v>
      </c>
      <c r="K117" s="239" t="s">
        <v>181</v>
      </c>
    </row>
    <row r="118" spans="1:12" ht="12.75">
      <c r="A118" s="217" t="s">
        <v>182</v>
      </c>
      <c r="B118" s="218" t="s">
        <v>182</v>
      </c>
      <c r="C118" s="218" t="s">
        <v>182</v>
      </c>
      <c r="D118" s="218" t="s">
        <v>182</v>
      </c>
      <c r="E118" s="218" t="s">
        <v>182</v>
      </c>
      <c r="F118" s="218" t="s">
        <v>182</v>
      </c>
      <c r="G118" s="218" t="s">
        <v>182</v>
      </c>
      <c r="H118" s="219" t="s">
        <v>182</v>
      </c>
      <c r="I118" s="1">
        <v>109</v>
      </c>
      <c r="J118" s="6">
        <v>1833332566</v>
      </c>
      <c r="K118" s="6">
        <v>1850633068</v>
      </c>
      <c r="L118" s="109"/>
    </row>
    <row r="119" spans="1:12" ht="12.75">
      <c r="A119" s="229" t="s">
        <v>183</v>
      </c>
      <c r="B119" s="230" t="s">
        <v>183</v>
      </c>
      <c r="C119" s="230" t="s">
        <v>183</v>
      </c>
      <c r="D119" s="230" t="s">
        <v>183</v>
      </c>
      <c r="E119" s="230" t="s">
        <v>183</v>
      </c>
      <c r="F119" s="230" t="s">
        <v>183</v>
      </c>
      <c r="G119" s="230" t="s">
        <v>183</v>
      </c>
      <c r="H119" s="231" t="s">
        <v>183</v>
      </c>
      <c r="I119" s="4">
        <v>110</v>
      </c>
      <c r="J119" s="7">
        <v>234610125</v>
      </c>
      <c r="K119" s="7">
        <v>241658051</v>
      </c>
      <c r="L119" s="109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2:K77 J70:K70 J86:K115">
      <formula1>0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28">
      <selection activeCell="P77" sqref="P77"/>
    </sheetView>
  </sheetViews>
  <sheetFormatPr defaultColWidth="9.140625" defaultRowHeight="12.75"/>
  <cols>
    <col min="1" max="1" width="0.71875" style="42" customWidth="1"/>
    <col min="2" max="7" width="9.140625" style="42" customWidth="1"/>
    <col min="8" max="8" width="0.13671875" style="42" customWidth="1"/>
    <col min="9" max="9" width="9.140625" style="42" customWidth="1"/>
    <col min="10" max="10" width="12.57421875" style="42" customWidth="1"/>
    <col min="11" max="11" width="13.57421875" style="42" customWidth="1"/>
    <col min="12" max="12" width="15.57421875" style="42" customWidth="1"/>
    <col min="13" max="13" width="13.28125" style="42" customWidth="1"/>
    <col min="14" max="16384" width="9.140625" style="42" customWidth="1"/>
  </cols>
  <sheetData>
    <row r="1" spans="1:13" ht="12.75" customHeight="1">
      <c r="A1" s="209" t="s">
        <v>184</v>
      </c>
      <c r="B1" s="209" t="s">
        <v>184</v>
      </c>
      <c r="C1" s="209" t="s">
        <v>184</v>
      </c>
      <c r="D1" s="209" t="s">
        <v>184</v>
      </c>
      <c r="E1" s="209" t="s">
        <v>184</v>
      </c>
      <c r="F1" s="209" t="s">
        <v>184</v>
      </c>
      <c r="G1" s="209" t="s">
        <v>184</v>
      </c>
      <c r="H1" s="209" t="s">
        <v>184</v>
      </c>
      <c r="I1" s="209" t="s">
        <v>184</v>
      </c>
      <c r="J1" s="209" t="s">
        <v>184</v>
      </c>
      <c r="K1" s="209" t="s">
        <v>184</v>
      </c>
      <c r="L1" s="209" t="s">
        <v>184</v>
      </c>
      <c r="M1" s="209" t="s">
        <v>184</v>
      </c>
    </row>
    <row r="2" spans="1:13" ht="12.75" customHeight="1">
      <c r="A2" s="252" t="s">
        <v>350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0" t="s">
        <v>185</v>
      </c>
      <c r="B3" s="240" t="s">
        <v>185</v>
      </c>
      <c r="C3" s="240" t="s">
        <v>185</v>
      </c>
      <c r="D3" s="240" t="s">
        <v>185</v>
      </c>
      <c r="E3" s="240" t="s">
        <v>185</v>
      </c>
      <c r="F3" s="240" t="s">
        <v>185</v>
      </c>
      <c r="G3" s="240" t="s">
        <v>185</v>
      </c>
      <c r="H3" s="240" t="s">
        <v>185</v>
      </c>
      <c r="I3" s="240" t="s">
        <v>185</v>
      </c>
      <c r="J3" s="240" t="s">
        <v>185</v>
      </c>
      <c r="K3" s="240" t="s">
        <v>185</v>
      </c>
      <c r="L3" s="240" t="s">
        <v>185</v>
      </c>
      <c r="M3" s="240" t="s">
        <v>185</v>
      </c>
    </row>
    <row r="4" spans="2:13" ht="23.25" customHeight="1">
      <c r="B4" s="244" t="s">
        <v>80</v>
      </c>
      <c r="C4" s="244"/>
      <c r="D4" s="244"/>
      <c r="E4" s="244"/>
      <c r="F4" s="244"/>
      <c r="G4" s="244"/>
      <c r="H4" s="128" t="s">
        <v>80</v>
      </c>
      <c r="I4" s="242" t="s">
        <v>81</v>
      </c>
      <c r="J4" s="241" t="s">
        <v>82</v>
      </c>
      <c r="K4" s="241" t="s">
        <v>82</v>
      </c>
      <c r="L4" s="241" t="s">
        <v>83</v>
      </c>
      <c r="M4" s="241" t="s">
        <v>83</v>
      </c>
    </row>
    <row r="5" spans="1:13" ht="12.75">
      <c r="A5" s="129"/>
      <c r="B5" s="245"/>
      <c r="C5" s="245"/>
      <c r="D5" s="245"/>
      <c r="E5" s="245"/>
      <c r="F5" s="245"/>
      <c r="G5" s="245"/>
      <c r="H5" s="128"/>
      <c r="I5" s="243"/>
      <c r="J5" s="50" t="s">
        <v>186</v>
      </c>
      <c r="K5" s="50" t="s">
        <v>187</v>
      </c>
      <c r="L5" s="50" t="s">
        <v>186</v>
      </c>
      <c r="M5" s="50" t="s">
        <v>187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03" t="s">
        <v>188</v>
      </c>
      <c r="B7" s="204" t="s">
        <v>188</v>
      </c>
      <c r="C7" s="204" t="s">
        <v>188</v>
      </c>
      <c r="D7" s="204" t="s">
        <v>188</v>
      </c>
      <c r="E7" s="204" t="s">
        <v>188</v>
      </c>
      <c r="F7" s="204" t="s">
        <v>188</v>
      </c>
      <c r="G7" s="204" t="s">
        <v>188</v>
      </c>
      <c r="H7" s="205" t="s">
        <v>188</v>
      </c>
      <c r="I7" s="3">
        <v>111</v>
      </c>
      <c r="J7" s="44">
        <f>SUM(J8:J9)</f>
        <v>534326819</v>
      </c>
      <c r="K7" s="44">
        <f>SUM(K8:K9)</f>
        <v>534326819</v>
      </c>
      <c r="L7" s="44">
        <f>SUM(L8:L9)</f>
        <v>561888368</v>
      </c>
      <c r="M7" s="44">
        <f>SUM(M8:M9)</f>
        <v>561888368</v>
      </c>
    </row>
    <row r="8" spans="1:13" ht="12.75">
      <c r="A8" s="206" t="s">
        <v>189</v>
      </c>
      <c r="B8" s="207" t="s">
        <v>189</v>
      </c>
      <c r="C8" s="207" t="s">
        <v>189</v>
      </c>
      <c r="D8" s="207" t="s">
        <v>189</v>
      </c>
      <c r="E8" s="207" t="s">
        <v>189</v>
      </c>
      <c r="F8" s="207" t="s">
        <v>189</v>
      </c>
      <c r="G8" s="207" t="s">
        <v>189</v>
      </c>
      <c r="H8" s="208" t="s">
        <v>189</v>
      </c>
      <c r="I8" s="1">
        <v>112</v>
      </c>
      <c r="J8" s="6">
        <v>518069214</v>
      </c>
      <c r="K8" s="6">
        <v>518069214</v>
      </c>
      <c r="L8" s="6">
        <v>543666980</v>
      </c>
      <c r="M8" s="6">
        <v>543666980</v>
      </c>
    </row>
    <row r="9" spans="1:13" ht="12.75">
      <c r="A9" s="206" t="s">
        <v>190</v>
      </c>
      <c r="B9" s="207" t="s">
        <v>190</v>
      </c>
      <c r="C9" s="207" t="s">
        <v>190</v>
      </c>
      <c r="D9" s="207" t="s">
        <v>190</v>
      </c>
      <c r="E9" s="207" t="s">
        <v>190</v>
      </c>
      <c r="F9" s="207" t="s">
        <v>190</v>
      </c>
      <c r="G9" s="207" t="s">
        <v>190</v>
      </c>
      <c r="H9" s="208" t="s">
        <v>190</v>
      </c>
      <c r="I9" s="1">
        <v>113</v>
      </c>
      <c r="J9" s="6">
        <v>16257605</v>
      </c>
      <c r="K9" s="6">
        <v>16257605</v>
      </c>
      <c r="L9" s="6">
        <v>18221388</v>
      </c>
      <c r="M9" s="6">
        <v>18221388</v>
      </c>
    </row>
    <row r="10" spans="1:13" ht="12.75">
      <c r="A10" s="206" t="s">
        <v>191</v>
      </c>
      <c r="B10" s="207" t="s">
        <v>191</v>
      </c>
      <c r="C10" s="207" t="s">
        <v>191</v>
      </c>
      <c r="D10" s="207" t="s">
        <v>191</v>
      </c>
      <c r="E10" s="207" t="s">
        <v>191</v>
      </c>
      <c r="F10" s="207" t="s">
        <v>191</v>
      </c>
      <c r="G10" s="207" t="s">
        <v>191</v>
      </c>
      <c r="H10" s="208" t="s">
        <v>191</v>
      </c>
      <c r="I10" s="1">
        <v>114</v>
      </c>
      <c r="J10" s="43">
        <f>J11+J12+J16+J20+J21+J22+J25+J26</f>
        <v>510671267</v>
      </c>
      <c r="K10" s="43">
        <f>K11+K12+K16+K20+K21+K22+K25+K26</f>
        <v>510671267</v>
      </c>
      <c r="L10" s="43">
        <f>L11+L12+L16+L20+L21+L22+L25+L26</f>
        <v>549049318</v>
      </c>
      <c r="M10" s="43">
        <f>M11+M12+M16+M20+M21+M22+M25+M26</f>
        <v>549049318</v>
      </c>
    </row>
    <row r="11" spans="1:13" ht="12.75">
      <c r="A11" s="206" t="s">
        <v>192</v>
      </c>
      <c r="B11" s="207" t="s">
        <v>192</v>
      </c>
      <c r="C11" s="207" t="s">
        <v>192</v>
      </c>
      <c r="D11" s="207" t="s">
        <v>192</v>
      </c>
      <c r="E11" s="207" t="s">
        <v>192</v>
      </c>
      <c r="F11" s="207" t="s">
        <v>192</v>
      </c>
      <c r="G11" s="207" t="s">
        <v>192</v>
      </c>
      <c r="H11" s="208" t="s">
        <v>192</v>
      </c>
      <c r="I11" s="1">
        <v>115</v>
      </c>
      <c r="J11" s="6">
        <v>-94223403</v>
      </c>
      <c r="K11" s="6">
        <v>-94223403</v>
      </c>
      <c r="L11" s="6">
        <v>-39255488</v>
      </c>
      <c r="M11" s="6">
        <v>-39255488</v>
      </c>
    </row>
    <row r="12" spans="1:13" ht="12.75">
      <c r="A12" s="206" t="s">
        <v>193</v>
      </c>
      <c r="B12" s="207" t="s">
        <v>193</v>
      </c>
      <c r="C12" s="207" t="s">
        <v>193</v>
      </c>
      <c r="D12" s="207" t="s">
        <v>193</v>
      </c>
      <c r="E12" s="207" t="s">
        <v>193</v>
      </c>
      <c r="F12" s="207" t="s">
        <v>193</v>
      </c>
      <c r="G12" s="207" t="s">
        <v>193</v>
      </c>
      <c r="H12" s="208" t="s">
        <v>193</v>
      </c>
      <c r="I12" s="1">
        <v>116</v>
      </c>
      <c r="J12" s="43">
        <f>SUM(J13:J15)</f>
        <v>412217705</v>
      </c>
      <c r="K12" s="43">
        <f>SUM(K13:K15)</f>
        <v>412217705</v>
      </c>
      <c r="L12" s="43">
        <f>SUM(L13:L15)</f>
        <v>392114492</v>
      </c>
      <c r="M12" s="43">
        <f>SUM(M13:M15)</f>
        <v>392114492</v>
      </c>
    </row>
    <row r="13" spans="1:13" ht="12.75">
      <c r="A13" s="217" t="s">
        <v>194</v>
      </c>
      <c r="B13" s="218" t="s">
        <v>194</v>
      </c>
      <c r="C13" s="218" t="s">
        <v>194</v>
      </c>
      <c r="D13" s="218" t="s">
        <v>194</v>
      </c>
      <c r="E13" s="218" t="s">
        <v>194</v>
      </c>
      <c r="F13" s="218" t="s">
        <v>194</v>
      </c>
      <c r="G13" s="218" t="s">
        <v>194</v>
      </c>
      <c r="H13" s="219" t="s">
        <v>194</v>
      </c>
      <c r="I13" s="1">
        <v>117</v>
      </c>
      <c r="J13" s="6">
        <v>345230801</v>
      </c>
      <c r="K13" s="6">
        <v>345230801</v>
      </c>
      <c r="L13" s="6">
        <v>315081205</v>
      </c>
      <c r="M13" s="6">
        <v>315081205</v>
      </c>
    </row>
    <row r="14" spans="1:13" ht="12.75">
      <c r="A14" s="217" t="s">
        <v>195</v>
      </c>
      <c r="B14" s="218" t="s">
        <v>195</v>
      </c>
      <c r="C14" s="218" t="s">
        <v>195</v>
      </c>
      <c r="D14" s="218" t="s">
        <v>195</v>
      </c>
      <c r="E14" s="218" t="s">
        <v>195</v>
      </c>
      <c r="F14" s="218" t="s">
        <v>195</v>
      </c>
      <c r="G14" s="218" t="s">
        <v>195</v>
      </c>
      <c r="H14" s="219" t="s">
        <v>195</v>
      </c>
      <c r="I14" s="1">
        <v>118</v>
      </c>
      <c r="J14" s="6">
        <v>18260303</v>
      </c>
      <c r="K14" s="6">
        <v>18260303</v>
      </c>
      <c r="L14" s="6">
        <v>17787754</v>
      </c>
      <c r="M14" s="6">
        <v>17787754</v>
      </c>
    </row>
    <row r="15" spans="1:13" ht="12.75">
      <c r="A15" s="217" t="s">
        <v>196</v>
      </c>
      <c r="B15" s="218" t="s">
        <v>196</v>
      </c>
      <c r="C15" s="218" t="s">
        <v>196</v>
      </c>
      <c r="D15" s="218" t="s">
        <v>196</v>
      </c>
      <c r="E15" s="218" t="s">
        <v>196</v>
      </c>
      <c r="F15" s="218" t="s">
        <v>196</v>
      </c>
      <c r="G15" s="218" t="s">
        <v>196</v>
      </c>
      <c r="H15" s="219" t="s">
        <v>196</v>
      </c>
      <c r="I15" s="1">
        <v>119</v>
      </c>
      <c r="J15" s="6">
        <v>48726601</v>
      </c>
      <c r="K15" s="6">
        <v>48726601</v>
      </c>
      <c r="L15" s="6">
        <v>59245533</v>
      </c>
      <c r="M15" s="6">
        <v>59245533</v>
      </c>
    </row>
    <row r="16" spans="1:13" ht="12.75">
      <c r="A16" s="206" t="s">
        <v>197</v>
      </c>
      <c r="B16" s="207" t="s">
        <v>197</v>
      </c>
      <c r="C16" s="207" t="s">
        <v>197</v>
      </c>
      <c r="D16" s="207" t="s">
        <v>197</v>
      </c>
      <c r="E16" s="207" t="s">
        <v>197</v>
      </c>
      <c r="F16" s="207" t="s">
        <v>197</v>
      </c>
      <c r="G16" s="207" t="s">
        <v>197</v>
      </c>
      <c r="H16" s="208" t="s">
        <v>197</v>
      </c>
      <c r="I16" s="1">
        <v>120</v>
      </c>
      <c r="J16" s="43">
        <f>SUM(J17:J19)</f>
        <v>112402595</v>
      </c>
      <c r="K16" s="43">
        <f>SUM(K17:K19)</f>
        <v>112402595</v>
      </c>
      <c r="L16" s="43">
        <f>SUM(L17:L19)</f>
        <v>118623434</v>
      </c>
      <c r="M16" s="43">
        <f>SUM(M17:M19)</f>
        <v>118623434</v>
      </c>
    </row>
    <row r="17" spans="1:13" ht="12.75">
      <c r="A17" s="217" t="s">
        <v>198</v>
      </c>
      <c r="B17" s="218" t="s">
        <v>198</v>
      </c>
      <c r="C17" s="218" t="s">
        <v>198</v>
      </c>
      <c r="D17" s="218" t="s">
        <v>198</v>
      </c>
      <c r="E17" s="218" t="s">
        <v>198</v>
      </c>
      <c r="F17" s="218" t="s">
        <v>198</v>
      </c>
      <c r="G17" s="218" t="s">
        <v>198</v>
      </c>
      <c r="H17" s="219" t="s">
        <v>198</v>
      </c>
      <c r="I17" s="1">
        <v>121</v>
      </c>
      <c r="J17" s="6">
        <v>63951162</v>
      </c>
      <c r="K17" s="6">
        <v>63951162</v>
      </c>
      <c r="L17" s="6">
        <v>69153301</v>
      </c>
      <c r="M17" s="6">
        <v>69153301</v>
      </c>
    </row>
    <row r="18" spans="1:13" ht="12.75">
      <c r="A18" s="217" t="s">
        <v>199</v>
      </c>
      <c r="B18" s="218" t="s">
        <v>199</v>
      </c>
      <c r="C18" s="218" t="s">
        <v>199</v>
      </c>
      <c r="D18" s="218" t="s">
        <v>199</v>
      </c>
      <c r="E18" s="218" t="s">
        <v>199</v>
      </c>
      <c r="F18" s="218" t="s">
        <v>199</v>
      </c>
      <c r="G18" s="218" t="s">
        <v>199</v>
      </c>
      <c r="H18" s="219" t="s">
        <v>199</v>
      </c>
      <c r="I18" s="1">
        <v>122</v>
      </c>
      <c r="J18" s="6">
        <v>33103351</v>
      </c>
      <c r="K18" s="6">
        <v>33103351</v>
      </c>
      <c r="L18" s="6">
        <v>35048592</v>
      </c>
      <c r="M18" s="6">
        <v>35048592</v>
      </c>
    </row>
    <row r="19" spans="1:13" ht="12.75">
      <c r="A19" s="217" t="s">
        <v>200</v>
      </c>
      <c r="B19" s="218" t="s">
        <v>200</v>
      </c>
      <c r="C19" s="218" t="s">
        <v>200</v>
      </c>
      <c r="D19" s="218" t="s">
        <v>200</v>
      </c>
      <c r="E19" s="218" t="s">
        <v>200</v>
      </c>
      <c r="F19" s="218" t="s">
        <v>200</v>
      </c>
      <c r="G19" s="218" t="s">
        <v>200</v>
      </c>
      <c r="H19" s="219" t="s">
        <v>200</v>
      </c>
      <c r="I19" s="1">
        <v>123</v>
      </c>
      <c r="J19" s="6">
        <v>15348082</v>
      </c>
      <c r="K19" s="6">
        <v>15348082</v>
      </c>
      <c r="L19" s="6">
        <v>14421541</v>
      </c>
      <c r="M19" s="6">
        <v>14421541</v>
      </c>
    </row>
    <row r="20" spans="1:13" ht="12.75">
      <c r="A20" s="206" t="s">
        <v>201</v>
      </c>
      <c r="B20" s="207" t="s">
        <v>201</v>
      </c>
      <c r="C20" s="207" t="s">
        <v>201</v>
      </c>
      <c r="D20" s="207" t="s">
        <v>201</v>
      </c>
      <c r="E20" s="207" t="s">
        <v>201</v>
      </c>
      <c r="F20" s="207" t="s">
        <v>201</v>
      </c>
      <c r="G20" s="207" t="s">
        <v>201</v>
      </c>
      <c r="H20" s="208" t="s">
        <v>201</v>
      </c>
      <c r="I20" s="1">
        <v>124</v>
      </c>
      <c r="J20" s="6">
        <v>17643908</v>
      </c>
      <c r="K20" s="6">
        <v>17643908</v>
      </c>
      <c r="L20" s="6">
        <v>19064416</v>
      </c>
      <c r="M20" s="6">
        <v>19064416</v>
      </c>
    </row>
    <row r="21" spans="1:13" ht="12.75">
      <c r="A21" s="206" t="s">
        <v>202</v>
      </c>
      <c r="B21" s="207" t="s">
        <v>202</v>
      </c>
      <c r="C21" s="207" t="s">
        <v>202</v>
      </c>
      <c r="D21" s="207" t="s">
        <v>202</v>
      </c>
      <c r="E21" s="207" t="s">
        <v>202</v>
      </c>
      <c r="F21" s="207" t="s">
        <v>202</v>
      </c>
      <c r="G21" s="207" t="s">
        <v>202</v>
      </c>
      <c r="H21" s="208" t="s">
        <v>202</v>
      </c>
      <c r="I21" s="1">
        <v>125</v>
      </c>
      <c r="J21" s="6">
        <v>44192687</v>
      </c>
      <c r="K21" s="6">
        <v>44192687</v>
      </c>
      <c r="L21" s="6">
        <v>50832702</v>
      </c>
      <c r="M21" s="6">
        <v>50832702</v>
      </c>
    </row>
    <row r="22" spans="1:13" ht="12.75">
      <c r="A22" s="206" t="s">
        <v>203</v>
      </c>
      <c r="B22" s="207" t="s">
        <v>203</v>
      </c>
      <c r="C22" s="207" t="s">
        <v>203</v>
      </c>
      <c r="D22" s="207" t="s">
        <v>203</v>
      </c>
      <c r="E22" s="207" t="s">
        <v>203</v>
      </c>
      <c r="F22" s="207" t="s">
        <v>203</v>
      </c>
      <c r="G22" s="207" t="s">
        <v>203</v>
      </c>
      <c r="H22" s="208" t="s">
        <v>203</v>
      </c>
      <c r="I22" s="1">
        <v>126</v>
      </c>
      <c r="J22" s="43">
        <f>SUM(J23:J24)</f>
        <v>7570563</v>
      </c>
      <c r="K22" s="43">
        <f>SUM(K23:K24)</f>
        <v>7570563</v>
      </c>
      <c r="L22" s="43">
        <f>SUM(L23:L24)</f>
        <v>936509</v>
      </c>
      <c r="M22" s="43">
        <f>SUM(M23:M24)</f>
        <v>936509</v>
      </c>
    </row>
    <row r="23" spans="1:13" ht="12.75">
      <c r="A23" s="217" t="s">
        <v>204</v>
      </c>
      <c r="B23" s="218" t="s">
        <v>204</v>
      </c>
      <c r="C23" s="218" t="s">
        <v>204</v>
      </c>
      <c r="D23" s="218" t="s">
        <v>204</v>
      </c>
      <c r="E23" s="218" t="s">
        <v>204</v>
      </c>
      <c r="F23" s="218" t="s">
        <v>204</v>
      </c>
      <c r="G23" s="218" t="s">
        <v>204</v>
      </c>
      <c r="H23" s="219" t="s">
        <v>204</v>
      </c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17" t="s">
        <v>205</v>
      </c>
      <c r="B24" s="218" t="s">
        <v>205</v>
      </c>
      <c r="C24" s="218" t="s">
        <v>205</v>
      </c>
      <c r="D24" s="218" t="s">
        <v>205</v>
      </c>
      <c r="E24" s="218" t="s">
        <v>205</v>
      </c>
      <c r="F24" s="218" t="s">
        <v>205</v>
      </c>
      <c r="G24" s="218" t="s">
        <v>205</v>
      </c>
      <c r="H24" s="219" t="s">
        <v>205</v>
      </c>
      <c r="I24" s="1">
        <v>128</v>
      </c>
      <c r="J24" s="6">
        <v>7570563</v>
      </c>
      <c r="K24" s="6">
        <v>7570563</v>
      </c>
      <c r="L24" s="6">
        <v>936509</v>
      </c>
      <c r="M24" s="6">
        <v>936509</v>
      </c>
    </row>
    <row r="25" spans="1:13" ht="12.75">
      <c r="A25" s="206" t="s">
        <v>206</v>
      </c>
      <c r="B25" s="207" t="s">
        <v>206</v>
      </c>
      <c r="C25" s="207" t="s">
        <v>206</v>
      </c>
      <c r="D25" s="207" t="s">
        <v>206</v>
      </c>
      <c r="E25" s="207" t="s">
        <v>206</v>
      </c>
      <c r="F25" s="207" t="s">
        <v>206</v>
      </c>
      <c r="G25" s="207" t="s">
        <v>206</v>
      </c>
      <c r="H25" s="208" t="s">
        <v>206</v>
      </c>
      <c r="I25" s="1">
        <v>129</v>
      </c>
      <c r="J25" s="6">
        <v>8203316</v>
      </c>
      <c r="K25" s="6">
        <v>8203316</v>
      </c>
      <c r="L25" s="6">
        <v>2492080</v>
      </c>
      <c r="M25" s="6">
        <v>2492080</v>
      </c>
    </row>
    <row r="26" spans="1:13" ht="12.75">
      <c r="A26" s="206" t="s">
        <v>207</v>
      </c>
      <c r="B26" s="207" t="s">
        <v>207</v>
      </c>
      <c r="C26" s="207" t="s">
        <v>207</v>
      </c>
      <c r="D26" s="207" t="s">
        <v>207</v>
      </c>
      <c r="E26" s="207" t="s">
        <v>207</v>
      </c>
      <c r="F26" s="207" t="s">
        <v>207</v>
      </c>
      <c r="G26" s="207" t="s">
        <v>207</v>
      </c>
      <c r="H26" s="208" t="s">
        <v>207</v>
      </c>
      <c r="I26" s="1">
        <v>130</v>
      </c>
      <c r="J26" s="6">
        <v>2663896</v>
      </c>
      <c r="K26" s="6">
        <v>2663896</v>
      </c>
      <c r="L26" s="6">
        <v>4241173</v>
      </c>
      <c r="M26" s="6">
        <v>4241173</v>
      </c>
    </row>
    <row r="27" spans="1:13" ht="12.75">
      <c r="A27" s="206" t="s">
        <v>208</v>
      </c>
      <c r="B27" s="207" t="s">
        <v>208</v>
      </c>
      <c r="C27" s="207" t="s">
        <v>208</v>
      </c>
      <c r="D27" s="207" t="s">
        <v>208</v>
      </c>
      <c r="E27" s="207" t="s">
        <v>208</v>
      </c>
      <c r="F27" s="207" t="s">
        <v>208</v>
      </c>
      <c r="G27" s="207" t="s">
        <v>208</v>
      </c>
      <c r="H27" s="208" t="s">
        <v>208</v>
      </c>
      <c r="I27" s="1">
        <v>131</v>
      </c>
      <c r="J27" s="43">
        <f>SUM(J28:J32)</f>
        <v>10786362</v>
      </c>
      <c r="K27" s="43">
        <f>SUM(K28:K32)</f>
        <v>10786362</v>
      </c>
      <c r="L27" s="43">
        <f>SUM(L28:L32)</f>
        <v>8237536</v>
      </c>
      <c r="M27" s="43">
        <f>SUM(M28:M32)</f>
        <v>8237536</v>
      </c>
    </row>
    <row r="28" spans="1:13" ht="24" customHeight="1">
      <c r="A28" s="206" t="s">
        <v>209</v>
      </c>
      <c r="B28" s="207" t="s">
        <v>209</v>
      </c>
      <c r="C28" s="207" t="s">
        <v>209</v>
      </c>
      <c r="D28" s="207" t="s">
        <v>209</v>
      </c>
      <c r="E28" s="207" t="s">
        <v>209</v>
      </c>
      <c r="F28" s="207" t="s">
        <v>209</v>
      </c>
      <c r="G28" s="207" t="s">
        <v>209</v>
      </c>
      <c r="H28" s="208" t="s">
        <v>209</v>
      </c>
      <c r="I28" s="1">
        <v>132</v>
      </c>
      <c r="J28" s="6">
        <v>473492</v>
      </c>
      <c r="K28" s="6">
        <v>473492</v>
      </c>
      <c r="L28" s="6">
        <v>336299</v>
      </c>
      <c r="M28" s="6">
        <v>336299</v>
      </c>
    </row>
    <row r="29" spans="1:13" ht="24" customHeight="1">
      <c r="A29" s="206" t="s">
        <v>210</v>
      </c>
      <c r="B29" s="207" t="s">
        <v>210</v>
      </c>
      <c r="C29" s="207" t="s">
        <v>210</v>
      </c>
      <c r="D29" s="207" t="s">
        <v>210</v>
      </c>
      <c r="E29" s="207" t="s">
        <v>210</v>
      </c>
      <c r="F29" s="207" t="s">
        <v>210</v>
      </c>
      <c r="G29" s="207" t="s">
        <v>210</v>
      </c>
      <c r="H29" s="208" t="s">
        <v>210</v>
      </c>
      <c r="I29" s="1">
        <v>133</v>
      </c>
      <c r="J29" s="6">
        <v>9250304</v>
      </c>
      <c r="K29" s="6">
        <v>9250304</v>
      </c>
      <c r="L29" s="6">
        <v>7250472</v>
      </c>
      <c r="M29" s="6">
        <v>7250472</v>
      </c>
    </row>
    <row r="30" spans="1:13" ht="12.75">
      <c r="A30" s="206" t="s">
        <v>211</v>
      </c>
      <c r="B30" s="207" t="s">
        <v>211</v>
      </c>
      <c r="C30" s="207" t="s">
        <v>211</v>
      </c>
      <c r="D30" s="207" t="s">
        <v>211</v>
      </c>
      <c r="E30" s="207" t="s">
        <v>211</v>
      </c>
      <c r="F30" s="207" t="s">
        <v>211</v>
      </c>
      <c r="G30" s="207" t="s">
        <v>211</v>
      </c>
      <c r="H30" s="208" t="s">
        <v>211</v>
      </c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06" t="s">
        <v>212</v>
      </c>
      <c r="B31" s="207" t="s">
        <v>212</v>
      </c>
      <c r="C31" s="207" t="s">
        <v>212</v>
      </c>
      <c r="D31" s="207" t="s">
        <v>212</v>
      </c>
      <c r="E31" s="207" t="s">
        <v>212</v>
      </c>
      <c r="F31" s="207" t="s">
        <v>212</v>
      </c>
      <c r="G31" s="207" t="s">
        <v>212</v>
      </c>
      <c r="H31" s="208" t="s">
        <v>212</v>
      </c>
      <c r="I31" s="1">
        <v>135</v>
      </c>
      <c r="J31" s="6">
        <v>35390</v>
      </c>
      <c r="K31" s="6">
        <v>35390</v>
      </c>
      <c r="L31" s="6">
        <v>123946</v>
      </c>
      <c r="M31" s="6">
        <v>123946</v>
      </c>
    </row>
    <row r="32" spans="1:13" ht="12.75">
      <c r="A32" s="206" t="s">
        <v>213</v>
      </c>
      <c r="B32" s="207" t="s">
        <v>213</v>
      </c>
      <c r="C32" s="207" t="s">
        <v>213</v>
      </c>
      <c r="D32" s="207" t="s">
        <v>213</v>
      </c>
      <c r="E32" s="207" t="s">
        <v>213</v>
      </c>
      <c r="F32" s="207" t="s">
        <v>213</v>
      </c>
      <c r="G32" s="207" t="s">
        <v>213</v>
      </c>
      <c r="H32" s="208" t="s">
        <v>213</v>
      </c>
      <c r="I32" s="1">
        <v>136</v>
      </c>
      <c r="J32" s="6">
        <v>1027176</v>
      </c>
      <c r="K32" s="6">
        <v>1027176</v>
      </c>
      <c r="L32" s="6">
        <v>526819</v>
      </c>
      <c r="M32" s="6">
        <v>526819</v>
      </c>
    </row>
    <row r="33" spans="1:13" ht="12.75">
      <c r="A33" s="206" t="s">
        <v>214</v>
      </c>
      <c r="B33" s="207" t="s">
        <v>214</v>
      </c>
      <c r="C33" s="207" t="s">
        <v>214</v>
      </c>
      <c r="D33" s="207" t="s">
        <v>214</v>
      </c>
      <c r="E33" s="207" t="s">
        <v>214</v>
      </c>
      <c r="F33" s="207" t="s">
        <v>214</v>
      </c>
      <c r="G33" s="207" t="s">
        <v>214</v>
      </c>
      <c r="H33" s="208" t="s">
        <v>214</v>
      </c>
      <c r="I33" s="1">
        <v>137</v>
      </c>
      <c r="J33" s="43">
        <f>SUM(J34:J37)</f>
        <v>12279237</v>
      </c>
      <c r="K33" s="43">
        <f>SUM(K34:K37)</f>
        <v>12279237</v>
      </c>
      <c r="L33" s="43">
        <f>SUM(L34:L37)</f>
        <v>7360872</v>
      </c>
      <c r="M33" s="43">
        <f>SUM(M34:M37)</f>
        <v>7360872</v>
      </c>
    </row>
    <row r="34" spans="1:13" ht="12.75">
      <c r="A34" s="206" t="s">
        <v>215</v>
      </c>
      <c r="B34" s="207" t="s">
        <v>215</v>
      </c>
      <c r="C34" s="207" t="s">
        <v>215</v>
      </c>
      <c r="D34" s="207" t="s">
        <v>215</v>
      </c>
      <c r="E34" s="207" t="s">
        <v>215</v>
      </c>
      <c r="F34" s="207" t="s">
        <v>215</v>
      </c>
      <c r="G34" s="207" t="s">
        <v>215</v>
      </c>
      <c r="H34" s="208" t="s">
        <v>215</v>
      </c>
      <c r="I34" s="1">
        <v>138</v>
      </c>
      <c r="J34" s="6">
        <v>750942</v>
      </c>
      <c r="K34" s="6">
        <v>750942</v>
      </c>
      <c r="L34" s="6">
        <v>323460</v>
      </c>
      <c r="M34" s="6">
        <v>323460</v>
      </c>
    </row>
    <row r="35" spans="1:13" ht="24.75" customHeight="1">
      <c r="A35" s="206" t="s">
        <v>216</v>
      </c>
      <c r="B35" s="207" t="s">
        <v>216</v>
      </c>
      <c r="C35" s="207" t="s">
        <v>216</v>
      </c>
      <c r="D35" s="207" t="s">
        <v>216</v>
      </c>
      <c r="E35" s="207" t="s">
        <v>216</v>
      </c>
      <c r="F35" s="207" t="s">
        <v>216</v>
      </c>
      <c r="G35" s="207" t="s">
        <v>216</v>
      </c>
      <c r="H35" s="208" t="s">
        <v>216</v>
      </c>
      <c r="I35" s="1">
        <v>139</v>
      </c>
      <c r="J35" s="6">
        <v>11528295</v>
      </c>
      <c r="K35" s="6">
        <v>11528295</v>
      </c>
      <c r="L35" s="6">
        <v>6913837</v>
      </c>
      <c r="M35" s="6">
        <v>6913837</v>
      </c>
    </row>
    <row r="36" spans="1:13" ht="12.75">
      <c r="A36" s="206" t="s">
        <v>217</v>
      </c>
      <c r="B36" s="207" t="s">
        <v>217</v>
      </c>
      <c r="C36" s="207" t="s">
        <v>217</v>
      </c>
      <c r="D36" s="207" t="s">
        <v>217</v>
      </c>
      <c r="E36" s="207" t="s">
        <v>217</v>
      </c>
      <c r="F36" s="207" t="s">
        <v>217</v>
      </c>
      <c r="G36" s="207" t="s">
        <v>217</v>
      </c>
      <c r="H36" s="208" t="s">
        <v>217</v>
      </c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06" t="s">
        <v>218</v>
      </c>
      <c r="B37" s="207" t="s">
        <v>218</v>
      </c>
      <c r="C37" s="207" t="s">
        <v>218</v>
      </c>
      <c r="D37" s="207" t="s">
        <v>218</v>
      </c>
      <c r="E37" s="207" t="s">
        <v>218</v>
      </c>
      <c r="F37" s="207" t="s">
        <v>218</v>
      </c>
      <c r="G37" s="207" t="s">
        <v>218</v>
      </c>
      <c r="H37" s="208" t="s">
        <v>218</v>
      </c>
      <c r="I37" s="1">
        <v>141</v>
      </c>
      <c r="J37" s="6">
        <v>0</v>
      </c>
      <c r="K37" s="6">
        <v>0</v>
      </c>
      <c r="L37" s="6">
        <v>123575</v>
      </c>
      <c r="M37" s="6">
        <v>123575</v>
      </c>
    </row>
    <row r="38" spans="1:13" ht="12.75">
      <c r="A38" s="206" t="s">
        <v>219</v>
      </c>
      <c r="B38" s="207" t="s">
        <v>219</v>
      </c>
      <c r="C38" s="207" t="s">
        <v>219</v>
      </c>
      <c r="D38" s="207" t="s">
        <v>219</v>
      </c>
      <c r="E38" s="207" t="s">
        <v>219</v>
      </c>
      <c r="F38" s="207" t="s">
        <v>219</v>
      </c>
      <c r="G38" s="207" t="s">
        <v>219</v>
      </c>
      <c r="H38" s="208" t="s">
        <v>219</v>
      </c>
      <c r="I38" s="1">
        <v>142</v>
      </c>
      <c r="J38" s="6">
        <v>18770530</v>
      </c>
      <c r="K38" s="6">
        <v>18770530</v>
      </c>
      <c r="L38" s="6">
        <v>13575610</v>
      </c>
      <c r="M38" s="6">
        <v>13575610</v>
      </c>
    </row>
    <row r="39" spans="1:13" ht="12.75">
      <c r="A39" s="206" t="s">
        <v>220</v>
      </c>
      <c r="B39" s="207" t="s">
        <v>220</v>
      </c>
      <c r="C39" s="207" t="s">
        <v>220</v>
      </c>
      <c r="D39" s="207" t="s">
        <v>220</v>
      </c>
      <c r="E39" s="207" t="s">
        <v>220</v>
      </c>
      <c r="F39" s="207" t="s">
        <v>220</v>
      </c>
      <c r="G39" s="207" t="s">
        <v>220</v>
      </c>
      <c r="H39" s="208" t="s">
        <v>220</v>
      </c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06" t="s">
        <v>221</v>
      </c>
      <c r="B40" s="207" t="s">
        <v>221</v>
      </c>
      <c r="C40" s="207" t="s">
        <v>221</v>
      </c>
      <c r="D40" s="207" t="s">
        <v>221</v>
      </c>
      <c r="E40" s="207" t="s">
        <v>221</v>
      </c>
      <c r="F40" s="207" t="s">
        <v>221</v>
      </c>
      <c r="G40" s="207" t="s">
        <v>221</v>
      </c>
      <c r="H40" s="208" t="s">
        <v>221</v>
      </c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06" t="s">
        <v>222</v>
      </c>
      <c r="B41" s="207" t="s">
        <v>222</v>
      </c>
      <c r="C41" s="207" t="s">
        <v>222</v>
      </c>
      <c r="D41" s="207" t="s">
        <v>222</v>
      </c>
      <c r="E41" s="207" t="s">
        <v>222</v>
      </c>
      <c r="F41" s="207" t="s">
        <v>222</v>
      </c>
      <c r="G41" s="207" t="s">
        <v>222</v>
      </c>
      <c r="H41" s="208" t="s">
        <v>222</v>
      </c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06" t="s">
        <v>223</v>
      </c>
      <c r="B42" s="207" t="s">
        <v>223</v>
      </c>
      <c r="C42" s="207" t="s">
        <v>223</v>
      </c>
      <c r="D42" s="207" t="s">
        <v>223</v>
      </c>
      <c r="E42" s="207" t="s">
        <v>223</v>
      </c>
      <c r="F42" s="207" t="s">
        <v>223</v>
      </c>
      <c r="G42" s="207" t="s">
        <v>223</v>
      </c>
      <c r="H42" s="208" t="s">
        <v>223</v>
      </c>
      <c r="I42" s="1">
        <v>146</v>
      </c>
      <c r="J42" s="43">
        <f>J7+J27+J38+J40</f>
        <v>563883711</v>
      </c>
      <c r="K42" s="43">
        <f>K7+K27+K38+K40</f>
        <v>563883711</v>
      </c>
      <c r="L42" s="43">
        <f>L7+L27+L38+L40</f>
        <v>583701514</v>
      </c>
      <c r="M42" s="43">
        <f>M7+M27+M38+M40</f>
        <v>583701514</v>
      </c>
    </row>
    <row r="43" spans="1:13" ht="12.75">
      <c r="A43" s="206" t="s">
        <v>224</v>
      </c>
      <c r="B43" s="207" t="s">
        <v>224</v>
      </c>
      <c r="C43" s="207" t="s">
        <v>224</v>
      </c>
      <c r="D43" s="207" t="s">
        <v>224</v>
      </c>
      <c r="E43" s="207" t="s">
        <v>224</v>
      </c>
      <c r="F43" s="207" t="s">
        <v>224</v>
      </c>
      <c r="G43" s="207" t="s">
        <v>224</v>
      </c>
      <c r="H43" s="208" t="s">
        <v>224</v>
      </c>
      <c r="I43" s="1">
        <v>147</v>
      </c>
      <c r="J43" s="43">
        <f>J10+J33+J39+J41</f>
        <v>522950504</v>
      </c>
      <c r="K43" s="43">
        <f>K10+K33+K39+K41</f>
        <v>522950504</v>
      </c>
      <c r="L43" s="43">
        <f>L10+L33+L39+L41</f>
        <v>556410190</v>
      </c>
      <c r="M43" s="43">
        <f>M10+M33+M39+M41</f>
        <v>556410190</v>
      </c>
    </row>
    <row r="44" spans="1:13" ht="12.75">
      <c r="A44" s="206" t="s">
        <v>225</v>
      </c>
      <c r="B44" s="207" t="s">
        <v>225</v>
      </c>
      <c r="C44" s="207" t="s">
        <v>225</v>
      </c>
      <c r="D44" s="207" t="s">
        <v>225</v>
      </c>
      <c r="E44" s="207" t="s">
        <v>225</v>
      </c>
      <c r="F44" s="207" t="s">
        <v>225</v>
      </c>
      <c r="G44" s="207" t="s">
        <v>225</v>
      </c>
      <c r="H44" s="208" t="s">
        <v>225</v>
      </c>
      <c r="I44" s="1">
        <v>148</v>
      </c>
      <c r="J44" s="43">
        <f>J42-J43</f>
        <v>40933207</v>
      </c>
      <c r="K44" s="43">
        <f>K42-K43</f>
        <v>40933207</v>
      </c>
      <c r="L44" s="43">
        <f>L42-L43</f>
        <v>27291324</v>
      </c>
      <c r="M44" s="43">
        <f>M42-M43</f>
        <v>27291324</v>
      </c>
    </row>
    <row r="45" spans="1:13" ht="12.75">
      <c r="A45" s="226" t="s">
        <v>226</v>
      </c>
      <c r="B45" s="227" t="s">
        <v>226</v>
      </c>
      <c r="C45" s="227" t="s">
        <v>226</v>
      </c>
      <c r="D45" s="227" t="s">
        <v>226</v>
      </c>
      <c r="E45" s="227" t="s">
        <v>226</v>
      </c>
      <c r="F45" s="227" t="s">
        <v>226</v>
      </c>
      <c r="G45" s="227" t="s">
        <v>226</v>
      </c>
      <c r="H45" s="228" t="s">
        <v>226</v>
      </c>
      <c r="I45" s="1">
        <v>149</v>
      </c>
      <c r="J45" s="43"/>
      <c r="K45" s="43"/>
      <c r="L45" s="43">
        <v>27291324</v>
      </c>
      <c r="M45" s="43">
        <v>27291324</v>
      </c>
    </row>
    <row r="46" spans="1:13" ht="12.75">
      <c r="A46" s="226" t="s">
        <v>227</v>
      </c>
      <c r="B46" s="227" t="s">
        <v>227</v>
      </c>
      <c r="C46" s="227" t="s">
        <v>227</v>
      </c>
      <c r="D46" s="227" t="s">
        <v>227</v>
      </c>
      <c r="E46" s="227" t="s">
        <v>227</v>
      </c>
      <c r="F46" s="227" t="s">
        <v>227</v>
      </c>
      <c r="G46" s="227" t="s">
        <v>227</v>
      </c>
      <c r="H46" s="228" t="s">
        <v>227</v>
      </c>
      <c r="I46" s="1">
        <v>150</v>
      </c>
      <c r="J46" s="43">
        <v>0</v>
      </c>
      <c r="K46" s="43">
        <v>0</v>
      </c>
      <c r="L46" s="43">
        <v>0</v>
      </c>
      <c r="M46" s="43">
        <v>0</v>
      </c>
    </row>
    <row r="47" spans="1:13" ht="12.75">
      <c r="A47" s="206" t="s">
        <v>228</v>
      </c>
      <c r="B47" s="207" t="s">
        <v>228</v>
      </c>
      <c r="C47" s="207" t="s">
        <v>228</v>
      </c>
      <c r="D47" s="207" t="s">
        <v>228</v>
      </c>
      <c r="E47" s="207" t="s">
        <v>228</v>
      </c>
      <c r="F47" s="207" t="s">
        <v>228</v>
      </c>
      <c r="G47" s="207" t="s">
        <v>228</v>
      </c>
      <c r="H47" s="208" t="s">
        <v>228</v>
      </c>
      <c r="I47" s="1">
        <v>151</v>
      </c>
      <c r="J47" s="6">
        <v>4636729</v>
      </c>
      <c r="K47" s="6">
        <v>4636729</v>
      </c>
      <c r="L47" s="6">
        <v>4311415</v>
      </c>
      <c r="M47" s="6">
        <v>4311415</v>
      </c>
    </row>
    <row r="48" spans="1:13" ht="12.75">
      <c r="A48" s="206" t="s">
        <v>229</v>
      </c>
      <c r="B48" s="207" t="s">
        <v>229</v>
      </c>
      <c r="C48" s="207" t="s">
        <v>229</v>
      </c>
      <c r="D48" s="207" t="s">
        <v>229</v>
      </c>
      <c r="E48" s="207" t="s">
        <v>229</v>
      </c>
      <c r="F48" s="207" t="s">
        <v>229</v>
      </c>
      <c r="G48" s="207" t="s">
        <v>229</v>
      </c>
      <c r="H48" s="208" t="s">
        <v>229</v>
      </c>
      <c r="I48" s="1">
        <v>152</v>
      </c>
      <c r="J48" s="43">
        <f>J44-J47</f>
        <v>36296478</v>
      </c>
      <c r="K48" s="43">
        <f>K44-K47</f>
        <v>36296478</v>
      </c>
      <c r="L48" s="43">
        <f>L44-L47</f>
        <v>22979909</v>
      </c>
      <c r="M48" s="43">
        <f>M44-M47</f>
        <v>22979909</v>
      </c>
    </row>
    <row r="49" spans="1:13" ht="12.75">
      <c r="A49" s="226" t="s">
        <v>230</v>
      </c>
      <c r="B49" s="227" t="s">
        <v>230</v>
      </c>
      <c r="C49" s="227" t="s">
        <v>230</v>
      </c>
      <c r="D49" s="227" t="s">
        <v>230</v>
      </c>
      <c r="E49" s="227" t="s">
        <v>230</v>
      </c>
      <c r="F49" s="227" t="s">
        <v>230</v>
      </c>
      <c r="G49" s="227" t="s">
        <v>230</v>
      </c>
      <c r="H49" s="228" t="s">
        <v>230</v>
      </c>
      <c r="I49" s="1">
        <v>153</v>
      </c>
      <c r="J49" s="43">
        <f>IF(J48&gt;0,J48,0)</f>
        <v>36296478</v>
      </c>
      <c r="K49" s="43">
        <f>IF(K48&gt;0,K48,0)</f>
        <v>36296478</v>
      </c>
      <c r="L49" s="43">
        <f>IF(L48&gt;0,L48,0)</f>
        <v>22979909</v>
      </c>
      <c r="M49" s="43">
        <f>IF(M48&gt;0,M48,0)</f>
        <v>22979909</v>
      </c>
    </row>
    <row r="50" spans="1:13" ht="12.75">
      <c r="A50" s="249" t="s">
        <v>231</v>
      </c>
      <c r="B50" s="250" t="s">
        <v>231</v>
      </c>
      <c r="C50" s="250" t="s">
        <v>231</v>
      </c>
      <c r="D50" s="250" t="s">
        <v>231</v>
      </c>
      <c r="E50" s="250" t="s">
        <v>231</v>
      </c>
      <c r="F50" s="250" t="s">
        <v>231</v>
      </c>
      <c r="G50" s="250" t="s">
        <v>231</v>
      </c>
      <c r="H50" s="251" t="s">
        <v>231</v>
      </c>
      <c r="I50" s="2">
        <v>154</v>
      </c>
      <c r="J50" s="51">
        <f>IF(J48&lt;0,-J48,0)</f>
        <v>0</v>
      </c>
      <c r="K50" s="51">
        <f>IF(K48&lt;0,-K48,0)</f>
        <v>0</v>
      </c>
      <c r="L50" s="51">
        <f>IF(L48&lt;0,-L48,0)</f>
        <v>0</v>
      </c>
      <c r="M50" s="51">
        <f>IF(M48&lt;0,-M48,0)</f>
        <v>0</v>
      </c>
    </row>
    <row r="51" spans="1:13" ht="12.75" customHeight="1">
      <c r="A51" s="223" t="s">
        <v>232</v>
      </c>
      <c r="B51" s="235" t="s">
        <v>232</v>
      </c>
      <c r="C51" s="235" t="s">
        <v>232</v>
      </c>
      <c r="D51" s="235" t="s">
        <v>232</v>
      </c>
      <c r="E51" s="235" t="s">
        <v>232</v>
      </c>
      <c r="F51" s="235" t="s">
        <v>232</v>
      </c>
      <c r="G51" s="235" t="s">
        <v>232</v>
      </c>
      <c r="H51" s="235" t="s">
        <v>232</v>
      </c>
      <c r="I51" s="235" t="s">
        <v>232</v>
      </c>
      <c r="J51" s="235" t="s">
        <v>232</v>
      </c>
      <c r="K51" s="235" t="s">
        <v>232</v>
      </c>
      <c r="L51" s="235" t="s">
        <v>232</v>
      </c>
      <c r="M51" s="235" t="s">
        <v>232</v>
      </c>
    </row>
    <row r="52" spans="1:13" ht="12.75" customHeight="1">
      <c r="A52" s="203" t="s">
        <v>233</v>
      </c>
      <c r="B52" s="204" t="s">
        <v>233</v>
      </c>
      <c r="C52" s="204" t="s">
        <v>233</v>
      </c>
      <c r="D52" s="204" t="s">
        <v>233</v>
      </c>
      <c r="E52" s="204" t="s">
        <v>233</v>
      </c>
      <c r="F52" s="204" t="s">
        <v>233</v>
      </c>
      <c r="G52" s="204" t="s">
        <v>233</v>
      </c>
      <c r="H52" s="204" t="s">
        <v>233</v>
      </c>
      <c r="I52" s="45"/>
      <c r="J52" s="124"/>
      <c r="K52" s="124"/>
      <c r="L52" s="45"/>
      <c r="M52" s="126"/>
    </row>
    <row r="53" spans="1:13" ht="12.75" customHeight="1">
      <c r="A53" s="246" t="s">
        <v>234</v>
      </c>
      <c r="B53" s="247" t="s">
        <v>234</v>
      </c>
      <c r="C53" s="247" t="s">
        <v>234</v>
      </c>
      <c r="D53" s="247" t="s">
        <v>234</v>
      </c>
      <c r="E53" s="247" t="s">
        <v>234</v>
      </c>
      <c r="F53" s="247" t="s">
        <v>234</v>
      </c>
      <c r="G53" s="247" t="s">
        <v>234</v>
      </c>
      <c r="H53" s="248" t="s">
        <v>234</v>
      </c>
      <c r="I53" s="1">
        <v>155</v>
      </c>
      <c r="J53" s="6">
        <v>29501416</v>
      </c>
      <c r="K53" s="6">
        <v>29501416</v>
      </c>
      <c r="L53" s="6">
        <v>15316092</v>
      </c>
      <c r="M53" s="6">
        <v>15316092</v>
      </c>
    </row>
    <row r="54" spans="1:13" ht="12.75" customHeight="1">
      <c r="A54" s="246" t="s">
        <v>235</v>
      </c>
      <c r="B54" s="247" t="s">
        <v>235</v>
      </c>
      <c r="C54" s="247" t="s">
        <v>235</v>
      </c>
      <c r="D54" s="247" t="s">
        <v>235</v>
      </c>
      <c r="E54" s="247" t="s">
        <v>235</v>
      </c>
      <c r="F54" s="247" t="s">
        <v>235</v>
      </c>
      <c r="G54" s="247" t="s">
        <v>235</v>
      </c>
      <c r="H54" s="248" t="s">
        <v>235</v>
      </c>
      <c r="I54" s="1">
        <v>156</v>
      </c>
      <c r="J54" s="7">
        <v>6795062</v>
      </c>
      <c r="K54" s="7">
        <v>6795062</v>
      </c>
      <c r="L54" s="7">
        <v>7663817</v>
      </c>
      <c r="M54" s="7">
        <v>7663817</v>
      </c>
    </row>
    <row r="55" spans="1:13" ht="12.75" customHeight="1">
      <c r="A55" s="223" t="s">
        <v>236</v>
      </c>
      <c r="B55" s="235" t="s">
        <v>236</v>
      </c>
      <c r="C55" s="235" t="s">
        <v>236</v>
      </c>
      <c r="D55" s="235" t="s">
        <v>236</v>
      </c>
      <c r="E55" s="235" t="s">
        <v>236</v>
      </c>
      <c r="F55" s="235" t="s">
        <v>236</v>
      </c>
      <c r="G55" s="235" t="s">
        <v>236</v>
      </c>
      <c r="H55" s="235" t="s">
        <v>236</v>
      </c>
      <c r="I55" s="235" t="s">
        <v>236</v>
      </c>
      <c r="J55" s="235" t="s">
        <v>236</v>
      </c>
      <c r="K55" s="235" t="s">
        <v>236</v>
      </c>
      <c r="L55" s="235" t="s">
        <v>236</v>
      </c>
      <c r="M55" s="235" t="s">
        <v>236</v>
      </c>
    </row>
    <row r="56" spans="1:13" ht="12.75" customHeight="1">
      <c r="A56" s="203" t="s">
        <v>237</v>
      </c>
      <c r="B56" s="204" t="s">
        <v>237</v>
      </c>
      <c r="C56" s="204" t="s">
        <v>237</v>
      </c>
      <c r="D56" s="204" t="s">
        <v>237</v>
      </c>
      <c r="E56" s="204" t="s">
        <v>237</v>
      </c>
      <c r="F56" s="204" t="s">
        <v>237</v>
      </c>
      <c r="G56" s="204" t="s">
        <v>237</v>
      </c>
      <c r="H56" s="205" t="s">
        <v>237</v>
      </c>
      <c r="I56" s="8">
        <v>157</v>
      </c>
      <c r="J56" s="5">
        <v>36296478</v>
      </c>
      <c r="K56" s="5">
        <v>36296478</v>
      </c>
      <c r="L56" s="5">
        <v>22979909</v>
      </c>
      <c r="M56" s="5">
        <v>22979909</v>
      </c>
    </row>
    <row r="57" spans="1:13" ht="12.75" customHeight="1">
      <c r="A57" s="206" t="s">
        <v>238</v>
      </c>
      <c r="B57" s="207" t="s">
        <v>238</v>
      </c>
      <c r="C57" s="207" t="s">
        <v>238</v>
      </c>
      <c r="D57" s="207" t="s">
        <v>238</v>
      </c>
      <c r="E57" s="207" t="s">
        <v>238</v>
      </c>
      <c r="F57" s="207" t="s">
        <v>238</v>
      </c>
      <c r="G57" s="207" t="s">
        <v>238</v>
      </c>
      <c r="H57" s="208" t="s">
        <v>238</v>
      </c>
      <c r="I57" s="1">
        <v>158</v>
      </c>
      <c r="J57" s="43">
        <f>J58+J59+J60+J61+J62+J63+J64</f>
        <v>56995</v>
      </c>
      <c r="K57" s="43">
        <f>K58+K59+K60+K61+K62+K63+K64</f>
        <v>56995</v>
      </c>
      <c r="L57" s="43">
        <f>L58+L59+L60+L61+L62+L63+L64</f>
        <v>-11900</v>
      </c>
      <c r="M57" s="43">
        <f>M58+M59+M60+M61+M62+M63+M64</f>
        <v>-11900</v>
      </c>
    </row>
    <row r="58" spans="1:13" ht="12.75" customHeight="1">
      <c r="A58" s="206" t="s">
        <v>239</v>
      </c>
      <c r="B58" s="207" t="s">
        <v>239</v>
      </c>
      <c r="C58" s="207" t="s">
        <v>239</v>
      </c>
      <c r="D58" s="207" t="s">
        <v>239</v>
      </c>
      <c r="E58" s="207" t="s">
        <v>239</v>
      </c>
      <c r="F58" s="207" t="s">
        <v>239</v>
      </c>
      <c r="G58" s="207" t="s">
        <v>239</v>
      </c>
      <c r="H58" s="208" t="s">
        <v>239</v>
      </c>
      <c r="I58" s="1">
        <v>159</v>
      </c>
      <c r="J58" s="6">
        <v>56995</v>
      </c>
      <c r="K58" s="6">
        <v>56995</v>
      </c>
      <c r="L58" s="6">
        <v>-11900</v>
      </c>
      <c r="M58" s="6">
        <v>-11900</v>
      </c>
    </row>
    <row r="59" spans="1:13" ht="12.75" customHeight="1">
      <c r="A59" s="206" t="s">
        <v>240</v>
      </c>
      <c r="B59" s="207" t="s">
        <v>240</v>
      </c>
      <c r="C59" s="207" t="s">
        <v>240</v>
      </c>
      <c r="D59" s="207" t="s">
        <v>240</v>
      </c>
      <c r="E59" s="207" t="s">
        <v>240</v>
      </c>
      <c r="F59" s="207" t="s">
        <v>240</v>
      </c>
      <c r="G59" s="207" t="s">
        <v>240</v>
      </c>
      <c r="H59" s="208" t="s">
        <v>240</v>
      </c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06" t="s">
        <v>241</v>
      </c>
      <c r="B60" s="207" t="s">
        <v>241</v>
      </c>
      <c r="C60" s="207" t="s">
        <v>241</v>
      </c>
      <c r="D60" s="207" t="s">
        <v>241</v>
      </c>
      <c r="E60" s="207" t="s">
        <v>241</v>
      </c>
      <c r="F60" s="207" t="s">
        <v>241</v>
      </c>
      <c r="G60" s="207" t="s">
        <v>241</v>
      </c>
      <c r="H60" s="208" t="s">
        <v>241</v>
      </c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06" t="s">
        <v>242</v>
      </c>
      <c r="B61" s="207" t="s">
        <v>242</v>
      </c>
      <c r="C61" s="207" t="s">
        <v>242</v>
      </c>
      <c r="D61" s="207" t="s">
        <v>242</v>
      </c>
      <c r="E61" s="207" t="s">
        <v>242</v>
      </c>
      <c r="F61" s="207" t="s">
        <v>242</v>
      </c>
      <c r="G61" s="207" t="s">
        <v>242</v>
      </c>
      <c r="H61" s="208" t="s">
        <v>242</v>
      </c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06" t="s">
        <v>243</v>
      </c>
      <c r="B62" s="207" t="s">
        <v>243</v>
      </c>
      <c r="C62" s="207" t="s">
        <v>243</v>
      </c>
      <c r="D62" s="207" t="s">
        <v>243</v>
      </c>
      <c r="E62" s="207" t="s">
        <v>243</v>
      </c>
      <c r="F62" s="207" t="s">
        <v>243</v>
      </c>
      <c r="G62" s="207" t="s">
        <v>243</v>
      </c>
      <c r="H62" s="208" t="s">
        <v>243</v>
      </c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06" t="s">
        <v>244</v>
      </c>
      <c r="B63" s="207" t="s">
        <v>244</v>
      </c>
      <c r="C63" s="207" t="s">
        <v>244</v>
      </c>
      <c r="D63" s="207" t="s">
        <v>244</v>
      </c>
      <c r="E63" s="207" t="s">
        <v>244</v>
      </c>
      <c r="F63" s="207" t="s">
        <v>244</v>
      </c>
      <c r="G63" s="207" t="s">
        <v>244</v>
      </c>
      <c r="H63" s="208" t="s">
        <v>244</v>
      </c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06" t="s">
        <v>245</v>
      </c>
      <c r="B64" s="207" t="s">
        <v>245</v>
      </c>
      <c r="C64" s="207" t="s">
        <v>245</v>
      </c>
      <c r="D64" s="207" t="s">
        <v>245</v>
      </c>
      <c r="E64" s="207" t="s">
        <v>245</v>
      </c>
      <c r="F64" s="207" t="s">
        <v>245</v>
      </c>
      <c r="G64" s="207" t="s">
        <v>245</v>
      </c>
      <c r="H64" s="208" t="s">
        <v>245</v>
      </c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06" t="s">
        <v>246</v>
      </c>
      <c r="B65" s="207" t="s">
        <v>246</v>
      </c>
      <c r="C65" s="207" t="s">
        <v>246</v>
      </c>
      <c r="D65" s="207" t="s">
        <v>246</v>
      </c>
      <c r="E65" s="207" t="s">
        <v>246</v>
      </c>
      <c r="F65" s="207" t="s">
        <v>246</v>
      </c>
      <c r="G65" s="207" t="s">
        <v>246</v>
      </c>
      <c r="H65" s="208" t="s">
        <v>246</v>
      </c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06" t="s">
        <v>247</v>
      </c>
      <c r="B66" s="207" t="s">
        <v>247</v>
      </c>
      <c r="C66" s="207" t="s">
        <v>247</v>
      </c>
      <c r="D66" s="207" t="s">
        <v>247</v>
      </c>
      <c r="E66" s="207" t="s">
        <v>247</v>
      </c>
      <c r="F66" s="207" t="s">
        <v>247</v>
      </c>
      <c r="G66" s="207" t="s">
        <v>247</v>
      </c>
      <c r="H66" s="208" t="s">
        <v>247</v>
      </c>
      <c r="I66" s="1">
        <v>167</v>
      </c>
      <c r="J66" s="43">
        <f>J57-J65</f>
        <v>56995</v>
      </c>
      <c r="K66" s="43">
        <f>K57-K65</f>
        <v>56995</v>
      </c>
      <c r="L66" s="43">
        <f>L57-L65</f>
        <v>-11900</v>
      </c>
      <c r="M66" s="43">
        <f>M57-M65</f>
        <v>-11900</v>
      </c>
    </row>
    <row r="67" spans="1:13" ht="12.75" customHeight="1">
      <c r="A67" s="220" t="s">
        <v>248</v>
      </c>
      <c r="B67" s="221" t="s">
        <v>248</v>
      </c>
      <c r="C67" s="221" t="s">
        <v>248</v>
      </c>
      <c r="D67" s="221" t="s">
        <v>248</v>
      </c>
      <c r="E67" s="221" t="s">
        <v>248</v>
      </c>
      <c r="F67" s="221" t="s">
        <v>248</v>
      </c>
      <c r="G67" s="221" t="s">
        <v>248</v>
      </c>
      <c r="H67" s="222" t="s">
        <v>248</v>
      </c>
      <c r="I67" s="1">
        <v>168</v>
      </c>
      <c r="J67" s="51">
        <f>J56+J66</f>
        <v>36353473</v>
      </c>
      <c r="K67" s="51">
        <f>K56+K66</f>
        <v>36353473</v>
      </c>
      <c r="L67" s="51">
        <f>L56+L66</f>
        <v>22968009</v>
      </c>
      <c r="M67" s="51">
        <f>M56+M66</f>
        <v>22968009</v>
      </c>
    </row>
    <row r="68" spans="1:13" ht="12.75" customHeight="1">
      <c r="A68" s="256" t="s">
        <v>249</v>
      </c>
      <c r="B68" s="257" t="s">
        <v>249</v>
      </c>
      <c r="C68" s="257" t="s">
        <v>249</v>
      </c>
      <c r="D68" s="257" t="s">
        <v>249</v>
      </c>
      <c r="E68" s="257" t="s">
        <v>249</v>
      </c>
      <c r="F68" s="257" t="s">
        <v>249</v>
      </c>
      <c r="G68" s="257" t="s">
        <v>249</v>
      </c>
      <c r="H68" s="257" t="s">
        <v>249</v>
      </c>
      <c r="I68" s="257" t="s">
        <v>249</v>
      </c>
      <c r="J68" s="257" t="s">
        <v>249</v>
      </c>
      <c r="K68" s="257" t="s">
        <v>249</v>
      </c>
      <c r="L68" s="257" t="s">
        <v>249</v>
      </c>
      <c r="M68" s="258" t="s">
        <v>249</v>
      </c>
    </row>
    <row r="69" spans="1:13" ht="12.75" customHeight="1">
      <c r="A69" s="259" t="s">
        <v>250</v>
      </c>
      <c r="B69" s="260" t="s">
        <v>250</v>
      </c>
      <c r="C69" s="260" t="s">
        <v>250</v>
      </c>
      <c r="D69" s="260" t="s">
        <v>250</v>
      </c>
      <c r="E69" s="260" t="s">
        <v>250</v>
      </c>
      <c r="F69" s="260" t="s">
        <v>250</v>
      </c>
      <c r="G69" s="260" t="s">
        <v>250</v>
      </c>
      <c r="H69" s="260" t="s">
        <v>250</v>
      </c>
      <c r="I69" s="260" t="s">
        <v>250</v>
      </c>
      <c r="J69" s="260" t="s">
        <v>250</v>
      </c>
      <c r="K69" s="260" t="s">
        <v>250</v>
      </c>
      <c r="L69" s="260" t="s">
        <v>250</v>
      </c>
      <c r="M69" s="261" t="s">
        <v>250</v>
      </c>
    </row>
    <row r="70" spans="1:13" ht="12.75" customHeight="1">
      <c r="A70" s="246" t="s">
        <v>234</v>
      </c>
      <c r="B70" s="247" t="s">
        <v>234</v>
      </c>
      <c r="C70" s="247" t="s">
        <v>234</v>
      </c>
      <c r="D70" s="247" t="s">
        <v>234</v>
      </c>
      <c r="E70" s="247" t="s">
        <v>234</v>
      </c>
      <c r="F70" s="247" t="s">
        <v>234</v>
      </c>
      <c r="G70" s="247" t="s">
        <v>234</v>
      </c>
      <c r="H70" s="248" t="s">
        <v>234</v>
      </c>
      <c r="I70" s="1">
        <v>169</v>
      </c>
      <c r="J70" s="119">
        <v>29558411</v>
      </c>
      <c r="K70" s="119">
        <v>29558411</v>
      </c>
      <c r="L70" s="119">
        <v>15304192</v>
      </c>
      <c r="M70" s="119">
        <v>15304192</v>
      </c>
    </row>
    <row r="71" spans="1:13" ht="12.75" customHeight="1">
      <c r="A71" s="253" t="s">
        <v>235</v>
      </c>
      <c r="B71" s="254" t="s">
        <v>235</v>
      </c>
      <c r="C71" s="254" t="s">
        <v>235</v>
      </c>
      <c r="D71" s="254" t="s">
        <v>235</v>
      </c>
      <c r="E71" s="254" t="s">
        <v>235</v>
      </c>
      <c r="F71" s="254" t="s">
        <v>235</v>
      </c>
      <c r="G71" s="254" t="s">
        <v>235</v>
      </c>
      <c r="H71" s="255" t="s">
        <v>235</v>
      </c>
      <c r="I71" s="4">
        <v>170</v>
      </c>
      <c r="J71" s="120">
        <v>6795062</v>
      </c>
      <c r="K71" s="120">
        <v>6795062</v>
      </c>
      <c r="L71" s="120">
        <v>7663817</v>
      </c>
      <c r="M71" s="120">
        <v>7663817</v>
      </c>
    </row>
    <row r="72" spans="10:13" ht="12.75">
      <c r="J72" s="109"/>
      <c r="K72" s="109"/>
      <c r="L72" s="109"/>
      <c r="M72" s="10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3:M3"/>
    <mergeCell ref="A6:H6"/>
    <mergeCell ref="A7:H7"/>
    <mergeCell ref="A8:H8"/>
    <mergeCell ref="A9:H9"/>
    <mergeCell ref="J4:K4"/>
    <mergeCell ref="L4:M4"/>
  </mergeCells>
  <dataValidations count="3">
    <dataValidation type="whole" operator="notEqual" allowBlank="1" showInputMessage="1" showErrorMessage="1" errorTitle="Pogrešan unos" error="Mogu se unijeti samo cjelobrojne vrijednosti." sqref="J56:M67 J53:M54 J47:M4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P32" sqref="P32"/>
    </sheetView>
  </sheetViews>
  <sheetFormatPr defaultColWidth="9.140625" defaultRowHeight="12.75"/>
  <cols>
    <col min="1" max="9" width="9.140625" style="42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63" t="s">
        <v>251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350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 customHeight="1">
      <c r="A3" s="262" t="s">
        <v>252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24">
      <c r="A4" s="265" t="s">
        <v>253</v>
      </c>
      <c r="B4" s="265"/>
      <c r="C4" s="265"/>
      <c r="D4" s="265"/>
      <c r="E4" s="265"/>
      <c r="F4" s="265"/>
      <c r="G4" s="265"/>
      <c r="H4" s="265"/>
      <c r="I4" s="53" t="s">
        <v>254</v>
      </c>
      <c r="J4" s="54" t="s">
        <v>82</v>
      </c>
      <c r="K4" s="54" t="s">
        <v>83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57">
        <v>2</v>
      </c>
      <c r="J5" s="58" t="s">
        <v>3</v>
      </c>
      <c r="K5" s="58" t="s">
        <v>4</v>
      </c>
    </row>
    <row r="6" spans="1:11" ht="12.75" customHeight="1">
      <c r="A6" s="223" t="s">
        <v>255</v>
      </c>
      <c r="B6" s="235"/>
      <c r="C6" s="235"/>
      <c r="D6" s="235"/>
      <c r="E6" s="235"/>
      <c r="F6" s="235"/>
      <c r="G6" s="235"/>
      <c r="H6" s="235"/>
      <c r="I6" s="235"/>
      <c r="J6" s="235"/>
      <c r="K6" s="267"/>
    </row>
    <row r="7" spans="1:11" ht="12.75">
      <c r="A7" s="217" t="s">
        <v>256</v>
      </c>
      <c r="B7" s="218"/>
      <c r="C7" s="218"/>
      <c r="D7" s="218"/>
      <c r="E7" s="218"/>
      <c r="F7" s="218"/>
      <c r="G7" s="218"/>
      <c r="H7" s="218"/>
      <c r="I7" s="1">
        <v>1</v>
      </c>
      <c r="J7" s="6">
        <v>586845727</v>
      </c>
      <c r="K7" s="6">
        <v>856237934</v>
      </c>
    </row>
    <row r="8" spans="1:11" ht="12.75">
      <c r="A8" s="217" t="s">
        <v>257</v>
      </c>
      <c r="B8" s="218"/>
      <c r="C8" s="218"/>
      <c r="D8" s="218"/>
      <c r="E8" s="218"/>
      <c r="F8" s="218"/>
      <c r="G8" s="218"/>
      <c r="H8" s="218"/>
      <c r="I8" s="1">
        <v>2</v>
      </c>
      <c r="J8" s="6">
        <v>0</v>
      </c>
      <c r="K8" s="6">
        <v>0</v>
      </c>
    </row>
    <row r="9" spans="1:11" ht="12.75">
      <c r="A9" s="217" t="s">
        <v>258</v>
      </c>
      <c r="B9" s="218"/>
      <c r="C9" s="218"/>
      <c r="D9" s="218"/>
      <c r="E9" s="218"/>
      <c r="F9" s="218"/>
      <c r="G9" s="218"/>
      <c r="H9" s="218"/>
      <c r="I9" s="1">
        <v>3</v>
      </c>
      <c r="J9" s="6">
        <v>3756254</v>
      </c>
      <c r="K9" s="6">
        <v>9611996</v>
      </c>
    </row>
    <row r="10" spans="1:11" ht="12.75">
      <c r="A10" s="217" t="s">
        <v>259</v>
      </c>
      <c r="B10" s="218"/>
      <c r="C10" s="218"/>
      <c r="D10" s="218"/>
      <c r="E10" s="218"/>
      <c r="F10" s="218"/>
      <c r="G10" s="218"/>
      <c r="H10" s="218"/>
      <c r="I10" s="1">
        <v>4</v>
      </c>
      <c r="J10" s="6">
        <v>43466281</v>
      </c>
      <c r="K10" s="6">
        <v>28545171</v>
      </c>
    </row>
    <row r="11" spans="1:11" ht="12.75">
      <c r="A11" s="217" t="s">
        <v>260</v>
      </c>
      <c r="B11" s="218"/>
      <c r="C11" s="218"/>
      <c r="D11" s="218"/>
      <c r="E11" s="218"/>
      <c r="F11" s="218"/>
      <c r="G11" s="218"/>
      <c r="H11" s="218"/>
      <c r="I11" s="1">
        <v>5</v>
      </c>
      <c r="J11" s="6">
        <v>14688512</v>
      </c>
      <c r="K11" s="6">
        <v>13545282</v>
      </c>
    </row>
    <row r="12" spans="1:11" ht="12.75">
      <c r="A12" s="206" t="s">
        <v>340</v>
      </c>
      <c r="B12" s="207"/>
      <c r="C12" s="207"/>
      <c r="D12" s="207"/>
      <c r="E12" s="207"/>
      <c r="F12" s="207"/>
      <c r="G12" s="207"/>
      <c r="H12" s="207"/>
      <c r="I12" s="1">
        <v>6</v>
      </c>
      <c r="J12" s="43">
        <f>SUM(J7:J11)</f>
        <v>648756774</v>
      </c>
      <c r="K12" s="43">
        <f>SUM(K7:K11)</f>
        <v>907940383</v>
      </c>
    </row>
    <row r="13" spans="1:11" ht="12.75">
      <c r="A13" s="217" t="s">
        <v>261</v>
      </c>
      <c r="B13" s="218"/>
      <c r="C13" s="218"/>
      <c r="D13" s="218"/>
      <c r="E13" s="218"/>
      <c r="F13" s="218"/>
      <c r="G13" s="218"/>
      <c r="H13" s="218"/>
      <c r="I13" s="1">
        <v>7</v>
      </c>
      <c r="J13" s="6">
        <v>506623870</v>
      </c>
      <c r="K13" s="6">
        <v>534808008</v>
      </c>
    </row>
    <row r="14" spans="1:11" ht="12.75">
      <c r="A14" s="217" t="s">
        <v>262</v>
      </c>
      <c r="B14" s="218"/>
      <c r="C14" s="218"/>
      <c r="D14" s="218"/>
      <c r="E14" s="218"/>
      <c r="F14" s="218"/>
      <c r="G14" s="218"/>
      <c r="H14" s="218"/>
      <c r="I14" s="1">
        <v>8</v>
      </c>
      <c r="J14" s="6">
        <v>134841350</v>
      </c>
      <c r="K14" s="6">
        <v>136266588</v>
      </c>
    </row>
    <row r="15" spans="1:11" ht="12.75">
      <c r="A15" s="217" t="s">
        <v>263</v>
      </c>
      <c r="B15" s="218"/>
      <c r="C15" s="218"/>
      <c r="D15" s="218"/>
      <c r="E15" s="218"/>
      <c r="F15" s="218"/>
      <c r="G15" s="218"/>
      <c r="H15" s="218"/>
      <c r="I15" s="1">
        <v>9</v>
      </c>
      <c r="J15" s="6">
        <v>2478195</v>
      </c>
      <c r="K15" s="6">
        <v>2220580</v>
      </c>
    </row>
    <row r="16" spans="1:11" ht="12.75">
      <c r="A16" s="217" t="s">
        <v>264</v>
      </c>
      <c r="B16" s="218"/>
      <c r="C16" s="218"/>
      <c r="D16" s="218"/>
      <c r="E16" s="218"/>
      <c r="F16" s="218"/>
      <c r="G16" s="218"/>
      <c r="H16" s="218"/>
      <c r="I16" s="1">
        <v>10</v>
      </c>
      <c r="J16" s="6">
        <v>5124327</v>
      </c>
      <c r="K16" s="6">
        <v>5077876</v>
      </c>
    </row>
    <row r="17" spans="1:11" ht="12.75">
      <c r="A17" s="217" t="s">
        <v>265</v>
      </c>
      <c r="B17" s="218"/>
      <c r="C17" s="218"/>
      <c r="D17" s="218"/>
      <c r="E17" s="218"/>
      <c r="F17" s="218"/>
      <c r="G17" s="218"/>
      <c r="H17" s="218"/>
      <c r="I17" s="1">
        <v>11</v>
      </c>
      <c r="J17" s="6">
        <v>44707662</v>
      </c>
      <c r="K17" s="6">
        <v>52356728</v>
      </c>
    </row>
    <row r="18" spans="1:11" ht="12.75">
      <c r="A18" s="217" t="s">
        <v>266</v>
      </c>
      <c r="B18" s="218"/>
      <c r="C18" s="218"/>
      <c r="D18" s="218"/>
      <c r="E18" s="218"/>
      <c r="F18" s="218"/>
      <c r="G18" s="218"/>
      <c r="H18" s="218"/>
      <c r="I18" s="1">
        <v>12</v>
      </c>
      <c r="J18" s="6">
        <v>26210762</v>
      </c>
      <c r="K18" s="6">
        <v>33184840</v>
      </c>
    </row>
    <row r="19" spans="1:11" ht="12.75">
      <c r="A19" s="206" t="s">
        <v>341</v>
      </c>
      <c r="B19" s="207"/>
      <c r="C19" s="207"/>
      <c r="D19" s="207"/>
      <c r="E19" s="207"/>
      <c r="F19" s="207"/>
      <c r="G19" s="207"/>
      <c r="H19" s="207"/>
      <c r="I19" s="1">
        <v>13</v>
      </c>
      <c r="J19" s="43">
        <f>SUM(J13:J18)</f>
        <v>719986166</v>
      </c>
      <c r="K19" s="43">
        <f>SUM(K13:K18)</f>
        <v>763914620</v>
      </c>
    </row>
    <row r="20" spans="1:11" ht="12.75">
      <c r="A20" s="206" t="s">
        <v>334</v>
      </c>
      <c r="B20" s="268"/>
      <c r="C20" s="268"/>
      <c r="D20" s="268"/>
      <c r="E20" s="268"/>
      <c r="F20" s="268"/>
      <c r="G20" s="268"/>
      <c r="H20" s="269"/>
      <c r="I20" s="1">
        <v>14</v>
      </c>
      <c r="J20" s="43">
        <f>IF(J12&gt;J19,J12-J19,0)</f>
        <v>0</v>
      </c>
      <c r="K20" s="43">
        <f>IF(K12&gt;K19,K12-K19,0)</f>
        <v>144025763</v>
      </c>
    </row>
    <row r="21" spans="1:11" ht="12.75">
      <c r="A21" s="220" t="s">
        <v>335</v>
      </c>
      <c r="B21" s="270"/>
      <c r="C21" s="270"/>
      <c r="D21" s="270"/>
      <c r="E21" s="270"/>
      <c r="F21" s="270"/>
      <c r="G21" s="270"/>
      <c r="H21" s="271"/>
      <c r="I21" s="1">
        <v>15</v>
      </c>
      <c r="J21" s="43">
        <f>IF(J19&gt;J12,J19-J12,0)</f>
        <v>71229392</v>
      </c>
      <c r="K21" s="43">
        <f>IF(K19&gt;K12,K19-K12,0)</f>
        <v>0</v>
      </c>
    </row>
    <row r="22" spans="1:11" ht="12.75">
      <c r="A22" s="223" t="s">
        <v>267</v>
      </c>
      <c r="B22" s="235"/>
      <c r="C22" s="235"/>
      <c r="D22" s="235"/>
      <c r="E22" s="235"/>
      <c r="F22" s="235"/>
      <c r="G22" s="235"/>
      <c r="H22" s="235"/>
      <c r="I22" s="272"/>
      <c r="J22" s="272"/>
      <c r="K22" s="273"/>
    </row>
    <row r="23" spans="1:11" ht="12.75">
      <c r="A23" s="217" t="s">
        <v>268</v>
      </c>
      <c r="B23" s="218"/>
      <c r="C23" s="218"/>
      <c r="D23" s="218"/>
      <c r="E23" s="218"/>
      <c r="F23" s="218"/>
      <c r="G23" s="218"/>
      <c r="H23" s="218"/>
      <c r="I23" s="1">
        <v>16</v>
      </c>
      <c r="J23" s="6">
        <v>473340</v>
      </c>
      <c r="K23" s="6">
        <v>1179889</v>
      </c>
    </row>
    <row r="24" spans="1:11" ht="12.75">
      <c r="A24" s="217" t="s">
        <v>269</v>
      </c>
      <c r="B24" s="218"/>
      <c r="C24" s="218"/>
      <c r="D24" s="218"/>
      <c r="E24" s="218"/>
      <c r="F24" s="218"/>
      <c r="G24" s="218"/>
      <c r="H24" s="218"/>
      <c r="I24" s="1">
        <v>17</v>
      </c>
      <c r="J24" s="6">
        <v>0</v>
      </c>
      <c r="K24" s="6">
        <v>1470</v>
      </c>
    </row>
    <row r="25" spans="1:11" ht="12.75">
      <c r="A25" s="217" t="s">
        <v>270</v>
      </c>
      <c r="B25" s="218"/>
      <c r="C25" s="218"/>
      <c r="D25" s="218"/>
      <c r="E25" s="218"/>
      <c r="F25" s="218"/>
      <c r="G25" s="218"/>
      <c r="H25" s="218"/>
      <c r="I25" s="1">
        <v>18</v>
      </c>
      <c r="J25" s="6">
        <v>0</v>
      </c>
      <c r="K25" s="6">
        <v>0</v>
      </c>
    </row>
    <row r="26" spans="1:11" ht="12.75">
      <c r="A26" s="217" t="s">
        <v>271</v>
      </c>
      <c r="B26" s="218"/>
      <c r="C26" s="218"/>
      <c r="D26" s="218"/>
      <c r="E26" s="218"/>
      <c r="F26" s="218"/>
      <c r="G26" s="218"/>
      <c r="H26" s="218"/>
      <c r="I26" s="1">
        <v>19</v>
      </c>
      <c r="J26" s="6">
        <v>878580</v>
      </c>
      <c r="K26" s="6">
        <v>378580</v>
      </c>
    </row>
    <row r="27" spans="1:11" ht="12.75">
      <c r="A27" s="217" t="s">
        <v>272</v>
      </c>
      <c r="B27" s="218"/>
      <c r="C27" s="218"/>
      <c r="D27" s="218"/>
      <c r="E27" s="218"/>
      <c r="F27" s="218"/>
      <c r="G27" s="218"/>
      <c r="H27" s="218"/>
      <c r="I27" s="1">
        <v>20</v>
      </c>
      <c r="J27" s="6">
        <v>0</v>
      </c>
      <c r="K27" s="6">
        <v>0</v>
      </c>
    </row>
    <row r="28" spans="1:11" ht="12.75">
      <c r="A28" s="206" t="s">
        <v>342</v>
      </c>
      <c r="B28" s="207"/>
      <c r="C28" s="207"/>
      <c r="D28" s="207"/>
      <c r="E28" s="207"/>
      <c r="F28" s="207"/>
      <c r="G28" s="207"/>
      <c r="H28" s="207"/>
      <c r="I28" s="1">
        <v>21</v>
      </c>
      <c r="J28" s="43">
        <f>SUM(J23:J27)</f>
        <v>1351920</v>
      </c>
      <c r="K28" s="43">
        <f>SUM(K23:K27)</f>
        <v>1559939</v>
      </c>
    </row>
    <row r="29" spans="1:11" ht="12.75">
      <c r="A29" s="217" t="s">
        <v>273</v>
      </c>
      <c r="B29" s="218"/>
      <c r="C29" s="218"/>
      <c r="D29" s="218"/>
      <c r="E29" s="218"/>
      <c r="F29" s="218"/>
      <c r="G29" s="218"/>
      <c r="H29" s="218"/>
      <c r="I29" s="1">
        <v>22</v>
      </c>
      <c r="J29" s="6">
        <v>17691703</v>
      </c>
      <c r="K29" s="6">
        <v>14341402</v>
      </c>
    </row>
    <row r="30" spans="1:11" ht="12.75">
      <c r="A30" s="217" t="s">
        <v>274</v>
      </c>
      <c r="B30" s="218"/>
      <c r="C30" s="218"/>
      <c r="D30" s="218"/>
      <c r="E30" s="218"/>
      <c r="F30" s="218"/>
      <c r="G30" s="218"/>
      <c r="H30" s="218"/>
      <c r="I30" s="1">
        <v>23</v>
      </c>
      <c r="J30" s="6">
        <v>0</v>
      </c>
      <c r="K30" s="6">
        <v>100170</v>
      </c>
    </row>
    <row r="31" spans="1:11" ht="12.75">
      <c r="A31" s="217" t="s">
        <v>275</v>
      </c>
      <c r="B31" s="218"/>
      <c r="C31" s="218"/>
      <c r="D31" s="218"/>
      <c r="E31" s="218"/>
      <c r="F31" s="218"/>
      <c r="G31" s="218"/>
      <c r="H31" s="218"/>
      <c r="I31" s="1">
        <v>24</v>
      </c>
      <c r="J31" s="6">
        <v>0</v>
      </c>
      <c r="K31" s="6">
        <v>0</v>
      </c>
    </row>
    <row r="32" spans="1:11" ht="12.75">
      <c r="A32" s="206" t="s">
        <v>343</v>
      </c>
      <c r="B32" s="207"/>
      <c r="C32" s="207"/>
      <c r="D32" s="207"/>
      <c r="E32" s="207"/>
      <c r="F32" s="207"/>
      <c r="G32" s="207"/>
      <c r="H32" s="207"/>
      <c r="I32" s="1">
        <v>25</v>
      </c>
      <c r="J32" s="43">
        <f>SUM(J29:J31)</f>
        <v>17691703</v>
      </c>
      <c r="K32" s="43">
        <f>SUM(K29:K31)</f>
        <v>14441572</v>
      </c>
    </row>
    <row r="33" spans="1:11" ht="12.75">
      <c r="A33" s="206" t="s">
        <v>336</v>
      </c>
      <c r="B33" s="207"/>
      <c r="C33" s="207"/>
      <c r="D33" s="207"/>
      <c r="E33" s="207"/>
      <c r="F33" s="207"/>
      <c r="G33" s="207"/>
      <c r="H33" s="207"/>
      <c r="I33" s="1">
        <v>26</v>
      </c>
      <c r="J33" s="43">
        <f>IF(J28&gt;J32,J28-J32,0)</f>
        <v>0</v>
      </c>
      <c r="K33" s="43">
        <f>IF(K28&gt;K32,K28-K32,0)</f>
        <v>0</v>
      </c>
    </row>
    <row r="34" spans="1:11" ht="12.75">
      <c r="A34" s="206" t="s">
        <v>337</v>
      </c>
      <c r="B34" s="207"/>
      <c r="C34" s="207"/>
      <c r="D34" s="207"/>
      <c r="E34" s="207"/>
      <c r="F34" s="207"/>
      <c r="G34" s="207"/>
      <c r="H34" s="207"/>
      <c r="I34" s="1">
        <v>27</v>
      </c>
      <c r="J34" s="43">
        <f>IF(J32&gt;J28,J32-J28,0)</f>
        <v>16339783</v>
      </c>
      <c r="K34" s="43">
        <f>IF(K32&gt;K28,K32-K28,0)</f>
        <v>12881633</v>
      </c>
    </row>
    <row r="35" spans="1:11" ht="12.75" customHeight="1">
      <c r="A35" s="223" t="s">
        <v>276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67"/>
    </row>
    <row r="36" spans="1:11" ht="12.75">
      <c r="A36" s="217" t="s">
        <v>277</v>
      </c>
      <c r="B36" s="218"/>
      <c r="C36" s="218"/>
      <c r="D36" s="218"/>
      <c r="E36" s="218"/>
      <c r="F36" s="218"/>
      <c r="G36" s="218"/>
      <c r="H36" s="218"/>
      <c r="I36" s="1">
        <v>28</v>
      </c>
      <c r="J36" s="6">
        <v>0</v>
      </c>
      <c r="K36" s="6">
        <v>0</v>
      </c>
    </row>
    <row r="37" spans="1:11" ht="12.75">
      <c r="A37" s="217" t="s">
        <v>278</v>
      </c>
      <c r="B37" s="218"/>
      <c r="C37" s="218"/>
      <c r="D37" s="218"/>
      <c r="E37" s="218"/>
      <c r="F37" s="218"/>
      <c r="G37" s="218"/>
      <c r="H37" s="218"/>
      <c r="I37" s="1">
        <v>29</v>
      </c>
      <c r="J37" s="6">
        <v>47219977</v>
      </c>
      <c r="K37" s="6">
        <v>6455945</v>
      </c>
    </row>
    <row r="38" spans="1:11" ht="12.75">
      <c r="A38" s="217" t="s">
        <v>279</v>
      </c>
      <c r="B38" s="218"/>
      <c r="C38" s="218"/>
      <c r="D38" s="218"/>
      <c r="E38" s="218"/>
      <c r="F38" s="218"/>
      <c r="G38" s="218"/>
      <c r="H38" s="218"/>
      <c r="I38" s="1">
        <v>30</v>
      </c>
      <c r="J38" s="6">
        <v>91326515</v>
      </c>
      <c r="K38" s="6">
        <v>6756059</v>
      </c>
    </row>
    <row r="39" spans="1:11" ht="12.75">
      <c r="A39" s="206" t="s">
        <v>344</v>
      </c>
      <c r="B39" s="207"/>
      <c r="C39" s="207"/>
      <c r="D39" s="207"/>
      <c r="E39" s="207"/>
      <c r="F39" s="207"/>
      <c r="G39" s="207"/>
      <c r="H39" s="207"/>
      <c r="I39" s="1">
        <v>31</v>
      </c>
      <c r="J39" s="43">
        <f>SUM(J36:J38)</f>
        <v>138546492</v>
      </c>
      <c r="K39" s="43">
        <f>SUM(K36:K38)</f>
        <v>13212004</v>
      </c>
    </row>
    <row r="40" spans="1:11" ht="12.75">
      <c r="A40" s="217" t="s">
        <v>280</v>
      </c>
      <c r="B40" s="218"/>
      <c r="C40" s="218"/>
      <c r="D40" s="218"/>
      <c r="E40" s="218"/>
      <c r="F40" s="218"/>
      <c r="G40" s="218"/>
      <c r="H40" s="218"/>
      <c r="I40" s="1">
        <v>32</v>
      </c>
      <c r="J40" s="6">
        <v>23116911</v>
      </c>
      <c r="K40" s="6">
        <v>21065690</v>
      </c>
    </row>
    <row r="41" spans="1:11" ht="12.75">
      <c r="A41" s="217" t="s">
        <v>281</v>
      </c>
      <c r="B41" s="218"/>
      <c r="C41" s="218"/>
      <c r="D41" s="218"/>
      <c r="E41" s="218"/>
      <c r="F41" s="218"/>
      <c r="G41" s="218"/>
      <c r="H41" s="218"/>
      <c r="I41" s="1">
        <v>33</v>
      </c>
      <c r="J41" s="6">
        <v>8808</v>
      </c>
      <c r="K41" s="6">
        <v>7582</v>
      </c>
    </row>
    <row r="42" spans="1:11" ht="12.75">
      <c r="A42" s="217" t="s">
        <v>282</v>
      </c>
      <c r="B42" s="218"/>
      <c r="C42" s="218"/>
      <c r="D42" s="218"/>
      <c r="E42" s="218"/>
      <c r="F42" s="218"/>
      <c r="G42" s="218"/>
      <c r="H42" s="218"/>
      <c r="I42" s="1">
        <v>34</v>
      </c>
      <c r="J42" s="6">
        <v>0</v>
      </c>
      <c r="K42" s="6">
        <v>0</v>
      </c>
    </row>
    <row r="43" spans="1:11" ht="12.75">
      <c r="A43" s="217" t="s">
        <v>283</v>
      </c>
      <c r="B43" s="218"/>
      <c r="C43" s="218"/>
      <c r="D43" s="218"/>
      <c r="E43" s="218"/>
      <c r="F43" s="218"/>
      <c r="G43" s="218"/>
      <c r="H43" s="218"/>
      <c r="I43" s="1">
        <v>35</v>
      </c>
      <c r="J43" s="6">
        <v>0</v>
      </c>
      <c r="K43" s="6">
        <v>0</v>
      </c>
    </row>
    <row r="44" spans="1:11" ht="12.75">
      <c r="A44" s="217" t="s">
        <v>284</v>
      </c>
      <c r="B44" s="218"/>
      <c r="C44" s="218"/>
      <c r="D44" s="218"/>
      <c r="E44" s="218"/>
      <c r="F44" s="218"/>
      <c r="G44" s="218"/>
      <c r="H44" s="218"/>
      <c r="I44" s="1">
        <v>36</v>
      </c>
      <c r="J44" s="6">
        <v>76711155</v>
      </c>
      <c r="K44" s="6">
        <v>152022062</v>
      </c>
    </row>
    <row r="45" spans="1:11" ht="12.75">
      <c r="A45" s="206" t="s">
        <v>345</v>
      </c>
      <c r="B45" s="207"/>
      <c r="C45" s="207"/>
      <c r="D45" s="207"/>
      <c r="E45" s="207"/>
      <c r="F45" s="207"/>
      <c r="G45" s="207"/>
      <c r="H45" s="207"/>
      <c r="I45" s="1">
        <v>37</v>
      </c>
      <c r="J45" s="43">
        <f>SUM(J40:J44)</f>
        <v>99836874</v>
      </c>
      <c r="K45" s="43">
        <f>SUM(K40:K44)</f>
        <v>173095334</v>
      </c>
    </row>
    <row r="46" spans="1:11" ht="12.75">
      <c r="A46" s="206" t="s">
        <v>338</v>
      </c>
      <c r="B46" s="207"/>
      <c r="C46" s="207"/>
      <c r="D46" s="207"/>
      <c r="E46" s="207"/>
      <c r="F46" s="207"/>
      <c r="G46" s="207"/>
      <c r="H46" s="207"/>
      <c r="I46" s="1">
        <v>38</v>
      </c>
      <c r="J46" s="43">
        <f>IF(J39&gt;J45,J39-J45,0)</f>
        <v>38709618</v>
      </c>
      <c r="K46" s="43">
        <f>IF(K39&gt;K45,K39-K45,0)</f>
        <v>0</v>
      </c>
    </row>
    <row r="47" spans="1:11" ht="12.75">
      <c r="A47" s="206" t="s">
        <v>339</v>
      </c>
      <c r="B47" s="207"/>
      <c r="C47" s="207"/>
      <c r="D47" s="207"/>
      <c r="E47" s="207"/>
      <c r="F47" s="207"/>
      <c r="G47" s="207"/>
      <c r="H47" s="207"/>
      <c r="I47" s="1">
        <v>39</v>
      </c>
      <c r="J47" s="43">
        <f>IF(J45&gt;J39,J45-J39,0)</f>
        <v>0</v>
      </c>
      <c r="K47" s="43">
        <f>IF(K45&gt;K39,K45-K39,0)</f>
        <v>159883330</v>
      </c>
    </row>
    <row r="48" spans="1:11" ht="12.75">
      <c r="A48" s="206" t="s">
        <v>346</v>
      </c>
      <c r="B48" s="207"/>
      <c r="C48" s="207"/>
      <c r="D48" s="207"/>
      <c r="E48" s="207"/>
      <c r="F48" s="207"/>
      <c r="G48" s="207"/>
      <c r="H48" s="207"/>
      <c r="I48" s="1">
        <v>40</v>
      </c>
      <c r="J48" s="4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06" t="s">
        <v>285</v>
      </c>
      <c r="B49" s="207"/>
      <c r="C49" s="207"/>
      <c r="D49" s="207"/>
      <c r="E49" s="207"/>
      <c r="F49" s="207"/>
      <c r="G49" s="207"/>
      <c r="H49" s="207"/>
      <c r="I49" s="1">
        <v>41</v>
      </c>
      <c r="J49" s="43">
        <f>IF(J21-J20+J34-J33+J47-J46&gt;0,J21-J20+J34-J33+J47-J46,0)</f>
        <v>48859557</v>
      </c>
      <c r="K49" s="43">
        <f>IF(K21-K20+K34-K33+K47-K46&gt;0,K21-K20+K34-K33+K47-K46,0)</f>
        <v>28739200</v>
      </c>
    </row>
    <row r="50" spans="1:11" ht="12.75">
      <c r="A50" s="206" t="s">
        <v>286</v>
      </c>
      <c r="B50" s="207"/>
      <c r="C50" s="207"/>
      <c r="D50" s="207"/>
      <c r="E50" s="207"/>
      <c r="F50" s="207"/>
      <c r="G50" s="207"/>
      <c r="H50" s="207"/>
      <c r="I50" s="1">
        <v>42</v>
      </c>
      <c r="J50" s="6">
        <v>319420075</v>
      </c>
      <c r="K50" s="6">
        <v>411667762</v>
      </c>
    </row>
    <row r="51" spans="1:11" ht="12.75">
      <c r="A51" s="206" t="s">
        <v>287</v>
      </c>
      <c r="B51" s="207"/>
      <c r="C51" s="207"/>
      <c r="D51" s="207"/>
      <c r="E51" s="207"/>
      <c r="F51" s="207"/>
      <c r="G51" s="207"/>
      <c r="H51" s="207"/>
      <c r="I51" s="1">
        <v>43</v>
      </c>
      <c r="J51" s="6">
        <v>0</v>
      </c>
      <c r="K51" s="6">
        <v>0</v>
      </c>
    </row>
    <row r="52" spans="1:11" ht="12.75">
      <c r="A52" s="206" t="s">
        <v>288</v>
      </c>
      <c r="B52" s="207"/>
      <c r="C52" s="207"/>
      <c r="D52" s="207"/>
      <c r="E52" s="207"/>
      <c r="F52" s="207"/>
      <c r="G52" s="207"/>
      <c r="H52" s="207"/>
      <c r="I52" s="1">
        <v>44</v>
      </c>
      <c r="J52" s="6">
        <v>48859557</v>
      </c>
      <c r="K52" s="6">
        <v>28739200</v>
      </c>
    </row>
    <row r="53" spans="1:11" ht="12.75">
      <c r="A53" s="220" t="s">
        <v>289</v>
      </c>
      <c r="B53" s="221"/>
      <c r="C53" s="221"/>
      <c r="D53" s="221"/>
      <c r="E53" s="221"/>
      <c r="F53" s="221"/>
      <c r="G53" s="221"/>
      <c r="H53" s="221"/>
      <c r="I53" s="4">
        <v>45</v>
      </c>
      <c r="J53" s="51">
        <f>J50+J51-J52</f>
        <v>270560518</v>
      </c>
      <c r="K53" s="51">
        <f>K50+K51-K52</f>
        <v>382928562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7:K11 J23:K27 J29:K31 J13:K18 J40:K44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5 J19:K22 J28:K28 J12:K12 J39:K39 J45:K49">
      <formula1>0</formula1>
    </dataValidation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19" sqref="M19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10.8515625" style="61" bestFit="1" customWidth="1"/>
    <col min="12" max="12" width="13.00390625" style="61" bestFit="1" customWidth="1"/>
    <col min="13" max="16384" width="9.140625" style="61" customWidth="1"/>
  </cols>
  <sheetData>
    <row r="1" spans="1:12" ht="12.75">
      <c r="A1" s="278" t="s">
        <v>290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60"/>
    </row>
    <row r="2" spans="1:12" ht="15.75">
      <c r="A2" s="34"/>
      <c r="B2" s="59"/>
      <c r="C2" s="288" t="s">
        <v>291</v>
      </c>
      <c r="D2" s="288"/>
      <c r="E2" s="62">
        <v>41275</v>
      </c>
      <c r="F2" s="35" t="s">
        <v>44</v>
      </c>
      <c r="G2" s="289">
        <v>41364</v>
      </c>
      <c r="H2" s="290"/>
      <c r="I2" s="59"/>
      <c r="J2" s="59"/>
      <c r="K2" s="59"/>
      <c r="L2" s="63"/>
    </row>
    <row r="3" spans="1:12" ht="12" customHeight="1">
      <c r="A3" s="293" t="s">
        <v>252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63"/>
    </row>
    <row r="4" spans="1:11" ht="23.25" customHeight="1">
      <c r="A4" s="291" t="s">
        <v>80</v>
      </c>
      <c r="B4" s="291"/>
      <c r="C4" s="291"/>
      <c r="D4" s="291"/>
      <c r="E4" s="291"/>
      <c r="F4" s="291"/>
      <c r="G4" s="291"/>
      <c r="H4" s="291"/>
      <c r="I4" s="64" t="s">
        <v>81</v>
      </c>
      <c r="J4" s="65" t="s">
        <v>292</v>
      </c>
      <c r="K4" s="65" t="s">
        <v>293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67">
        <v>2</v>
      </c>
      <c r="J5" s="66" t="s">
        <v>3</v>
      </c>
      <c r="K5" s="66" t="s">
        <v>4</v>
      </c>
    </row>
    <row r="6" spans="1:11" ht="12.75" customHeight="1">
      <c r="A6" s="280" t="s">
        <v>294</v>
      </c>
      <c r="B6" s="281"/>
      <c r="C6" s="281"/>
      <c r="D6" s="281"/>
      <c r="E6" s="281"/>
      <c r="F6" s="281"/>
      <c r="G6" s="281"/>
      <c r="H6" s="281"/>
      <c r="I6" s="36">
        <v>1</v>
      </c>
      <c r="J6" s="132">
        <v>1150319400</v>
      </c>
      <c r="K6" s="132">
        <v>1149932700</v>
      </c>
    </row>
    <row r="7" spans="1:11" ht="12.75" customHeight="1">
      <c r="A7" s="280" t="s">
        <v>295</v>
      </c>
      <c r="B7" s="281"/>
      <c r="C7" s="281"/>
      <c r="D7" s="281"/>
      <c r="E7" s="281"/>
      <c r="F7" s="281"/>
      <c r="G7" s="281"/>
      <c r="H7" s="281"/>
      <c r="I7" s="36">
        <v>2</v>
      </c>
      <c r="J7" s="133">
        <v>719579</v>
      </c>
      <c r="K7" s="133">
        <v>719579</v>
      </c>
    </row>
    <row r="8" spans="1:11" ht="12.75" customHeight="1">
      <c r="A8" s="280" t="s">
        <v>296</v>
      </c>
      <c r="B8" s="281"/>
      <c r="C8" s="281"/>
      <c r="D8" s="281"/>
      <c r="E8" s="281"/>
      <c r="F8" s="281"/>
      <c r="G8" s="281"/>
      <c r="H8" s="281"/>
      <c r="I8" s="36">
        <v>3</v>
      </c>
      <c r="J8" s="133">
        <v>390596965</v>
      </c>
      <c r="K8" s="133">
        <v>468406908</v>
      </c>
    </row>
    <row r="9" spans="1:11" ht="12.75" customHeight="1">
      <c r="A9" s="280" t="s">
        <v>297</v>
      </c>
      <c r="B9" s="281"/>
      <c r="C9" s="281"/>
      <c r="D9" s="281"/>
      <c r="E9" s="281"/>
      <c r="F9" s="281"/>
      <c r="G9" s="281"/>
      <c r="H9" s="281"/>
      <c r="I9" s="36">
        <v>4</v>
      </c>
      <c r="J9" s="133">
        <v>347955258</v>
      </c>
      <c r="K9" s="133">
        <v>450252023</v>
      </c>
    </row>
    <row r="10" spans="1:11" ht="12.75" customHeight="1">
      <c r="A10" s="280" t="s">
        <v>298</v>
      </c>
      <c r="B10" s="281"/>
      <c r="C10" s="281"/>
      <c r="D10" s="281"/>
      <c r="E10" s="281"/>
      <c r="F10" s="281"/>
      <c r="G10" s="281"/>
      <c r="H10" s="281"/>
      <c r="I10" s="36">
        <v>5</v>
      </c>
      <c r="J10" s="133">
        <v>178351489</v>
      </c>
      <c r="K10" s="133">
        <v>22979909</v>
      </c>
    </row>
    <row r="11" spans="1:11" ht="12.75" customHeight="1">
      <c r="A11" s="280" t="s">
        <v>299</v>
      </c>
      <c r="B11" s="281"/>
      <c r="C11" s="281"/>
      <c r="D11" s="281"/>
      <c r="E11" s="281"/>
      <c r="F11" s="281"/>
      <c r="G11" s="281"/>
      <c r="H11" s="281"/>
      <c r="I11" s="36">
        <v>6</v>
      </c>
      <c r="J11" s="133">
        <v>0</v>
      </c>
      <c r="K11" s="133"/>
    </row>
    <row r="12" spans="1:11" ht="12.75" customHeight="1">
      <c r="A12" s="280" t="s">
        <v>300</v>
      </c>
      <c r="B12" s="281"/>
      <c r="C12" s="281"/>
      <c r="D12" s="281"/>
      <c r="E12" s="281"/>
      <c r="F12" s="281"/>
      <c r="G12" s="281"/>
      <c r="H12" s="281"/>
      <c r="I12" s="36">
        <v>7</v>
      </c>
      <c r="J12" s="133">
        <v>0</v>
      </c>
      <c r="K12" s="133"/>
    </row>
    <row r="13" spans="1:11" ht="12.75" customHeight="1">
      <c r="A13" s="280" t="s">
        <v>301</v>
      </c>
      <c r="B13" s="281"/>
      <c r="C13" s="281"/>
      <c r="D13" s="281"/>
      <c r="E13" s="281"/>
      <c r="F13" s="281"/>
      <c r="G13" s="281"/>
      <c r="H13" s="281"/>
      <c r="I13" s="36">
        <v>8</v>
      </c>
      <c r="J13" s="133">
        <v>0</v>
      </c>
      <c r="K13" s="133">
        <v>0</v>
      </c>
    </row>
    <row r="14" spans="1:11" ht="12.75" customHeight="1">
      <c r="A14" s="280" t="s">
        <v>302</v>
      </c>
      <c r="B14" s="281"/>
      <c r="C14" s="281"/>
      <c r="D14" s="281"/>
      <c r="E14" s="281"/>
      <c r="F14" s="281"/>
      <c r="G14" s="281"/>
      <c r="H14" s="281"/>
      <c r="I14" s="36">
        <v>9</v>
      </c>
      <c r="J14" s="133">
        <v>0</v>
      </c>
      <c r="K14" s="133">
        <v>0</v>
      </c>
    </row>
    <row r="15" spans="1:12" ht="12.75" customHeight="1">
      <c r="A15" s="282" t="s">
        <v>303</v>
      </c>
      <c r="B15" s="283"/>
      <c r="C15" s="283"/>
      <c r="D15" s="283"/>
      <c r="E15" s="283"/>
      <c r="F15" s="283"/>
      <c r="G15" s="283"/>
      <c r="H15" s="283"/>
      <c r="I15" s="36">
        <v>10</v>
      </c>
      <c r="J15" s="134">
        <f>SUM(J6:J14)</f>
        <v>2067942691</v>
      </c>
      <c r="K15" s="134">
        <f>SUM(K6:K14)</f>
        <v>2092291119</v>
      </c>
      <c r="L15" s="108"/>
    </row>
    <row r="16" spans="1:11" ht="12.75" customHeight="1">
      <c r="A16" s="280" t="s">
        <v>304</v>
      </c>
      <c r="B16" s="281"/>
      <c r="C16" s="281"/>
      <c r="D16" s="281"/>
      <c r="E16" s="281"/>
      <c r="F16" s="281"/>
      <c r="G16" s="281"/>
      <c r="H16" s="281"/>
      <c r="I16" s="36">
        <v>11</v>
      </c>
      <c r="J16" s="133">
        <v>71263</v>
      </c>
      <c r="K16" s="133">
        <v>-11900</v>
      </c>
    </row>
    <row r="17" spans="1:11" ht="12.75" customHeight="1">
      <c r="A17" s="280" t="s">
        <v>305</v>
      </c>
      <c r="B17" s="281"/>
      <c r="C17" s="281"/>
      <c r="D17" s="281"/>
      <c r="E17" s="281"/>
      <c r="F17" s="281"/>
      <c r="G17" s="281"/>
      <c r="H17" s="281"/>
      <c r="I17" s="36">
        <v>12</v>
      </c>
      <c r="J17" s="133">
        <v>0</v>
      </c>
      <c r="K17" s="133">
        <v>0</v>
      </c>
    </row>
    <row r="18" spans="1:11" ht="12.75" customHeight="1">
      <c r="A18" s="280" t="s">
        <v>306</v>
      </c>
      <c r="B18" s="281"/>
      <c r="C18" s="281"/>
      <c r="D18" s="281"/>
      <c r="E18" s="281"/>
      <c r="F18" s="281"/>
      <c r="G18" s="281"/>
      <c r="H18" s="281"/>
      <c r="I18" s="36">
        <v>13</v>
      </c>
      <c r="J18" s="133">
        <v>0</v>
      </c>
      <c r="K18" s="133">
        <v>0</v>
      </c>
    </row>
    <row r="19" spans="1:11" ht="12.75" customHeight="1">
      <c r="A19" s="280" t="s">
        <v>307</v>
      </c>
      <c r="B19" s="281"/>
      <c r="C19" s="281"/>
      <c r="D19" s="281"/>
      <c r="E19" s="281"/>
      <c r="F19" s="281"/>
      <c r="G19" s="281"/>
      <c r="H19" s="281"/>
      <c r="I19" s="36">
        <v>14</v>
      </c>
      <c r="J19" s="133">
        <v>0</v>
      </c>
      <c r="K19" s="133">
        <v>0</v>
      </c>
    </row>
    <row r="20" spans="1:11" ht="12.75" customHeight="1">
      <c r="A20" s="280" t="s">
        <v>308</v>
      </c>
      <c r="B20" s="281"/>
      <c r="C20" s="281"/>
      <c r="D20" s="281"/>
      <c r="E20" s="281"/>
      <c r="F20" s="281"/>
      <c r="G20" s="281"/>
      <c r="H20" s="281"/>
      <c r="I20" s="36">
        <v>15</v>
      </c>
      <c r="J20" s="133">
        <v>-67854</v>
      </c>
      <c r="K20" s="133">
        <v>0</v>
      </c>
    </row>
    <row r="21" spans="1:11" ht="12.75" customHeight="1">
      <c r="A21" s="280" t="s">
        <v>309</v>
      </c>
      <c r="B21" s="281"/>
      <c r="C21" s="281"/>
      <c r="D21" s="281"/>
      <c r="E21" s="281"/>
      <c r="F21" s="281"/>
      <c r="G21" s="281"/>
      <c r="H21" s="281"/>
      <c r="I21" s="36">
        <v>16</v>
      </c>
      <c r="J21" s="133">
        <v>130730455</v>
      </c>
      <c r="K21" s="133">
        <v>24360328</v>
      </c>
    </row>
    <row r="22" spans="1:11" ht="12.75" customHeight="1">
      <c r="A22" s="282" t="s">
        <v>310</v>
      </c>
      <c r="B22" s="283"/>
      <c r="C22" s="283"/>
      <c r="D22" s="283"/>
      <c r="E22" s="283"/>
      <c r="F22" s="283"/>
      <c r="G22" s="283"/>
      <c r="H22" s="283"/>
      <c r="I22" s="36">
        <v>17</v>
      </c>
      <c r="J22" s="135">
        <f>SUM(J16:J21)</f>
        <v>130733864</v>
      </c>
      <c r="K22" s="135">
        <f>SUM(K16:K21)</f>
        <v>24348428</v>
      </c>
    </row>
    <row r="23" spans="1:11" ht="12.75">
      <c r="A23" s="284"/>
      <c r="B23" s="285"/>
      <c r="C23" s="285"/>
      <c r="D23" s="285"/>
      <c r="E23" s="285"/>
      <c r="F23" s="285"/>
      <c r="G23" s="285"/>
      <c r="H23" s="285"/>
      <c r="I23" s="286"/>
      <c r="J23" s="286"/>
      <c r="K23" s="287"/>
    </row>
    <row r="24" spans="1:12" ht="12.75" customHeight="1">
      <c r="A24" s="274" t="s">
        <v>311</v>
      </c>
      <c r="B24" s="275"/>
      <c r="C24" s="275"/>
      <c r="D24" s="275"/>
      <c r="E24" s="275"/>
      <c r="F24" s="275"/>
      <c r="G24" s="275"/>
      <c r="H24" s="275"/>
      <c r="I24" s="37">
        <v>18</v>
      </c>
      <c r="J24" s="132">
        <v>120600779</v>
      </c>
      <c r="K24" s="132">
        <v>17300502</v>
      </c>
      <c r="L24" s="108"/>
    </row>
    <row r="25" spans="1:12" ht="17.25" customHeight="1">
      <c r="A25" s="276" t="s">
        <v>312</v>
      </c>
      <c r="B25" s="277"/>
      <c r="C25" s="277"/>
      <c r="D25" s="277"/>
      <c r="E25" s="277"/>
      <c r="F25" s="277"/>
      <c r="G25" s="277"/>
      <c r="H25" s="277"/>
      <c r="I25" s="38">
        <v>19</v>
      </c>
      <c r="J25" s="136">
        <v>10133085</v>
      </c>
      <c r="K25" s="135">
        <v>7047926</v>
      </c>
      <c r="L25" s="108"/>
    </row>
  </sheetData>
  <sheetProtection/>
  <protectedRanges>
    <protectedRange sqref="E2:E3" name="Range1_1"/>
    <protectedRange sqref="G2:H3" name="Range1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3 J15:K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110" zoomScaleSheetLayoutView="110" zoomScalePageLayoutView="0" workbookViewId="0" topLeftCell="A16">
      <selection activeCell="L51" sqref="L51"/>
    </sheetView>
  </sheetViews>
  <sheetFormatPr defaultColWidth="9.140625" defaultRowHeight="12.75"/>
  <cols>
    <col min="1" max="16384" width="9.140625" style="111" customWidth="1"/>
  </cols>
  <sheetData>
    <row r="1" spans="1:10" ht="11.2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1.25">
      <c r="A2" s="294" t="s">
        <v>313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1.2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1.25">
      <c r="A4" s="295" t="s">
        <v>314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1.25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1.25">
      <c r="A6" s="115" t="s">
        <v>315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1.25">
      <c r="A7" s="115"/>
      <c r="B7" s="116" t="s">
        <v>316</v>
      </c>
      <c r="C7" s="115"/>
      <c r="D7" s="115"/>
      <c r="E7" s="115"/>
      <c r="F7" s="115"/>
      <c r="G7" s="115"/>
      <c r="H7" s="115"/>
      <c r="I7" s="115"/>
      <c r="J7" s="115"/>
    </row>
    <row r="8" spans="1:10" ht="11.25">
      <c r="A8" s="115"/>
      <c r="B8" s="116"/>
      <c r="C8" s="115"/>
      <c r="D8" s="115"/>
      <c r="E8" s="115"/>
      <c r="F8" s="115"/>
      <c r="G8" s="115"/>
      <c r="H8" s="115"/>
      <c r="I8" s="115"/>
      <c r="J8" s="115"/>
    </row>
    <row r="9" spans="1:10" ht="11.25">
      <c r="A9" s="115" t="s">
        <v>317</v>
      </c>
      <c r="B9" s="116"/>
      <c r="C9" s="115"/>
      <c r="D9" s="115"/>
      <c r="E9" s="115"/>
      <c r="F9" s="115"/>
      <c r="G9" s="115"/>
      <c r="H9" s="115"/>
      <c r="I9" s="115"/>
      <c r="J9" s="115"/>
    </row>
    <row r="10" spans="1:10" ht="11.25">
      <c r="A10" s="115"/>
      <c r="B10" s="116" t="s">
        <v>351</v>
      </c>
      <c r="C10" s="115"/>
      <c r="D10" s="115"/>
      <c r="E10" s="115"/>
      <c r="F10" s="115"/>
      <c r="G10" s="115"/>
      <c r="H10" s="115"/>
      <c r="I10" s="115"/>
      <c r="J10" s="115"/>
    </row>
    <row r="11" spans="1:10" ht="11.25">
      <c r="A11" s="115"/>
      <c r="B11" s="116" t="s">
        <v>352</v>
      </c>
      <c r="C11" s="115"/>
      <c r="D11" s="115"/>
      <c r="E11" s="115"/>
      <c r="F11" s="115"/>
      <c r="G11" s="115"/>
      <c r="H11" s="115"/>
      <c r="I11" s="115"/>
      <c r="J11" s="115"/>
    </row>
    <row r="12" spans="1:10" ht="11.25">
      <c r="A12" s="115"/>
      <c r="B12" s="116"/>
      <c r="C12" s="115"/>
      <c r="D12" s="115"/>
      <c r="E12" s="115"/>
      <c r="F12" s="115"/>
      <c r="G12" s="115"/>
      <c r="H12" s="115"/>
      <c r="I12" s="115"/>
      <c r="J12" s="115"/>
    </row>
    <row r="13" spans="1:10" ht="11.25">
      <c r="A13" s="121" t="s">
        <v>318</v>
      </c>
      <c r="B13" s="116"/>
      <c r="C13" s="115"/>
      <c r="D13" s="115"/>
      <c r="E13" s="115"/>
      <c r="F13" s="115"/>
      <c r="G13" s="115"/>
      <c r="H13" s="115"/>
      <c r="I13" s="115"/>
      <c r="J13" s="115"/>
    </row>
    <row r="14" spans="1:10" ht="12" customHeight="1">
      <c r="A14" s="121"/>
      <c r="B14" s="296" t="s">
        <v>353</v>
      </c>
      <c r="C14" s="296"/>
      <c r="D14" s="296"/>
      <c r="E14" s="296"/>
      <c r="F14" s="296"/>
      <c r="G14" s="296"/>
      <c r="H14" s="296"/>
      <c r="I14" s="296"/>
      <c r="J14" s="296"/>
    </row>
    <row r="15" spans="1:10" ht="11.25">
      <c r="A15" s="121"/>
      <c r="B15" s="130"/>
      <c r="C15" s="122"/>
      <c r="D15" s="122"/>
      <c r="E15" s="110"/>
      <c r="F15" s="110"/>
      <c r="G15" s="110"/>
      <c r="H15" s="110"/>
      <c r="I15" s="110"/>
      <c r="J15" s="110"/>
    </row>
    <row r="16" spans="1:10" ht="11.25">
      <c r="A16" s="117" t="s">
        <v>319</v>
      </c>
      <c r="B16" s="131"/>
      <c r="C16" s="122"/>
      <c r="D16" s="122"/>
      <c r="E16" s="122"/>
      <c r="F16" s="122"/>
      <c r="G16" s="122"/>
      <c r="H16" s="122"/>
      <c r="I16" s="122"/>
      <c r="J16" s="112"/>
    </row>
    <row r="17" spans="1:10" ht="11.25">
      <c r="A17" s="112"/>
      <c r="B17" s="112" t="s">
        <v>320</v>
      </c>
      <c r="C17" s="112"/>
      <c r="D17" s="112"/>
      <c r="E17" s="112"/>
      <c r="F17" s="122"/>
      <c r="G17" s="122"/>
      <c r="H17" s="122"/>
      <c r="I17" s="122"/>
      <c r="J17" s="112"/>
    </row>
    <row r="18" spans="1:10" ht="11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ht="11.25">
      <c r="A19" s="117" t="s">
        <v>321</v>
      </c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ht="11.25">
      <c r="A20" s="112"/>
      <c r="B20" s="117" t="s">
        <v>322</v>
      </c>
      <c r="C20" s="117"/>
      <c r="D20" s="117"/>
      <c r="E20" s="112"/>
      <c r="F20" s="112"/>
      <c r="G20" s="112"/>
      <c r="H20" s="112"/>
      <c r="I20" s="112"/>
      <c r="J20" s="112"/>
    </row>
    <row r="21" spans="1:10" ht="11.25">
      <c r="A21" s="112"/>
      <c r="B21" s="112" t="s">
        <v>323</v>
      </c>
      <c r="C21" s="112"/>
      <c r="D21" s="112"/>
      <c r="E21" s="112"/>
      <c r="F21" s="112"/>
      <c r="G21" s="112"/>
      <c r="H21" s="112"/>
      <c r="I21" s="112"/>
      <c r="J21" s="112"/>
    </row>
    <row r="22" spans="1:10" ht="11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10" ht="11.25">
      <c r="A23" s="117" t="s">
        <v>324</v>
      </c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10" ht="11.25">
      <c r="A24" s="112"/>
      <c r="B24" s="112" t="s">
        <v>354</v>
      </c>
      <c r="C24" s="112"/>
      <c r="D24" s="112"/>
      <c r="E24" s="112"/>
      <c r="F24" s="112"/>
      <c r="G24" s="112"/>
      <c r="H24" s="112"/>
      <c r="I24" s="112"/>
      <c r="J24" s="112"/>
    </row>
    <row r="25" spans="1:10" ht="11.25">
      <c r="A25" s="112"/>
      <c r="B25" s="112" t="s">
        <v>355</v>
      </c>
      <c r="C25" s="112"/>
      <c r="D25" s="112"/>
      <c r="E25" s="112"/>
      <c r="F25" s="112"/>
      <c r="G25" s="112"/>
      <c r="H25" s="112"/>
      <c r="I25" s="113"/>
      <c r="J25" s="112"/>
    </row>
    <row r="26" spans="2:10" ht="11.25">
      <c r="B26" s="112" t="s">
        <v>356</v>
      </c>
      <c r="C26" s="112"/>
      <c r="D26" s="112"/>
      <c r="E26" s="112"/>
      <c r="F26" s="112"/>
      <c r="G26" s="112"/>
      <c r="H26" s="112"/>
      <c r="I26" s="112"/>
      <c r="J26" s="112"/>
    </row>
    <row r="27" spans="2:10" ht="11.25">
      <c r="B27" s="112" t="s">
        <v>357</v>
      </c>
      <c r="C27" s="112"/>
      <c r="D27" s="112"/>
      <c r="E27" s="112"/>
      <c r="F27" s="112"/>
      <c r="G27" s="112"/>
      <c r="H27" s="112"/>
      <c r="I27" s="112"/>
      <c r="J27" s="112"/>
    </row>
    <row r="28" ht="11.25">
      <c r="B28" s="111" t="s">
        <v>358</v>
      </c>
    </row>
    <row r="29" ht="11.25">
      <c r="B29" s="111" t="s">
        <v>359</v>
      </c>
    </row>
    <row r="30" ht="11.25">
      <c r="B30" s="111" t="s">
        <v>360</v>
      </c>
    </row>
    <row r="32" ht="11.25">
      <c r="A32" s="118" t="s">
        <v>325</v>
      </c>
    </row>
    <row r="33" ht="11.25">
      <c r="B33" s="111" t="s">
        <v>326</v>
      </c>
    </row>
    <row r="34" ht="11.25">
      <c r="B34" s="111" t="s">
        <v>327</v>
      </c>
    </row>
    <row r="36" ht="11.25">
      <c r="A36" s="118" t="s">
        <v>328</v>
      </c>
    </row>
    <row r="37" ht="11.25">
      <c r="B37" s="111" t="s">
        <v>361</v>
      </c>
    </row>
    <row r="38" ht="11.25">
      <c r="B38" s="111" t="s">
        <v>362</v>
      </c>
    </row>
    <row r="39" ht="11.25">
      <c r="B39" s="111" t="s">
        <v>363</v>
      </c>
    </row>
    <row r="40" ht="11.25">
      <c r="B40" s="111" t="s">
        <v>364</v>
      </c>
    </row>
    <row r="41" ht="11.25">
      <c r="B41" s="111" t="s">
        <v>365</v>
      </c>
    </row>
    <row r="43" ht="11.25">
      <c r="A43" s="118" t="s">
        <v>329</v>
      </c>
    </row>
    <row r="44" ht="11.25">
      <c r="B44" s="111" t="s">
        <v>366</v>
      </c>
    </row>
    <row r="45" ht="11.25">
      <c r="B45" s="111" t="s">
        <v>367</v>
      </c>
    </row>
    <row r="46" ht="11.25">
      <c r="B46" s="111" t="s">
        <v>368</v>
      </c>
    </row>
    <row r="47" ht="11.25">
      <c r="B47" s="111" t="s">
        <v>348</v>
      </c>
    </row>
    <row r="48" ht="11.25">
      <c r="B48" s="111" t="s">
        <v>369</v>
      </c>
    </row>
    <row r="50" ht="11.25">
      <c r="A50" s="118" t="s">
        <v>330</v>
      </c>
    </row>
    <row r="51" ht="11.25">
      <c r="B51" s="111" t="s">
        <v>370</v>
      </c>
    </row>
    <row r="52" spans="2:10" ht="11.25">
      <c r="B52" s="111" t="s">
        <v>371</v>
      </c>
      <c r="D52" s="123"/>
      <c r="E52" s="123"/>
      <c r="F52" s="123"/>
      <c r="G52" s="123"/>
      <c r="H52" s="123"/>
      <c r="I52" s="123"/>
      <c r="J52" s="123"/>
    </row>
    <row r="53" ht="11.25">
      <c r="B53" s="111" t="s">
        <v>372</v>
      </c>
    </row>
    <row r="55" ht="11.25">
      <c r="A55" s="118" t="s">
        <v>331</v>
      </c>
    </row>
    <row r="56" spans="1:2" ht="11.25">
      <c r="A56" s="118"/>
      <c r="B56" s="111" t="s">
        <v>332</v>
      </c>
    </row>
    <row r="60" ht="11.25">
      <c r="B60" s="111" t="s">
        <v>41</v>
      </c>
    </row>
  </sheetData>
  <sheetProtection/>
  <mergeCells count="3">
    <mergeCell ref="A2:J2"/>
    <mergeCell ref="A4:J4"/>
    <mergeCell ref="B14:J14"/>
  </mergeCells>
  <printOptions/>
  <pageMargins left="0.42" right="0.38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Ervin Filipčić</cp:lastModifiedBy>
  <cp:lastPrinted>2013-04-29T08:23:34Z</cp:lastPrinted>
  <dcterms:created xsi:type="dcterms:W3CDTF">2008-10-17T11:51:54Z</dcterms:created>
  <dcterms:modified xsi:type="dcterms:W3CDTF">2013-05-07T09:14:03Z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KONCAR-227-7878</vt:lpwstr>
  </property>
  <property fmtid="{D5CDD505-2E9C-101B-9397-08002B2CF9AE}" pid="3" name="_dlc_DocIdItemGuid">
    <vt:lpwstr>a27f36dc-b97e-4d7b-b31f-5d793c5bdc98</vt:lpwstr>
  </property>
  <property fmtid="{D5CDD505-2E9C-101B-9397-08002B2CF9AE}" pid="4" name="_dlc_DocIdUrl">
    <vt:lpwstr>http://koncarintranet/kddintranet/1511/uču/_layouts/DocIdRedir.aspx?ID=KONCAR-227-7878, KONCAR-227-7878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