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movement'!$A$1:$L$24</definedName>
    <definedName name="_xlnm.Print_Area" localSheetId="0">'General'!$A$1:$I$48</definedName>
  </definedNames>
  <calcPr fullCalcOnLoad="1"/>
</workbook>
</file>

<file path=xl/sharedStrings.xml><?xml version="1.0" encoding="utf-8"?>
<sst xmlns="http://schemas.openxmlformats.org/spreadsheetml/2006/main" count="1491" uniqueCount="309">
  <si>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</si>
  <si>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</si>
  <si>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</si>
  <si>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</si>
  <si>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</si>
  <si>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</si>
  <si>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</si>
  <si>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</si>
  <si>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</si>
  <si>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</si>
  <si>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</si>
  <si>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</si>
  <si>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</si>
  <si>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</si>
  <si>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</si>
  <si>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</si>
  <si>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</si>
  <si>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</si>
  <si>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</si>
  <si>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</si>
  <si>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</si>
  <si>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</si>
  <si>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</si>
  <si>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</si>
  <si>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</si>
  <si>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</si>
  <si>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</si>
  <si>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</si>
  <si>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</si>
  <si>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</si>
  <si>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</si>
  <si>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</si>
  <si>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</si>
  <si>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</si>
  <si>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</si>
  <si>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</si>
  <si>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</si>
  <si>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</si>
  <si>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</si>
  <si>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</si>
  <si>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</si>
  <si>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</si>
  <si>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</si>
  <si>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</si>
  <si>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</si>
  <si>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</si>
  <si>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</si>
  <si>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</si>
  <si>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</si>
  <si>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</si>
  <si>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</si>
  <si>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</si>
  <si>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</si>
  <si>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</si>
  <si>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</si>
  <si>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</si>
  <si>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</si>
  <si>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</si>
  <si>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</si>
  <si>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</si>
  <si>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</si>
  <si>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</si>
  <si>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</si>
  <si>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</si>
  <si>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</si>
  <si>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</si>
  <si>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</si>
  <si>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</si>
  <si>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</si>
  <si>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</si>
  <si>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</si>
  <si>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</si>
  <si>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</si>
  <si>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</si>
  <si>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</si>
  <si>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</si>
  <si>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</si>
  <si>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</si>
  <si>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</si>
  <si>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</si>
  <si>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</si>
  <si>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</si>
  <si>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</si>
  <si>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</si>
  <si>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</si>
  <si>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</si>
  <si>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</si>
  <si>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</si>
  <si>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</si>
  <si>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</si>
  <si>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</si>
  <si>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</si>
  <si>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</si>
  <si>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</si>
  <si>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</si>
  <si>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</si>
  <si>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</si>
  <si>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</si>
  <si>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</si>
  <si>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</si>
  <si>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</si>
  <si>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</si>
  <si>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</si>
  <si>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</si>
  <si>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</si>
  <si>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</si>
  <si>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</si>
  <si>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</si>
  <si>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</si>
  <si>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</si>
  <si>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</si>
  <si>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</si>
  <si>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</si>
  <si>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</si>
  <si>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</si>
  <si>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</si>
  <si>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</si>
  <si>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</si>
  <si>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</si>
  <si>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</si>
  <si>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</si>
  <si>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</si>
  <si>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</si>
  <si>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</si>
  <si>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</si>
  <si>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</si>
  <si>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</si>
  <si>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</si>
  <si>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</si>
  <si>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</si>
  <si>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</si>
  <si>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</si>
  <si>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</si>
  <si>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</si>
  <si>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</si>
  <si>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</si>
  <si>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</si>
  <si>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</si>
  <si>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</si>
  <si>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</si>
  <si>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</si>
  <si>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</si>
  <si>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</si>
  <si>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</si>
  <si>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</si>
  <si>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</si>
  <si>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</si>
  <si>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</si>
  <si>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</si>
  <si>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</si>
  <si>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</si>
  <si>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</si>
  <si>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</si>
  <si>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</si>
  <si>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</si>
  <si>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</si>
  <si>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</si>
  <si>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</si>
  <si>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</si>
  <si>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</si>
  <si>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</si>
  <si>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</si>
  <si>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</si>
  <si>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</si>
  <si>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</si>
  <si>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</si>
  <si>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</si>
  <si>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</si>
  <si>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</si>
  <si>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</si>
  <si>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</si>
  <si>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</si>
  <si>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</si>
  <si>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</si>
  <si>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</si>
  <si>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</si>
  <si>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</si>
  <si>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</si>
  <si>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</si>
  <si>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</si>
  <si>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</si>
  <si>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</si>
  <si>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</si>
  <si>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</si>
  <si>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</si>
  <si>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</si>
  <si>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</si>
  <si>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</si>
  <si>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</si>
  <si>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</si>
  <si>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</si>
  <si>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</si>
  <si>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</si>
  <si>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</si>
  <si>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</si>
  <si>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</si>
  <si>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</si>
  <si>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</si>
  <si>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</si>
  <si>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</si>
  <si>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</si>
  <si>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</si>
  <si>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</si>
  <si>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</si>
  <si>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</si>
  <si>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</si>
  <si>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</si>
  <si>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</si>
  <si>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</si>
  <si>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</si>
  <si>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</si>
  <si>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</si>
  <si>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</si>
  <si>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</si>
  <si>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</si>
  <si>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</si>
  <si>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</si>
  <si>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</si>
  <si>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</si>
  <si>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</si>
  <si>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</si>
  <si>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</si>
  <si>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</si>
  <si>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</si>
  <si>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</si>
  <si>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</si>
  <si>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</si>
  <si>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</si>
  <si>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</si>
  <si>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</si>
  <si>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</si>
  <si>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</si>
  <si>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</si>
  <si>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</si>
  <si>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</si>
  <si>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</si>
  <si>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</si>
  <si>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</si>
  <si>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</si>
  <si>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</si>
  <si>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</si>
  <si>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</si>
  <si>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</si>
  <si>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</si>
  <si>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</si>
  <si>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</si>
  <si>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</si>
  <si>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</si>
  <si>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</si>
  <si>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</si>
  <si>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</si>
  <si>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</si>
  <si>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</si>
  <si>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</si>
  <si>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</si>
  <si>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</si>
  <si>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</si>
  <si>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</si>
  <si>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</si>
  <si>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</si>
  <si>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</si>
  <si>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</si>
  <si>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</si>
  <si>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Eq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</si>
  <si>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</si>
  <si>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</si>
  <si>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</si>
  <si>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</si>
  <si>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</si>
  <si>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</si>
  <si>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</si>
  <si>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</si>
  <si>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</si>
  <si>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</si>
  <si>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</si>
  <si>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</si>
  <si>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</si>
  <si>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</si>
  <si>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</si>
  <si>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</si>
  <si>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</si>
  <si>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</si>
  <si>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</si>
  <si>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</si>
  <si>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</si>
  <si>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</si>
  <si>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</si>
  <si>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</si>
  <si>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</si>
  <si>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</si>
  <si>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</si>
  <si>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1. Revised Financial statements together with the auditor's report</t>
  </si>
  <si>
    <t>5. The decision on the distribution of profits or covering the losses</t>
  </si>
  <si>
    <t>Notes</t>
  </si>
  <si>
    <t>19-20</t>
  </si>
  <si>
    <t>5</t>
  </si>
  <si>
    <t>28</t>
  </si>
  <si>
    <t>4. The decision of the competent authority (the proposal) about the determining of the annual financial statements</t>
  </si>
  <si>
    <t>A1) NET INCREASE OF CASH FLOW FROM OPERATING ACTIVITIES</t>
  </si>
  <si>
    <t>A2) NET DECREASE OF CASH FLOW FROM OPERATING ACTIVITIES</t>
  </si>
  <si>
    <t>B1) NET INCREASE OF CASH FLOW FROM INVESTING ACTIVITIES</t>
  </si>
  <si>
    <t>B2) NET DECREASE OF CASH FLOW FROM INVESTING  ACTIVITIES</t>
  </si>
  <si>
    <t>C1) NET INCREASE OF CASH FLOW FROM FINANCING ACTIVITIES</t>
  </si>
  <si>
    <t>C2) NET DECREASE OF CASH FLOW FROM FINANCING  ACTIVITIES</t>
  </si>
  <si>
    <t>Annual financial report of entrepreneur  -GFI-POD</t>
  </si>
  <si>
    <t>01.01.2012.</t>
  </si>
  <si>
    <t>31.12.2012.</t>
  </si>
  <si>
    <t>as of 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</si>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</sst>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wrapText="1"/>
      <protection hidden="1"/>
    </xf>
    <xf numFmtId="0" fontId="12" fillId="0" borderId="0" xfId="57" applyFont="1" applyBorder="1" applyAlignment="1" applyProtection="1">
      <alignment/>
      <protection hidden="1"/>
    </xf>
    <xf numFmtId="0" fontId="12" fillId="0" borderId="0" xfId="57" applyFont="1" applyAlignment="1" applyProtection="1">
      <alignment/>
      <protection hidden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2" fillId="0" borderId="11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3" xfId="63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63" applyFont="1" applyFill="1" applyBorder="1" applyAlignment="1" applyProtection="1">
      <alignment horizontal="left"/>
      <protection hidden="1"/>
    </xf>
    <xf numFmtId="0" fontId="8" fillId="0" borderId="0" xfId="63" applyFill="1" applyBorder="1" applyAlignment="1">
      <alignment/>
      <protection/>
    </xf>
    <xf numFmtId="0" fontId="8" fillId="0" borderId="23" xfId="63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5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2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10" zoomScaleSheetLayoutView="110" zoomScalePageLayoutView="0" workbookViewId="0" topLeftCell="A1">
      <selection activeCell="H7" sqref="H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17</v>
      </c>
      <c r="B1" s="153"/>
      <c r="C1" s="153"/>
      <c r="D1" s="61"/>
      <c r="E1" s="61"/>
      <c r="F1" s="61"/>
      <c r="G1" s="61"/>
      <c r="H1" s="61"/>
      <c r="I1" s="62"/>
      <c r="J1" s="10"/>
      <c r="K1" s="10"/>
      <c r="L1" s="10"/>
    </row>
    <row r="2" spans="1:12" ht="12.75">
      <c r="A2" s="185" t="s">
        <v>18</v>
      </c>
      <c r="B2" s="186"/>
      <c r="C2" s="186"/>
      <c r="D2" s="187"/>
      <c r="E2" s="87" t="s">
        <v>305</v>
      </c>
      <c r="F2" s="12"/>
      <c r="G2" s="13" t="s">
        <v>19</v>
      </c>
      <c r="H2" s="87" t="s">
        <v>306</v>
      </c>
      <c r="I2" s="63"/>
      <c r="J2" s="10"/>
      <c r="K2" s="10"/>
      <c r="L2" s="10"/>
    </row>
    <row r="3" spans="1:12" ht="12.75">
      <c r="A3" s="64"/>
      <c r="B3" s="14"/>
      <c r="C3" s="14"/>
      <c r="D3" s="14"/>
      <c r="E3" s="15"/>
      <c r="F3" s="15"/>
      <c r="G3" s="14"/>
      <c r="H3" s="14"/>
      <c r="I3" s="65"/>
      <c r="J3" s="10"/>
      <c r="K3" s="10"/>
      <c r="L3" s="10"/>
    </row>
    <row r="4" spans="1:12" ht="15">
      <c r="A4" s="188" t="s">
        <v>304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66"/>
      <c r="B5" s="16"/>
      <c r="C5" s="16"/>
      <c r="D5" s="16"/>
      <c r="E5" s="17"/>
      <c r="F5" s="67"/>
      <c r="G5" s="18"/>
      <c r="H5" s="19"/>
      <c r="I5" s="68"/>
      <c r="J5" s="10"/>
      <c r="K5" s="10"/>
      <c r="L5" s="10"/>
    </row>
    <row r="6" spans="1:12" ht="12.75">
      <c r="A6" s="144" t="s">
        <v>20</v>
      </c>
      <c r="B6" s="145"/>
      <c r="C6" s="158" t="s">
        <v>5</v>
      </c>
      <c r="D6" s="159"/>
      <c r="E6" s="26"/>
      <c r="F6" s="26"/>
      <c r="G6" s="26"/>
      <c r="H6" s="26"/>
      <c r="I6" s="69"/>
      <c r="J6" s="10"/>
      <c r="K6" s="10"/>
      <c r="L6" s="10"/>
    </row>
    <row r="7" spans="1:12" ht="12.75">
      <c r="A7" s="70"/>
      <c r="B7" s="22"/>
      <c r="C7" s="16"/>
      <c r="D7" s="16"/>
      <c r="E7" s="26"/>
      <c r="F7" s="26"/>
      <c r="G7" s="26"/>
      <c r="H7" s="26"/>
      <c r="I7" s="69"/>
      <c r="J7" s="10"/>
      <c r="K7" s="10"/>
      <c r="L7" s="10"/>
    </row>
    <row r="8" spans="1:12" ht="20.25" customHeight="1">
      <c r="A8" s="191" t="s">
        <v>21</v>
      </c>
      <c r="B8" s="192"/>
      <c r="C8" s="158" t="s">
        <v>6</v>
      </c>
      <c r="D8" s="159"/>
      <c r="E8" s="26"/>
      <c r="F8" s="26"/>
      <c r="G8" s="26"/>
      <c r="H8" s="26"/>
      <c r="I8" s="71"/>
      <c r="J8" s="10"/>
      <c r="K8" s="10"/>
      <c r="L8" s="10"/>
    </row>
    <row r="9" spans="1:12" ht="12.75">
      <c r="A9" s="72"/>
      <c r="B9" s="39"/>
      <c r="C9" s="20"/>
      <c r="D9" s="25"/>
      <c r="E9" s="16"/>
      <c r="F9" s="16"/>
      <c r="G9" s="16"/>
      <c r="H9" s="16"/>
      <c r="I9" s="71"/>
      <c r="J9" s="10"/>
      <c r="K9" s="10"/>
      <c r="L9" s="10"/>
    </row>
    <row r="10" spans="1:12" ht="12.75" customHeight="1">
      <c r="A10" s="184" t="s">
        <v>22</v>
      </c>
      <c r="B10" s="184"/>
      <c r="C10" s="158" t="s">
        <v>7</v>
      </c>
      <c r="D10" s="159"/>
      <c r="E10" s="16"/>
      <c r="F10" s="16"/>
      <c r="G10" s="16"/>
      <c r="H10" s="16"/>
      <c r="I10" s="71"/>
      <c r="J10" s="10"/>
      <c r="K10" s="10"/>
      <c r="L10" s="10"/>
    </row>
    <row r="11" spans="1:12" ht="12.75">
      <c r="A11" s="184"/>
      <c r="B11" s="184"/>
      <c r="C11" s="16"/>
      <c r="D11" s="16"/>
      <c r="E11" s="16"/>
      <c r="F11" s="16"/>
      <c r="G11" s="16"/>
      <c r="H11" s="16"/>
      <c r="I11" s="71"/>
      <c r="J11" s="10"/>
      <c r="K11" s="10"/>
      <c r="L11" s="10"/>
    </row>
    <row r="12" spans="1:12" ht="12.75">
      <c r="A12" s="144" t="s">
        <v>23</v>
      </c>
      <c r="B12" s="145"/>
      <c r="C12" s="178" t="s">
        <v>24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70"/>
      <c r="B13" s="22"/>
      <c r="C13" s="21"/>
      <c r="D13" s="16"/>
      <c r="E13" s="16"/>
      <c r="F13" s="16"/>
      <c r="G13" s="16"/>
      <c r="H13" s="16"/>
      <c r="I13" s="71"/>
      <c r="J13" s="10"/>
      <c r="K13" s="10"/>
      <c r="L13" s="10"/>
    </row>
    <row r="14" spans="1:12" ht="12.75">
      <c r="A14" s="144" t="s">
        <v>25</v>
      </c>
      <c r="B14" s="145"/>
      <c r="C14" s="181">
        <v>10000</v>
      </c>
      <c r="D14" s="182"/>
      <c r="E14" s="16"/>
      <c r="F14" s="160" t="s">
        <v>8</v>
      </c>
      <c r="G14" s="183"/>
      <c r="H14" s="183"/>
      <c r="I14" s="147"/>
      <c r="J14" s="10"/>
      <c r="K14" s="10"/>
      <c r="L14" s="10"/>
    </row>
    <row r="15" spans="1:12" ht="12.75">
      <c r="A15" s="70"/>
      <c r="B15" s="22"/>
      <c r="C15" s="16"/>
      <c r="D15" s="16"/>
      <c r="E15" s="16"/>
      <c r="F15" s="16"/>
      <c r="G15" s="16"/>
      <c r="H15" s="16"/>
      <c r="I15" s="71"/>
      <c r="J15" s="10"/>
      <c r="K15" s="10"/>
      <c r="L15" s="10"/>
    </row>
    <row r="16" spans="1:12" ht="12.75">
      <c r="A16" s="144" t="s">
        <v>26</v>
      </c>
      <c r="B16" s="170"/>
      <c r="C16" s="160" t="s">
        <v>9</v>
      </c>
      <c r="D16" s="183"/>
      <c r="E16" s="183"/>
      <c r="F16" s="183"/>
      <c r="G16" s="183"/>
      <c r="H16" s="183"/>
      <c r="I16" s="147"/>
      <c r="J16" s="10"/>
      <c r="K16" s="10"/>
      <c r="L16" s="10"/>
    </row>
    <row r="17" spans="1:12" ht="12.75">
      <c r="A17" s="70"/>
      <c r="B17" s="22"/>
      <c r="C17" s="16"/>
      <c r="D17" s="16"/>
      <c r="E17" s="16"/>
      <c r="F17" s="16"/>
      <c r="G17" s="16"/>
      <c r="H17" s="16"/>
      <c r="I17" s="71"/>
      <c r="J17" s="10"/>
      <c r="K17" s="10"/>
      <c r="L17" s="10"/>
    </row>
    <row r="18" spans="1:12" ht="12.75">
      <c r="A18" s="144" t="s">
        <v>27</v>
      </c>
      <c r="B18" s="145"/>
      <c r="C18" s="171" t="s">
        <v>10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101"/>
      <c r="B19" s="101"/>
      <c r="C19" s="21"/>
      <c r="D19" s="16"/>
      <c r="E19" s="16"/>
      <c r="F19" s="16"/>
      <c r="G19" s="16"/>
      <c r="H19" s="16"/>
      <c r="I19" s="71"/>
      <c r="J19" s="10"/>
      <c r="K19" s="10"/>
      <c r="L19" s="10"/>
    </row>
    <row r="20" spans="1:12" ht="12.75">
      <c r="A20" s="144" t="s">
        <v>288</v>
      </c>
      <c r="B20" s="145"/>
      <c r="C20" s="171" t="s">
        <v>11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101"/>
      <c r="B21" s="101"/>
      <c r="C21" s="21"/>
      <c r="D21" s="16"/>
      <c r="E21" s="16"/>
      <c r="F21" s="16"/>
      <c r="G21" s="16"/>
      <c r="H21" s="16"/>
      <c r="I21" s="71"/>
      <c r="J21" s="10"/>
      <c r="K21" s="10"/>
      <c r="L21" s="10"/>
    </row>
    <row r="22" spans="1:12" ht="12.75">
      <c r="A22" s="174" t="s">
        <v>28</v>
      </c>
      <c r="B22" s="175"/>
      <c r="C22" s="88">
        <v>133</v>
      </c>
      <c r="D22" s="160" t="s">
        <v>8</v>
      </c>
      <c r="E22" s="168"/>
      <c r="F22" s="169"/>
      <c r="G22" s="176"/>
      <c r="H22" s="177"/>
      <c r="I22" s="73"/>
      <c r="J22" s="10"/>
      <c r="K22" s="10"/>
      <c r="L22" s="10"/>
    </row>
    <row r="23" spans="1:12" ht="12.75">
      <c r="A23" s="101"/>
      <c r="B23" s="101"/>
      <c r="C23" s="16"/>
      <c r="D23" s="23"/>
      <c r="E23" s="23"/>
      <c r="F23" s="23"/>
      <c r="G23" s="23"/>
      <c r="H23" s="16"/>
      <c r="I23" s="71"/>
      <c r="J23" s="10"/>
      <c r="K23" s="10"/>
      <c r="L23" s="10"/>
    </row>
    <row r="24" spans="1:12" ht="12.75">
      <c r="A24" s="144" t="s">
        <v>29</v>
      </c>
      <c r="B24" s="145"/>
      <c r="C24" s="88">
        <v>21</v>
      </c>
      <c r="D24" s="160" t="s">
        <v>13</v>
      </c>
      <c r="E24" s="168"/>
      <c r="F24" s="168"/>
      <c r="G24" s="169"/>
      <c r="H24" s="102" t="s">
        <v>30</v>
      </c>
      <c r="I24" s="89">
        <v>49</v>
      </c>
      <c r="J24" s="10"/>
      <c r="K24" s="10"/>
      <c r="L24" s="10"/>
    </row>
    <row r="25" spans="1:12" ht="12.75">
      <c r="A25" s="101"/>
      <c r="B25" s="101"/>
      <c r="C25" s="16"/>
      <c r="D25" s="23"/>
      <c r="E25" s="23"/>
      <c r="F25" s="23"/>
      <c r="G25" s="22"/>
      <c r="H25" s="101" t="s">
        <v>31</v>
      </c>
      <c r="I25" s="74"/>
      <c r="J25" s="10"/>
      <c r="K25" s="10"/>
      <c r="L25" s="10"/>
    </row>
    <row r="26" spans="1:12" ht="12.75">
      <c r="A26" s="144" t="s">
        <v>32</v>
      </c>
      <c r="B26" s="145"/>
      <c r="C26" s="90" t="s">
        <v>287</v>
      </c>
      <c r="D26" s="24"/>
      <c r="E26" s="27"/>
      <c r="F26" s="23"/>
      <c r="G26" s="144" t="s">
        <v>33</v>
      </c>
      <c r="H26" s="170"/>
      <c r="I26" s="91" t="s">
        <v>12</v>
      </c>
      <c r="J26" s="10"/>
      <c r="K26" s="10"/>
      <c r="L26" s="10"/>
    </row>
    <row r="27" spans="1:12" ht="12.75">
      <c r="A27" s="70"/>
      <c r="B27" s="22"/>
      <c r="C27" s="16"/>
      <c r="D27" s="23"/>
      <c r="E27" s="23"/>
      <c r="F27" s="23"/>
      <c r="G27" s="23"/>
      <c r="H27" s="16"/>
      <c r="I27" s="75"/>
      <c r="J27" s="10"/>
      <c r="K27" s="10"/>
      <c r="L27" s="10"/>
    </row>
    <row r="28" spans="1:12" ht="12.75">
      <c r="A28" s="76"/>
      <c r="B28" s="28"/>
      <c r="C28" s="28"/>
      <c r="D28" s="20"/>
      <c r="E28" s="20"/>
      <c r="F28" s="28"/>
      <c r="G28" s="20"/>
      <c r="H28" s="20"/>
      <c r="I28" s="77"/>
      <c r="J28" s="10"/>
      <c r="K28" s="10"/>
      <c r="L28" s="10"/>
    </row>
    <row r="29" spans="1:12" ht="12.75" customHeight="1">
      <c r="A29" s="139" t="s">
        <v>34</v>
      </c>
      <c r="B29" s="140"/>
      <c r="C29" s="158"/>
      <c r="D29" s="159"/>
      <c r="E29" s="25"/>
      <c r="F29" s="160"/>
      <c r="G29" s="161"/>
      <c r="H29" s="161"/>
      <c r="I29" s="162"/>
      <c r="J29" s="10"/>
      <c r="K29" s="10"/>
      <c r="L29" s="10"/>
    </row>
    <row r="30" spans="1:12" ht="12.75">
      <c r="A30" s="103"/>
      <c r="B30" s="103"/>
      <c r="C30" s="163"/>
      <c r="D30" s="164"/>
      <c r="E30" s="16"/>
      <c r="F30" s="163"/>
      <c r="G30" s="165"/>
      <c r="H30" s="29"/>
      <c r="I30" s="78"/>
      <c r="J30" s="10"/>
      <c r="K30" s="10"/>
      <c r="L30" s="10"/>
    </row>
    <row r="31" spans="1:12" ht="12.75" customHeight="1">
      <c r="A31" s="139" t="s">
        <v>35</v>
      </c>
      <c r="B31" s="140"/>
      <c r="C31" s="160" t="s">
        <v>14</v>
      </c>
      <c r="D31" s="166"/>
      <c r="E31" s="166"/>
      <c r="F31" s="166"/>
      <c r="G31" s="166"/>
      <c r="H31" s="166"/>
      <c r="I31" s="167"/>
      <c r="J31" s="10"/>
      <c r="K31" s="10"/>
      <c r="L31" s="10"/>
    </row>
    <row r="32" spans="1:12" ht="12.75">
      <c r="A32" s="101"/>
      <c r="B32" s="101"/>
      <c r="C32" s="104" t="s">
        <v>36</v>
      </c>
      <c r="D32" s="105"/>
      <c r="E32" s="105"/>
      <c r="F32" s="16"/>
      <c r="G32" s="16"/>
      <c r="H32" s="16"/>
      <c r="I32" s="71"/>
      <c r="J32" s="10"/>
      <c r="K32" s="10"/>
      <c r="L32" s="10"/>
    </row>
    <row r="33" spans="1:12" ht="12.75" customHeight="1">
      <c r="A33" s="139" t="s">
        <v>37</v>
      </c>
      <c r="B33" s="140"/>
      <c r="C33" s="146" t="s">
        <v>38</v>
      </c>
      <c r="D33" s="142"/>
      <c r="E33" s="143"/>
      <c r="F33" s="16"/>
      <c r="G33" s="102" t="s">
        <v>39</v>
      </c>
      <c r="H33" s="146" t="s">
        <v>40</v>
      </c>
      <c r="I33" s="143"/>
      <c r="J33" s="10"/>
      <c r="K33" s="10"/>
      <c r="L33" s="10"/>
    </row>
    <row r="34" spans="1:12" ht="12.75">
      <c r="A34" s="101"/>
      <c r="B34" s="101"/>
      <c r="C34" s="21"/>
      <c r="D34" s="16"/>
      <c r="E34" s="16"/>
      <c r="F34" s="16"/>
      <c r="G34" s="16"/>
      <c r="H34" s="16"/>
      <c r="I34" s="71"/>
      <c r="J34" s="10"/>
      <c r="K34" s="10"/>
      <c r="L34" s="10"/>
    </row>
    <row r="35" spans="1:12" ht="12.75" customHeight="1">
      <c r="A35" s="139" t="s">
        <v>41</v>
      </c>
      <c r="B35" s="140"/>
      <c r="C35" s="141" t="s">
        <v>15</v>
      </c>
      <c r="D35" s="142"/>
      <c r="E35" s="142"/>
      <c r="F35" s="142"/>
      <c r="G35" s="142"/>
      <c r="H35" s="142"/>
      <c r="I35" s="143"/>
      <c r="J35" s="10"/>
      <c r="K35" s="10"/>
      <c r="L35" s="10"/>
    </row>
    <row r="36" spans="1:12" ht="12.75">
      <c r="A36" s="101"/>
      <c r="B36" s="101"/>
      <c r="C36" s="16"/>
      <c r="D36" s="16"/>
      <c r="E36" s="16"/>
      <c r="F36" s="16"/>
      <c r="G36" s="16"/>
      <c r="H36" s="16"/>
      <c r="I36" s="71"/>
      <c r="J36" s="10"/>
      <c r="K36" s="10"/>
      <c r="L36" s="10"/>
    </row>
    <row r="37" spans="1:12" ht="12.75">
      <c r="A37" s="144" t="s">
        <v>42</v>
      </c>
      <c r="B37" s="145"/>
      <c r="C37" s="146" t="s">
        <v>16</v>
      </c>
      <c r="D37" s="142"/>
      <c r="E37" s="142"/>
      <c r="F37" s="142"/>
      <c r="G37" s="142"/>
      <c r="H37" s="142"/>
      <c r="I37" s="147"/>
      <c r="J37" s="10"/>
      <c r="K37" s="10"/>
      <c r="L37" s="10"/>
    </row>
    <row r="38" spans="1:12" ht="12.75">
      <c r="A38" s="106"/>
      <c r="B38" s="106"/>
      <c r="C38" s="154" t="s">
        <v>43</v>
      </c>
      <c r="D38" s="154"/>
      <c r="E38" s="154"/>
      <c r="F38" s="154"/>
      <c r="G38" s="154"/>
      <c r="H38" s="154"/>
      <c r="I38" s="80"/>
      <c r="J38" s="10"/>
      <c r="K38" s="10"/>
      <c r="L38" s="10"/>
    </row>
    <row r="39" spans="1:12" ht="12.75">
      <c r="A39" s="79"/>
      <c r="B39" s="20"/>
      <c r="C39" s="30"/>
      <c r="D39" s="30"/>
      <c r="E39" s="30"/>
      <c r="F39" s="30"/>
      <c r="G39" s="30"/>
      <c r="H39" s="30"/>
      <c r="I39" s="80"/>
      <c r="J39" s="10"/>
      <c r="K39" s="10"/>
      <c r="L39" s="10"/>
    </row>
    <row r="40" spans="1:12" ht="12.75">
      <c r="A40" s="79"/>
      <c r="B40" s="148" t="s">
        <v>44</v>
      </c>
      <c r="C40" s="149"/>
      <c r="D40" s="149"/>
      <c r="E40" s="149"/>
      <c r="F40" s="107"/>
      <c r="G40" s="107"/>
      <c r="H40" s="107"/>
      <c r="I40" s="108"/>
      <c r="J40" s="10"/>
      <c r="K40" s="10"/>
      <c r="L40" s="10"/>
    </row>
    <row r="41" spans="1:12" ht="12.75">
      <c r="A41" s="79"/>
      <c r="B41" s="134" t="s">
        <v>291</v>
      </c>
      <c r="C41" s="135"/>
      <c r="D41" s="135"/>
      <c r="E41" s="135"/>
      <c r="F41" s="135"/>
      <c r="G41" s="135"/>
      <c r="H41" s="135"/>
      <c r="I41" s="136"/>
      <c r="J41" s="10"/>
      <c r="K41" s="10"/>
      <c r="L41" s="10"/>
    </row>
    <row r="42" spans="1:12" ht="12.75">
      <c r="A42" s="79"/>
      <c r="B42" s="134" t="s">
        <v>45</v>
      </c>
      <c r="C42" s="135"/>
      <c r="D42" s="135"/>
      <c r="E42" s="135"/>
      <c r="F42" s="135"/>
      <c r="G42" s="135"/>
      <c r="H42" s="135"/>
      <c r="I42" s="136"/>
      <c r="J42" s="10"/>
      <c r="K42" s="10"/>
      <c r="L42" s="10"/>
    </row>
    <row r="43" spans="1:12" ht="12.75">
      <c r="A43" s="79"/>
      <c r="B43" s="150" t="s">
        <v>46</v>
      </c>
      <c r="C43" s="151"/>
      <c r="D43" s="151"/>
      <c r="E43" s="151"/>
      <c r="F43" s="151"/>
      <c r="G43" s="151"/>
      <c r="H43" s="151"/>
      <c r="I43" s="152"/>
      <c r="J43" s="10"/>
      <c r="K43" s="10"/>
      <c r="L43" s="10"/>
    </row>
    <row r="44" spans="1:12" ht="12.75">
      <c r="A44" s="79"/>
      <c r="B44" s="16" t="s">
        <v>297</v>
      </c>
      <c r="C44" s="114"/>
      <c r="D44" s="114"/>
      <c r="E44" s="114"/>
      <c r="F44" s="114"/>
      <c r="G44" s="114"/>
      <c r="H44" s="114"/>
      <c r="I44" s="109"/>
      <c r="J44" s="10"/>
      <c r="K44" s="10"/>
      <c r="L44" s="10"/>
    </row>
    <row r="45" spans="1:12" ht="12.75">
      <c r="A45" s="79"/>
      <c r="B45" s="115" t="s">
        <v>292</v>
      </c>
      <c r="C45" s="116"/>
      <c r="D45" s="116"/>
      <c r="E45" s="116"/>
      <c r="F45" s="116"/>
      <c r="G45" s="116"/>
      <c r="H45" s="109"/>
      <c r="I45" s="109"/>
      <c r="J45" s="10"/>
      <c r="K45" s="10"/>
      <c r="L45" s="10"/>
    </row>
    <row r="46" spans="1:12" ht="13.5" thickBot="1">
      <c r="A46" s="81" t="s">
        <v>1</v>
      </c>
      <c r="B46" s="16"/>
      <c r="C46" s="16"/>
      <c r="D46" s="16"/>
      <c r="E46" s="16"/>
      <c r="F46" s="16"/>
      <c r="G46" s="31"/>
      <c r="H46" s="32"/>
      <c r="I46" s="82"/>
      <c r="J46" s="10"/>
      <c r="K46" s="10"/>
      <c r="L46" s="10"/>
    </row>
    <row r="47" spans="1:12" ht="12.75">
      <c r="A47" s="66"/>
      <c r="B47" s="16"/>
      <c r="C47" s="16"/>
      <c r="D47" s="16"/>
      <c r="E47" s="20" t="s">
        <v>2</v>
      </c>
      <c r="F47" s="27"/>
      <c r="G47" s="155" t="s">
        <v>47</v>
      </c>
      <c r="H47" s="156"/>
      <c r="I47" s="157"/>
      <c r="J47" s="10"/>
      <c r="K47" s="10"/>
      <c r="L47" s="10"/>
    </row>
    <row r="48" spans="1:12" ht="12.75">
      <c r="A48" s="83"/>
      <c r="B48" s="84"/>
      <c r="C48" s="85"/>
      <c r="D48" s="85"/>
      <c r="E48" s="85"/>
      <c r="F48" s="85"/>
      <c r="G48" s="137"/>
      <c r="H48" s="138"/>
      <c r="I48" s="86"/>
      <c r="J48" s="10"/>
      <c r="K48" s="10"/>
      <c r="L48" s="10"/>
    </row>
  </sheetData>
  <sheetProtection/>
  <protectedRanges>
    <protectedRange sqref="E2 H2" name="Range1"/>
    <protectedRange sqref="C6:D6 C8:D8 C10:D10 C14:D14 F14:I14 C16:I16 C18:I18 C20:I20 C24:G24 C22:F22 C26 I26 I24" name="Range1_2"/>
    <protectedRange sqref="C12:I12" name="Range1_4_1"/>
  </protectedRanges>
  <mergeCells count="48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C30:D30"/>
    <mergeCell ref="F30:G30"/>
    <mergeCell ref="C31:I31"/>
    <mergeCell ref="A24:B24"/>
    <mergeCell ref="D24:G24"/>
    <mergeCell ref="A26:B26"/>
    <mergeCell ref="G26:H26"/>
    <mergeCell ref="A33:B33"/>
    <mergeCell ref="C33:E33"/>
    <mergeCell ref="H33:I33"/>
    <mergeCell ref="A1:C1"/>
    <mergeCell ref="C38:H38"/>
    <mergeCell ref="G47:I47"/>
    <mergeCell ref="A31:B31"/>
    <mergeCell ref="A29:B29"/>
    <mergeCell ref="C29:D29"/>
    <mergeCell ref="F29:I29"/>
    <mergeCell ref="B42:I42"/>
    <mergeCell ref="G48:H48"/>
    <mergeCell ref="A35:B35"/>
    <mergeCell ref="C35:I35"/>
    <mergeCell ref="A37:B37"/>
    <mergeCell ref="C37:I37"/>
    <mergeCell ref="B40:E40"/>
    <mergeCell ref="B41:I41"/>
    <mergeCell ref="B43:I43"/>
  </mergeCells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35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110" zoomScaleSheetLayoutView="110" zoomScalePageLayoutView="0" workbookViewId="0" topLeftCell="A1">
      <selection activeCell="I110" sqref="I110"/>
    </sheetView>
  </sheetViews>
  <sheetFormatPr defaultColWidth="9.140625" defaultRowHeight="12.75"/>
  <cols>
    <col min="1" max="10" width="9.140625" style="92" customWidth="1"/>
    <col min="11" max="11" width="12.421875" style="92" bestFit="1" customWidth="1"/>
    <col min="12" max="12" width="11.7109375" style="92" customWidth="1"/>
    <col min="13" max="16384" width="9.140625" style="92" customWidth="1"/>
  </cols>
  <sheetData>
    <row r="1" spans="1:12" ht="12.75" customHeight="1">
      <c r="A1" s="203" t="s">
        <v>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 customHeight="1">
      <c r="A2" s="204" t="s">
        <v>307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2.75" customHeight="1">
      <c r="A3" s="205" t="s">
        <v>49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ht="22.5" customHeight="1">
      <c r="A4" s="208" t="s">
        <v>50</v>
      </c>
      <c r="B4" s="209"/>
      <c r="C4" s="209"/>
      <c r="D4" s="209"/>
      <c r="E4" s="209"/>
      <c r="F4" s="209"/>
      <c r="G4" s="209"/>
      <c r="H4" s="210"/>
      <c r="I4" s="42" t="s">
        <v>51</v>
      </c>
      <c r="J4" s="113" t="s">
        <v>293</v>
      </c>
      <c r="K4" s="110" t="s">
        <v>52</v>
      </c>
      <c r="L4" s="43" t="s">
        <v>53</v>
      </c>
    </row>
    <row r="5" spans="1:12" ht="12.75">
      <c r="A5" s="193">
        <v>1</v>
      </c>
      <c r="B5" s="193"/>
      <c r="C5" s="193"/>
      <c r="D5" s="193"/>
      <c r="E5" s="193"/>
      <c r="F5" s="193"/>
      <c r="G5" s="193"/>
      <c r="H5" s="193"/>
      <c r="I5" s="93">
        <v>2</v>
      </c>
      <c r="J5" s="93">
        <v>3</v>
      </c>
      <c r="K5" s="94">
        <v>4</v>
      </c>
      <c r="L5" s="94">
        <v>5</v>
      </c>
    </row>
    <row r="6" spans="1:12" ht="12.75">
      <c r="A6" s="194" t="s">
        <v>54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</row>
    <row r="7" spans="1:12" ht="12.75">
      <c r="A7" s="197" t="s">
        <v>55</v>
      </c>
      <c r="B7" s="198"/>
      <c r="C7" s="198"/>
      <c r="D7" s="198"/>
      <c r="E7" s="198"/>
      <c r="F7" s="198"/>
      <c r="G7" s="198"/>
      <c r="H7" s="199"/>
      <c r="I7" s="95">
        <v>1</v>
      </c>
      <c r="J7" s="117"/>
      <c r="K7" s="6">
        <v>0</v>
      </c>
      <c r="L7" s="6"/>
    </row>
    <row r="8" spans="1:12" ht="12.75">
      <c r="A8" s="200" t="s">
        <v>56</v>
      </c>
      <c r="B8" s="201"/>
      <c r="C8" s="201"/>
      <c r="D8" s="201"/>
      <c r="E8" s="201"/>
      <c r="F8" s="201"/>
      <c r="G8" s="201"/>
      <c r="H8" s="202"/>
      <c r="I8" s="96">
        <v>2</v>
      </c>
      <c r="J8" s="118"/>
      <c r="K8" s="119">
        <f>K9+K16+K26+K35+K39</f>
        <v>1096115598</v>
      </c>
      <c r="L8" s="119">
        <f>L9+L16+L26+L35+L39</f>
        <v>1079639263</v>
      </c>
    </row>
    <row r="9" spans="1:12" ht="12.75">
      <c r="A9" s="211" t="s">
        <v>57</v>
      </c>
      <c r="B9" s="212"/>
      <c r="C9" s="212"/>
      <c r="D9" s="212"/>
      <c r="E9" s="212"/>
      <c r="F9" s="212"/>
      <c r="G9" s="212"/>
      <c r="H9" s="213"/>
      <c r="I9" s="96">
        <v>3</v>
      </c>
      <c r="J9" s="118"/>
      <c r="K9" s="119">
        <f>SUM(K10:K15)</f>
        <v>81651</v>
      </c>
      <c r="L9" s="119">
        <f>SUM(L10:L15)</f>
        <v>0</v>
      </c>
    </row>
    <row r="10" spans="1:12" ht="12.75">
      <c r="A10" s="211" t="s">
        <v>58</v>
      </c>
      <c r="B10" s="212"/>
      <c r="C10" s="212"/>
      <c r="D10" s="212"/>
      <c r="E10" s="212"/>
      <c r="F10" s="212"/>
      <c r="G10" s="212"/>
      <c r="H10" s="213"/>
      <c r="I10" s="96">
        <v>4</v>
      </c>
      <c r="J10" s="118"/>
      <c r="K10" s="7"/>
      <c r="L10" s="7"/>
    </row>
    <row r="11" spans="1:12" ht="12.75">
      <c r="A11" s="211" t="s">
        <v>59</v>
      </c>
      <c r="B11" s="212"/>
      <c r="C11" s="212"/>
      <c r="D11" s="212"/>
      <c r="E11" s="212"/>
      <c r="F11" s="212"/>
      <c r="G11" s="212"/>
      <c r="H11" s="213"/>
      <c r="I11" s="96">
        <v>5</v>
      </c>
      <c r="J11" s="118"/>
      <c r="K11" s="7"/>
      <c r="L11" s="7"/>
    </row>
    <row r="12" spans="1:12" ht="12.75">
      <c r="A12" s="211" t="s">
        <v>0</v>
      </c>
      <c r="B12" s="212"/>
      <c r="C12" s="212"/>
      <c r="D12" s="212"/>
      <c r="E12" s="212"/>
      <c r="F12" s="212"/>
      <c r="G12" s="212"/>
      <c r="H12" s="213"/>
      <c r="I12" s="96">
        <v>6</v>
      </c>
      <c r="J12" s="118"/>
      <c r="K12" s="7"/>
      <c r="L12" s="7"/>
    </row>
    <row r="13" spans="1:12" ht="12.75">
      <c r="A13" s="211" t="s">
        <v>60</v>
      </c>
      <c r="B13" s="212" t="s">
        <v>60</v>
      </c>
      <c r="C13" s="212" t="s">
        <v>60</v>
      </c>
      <c r="D13" s="212" t="s">
        <v>60</v>
      </c>
      <c r="E13" s="212" t="s">
        <v>60</v>
      </c>
      <c r="F13" s="212" t="s">
        <v>60</v>
      </c>
      <c r="G13" s="212" t="s">
        <v>60</v>
      </c>
      <c r="H13" s="213" t="s">
        <v>60</v>
      </c>
      <c r="I13" s="96">
        <v>7</v>
      </c>
      <c r="J13" s="118"/>
      <c r="K13" s="7"/>
      <c r="L13" s="7"/>
    </row>
    <row r="14" spans="1:12" ht="12.75">
      <c r="A14" s="211" t="s">
        <v>61</v>
      </c>
      <c r="B14" s="212" t="s">
        <v>61</v>
      </c>
      <c r="C14" s="212" t="s">
        <v>61</v>
      </c>
      <c r="D14" s="212" t="s">
        <v>61</v>
      </c>
      <c r="E14" s="212" t="s">
        <v>61</v>
      </c>
      <c r="F14" s="212" t="s">
        <v>61</v>
      </c>
      <c r="G14" s="212" t="s">
        <v>61</v>
      </c>
      <c r="H14" s="213" t="s">
        <v>61</v>
      </c>
      <c r="I14" s="96">
        <v>8</v>
      </c>
      <c r="J14" s="118"/>
      <c r="K14" s="7"/>
      <c r="L14" s="7"/>
    </row>
    <row r="15" spans="1:12" ht="12.75">
      <c r="A15" s="211" t="s">
        <v>62</v>
      </c>
      <c r="B15" s="212" t="s">
        <v>62</v>
      </c>
      <c r="C15" s="212" t="s">
        <v>62</v>
      </c>
      <c r="D15" s="212" t="s">
        <v>62</v>
      </c>
      <c r="E15" s="212" t="s">
        <v>62</v>
      </c>
      <c r="F15" s="212" t="s">
        <v>62</v>
      </c>
      <c r="G15" s="212" t="s">
        <v>62</v>
      </c>
      <c r="H15" s="213" t="s">
        <v>62</v>
      </c>
      <c r="I15" s="96">
        <v>9</v>
      </c>
      <c r="J15" s="118">
        <v>16</v>
      </c>
      <c r="K15" s="7">
        <v>81651</v>
      </c>
      <c r="L15" s="7"/>
    </row>
    <row r="16" spans="1:12" ht="12.75">
      <c r="A16" s="211" t="s">
        <v>63</v>
      </c>
      <c r="B16" s="212" t="s">
        <v>63</v>
      </c>
      <c r="C16" s="212" t="s">
        <v>63</v>
      </c>
      <c r="D16" s="212" t="s">
        <v>63</v>
      </c>
      <c r="E16" s="212" t="s">
        <v>63</v>
      </c>
      <c r="F16" s="212" t="s">
        <v>63</v>
      </c>
      <c r="G16" s="212" t="s">
        <v>63</v>
      </c>
      <c r="H16" s="213" t="s">
        <v>63</v>
      </c>
      <c r="I16" s="96">
        <v>10</v>
      </c>
      <c r="J16" s="118"/>
      <c r="K16" s="119">
        <f>SUM(K17:K25)</f>
        <v>325058313</v>
      </c>
      <c r="L16" s="119">
        <f>SUM(L17:L25)</f>
        <v>345712486</v>
      </c>
    </row>
    <row r="17" spans="1:12" ht="12.75">
      <c r="A17" s="211" t="s">
        <v>64</v>
      </c>
      <c r="B17" s="212" t="s">
        <v>64</v>
      </c>
      <c r="C17" s="212" t="s">
        <v>64</v>
      </c>
      <c r="D17" s="212" t="s">
        <v>64</v>
      </c>
      <c r="E17" s="212" t="s">
        <v>64</v>
      </c>
      <c r="F17" s="212" t="s">
        <v>64</v>
      </c>
      <c r="G17" s="212" t="s">
        <v>64</v>
      </c>
      <c r="H17" s="213" t="s">
        <v>64</v>
      </c>
      <c r="I17" s="96">
        <v>11</v>
      </c>
      <c r="J17" s="118">
        <v>17</v>
      </c>
      <c r="K17" s="7">
        <v>73320124</v>
      </c>
      <c r="L17" s="7">
        <v>76201035</v>
      </c>
    </row>
    <row r="18" spans="1:12" ht="12.75">
      <c r="A18" s="211" t="s">
        <v>65</v>
      </c>
      <c r="B18" s="212" t="s">
        <v>65</v>
      </c>
      <c r="C18" s="212" t="s">
        <v>65</v>
      </c>
      <c r="D18" s="212" t="s">
        <v>65</v>
      </c>
      <c r="E18" s="212" t="s">
        <v>65</v>
      </c>
      <c r="F18" s="212" t="s">
        <v>65</v>
      </c>
      <c r="G18" s="212" t="s">
        <v>65</v>
      </c>
      <c r="H18" s="213" t="s">
        <v>65</v>
      </c>
      <c r="I18" s="96">
        <v>12</v>
      </c>
      <c r="J18" s="118">
        <v>17</v>
      </c>
      <c r="K18" s="7">
        <v>134064653</v>
      </c>
      <c r="L18" s="7">
        <v>128856608</v>
      </c>
    </row>
    <row r="19" spans="1:12" ht="12.75">
      <c r="A19" s="211" t="s">
        <v>66</v>
      </c>
      <c r="B19" s="212" t="s">
        <v>66</v>
      </c>
      <c r="C19" s="212" t="s">
        <v>66</v>
      </c>
      <c r="D19" s="212" t="s">
        <v>66</v>
      </c>
      <c r="E19" s="212" t="s">
        <v>66</v>
      </c>
      <c r="F19" s="212" t="s">
        <v>66</v>
      </c>
      <c r="G19" s="212" t="s">
        <v>66</v>
      </c>
      <c r="H19" s="213" t="s">
        <v>66</v>
      </c>
      <c r="I19" s="96">
        <v>13</v>
      </c>
      <c r="J19" s="118">
        <v>17</v>
      </c>
      <c r="K19" s="7">
        <v>13749214</v>
      </c>
      <c r="L19" s="7">
        <v>24476093</v>
      </c>
    </row>
    <row r="20" spans="1:12" ht="12.75">
      <c r="A20" s="211" t="s">
        <v>67</v>
      </c>
      <c r="B20" s="212" t="s">
        <v>67</v>
      </c>
      <c r="C20" s="212" t="s">
        <v>67</v>
      </c>
      <c r="D20" s="212" t="s">
        <v>67</v>
      </c>
      <c r="E20" s="212" t="s">
        <v>67</v>
      </c>
      <c r="F20" s="212" t="s">
        <v>67</v>
      </c>
      <c r="G20" s="212" t="s">
        <v>67</v>
      </c>
      <c r="H20" s="213" t="s">
        <v>67</v>
      </c>
      <c r="I20" s="96">
        <v>14</v>
      </c>
      <c r="J20" s="118">
        <v>17</v>
      </c>
      <c r="K20" s="7">
        <v>1508563</v>
      </c>
      <c r="L20" s="7">
        <v>2616150</v>
      </c>
    </row>
    <row r="21" spans="1:12" ht="12.75">
      <c r="A21" s="211" t="s">
        <v>68</v>
      </c>
      <c r="B21" s="212" t="s">
        <v>68</v>
      </c>
      <c r="C21" s="212" t="s">
        <v>68</v>
      </c>
      <c r="D21" s="212" t="s">
        <v>68</v>
      </c>
      <c r="E21" s="212" t="s">
        <v>68</v>
      </c>
      <c r="F21" s="212" t="s">
        <v>68</v>
      </c>
      <c r="G21" s="212" t="s">
        <v>68</v>
      </c>
      <c r="H21" s="213" t="s">
        <v>68</v>
      </c>
      <c r="I21" s="96">
        <v>15</v>
      </c>
      <c r="J21" s="118"/>
      <c r="K21" s="7"/>
      <c r="L21" s="7"/>
    </row>
    <row r="22" spans="1:12" ht="12.75">
      <c r="A22" s="211" t="s">
        <v>69</v>
      </c>
      <c r="B22" s="212" t="s">
        <v>69</v>
      </c>
      <c r="C22" s="212" t="s">
        <v>69</v>
      </c>
      <c r="D22" s="212" t="s">
        <v>69</v>
      </c>
      <c r="E22" s="212" t="s">
        <v>69</v>
      </c>
      <c r="F22" s="212" t="s">
        <v>69</v>
      </c>
      <c r="G22" s="212" t="s">
        <v>69</v>
      </c>
      <c r="H22" s="213" t="s">
        <v>69</v>
      </c>
      <c r="I22" s="96">
        <v>16</v>
      </c>
      <c r="J22" s="118">
        <v>17</v>
      </c>
      <c r="K22" s="7">
        <v>43568</v>
      </c>
      <c r="L22" s="7">
        <v>13387643</v>
      </c>
    </row>
    <row r="23" spans="1:12" ht="12.75">
      <c r="A23" s="211" t="s">
        <v>70</v>
      </c>
      <c r="B23" s="212" t="s">
        <v>70</v>
      </c>
      <c r="C23" s="212" t="s">
        <v>70</v>
      </c>
      <c r="D23" s="212" t="s">
        <v>70</v>
      </c>
      <c r="E23" s="212" t="s">
        <v>70</v>
      </c>
      <c r="F23" s="212" t="s">
        <v>70</v>
      </c>
      <c r="G23" s="212" t="s">
        <v>70</v>
      </c>
      <c r="H23" s="213" t="s">
        <v>70</v>
      </c>
      <c r="I23" s="96">
        <v>17</v>
      </c>
      <c r="J23" s="118">
        <v>17</v>
      </c>
      <c r="K23" s="7">
        <v>8459202</v>
      </c>
      <c r="L23" s="7">
        <v>446616</v>
      </c>
    </row>
    <row r="24" spans="1:12" ht="12.75">
      <c r="A24" s="211" t="s">
        <v>71</v>
      </c>
      <c r="B24" s="212" t="s">
        <v>71</v>
      </c>
      <c r="C24" s="212" t="s">
        <v>71</v>
      </c>
      <c r="D24" s="212" t="s">
        <v>71</v>
      </c>
      <c r="E24" s="212" t="s">
        <v>71</v>
      </c>
      <c r="F24" s="212" t="s">
        <v>71</v>
      </c>
      <c r="G24" s="212" t="s">
        <v>71</v>
      </c>
      <c r="H24" s="213" t="s">
        <v>71</v>
      </c>
      <c r="I24" s="96">
        <v>18</v>
      </c>
      <c r="J24" s="118">
        <v>17</v>
      </c>
      <c r="K24" s="7">
        <v>63376</v>
      </c>
      <c r="L24" s="7">
        <v>63376</v>
      </c>
    </row>
    <row r="25" spans="1:12" ht="12.75">
      <c r="A25" s="211" t="s">
        <v>72</v>
      </c>
      <c r="B25" s="212" t="s">
        <v>72</v>
      </c>
      <c r="C25" s="212" t="s">
        <v>72</v>
      </c>
      <c r="D25" s="212" t="s">
        <v>72</v>
      </c>
      <c r="E25" s="212" t="s">
        <v>72</v>
      </c>
      <c r="F25" s="212" t="s">
        <v>72</v>
      </c>
      <c r="G25" s="212" t="s">
        <v>72</v>
      </c>
      <c r="H25" s="213" t="s">
        <v>72</v>
      </c>
      <c r="I25" s="96">
        <v>19</v>
      </c>
      <c r="J25" s="118">
        <v>18</v>
      </c>
      <c r="K25" s="7">
        <v>93849613</v>
      </c>
      <c r="L25" s="7">
        <v>99664965</v>
      </c>
    </row>
    <row r="26" spans="1:12" ht="12.75">
      <c r="A26" s="211" t="s">
        <v>73</v>
      </c>
      <c r="B26" s="212" t="s">
        <v>73</v>
      </c>
      <c r="C26" s="212" t="s">
        <v>73</v>
      </c>
      <c r="D26" s="212" t="s">
        <v>73</v>
      </c>
      <c r="E26" s="212" t="s">
        <v>73</v>
      </c>
      <c r="F26" s="212" t="s">
        <v>73</v>
      </c>
      <c r="G26" s="212" t="s">
        <v>73</v>
      </c>
      <c r="H26" s="213" t="s">
        <v>73</v>
      </c>
      <c r="I26" s="96">
        <v>20</v>
      </c>
      <c r="J26" s="118"/>
      <c r="K26" s="119">
        <f>SUM(K27:K34)</f>
        <v>741803371</v>
      </c>
      <c r="L26" s="119">
        <f>SUM(L27:L34)</f>
        <v>710371905</v>
      </c>
    </row>
    <row r="27" spans="1:12" ht="12.75">
      <c r="A27" s="211" t="s">
        <v>74</v>
      </c>
      <c r="B27" s="212" t="s">
        <v>74</v>
      </c>
      <c r="C27" s="212" t="s">
        <v>74</v>
      </c>
      <c r="D27" s="212" t="s">
        <v>74</v>
      </c>
      <c r="E27" s="212" t="s">
        <v>74</v>
      </c>
      <c r="F27" s="212" t="s">
        <v>74</v>
      </c>
      <c r="G27" s="212" t="s">
        <v>74</v>
      </c>
      <c r="H27" s="213" t="s">
        <v>74</v>
      </c>
      <c r="I27" s="96">
        <v>21</v>
      </c>
      <c r="J27" s="118" t="s">
        <v>294</v>
      </c>
      <c r="K27" s="7">
        <v>737341793</v>
      </c>
      <c r="L27" s="7">
        <v>706450920</v>
      </c>
    </row>
    <row r="28" spans="1:12" ht="12.75">
      <c r="A28" s="211" t="s">
        <v>75</v>
      </c>
      <c r="B28" s="212" t="s">
        <v>75</v>
      </c>
      <c r="C28" s="212" t="s">
        <v>75</v>
      </c>
      <c r="D28" s="212" t="s">
        <v>75</v>
      </c>
      <c r="E28" s="212" t="s">
        <v>75</v>
      </c>
      <c r="F28" s="212" t="s">
        <v>75</v>
      </c>
      <c r="G28" s="212" t="s">
        <v>75</v>
      </c>
      <c r="H28" s="213" t="s">
        <v>75</v>
      </c>
      <c r="I28" s="96">
        <v>22</v>
      </c>
      <c r="J28" s="118"/>
      <c r="K28" s="7"/>
      <c r="L28" s="7"/>
    </row>
    <row r="29" spans="1:12" ht="12.75">
      <c r="A29" s="211" t="s">
        <v>76</v>
      </c>
      <c r="B29" s="212" t="s">
        <v>76</v>
      </c>
      <c r="C29" s="212" t="s">
        <v>76</v>
      </c>
      <c r="D29" s="212" t="s">
        <v>76</v>
      </c>
      <c r="E29" s="212" t="s">
        <v>76</v>
      </c>
      <c r="F29" s="212" t="s">
        <v>76</v>
      </c>
      <c r="G29" s="212" t="s">
        <v>76</v>
      </c>
      <c r="H29" s="213" t="s">
        <v>76</v>
      </c>
      <c r="I29" s="96">
        <v>23</v>
      </c>
      <c r="J29" s="118"/>
      <c r="K29" s="7"/>
      <c r="L29" s="7"/>
    </row>
    <row r="30" spans="1:12" ht="12.75">
      <c r="A30" s="211" t="s">
        <v>77</v>
      </c>
      <c r="B30" s="212" t="s">
        <v>77</v>
      </c>
      <c r="C30" s="212" t="s">
        <v>77</v>
      </c>
      <c r="D30" s="212" t="s">
        <v>77</v>
      </c>
      <c r="E30" s="212" t="s">
        <v>77</v>
      </c>
      <c r="F30" s="212" t="s">
        <v>77</v>
      </c>
      <c r="G30" s="212" t="s">
        <v>77</v>
      </c>
      <c r="H30" s="213" t="s">
        <v>77</v>
      </c>
      <c r="I30" s="96">
        <v>24</v>
      </c>
      <c r="J30" s="118"/>
      <c r="K30" s="7"/>
      <c r="L30" s="7"/>
    </row>
    <row r="31" spans="1:12" ht="12.75">
      <c r="A31" s="211" t="s">
        <v>78</v>
      </c>
      <c r="B31" s="212" t="s">
        <v>78</v>
      </c>
      <c r="C31" s="212" t="s">
        <v>78</v>
      </c>
      <c r="D31" s="212" t="s">
        <v>78</v>
      </c>
      <c r="E31" s="212" t="s">
        <v>78</v>
      </c>
      <c r="F31" s="212" t="s">
        <v>78</v>
      </c>
      <c r="G31" s="212" t="s">
        <v>78</v>
      </c>
      <c r="H31" s="213" t="s">
        <v>78</v>
      </c>
      <c r="I31" s="96">
        <v>25</v>
      </c>
      <c r="J31" s="118">
        <v>21</v>
      </c>
      <c r="K31" s="7">
        <v>4461578</v>
      </c>
      <c r="L31" s="7">
        <v>3920985</v>
      </c>
    </row>
    <row r="32" spans="1:12" ht="12.75">
      <c r="A32" s="211" t="s">
        <v>79</v>
      </c>
      <c r="B32" s="212" t="s">
        <v>79</v>
      </c>
      <c r="C32" s="212" t="s">
        <v>79</v>
      </c>
      <c r="D32" s="212" t="s">
        <v>79</v>
      </c>
      <c r="E32" s="212" t="s">
        <v>79</v>
      </c>
      <c r="F32" s="212" t="s">
        <v>79</v>
      </c>
      <c r="G32" s="212" t="s">
        <v>79</v>
      </c>
      <c r="H32" s="213" t="s">
        <v>79</v>
      </c>
      <c r="I32" s="96">
        <v>26</v>
      </c>
      <c r="J32" s="118"/>
      <c r="K32" s="7"/>
      <c r="L32" s="7"/>
    </row>
    <row r="33" spans="1:12" ht="12.75">
      <c r="A33" s="211" t="s">
        <v>80</v>
      </c>
      <c r="B33" s="212" t="s">
        <v>80</v>
      </c>
      <c r="C33" s="212" t="s">
        <v>80</v>
      </c>
      <c r="D33" s="212" t="s">
        <v>80</v>
      </c>
      <c r="E33" s="212" t="s">
        <v>80</v>
      </c>
      <c r="F33" s="212" t="s">
        <v>80</v>
      </c>
      <c r="G33" s="212" t="s">
        <v>80</v>
      </c>
      <c r="H33" s="213" t="s">
        <v>80</v>
      </c>
      <c r="I33" s="96">
        <v>27</v>
      </c>
      <c r="J33" s="118"/>
      <c r="K33" s="7"/>
      <c r="L33" s="7"/>
    </row>
    <row r="34" spans="1:12" ht="12.75">
      <c r="A34" s="211" t="s">
        <v>81</v>
      </c>
      <c r="B34" s="212" t="s">
        <v>81</v>
      </c>
      <c r="C34" s="212" t="s">
        <v>81</v>
      </c>
      <c r="D34" s="212" t="s">
        <v>81</v>
      </c>
      <c r="E34" s="212" t="s">
        <v>81</v>
      </c>
      <c r="F34" s="212" t="s">
        <v>81</v>
      </c>
      <c r="G34" s="212" t="s">
        <v>81</v>
      </c>
      <c r="H34" s="213" t="s">
        <v>81</v>
      </c>
      <c r="I34" s="96">
        <v>28</v>
      </c>
      <c r="J34" s="118"/>
      <c r="K34" s="7"/>
      <c r="L34" s="7"/>
    </row>
    <row r="35" spans="1:12" ht="12.75">
      <c r="A35" s="211" t="s">
        <v>82</v>
      </c>
      <c r="B35" s="212" t="s">
        <v>82</v>
      </c>
      <c r="C35" s="212" t="s">
        <v>82</v>
      </c>
      <c r="D35" s="212" t="s">
        <v>82</v>
      </c>
      <c r="E35" s="212" t="s">
        <v>82</v>
      </c>
      <c r="F35" s="212" t="s">
        <v>82</v>
      </c>
      <c r="G35" s="212" t="s">
        <v>82</v>
      </c>
      <c r="H35" s="213" t="s">
        <v>82</v>
      </c>
      <c r="I35" s="96">
        <v>29</v>
      </c>
      <c r="J35" s="118"/>
      <c r="K35" s="119">
        <f>SUM(K36:K38)</f>
        <v>29172263</v>
      </c>
      <c r="L35" s="119">
        <f>SUM(L36:L38)</f>
        <v>23554872</v>
      </c>
    </row>
    <row r="36" spans="1:12" ht="12.75">
      <c r="A36" s="211" t="s">
        <v>83</v>
      </c>
      <c r="B36" s="212" t="s">
        <v>83</v>
      </c>
      <c r="C36" s="212" t="s">
        <v>83</v>
      </c>
      <c r="D36" s="212" t="s">
        <v>83</v>
      </c>
      <c r="E36" s="212" t="s">
        <v>83</v>
      </c>
      <c r="F36" s="212" t="s">
        <v>83</v>
      </c>
      <c r="G36" s="212" t="s">
        <v>83</v>
      </c>
      <c r="H36" s="213" t="s">
        <v>83</v>
      </c>
      <c r="I36" s="96">
        <v>30</v>
      </c>
      <c r="J36" s="118"/>
      <c r="K36" s="7"/>
      <c r="L36" s="7"/>
    </row>
    <row r="37" spans="1:12" ht="12.75">
      <c r="A37" s="211" t="s">
        <v>84</v>
      </c>
      <c r="B37" s="212" t="s">
        <v>84</v>
      </c>
      <c r="C37" s="212" t="s">
        <v>84</v>
      </c>
      <c r="D37" s="212" t="s">
        <v>84</v>
      </c>
      <c r="E37" s="212" t="s">
        <v>84</v>
      </c>
      <c r="F37" s="212" t="s">
        <v>84</v>
      </c>
      <c r="G37" s="212" t="s">
        <v>84</v>
      </c>
      <c r="H37" s="213" t="s">
        <v>84</v>
      </c>
      <c r="I37" s="96">
        <v>31</v>
      </c>
      <c r="J37" s="118">
        <v>22</v>
      </c>
      <c r="K37" s="7">
        <v>23497797</v>
      </c>
      <c r="L37" s="7">
        <v>18257005</v>
      </c>
    </row>
    <row r="38" spans="1:12" ht="12.75">
      <c r="A38" s="211" t="s">
        <v>85</v>
      </c>
      <c r="B38" s="212" t="s">
        <v>85</v>
      </c>
      <c r="C38" s="212" t="s">
        <v>85</v>
      </c>
      <c r="D38" s="212" t="s">
        <v>85</v>
      </c>
      <c r="E38" s="212" t="s">
        <v>85</v>
      </c>
      <c r="F38" s="212" t="s">
        <v>85</v>
      </c>
      <c r="G38" s="212" t="s">
        <v>85</v>
      </c>
      <c r="H38" s="213" t="s">
        <v>85</v>
      </c>
      <c r="I38" s="96">
        <v>32</v>
      </c>
      <c r="J38" s="118">
        <v>22</v>
      </c>
      <c r="K38" s="7">
        <v>5674466</v>
      </c>
      <c r="L38" s="7">
        <v>5297867</v>
      </c>
    </row>
    <row r="39" spans="1:12" ht="12.75">
      <c r="A39" s="211" t="s">
        <v>86</v>
      </c>
      <c r="B39" s="212" t="s">
        <v>86</v>
      </c>
      <c r="C39" s="212" t="s">
        <v>86</v>
      </c>
      <c r="D39" s="212" t="s">
        <v>86</v>
      </c>
      <c r="E39" s="212" t="s">
        <v>86</v>
      </c>
      <c r="F39" s="212" t="s">
        <v>86</v>
      </c>
      <c r="G39" s="212" t="s">
        <v>86</v>
      </c>
      <c r="H39" s="213" t="s">
        <v>86</v>
      </c>
      <c r="I39" s="96">
        <v>33</v>
      </c>
      <c r="J39" s="118"/>
      <c r="K39" s="7"/>
      <c r="L39" s="7"/>
    </row>
    <row r="40" spans="1:12" ht="12.75">
      <c r="A40" s="200" t="s">
        <v>87</v>
      </c>
      <c r="B40" s="201" t="s">
        <v>87</v>
      </c>
      <c r="C40" s="201" t="s">
        <v>87</v>
      </c>
      <c r="D40" s="201" t="s">
        <v>87</v>
      </c>
      <c r="E40" s="201" t="s">
        <v>87</v>
      </c>
      <c r="F40" s="201" t="s">
        <v>87</v>
      </c>
      <c r="G40" s="201" t="s">
        <v>87</v>
      </c>
      <c r="H40" s="202" t="s">
        <v>87</v>
      </c>
      <c r="I40" s="96">
        <v>34</v>
      </c>
      <c r="J40" s="118"/>
      <c r="K40" s="119">
        <f>K41+K49+K56+K64</f>
        <v>409217316</v>
      </c>
      <c r="L40" s="119">
        <f>L41+L49+L56+L64</f>
        <v>448202734</v>
      </c>
    </row>
    <row r="41" spans="1:12" ht="12.75">
      <c r="A41" s="211" t="s">
        <v>88</v>
      </c>
      <c r="B41" s="212" t="s">
        <v>88</v>
      </c>
      <c r="C41" s="212" t="s">
        <v>88</v>
      </c>
      <c r="D41" s="212" t="s">
        <v>88</v>
      </c>
      <c r="E41" s="212" t="s">
        <v>88</v>
      </c>
      <c r="F41" s="212" t="s">
        <v>88</v>
      </c>
      <c r="G41" s="212" t="s">
        <v>88</v>
      </c>
      <c r="H41" s="213" t="s">
        <v>88</v>
      </c>
      <c r="I41" s="96">
        <v>35</v>
      </c>
      <c r="J41" s="118"/>
      <c r="K41" s="119">
        <f>SUM(K42:K48)</f>
        <v>90441</v>
      </c>
      <c r="L41" s="119">
        <f>SUM(L42:L48)</f>
        <v>794388</v>
      </c>
    </row>
    <row r="42" spans="1:12" ht="12.75">
      <c r="A42" s="211" t="s">
        <v>89</v>
      </c>
      <c r="B42" s="212" t="s">
        <v>89</v>
      </c>
      <c r="C42" s="212" t="s">
        <v>89</v>
      </c>
      <c r="D42" s="212" t="s">
        <v>89</v>
      </c>
      <c r="E42" s="212" t="s">
        <v>89</v>
      </c>
      <c r="F42" s="212" t="s">
        <v>89</v>
      </c>
      <c r="G42" s="212" t="s">
        <v>89</v>
      </c>
      <c r="H42" s="213" t="s">
        <v>89</v>
      </c>
      <c r="I42" s="96">
        <v>36</v>
      </c>
      <c r="J42" s="118"/>
      <c r="K42" s="7"/>
      <c r="L42" s="7"/>
    </row>
    <row r="43" spans="1:12" ht="12.75">
      <c r="A43" s="211" t="s">
        <v>90</v>
      </c>
      <c r="B43" s="212" t="s">
        <v>90</v>
      </c>
      <c r="C43" s="212" t="s">
        <v>90</v>
      </c>
      <c r="D43" s="212" t="s">
        <v>90</v>
      </c>
      <c r="E43" s="212" t="s">
        <v>90</v>
      </c>
      <c r="F43" s="212" t="s">
        <v>90</v>
      </c>
      <c r="G43" s="212" t="s">
        <v>90</v>
      </c>
      <c r="H43" s="213" t="s">
        <v>90</v>
      </c>
      <c r="I43" s="96">
        <v>37</v>
      </c>
      <c r="J43" s="118"/>
      <c r="K43" s="7"/>
      <c r="L43" s="7"/>
    </row>
    <row r="44" spans="1:12" ht="12.75">
      <c r="A44" s="211" t="s">
        <v>91</v>
      </c>
      <c r="B44" s="212" t="s">
        <v>91</v>
      </c>
      <c r="C44" s="212" t="s">
        <v>91</v>
      </c>
      <c r="D44" s="212" t="s">
        <v>91</v>
      </c>
      <c r="E44" s="212" t="s">
        <v>91</v>
      </c>
      <c r="F44" s="212" t="s">
        <v>91</v>
      </c>
      <c r="G44" s="212" t="s">
        <v>91</v>
      </c>
      <c r="H44" s="213" t="s">
        <v>91</v>
      </c>
      <c r="I44" s="96">
        <v>38</v>
      </c>
      <c r="J44" s="118"/>
      <c r="K44" s="7"/>
      <c r="L44" s="7"/>
    </row>
    <row r="45" spans="1:12" ht="12.75">
      <c r="A45" s="211" t="s">
        <v>92</v>
      </c>
      <c r="B45" s="212" t="s">
        <v>92</v>
      </c>
      <c r="C45" s="212" t="s">
        <v>92</v>
      </c>
      <c r="D45" s="212" t="s">
        <v>92</v>
      </c>
      <c r="E45" s="212" t="s">
        <v>92</v>
      </c>
      <c r="F45" s="212" t="s">
        <v>92</v>
      </c>
      <c r="G45" s="212" t="s">
        <v>92</v>
      </c>
      <c r="H45" s="213" t="s">
        <v>92</v>
      </c>
      <c r="I45" s="96">
        <v>39</v>
      </c>
      <c r="J45" s="118"/>
      <c r="K45" s="7"/>
      <c r="L45" s="7"/>
    </row>
    <row r="46" spans="1:12" ht="12.75">
      <c r="A46" s="211" t="s">
        <v>93</v>
      </c>
      <c r="B46" s="212" t="s">
        <v>93</v>
      </c>
      <c r="C46" s="212" t="s">
        <v>93</v>
      </c>
      <c r="D46" s="212" t="s">
        <v>93</v>
      </c>
      <c r="E46" s="212" t="s">
        <v>93</v>
      </c>
      <c r="F46" s="212" t="s">
        <v>93</v>
      </c>
      <c r="G46" s="212" t="s">
        <v>93</v>
      </c>
      <c r="H46" s="213" t="s">
        <v>93</v>
      </c>
      <c r="I46" s="96">
        <v>40</v>
      </c>
      <c r="J46" s="118"/>
      <c r="K46" s="7">
        <v>90441</v>
      </c>
      <c r="L46" s="7">
        <v>794388</v>
      </c>
    </row>
    <row r="47" spans="1:12" ht="12.75">
      <c r="A47" s="211" t="s">
        <v>94</v>
      </c>
      <c r="B47" s="212" t="s">
        <v>94</v>
      </c>
      <c r="C47" s="212" t="s">
        <v>94</v>
      </c>
      <c r="D47" s="212" t="s">
        <v>94</v>
      </c>
      <c r="E47" s="212" t="s">
        <v>94</v>
      </c>
      <c r="F47" s="212" t="s">
        <v>94</v>
      </c>
      <c r="G47" s="212" t="s">
        <v>94</v>
      </c>
      <c r="H47" s="213" t="s">
        <v>94</v>
      </c>
      <c r="I47" s="96">
        <v>41</v>
      </c>
      <c r="J47" s="118"/>
      <c r="K47" s="7"/>
      <c r="L47" s="7"/>
    </row>
    <row r="48" spans="1:12" ht="12.75">
      <c r="A48" s="211" t="s">
        <v>95</v>
      </c>
      <c r="B48" s="212" t="s">
        <v>95</v>
      </c>
      <c r="C48" s="212" t="s">
        <v>95</v>
      </c>
      <c r="D48" s="212" t="s">
        <v>95</v>
      </c>
      <c r="E48" s="212" t="s">
        <v>95</v>
      </c>
      <c r="F48" s="212" t="s">
        <v>95</v>
      </c>
      <c r="G48" s="212" t="s">
        <v>95</v>
      </c>
      <c r="H48" s="213" t="s">
        <v>95</v>
      </c>
      <c r="I48" s="96">
        <v>42</v>
      </c>
      <c r="J48" s="118"/>
      <c r="K48" s="7"/>
      <c r="L48" s="7"/>
    </row>
    <row r="49" spans="1:12" ht="12.75">
      <c r="A49" s="211" t="s">
        <v>96</v>
      </c>
      <c r="B49" s="212" t="s">
        <v>96</v>
      </c>
      <c r="C49" s="212" t="s">
        <v>96</v>
      </c>
      <c r="D49" s="212" t="s">
        <v>96</v>
      </c>
      <c r="E49" s="212" t="s">
        <v>96</v>
      </c>
      <c r="F49" s="212" t="s">
        <v>96</v>
      </c>
      <c r="G49" s="212" t="s">
        <v>96</v>
      </c>
      <c r="H49" s="213" t="s">
        <v>96</v>
      </c>
      <c r="I49" s="96">
        <v>43</v>
      </c>
      <c r="J49" s="118"/>
      <c r="K49" s="119">
        <f>SUM(K50:K55)</f>
        <v>48764661</v>
      </c>
      <c r="L49" s="119">
        <f>SUM(L50:L55)</f>
        <v>38932281</v>
      </c>
    </row>
    <row r="50" spans="1:12" ht="12.75">
      <c r="A50" s="211" t="s">
        <v>97</v>
      </c>
      <c r="B50" s="212" t="s">
        <v>97</v>
      </c>
      <c r="C50" s="212" t="s">
        <v>97</v>
      </c>
      <c r="D50" s="212" t="s">
        <v>97</v>
      </c>
      <c r="E50" s="212" t="s">
        <v>97</v>
      </c>
      <c r="F50" s="212" t="s">
        <v>97</v>
      </c>
      <c r="G50" s="212" t="s">
        <v>97</v>
      </c>
      <c r="H50" s="213" t="s">
        <v>97</v>
      </c>
      <c r="I50" s="96">
        <v>44</v>
      </c>
      <c r="J50" s="118">
        <v>23</v>
      </c>
      <c r="K50" s="7">
        <v>29439913</v>
      </c>
      <c r="L50" s="7">
        <v>17992512</v>
      </c>
    </row>
    <row r="51" spans="1:12" ht="12.75">
      <c r="A51" s="211" t="s">
        <v>98</v>
      </c>
      <c r="B51" s="212" t="s">
        <v>98</v>
      </c>
      <c r="C51" s="212" t="s">
        <v>98</v>
      </c>
      <c r="D51" s="212" t="s">
        <v>98</v>
      </c>
      <c r="E51" s="212" t="s">
        <v>98</v>
      </c>
      <c r="F51" s="212" t="s">
        <v>98</v>
      </c>
      <c r="G51" s="212" t="s">
        <v>98</v>
      </c>
      <c r="H51" s="213" t="s">
        <v>98</v>
      </c>
      <c r="I51" s="96">
        <v>45</v>
      </c>
      <c r="J51" s="118">
        <v>24</v>
      </c>
      <c r="K51" s="7">
        <v>495870</v>
      </c>
      <c r="L51" s="7">
        <v>612509</v>
      </c>
    </row>
    <row r="52" spans="1:12" ht="12.75">
      <c r="A52" s="211" t="s">
        <v>99</v>
      </c>
      <c r="B52" s="212" t="s">
        <v>99</v>
      </c>
      <c r="C52" s="212" t="s">
        <v>99</v>
      </c>
      <c r="D52" s="212" t="s">
        <v>99</v>
      </c>
      <c r="E52" s="212" t="s">
        <v>99</v>
      </c>
      <c r="F52" s="212" t="s">
        <v>99</v>
      </c>
      <c r="G52" s="212" t="s">
        <v>99</v>
      </c>
      <c r="H52" s="213" t="s">
        <v>99</v>
      </c>
      <c r="I52" s="96">
        <v>46</v>
      </c>
      <c r="J52" s="118"/>
      <c r="K52" s="7"/>
      <c r="L52" s="7"/>
    </row>
    <row r="53" spans="1:12" ht="12.75">
      <c r="A53" s="211" t="s">
        <v>100</v>
      </c>
      <c r="B53" s="212" t="s">
        <v>100</v>
      </c>
      <c r="C53" s="212" t="s">
        <v>100</v>
      </c>
      <c r="D53" s="212" t="s">
        <v>100</v>
      </c>
      <c r="E53" s="212" t="s">
        <v>100</v>
      </c>
      <c r="F53" s="212" t="s">
        <v>100</v>
      </c>
      <c r="G53" s="212" t="s">
        <v>100</v>
      </c>
      <c r="H53" s="213" t="s">
        <v>100</v>
      </c>
      <c r="I53" s="96">
        <v>47</v>
      </c>
      <c r="J53" s="118">
        <v>25</v>
      </c>
      <c r="K53" s="7">
        <v>38204</v>
      </c>
      <c r="L53" s="7">
        <v>43176</v>
      </c>
    </row>
    <row r="54" spans="1:12" ht="12.75">
      <c r="A54" s="211" t="s">
        <v>101</v>
      </c>
      <c r="B54" s="212" t="s">
        <v>101</v>
      </c>
      <c r="C54" s="212" t="s">
        <v>101</v>
      </c>
      <c r="D54" s="212" t="s">
        <v>101</v>
      </c>
      <c r="E54" s="212" t="s">
        <v>101</v>
      </c>
      <c r="F54" s="212" t="s">
        <v>101</v>
      </c>
      <c r="G54" s="212" t="s">
        <v>101</v>
      </c>
      <c r="H54" s="213" t="s">
        <v>101</v>
      </c>
      <c r="I54" s="96">
        <v>48</v>
      </c>
      <c r="J54" s="118">
        <v>25</v>
      </c>
      <c r="K54" s="7">
        <v>602804</v>
      </c>
      <c r="L54" s="7"/>
    </row>
    <row r="55" spans="1:12" ht="12.75">
      <c r="A55" s="211" t="s">
        <v>102</v>
      </c>
      <c r="B55" s="212" t="s">
        <v>102</v>
      </c>
      <c r="C55" s="212" t="s">
        <v>102</v>
      </c>
      <c r="D55" s="212" t="s">
        <v>102</v>
      </c>
      <c r="E55" s="212" t="s">
        <v>102</v>
      </c>
      <c r="F55" s="212" t="s">
        <v>102</v>
      </c>
      <c r="G55" s="212" t="s">
        <v>102</v>
      </c>
      <c r="H55" s="213" t="s">
        <v>102</v>
      </c>
      <c r="I55" s="96">
        <v>49</v>
      </c>
      <c r="J55" s="118">
        <v>25</v>
      </c>
      <c r="K55" s="7">
        <v>18187870</v>
      </c>
      <c r="L55" s="7">
        <v>20284084</v>
      </c>
    </row>
    <row r="56" spans="1:12" ht="12.75">
      <c r="A56" s="211" t="s">
        <v>103</v>
      </c>
      <c r="B56" s="212" t="s">
        <v>103</v>
      </c>
      <c r="C56" s="212" t="s">
        <v>103</v>
      </c>
      <c r="D56" s="212" t="s">
        <v>103</v>
      </c>
      <c r="E56" s="212" t="s">
        <v>103</v>
      </c>
      <c r="F56" s="212" t="s">
        <v>103</v>
      </c>
      <c r="G56" s="212" t="s">
        <v>103</v>
      </c>
      <c r="H56" s="213" t="s">
        <v>103</v>
      </c>
      <c r="I56" s="96">
        <v>50</v>
      </c>
      <c r="J56" s="118"/>
      <c r="K56" s="119">
        <f>SUM(K57:K63)</f>
        <v>317823242</v>
      </c>
      <c r="L56" s="119">
        <f>SUM(L57:L63)</f>
        <v>209553828</v>
      </c>
    </row>
    <row r="57" spans="1:12" ht="12.75">
      <c r="A57" s="211" t="s">
        <v>74</v>
      </c>
      <c r="B57" s="212" t="s">
        <v>74</v>
      </c>
      <c r="C57" s="212" t="s">
        <v>74</v>
      </c>
      <c r="D57" s="212" t="s">
        <v>74</v>
      </c>
      <c r="E57" s="212" t="s">
        <v>74</v>
      </c>
      <c r="F57" s="212" t="s">
        <v>74</v>
      </c>
      <c r="G57" s="212" t="s">
        <v>74</v>
      </c>
      <c r="H57" s="213" t="s">
        <v>74</v>
      </c>
      <c r="I57" s="96">
        <v>51</v>
      </c>
      <c r="J57" s="118"/>
      <c r="K57" s="7"/>
      <c r="L57" s="7"/>
    </row>
    <row r="58" spans="1:12" ht="12.75">
      <c r="A58" s="211" t="s">
        <v>75</v>
      </c>
      <c r="B58" s="212" t="s">
        <v>75</v>
      </c>
      <c r="C58" s="212" t="s">
        <v>75</v>
      </c>
      <c r="D58" s="212" t="s">
        <v>75</v>
      </c>
      <c r="E58" s="212" t="s">
        <v>75</v>
      </c>
      <c r="F58" s="212" t="s">
        <v>75</v>
      </c>
      <c r="G58" s="212" t="s">
        <v>75</v>
      </c>
      <c r="H58" s="213" t="s">
        <v>75</v>
      </c>
      <c r="I58" s="96">
        <v>52</v>
      </c>
      <c r="J58" s="118">
        <v>26</v>
      </c>
      <c r="K58" s="7">
        <v>53915000</v>
      </c>
      <c r="L58" s="7">
        <v>83018262</v>
      </c>
    </row>
    <row r="59" spans="1:12" ht="12.75">
      <c r="A59" s="211" t="s">
        <v>76</v>
      </c>
      <c r="B59" s="212" t="s">
        <v>76</v>
      </c>
      <c r="C59" s="212" t="s">
        <v>76</v>
      </c>
      <c r="D59" s="212" t="s">
        <v>76</v>
      </c>
      <c r="E59" s="212" t="s">
        <v>76</v>
      </c>
      <c r="F59" s="212" t="s">
        <v>76</v>
      </c>
      <c r="G59" s="212" t="s">
        <v>76</v>
      </c>
      <c r="H59" s="213" t="s">
        <v>76</v>
      </c>
      <c r="I59" s="96">
        <v>53</v>
      </c>
      <c r="J59" s="118"/>
      <c r="K59" s="7"/>
      <c r="L59" s="7"/>
    </row>
    <row r="60" spans="1:12" ht="12.75">
      <c r="A60" s="211" t="s">
        <v>77</v>
      </c>
      <c r="B60" s="212" t="s">
        <v>77</v>
      </c>
      <c r="C60" s="212" t="s">
        <v>77</v>
      </c>
      <c r="D60" s="212" t="s">
        <v>77</v>
      </c>
      <c r="E60" s="212" t="s">
        <v>77</v>
      </c>
      <c r="F60" s="212" t="s">
        <v>77</v>
      </c>
      <c r="G60" s="212" t="s">
        <v>77</v>
      </c>
      <c r="H60" s="213" t="s">
        <v>77</v>
      </c>
      <c r="I60" s="96">
        <v>54</v>
      </c>
      <c r="J60" s="118"/>
      <c r="K60" s="7"/>
      <c r="L60" s="7"/>
    </row>
    <row r="61" spans="1:12" ht="12.75">
      <c r="A61" s="211" t="s">
        <v>78</v>
      </c>
      <c r="B61" s="212" t="s">
        <v>78</v>
      </c>
      <c r="C61" s="212" t="s">
        <v>78</v>
      </c>
      <c r="D61" s="212" t="s">
        <v>78</v>
      </c>
      <c r="E61" s="212" t="s">
        <v>78</v>
      </c>
      <c r="F61" s="212" t="s">
        <v>78</v>
      </c>
      <c r="G61" s="212" t="s">
        <v>78</v>
      </c>
      <c r="H61" s="213" t="s">
        <v>78</v>
      </c>
      <c r="I61" s="96">
        <v>55</v>
      </c>
      <c r="J61" s="118"/>
      <c r="K61" s="7"/>
      <c r="L61" s="7"/>
    </row>
    <row r="62" spans="1:12" ht="12.75">
      <c r="A62" s="211" t="s">
        <v>79</v>
      </c>
      <c r="B62" s="212" t="s">
        <v>79</v>
      </c>
      <c r="C62" s="212" t="s">
        <v>79</v>
      </c>
      <c r="D62" s="212" t="s">
        <v>79</v>
      </c>
      <c r="E62" s="212" t="s">
        <v>79</v>
      </c>
      <c r="F62" s="212" t="s">
        <v>79</v>
      </c>
      <c r="G62" s="212" t="s">
        <v>79</v>
      </c>
      <c r="H62" s="213" t="s">
        <v>79</v>
      </c>
      <c r="I62" s="96">
        <v>56</v>
      </c>
      <c r="J62" s="118"/>
      <c r="K62" s="7"/>
      <c r="L62" s="7"/>
    </row>
    <row r="63" spans="1:12" ht="12.75">
      <c r="A63" s="211" t="s">
        <v>104</v>
      </c>
      <c r="B63" s="212" t="s">
        <v>104</v>
      </c>
      <c r="C63" s="212" t="s">
        <v>104</v>
      </c>
      <c r="D63" s="212" t="s">
        <v>104</v>
      </c>
      <c r="E63" s="212" t="s">
        <v>104</v>
      </c>
      <c r="F63" s="212" t="s">
        <v>104</v>
      </c>
      <c r="G63" s="212" t="s">
        <v>104</v>
      </c>
      <c r="H63" s="213" t="s">
        <v>104</v>
      </c>
      <c r="I63" s="96">
        <v>57</v>
      </c>
      <c r="J63" s="118">
        <v>27</v>
      </c>
      <c r="K63" s="7">
        <v>263908242</v>
      </c>
      <c r="L63" s="7">
        <v>126535566</v>
      </c>
    </row>
    <row r="64" spans="1:12" ht="12.75">
      <c r="A64" s="211" t="s">
        <v>105</v>
      </c>
      <c r="B64" s="212" t="s">
        <v>105</v>
      </c>
      <c r="C64" s="212" t="s">
        <v>105</v>
      </c>
      <c r="D64" s="212" t="s">
        <v>105</v>
      </c>
      <c r="E64" s="212" t="s">
        <v>105</v>
      </c>
      <c r="F64" s="212" t="s">
        <v>105</v>
      </c>
      <c r="G64" s="212" t="s">
        <v>105</v>
      </c>
      <c r="H64" s="213" t="s">
        <v>105</v>
      </c>
      <c r="I64" s="96">
        <v>58</v>
      </c>
      <c r="J64" s="118">
        <v>28</v>
      </c>
      <c r="K64" s="7">
        <v>42538972</v>
      </c>
      <c r="L64" s="7">
        <v>198922237</v>
      </c>
    </row>
    <row r="65" spans="1:12" ht="12.75">
      <c r="A65" s="200" t="s">
        <v>106</v>
      </c>
      <c r="B65" s="201" t="s">
        <v>106</v>
      </c>
      <c r="C65" s="201" t="s">
        <v>106</v>
      </c>
      <c r="D65" s="201" t="s">
        <v>106</v>
      </c>
      <c r="E65" s="201" t="s">
        <v>106</v>
      </c>
      <c r="F65" s="201" t="s">
        <v>106</v>
      </c>
      <c r="G65" s="201" t="s">
        <v>106</v>
      </c>
      <c r="H65" s="202" t="s">
        <v>106</v>
      </c>
      <c r="I65" s="96">
        <v>59</v>
      </c>
      <c r="J65" s="118">
        <v>29</v>
      </c>
      <c r="K65" s="7">
        <v>861682</v>
      </c>
      <c r="L65" s="7">
        <v>1157065</v>
      </c>
    </row>
    <row r="66" spans="1:12" ht="12.75">
      <c r="A66" s="200" t="s">
        <v>107</v>
      </c>
      <c r="B66" s="201" t="s">
        <v>107</v>
      </c>
      <c r="C66" s="201" t="s">
        <v>107</v>
      </c>
      <c r="D66" s="201" t="s">
        <v>107</v>
      </c>
      <c r="E66" s="201" t="s">
        <v>107</v>
      </c>
      <c r="F66" s="201" t="s">
        <v>107</v>
      </c>
      <c r="G66" s="201" t="s">
        <v>107</v>
      </c>
      <c r="H66" s="202" t="s">
        <v>107</v>
      </c>
      <c r="I66" s="96">
        <v>60</v>
      </c>
      <c r="J66" s="118"/>
      <c r="K66" s="119">
        <f>K7+K8+K40+K65</f>
        <v>1506194596</v>
      </c>
      <c r="L66" s="119">
        <f>L7+L8+L40+L65</f>
        <v>1528999062</v>
      </c>
    </row>
    <row r="67" spans="1:12" ht="12.75">
      <c r="A67" s="220" t="s">
        <v>108</v>
      </c>
      <c r="B67" s="221" t="s">
        <v>108</v>
      </c>
      <c r="C67" s="221" t="s">
        <v>108</v>
      </c>
      <c r="D67" s="221" t="s">
        <v>108</v>
      </c>
      <c r="E67" s="221" t="s">
        <v>108</v>
      </c>
      <c r="F67" s="221" t="s">
        <v>108</v>
      </c>
      <c r="G67" s="221" t="s">
        <v>108</v>
      </c>
      <c r="H67" s="222" t="s">
        <v>108</v>
      </c>
      <c r="I67" s="98">
        <v>61</v>
      </c>
      <c r="J67" s="120">
        <v>37</v>
      </c>
      <c r="K67" s="8">
        <v>796880027</v>
      </c>
      <c r="L67" s="8">
        <v>745924395</v>
      </c>
    </row>
    <row r="68" spans="1:12" ht="12.75">
      <c r="A68" s="223" t="s">
        <v>109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5"/>
    </row>
    <row r="69" spans="1:12" ht="12.75" customHeight="1">
      <c r="A69" s="214" t="s">
        <v>110</v>
      </c>
      <c r="B69" s="215" t="s">
        <v>110</v>
      </c>
      <c r="C69" s="215" t="s">
        <v>110</v>
      </c>
      <c r="D69" s="215" t="s">
        <v>110</v>
      </c>
      <c r="E69" s="215" t="s">
        <v>110</v>
      </c>
      <c r="F69" s="215" t="s">
        <v>110</v>
      </c>
      <c r="G69" s="215" t="s">
        <v>110</v>
      </c>
      <c r="H69" s="216" t="s">
        <v>110</v>
      </c>
      <c r="I69" s="95">
        <v>62</v>
      </c>
      <c r="J69" s="117"/>
      <c r="K69" s="121">
        <f>K70+K71+K72+K78+K79+K82+K85</f>
        <v>1297367022</v>
      </c>
      <c r="L69" s="121">
        <f>L70+L71+L72+L78+L79+L82+L85</f>
        <v>1376809504</v>
      </c>
    </row>
    <row r="70" spans="1:12" ht="12.75" customHeight="1">
      <c r="A70" s="217" t="s">
        <v>111</v>
      </c>
      <c r="B70" s="218" t="s">
        <v>111</v>
      </c>
      <c r="C70" s="218" t="s">
        <v>111</v>
      </c>
      <c r="D70" s="218" t="s">
        <v>111</v>
      </c>
      <c r="E70" s="218" t="s">
        <v>111</v>
      </c>
      <c r="F70" s="218" t="s">
        <v>111</v>
      </c>
      <c r="G70" s="218" t="s">
        <v>111</v>
      </c>
      <c r="H70" s="219" t="s">
        <v>111</v>
      </c>
      <c r="I70" s="96">
        <v>63</v>
      </c>
      <c r="J70" s="118">
        <v>30</v>
      </c>
      <c r="K70" s="7">
        <v>1028847600</v>
      </c>
      <c r="L70" s="7">
        <v>1028847600</v>
      </c>
    </row>
    <row r="71" spans="1:12" ht="12.75" customHeight="1">
      <c r="A71" s="217" t="s">
        <v>112</v>
      </c>
      <c r="B71" s="218" t="s">
        <v>112</v>
      </c>
      <c r="C71" s="218" t="s">
        <v>112</v>
      </c>
      <c r="D71" s="218" t="s">
        <v>112</v>
      </c>
      <c r="E71" s="218" t="s">
        <v>112</v>
      </c>
      <c r="F71" s="218" t="s">
        <v>112</v>
      </c>
      <c r="G71" s="218" t="s">
        <v>112</v>
      </c>
      <c r="H71" s="219" t="s">
        <v>112</v>
      </c>
      <c r="I71" s="96">
        <v>64</v>
      </c>
      <c r="J71" s="118"/>
      <c r="K71" s="7">
        <v>719579</v>
      </c>
      <c r="L71" s="7">
        <v>719579</v>
      </c>
    </row>
    <row r="72" spans="1:12" ht="12.75" customHeight="1">
      <c r="A72" s="217" t="s">
        <v>113</v>
      </c>
      <c r="B72" s="218" t="s">
        <v>113</v>
      </c>
      <c r="C72" s="218" t="s">
        <v>113</v>
      </c>
      <c r="D72" s="218" t="s">
        <v>113</v>
      </c>
      <c r="E72" s="218" t="s">
        <v>113</v>
      </c>
      <c r="F72" s="218" t="s">
        <v>113</v>
      </c>
      <c r="G72" s="218" t="s">
        <v>113</v>
      </c>
      <c r="H72" s="219" t="s">
        <v>113</v>
      </c>
      <c r="I72" s="96">
        <v>65</v>
      </c>
      <c r="J72" s="118"/>
      <c r="K72" s="119">
        <f>K73+K74-K75+K76+K77</f>
        <v>160743015</v>
      </c>
      <c r="L72" s="119">
        <f>L73+L74-L75+L76+L77</f>
        <v>197000749</v>
      </c>
    </row>
    <row r="73" spans="1:12" ht="12.75" customHeight="1">
      <c r="A73" s="217" t="s">
        <v>114</v>
      </c>
      <c r="B73" s="218" t="s">
        <v>114</v>
      </c>
      <c r="C73" s="218" t="s">
        <v>114</v>
      </c>
      <c r="D73" s="218" t="s">
        <v>114</v>
      </c>
      <c r="E73" s="218" t="s">
        <v>114</v>
      </c>
      <c r="F73" s="218" t="s">
        <v>114</v>
      </c>
      <c r="G73" s="218" t="s">
        <v>114</v>
      </c>
      <c r="H73" s="219" t="s">
        <v>114</v>
      </c>
      <c r="I73" s="96">
        <v>66</v>
      </c>
      <c r="J73" s="118"/>
      <c r="K73" s="7">
        <v>14464809</v>
      </c>
      <c r="L73" s="7">
        <v>17997220</v>
      </c>
    </row>
    <row r="74" spans="1:12" ht="12.75" customHeight="1">
      <c r="A74" s="217" t="s">
        <v>115</v>
      </c>
      <c r="B74" s="218" t="s">
        <v>115</v>
      </c>
      <c r="C74" s="218" t="s">
        <v>115</v>
      </c>
      <c r="D74" s="218" t="s">
        <v>115</v>
      </c>
      <c r="E74" s="218" t="s">
        <v>115</v>
      </c>
      <c r="F74" s="218" t="s">
        <v>115</v>
      </c>
      <c r="G74" s="218" t="s">
        <v>115</v>
      </c>
      <c r="H74" s="219" t="s">
        <v>115</v>
      </c>
      <c r="I74" s="96">
        <v>67</v>
      </c>
      <c r="J74" s="118"/>
      <c r="K74" s="7">
        <v>3845600</v>
      </c>
      <c r="L74" s="7">
        <v>265600</v>
      </c>
    </row>
    <row r="75" spans="1:12" ht="12.75" customHeight="1">
      <c r="A75" s="217" t="s">
        <v>116</v>
      </c>
      <c r="B75" s="218" t="s">
        <v>116</v>
      </c>
      <c r="C75" s="218" t="s">
        <v>116</v>
      </c>
      <c r="D75" s="218" t="s">
        <v>116</v>
      </c>
      <c r="E75" s="218" t="s">
        <v>116</v>
      </c>
      <c r="F75" s="218" t="s">
        <v>116</v>
      </c>
      <c r="G75" s="218" t="s">
        <v>116</v>
      </c>
      <c r="H75" s="219" t="s">
        <v>116</v>
      </c>
      <c r="I75" s="96">
        <v>68</v>
      </c>
      <c r="J75" s="118"/>
      <c r="K75" s="7">
        <v>3845600</v>
      </c>
      <c r="L75" s="7">
        <v>265600</v>
      </c>
    </row>
    <row r="76" spans="1:12" ht="12.75" customHeight="1">
      <c r="A76" s="217" t="s">
        <v>117</v>
      </c>
      <c r="B76" s="218" t="s">
        <v>117</v>
      </c>
      <c r="C76" s="218" t="s">
        <v>117</v>
      </c>
      <c r="D76" s="218" t="s">
        <v>117</v>
      </c>
      <c r="E76" s="218" t="s">
        <v>117</v>
      </c>
      <c r="F76" s="218" t="s">
        <v>117</v>
      </c>
      <c r="G76" s="218" t="s">
        <v>117</v>
      </c>
      <c r="H76" s="219" t="s">
        <v>117</v>
      </c>
      <c r="I76" s="96">
        <v>69</v>
      </c>
      <c r="J76" s="118"/>
      <c r="K76" s="7">
        <v>84276008</v>
      </c>
      <c r="L76" s="7">
        <v>102458881</v>
      </c>
    </row>
    <row r="77" spans="1:12" ht="12.75" customHeight="1">
      <c r="A77" s="217" t="s">
        <v>118</v>
      </c>
      <c r="B77" s="218" t="s">
        <v>118</v>
      </c>
      <c r="C77" s="218" t="s">
        <v>118</v>
      </c>
      <c r="D77" s="218" t="s">
        <v>118</v>
      </c>
      <c r="E77" s="218" t="s">
        <v>118</v>
      </c>
      <c r="F77" s="218" t="s">
        <v>118</v>
      </c>
      <c r="G77" s="218" t="s">
        <v>118</v>
      </c>
      <c r="H77" s="219" t="s">
        <v>118</v>
      </c>
      <c r="I77" s="96">
        <v>70</v>
      </c>
      <c r="J77" s="118"/>
      <c r="K77" s="7">
        <v>62002198</v>
      </c>
      <c r="L77" s="7">
        <v>76544648</v>
      </c>
    </row>
    <row r="78" spans="1:12" ht="12.75" customHeight="1">
      <c r="A78" s="217" t="s">
        <v>119</v>
      </c>
      <c r="B78" s="218" t="s">
        <v>119</v>
      </c>
      <c r="C78" s="218" t="s">
        <v>119</v>
      </c>
      <c r="D78" s="218" t="s">
        <v>119</v>
      </c>
      <c r="E78" s="218" t="s">
        <v>119</v>
      </c>
      <c r="F78" s="218" t="s">
        <v>119</v>
      </c>
      <c r="G78" s="218" t="s">
        <v>119</v>
      </c>
      <c r="H78" s="219" t="s">
        <v>119</v>
      </c>
      <c r="I78" s="96">
        <v>71</v>
      </c>
      <c r="J78" s="118"/>
      <c r="K78" s="7"/>
      <c r="L78" s="7"/>
    </row>
    <row r="79" spans="1:12" ht="12.75" customHeight="1">
      <c r="A79" s="217" t="s">
        <v>120</v>
      </c>
      <c r="B79" s="218" t="s">
        <v>120</v>
      </c>
      <c r="C79" s="218" t="s">
        <v>120</v>
      </c>
      <c r="D79" s="218" t="s">
        <v>120</v>
      </c>
      <c r="E79" s="218" t="s">
        <v>120</v>
      </c>
      <c r="F79" s="218" t="s">
        <v>120</v>
      </c>
      <c r="G79" s="218" t="s">
        <v>120</v>
      </c>
      <c r="H79" s="219" t="s">
        <v>120</v>
      </c>
      <c r="I79" s="96">
        <v>72</v>
      </c>
      <c r="J79" s="118"/>
      <c r="K79" s="119">
        <f>K80-K81</f>
        <v>36408610</v>
      </c>
      <c r="L79" s="119">
        <f>L80-L81</f>
        <v>41085994</v>
      </c>
    </row>
    <row r="80" spans="1:12" ht="12.75" customHeight="1">
      <c r="A80" s="226" t="s">
        <v>121</v>
      </c>
      <c r="B80" s="227" t="s">
        <v>121</v>
      </c>
      <c r="C80" s="227" t="s">
        <v>121</v>
      </c>
      <c r="D80" s="227" t="s">
        <v>121</v>
      </c>
      <c r="E80" s="227" t="s">
        <v>121</v>
      </c>
      <c r="F80" s="227" t="s">
        <v>121</v>
      </c>
      <c r="G80" s="227" t="s">
        <v>121</v>
      </c>
      <c r="H80" s="228" t="s">
        <v>121</v>
      </c>
      <c r="I80" s="96">
        <v>73</v>
      </c>
      <c r="J80" s="118"/>
      <c r="K80" s="7">
        <v>36408610</v>
      </c>
      <c r="L80" s="7">
        <v>41085994</v>
      </c>
    </row>
    <row r="81" spans="1:12" ht="12.75" customHeight="1">
      <c r="A81" s="226" t="s">
        <v>122</v>
      </c>
      <c r="B81" s="227" t="s">
        <v>122</v>
      </c>
      <c r="C81" s="227" t="s">
        <v>122</v>
      </c>
      <c r="D81" s="227" t="s">
        <v>122</v>
      </c>
      <c r="E81" s="227" t="s">
        <v>122</v>
      </c>
      <c r="F81" s="227" t="s">
        <v>122</v>
      </c>
      <c r="G81" s="227" t="s">
        <v>122</v>
      </c>
      <c r="H81" s="228" t="s">
        <v>122</v>
      </c>
      <c r="I81" s="96">
        <v>74</v>
      </c>
      <c r="J81" s="118"/>
      <c r="K81" s="7">
        <v>0</v>
      </c>
      <c r="L81" s="7">
        <v>0</v>
      </c>
    </row>
    <row r="82" spans="1:12" ht="12.75" customHeight="1">
      <c r="A82" s="217" t="s">
        <v>123</v>
      </c>
      <c r="B82" s="218" t="s">
        <v>123</v>
      </c>
      <c r="C82" s="218" t="s">
        <v>123</v>
      </c>
      <c r="D82" s="218" t="s">
        <v>123</v>
      </c>
      <c r="E82" s="218" t="s">
        <v>123</v>
      </c>
      <c r="F82" s="218" t="s">
        <v>123</v>
      </c>
      <c r="G82" s="218" t="s">
        <v>123</v>
      </c>
      <c r="H82" s="219" t="s">
        <v>123</v>
      </c>
      <c r="I82" s="96">
        <v>75</v>
      </c>
      <c r="J82" s="118"/>
      <c r="K82" s="119">
        <f>K83-K84</f>
        <v>70648218</v>
      </c>
      <c r="L82" s="119">
        <f>L83-L84</f>
        <v>109155582</v>
      </c>
    </row>
    <row r="83" spans="1:12" ht="12.75" customHeight="1">
      <c r="A83" s="226" t="s">
        <v>124</v>
      </c>
      <c r="B83" s="227" t="s">
        <v>124</v>
      </c>
      <c r="C83" s="227" t="s">
        <v>124</v>
      </c>
      <c r="D83" s="227" t="s">
        <v>124</v>
      </c>
      <c r="E83" s="227" t="s">
        <v>124</v>
      </c>
      <c r="F83" s="227" t="s">
        <v>124</v>
      </c>
      <c r="G83" s="227" t="s">
        <v>124</v>
      </c>
      <c r="H83" s="228" t="s">
        <v>124</v>
      </c>
      <c r="I83" s="96">
        <v>76</v>
      </c>
      <c r="J83" s="118"/>
      <c r="K83" s="7">
        <v>70648218</v>
      </c>
      <c r="L83" s="7">
        <v>109155582</v>
      </c>
    </row>
    <row r="84" spans="1:12" ht="12.75" customHeight="1">
      <c r="A84" s="226" t="s">
        <v>125</v>
      </c>
      <c r="B84" s="227" t="s">
        <v>125</v>
      </c>
      <c r="C84" s="227" t="s">
        <v>125</v>
      </c>
      <c r="D84" s="227" t="s">
        <v>125</v>
      </c>
      <c r="E84" s="227" t="s">
        <v>125</v>
      </c>
      <c r="F84" s="227" t="s">
        <v>125</v>
      </c>
      <c r="G84" s="227" t="s">
        <v>125</v>
      </c>
      <c r="H84" s="228" t="s">
        <v>125</v>
      </c>
      <c r="I84" s="96">
        <v>77</v>
      </c>
      <c r="J84" s="118"/>
      <c r="K84" s="7">
        <v>0</v>
      </c>
      <c r="L84" s="7">
        <v>0</v>
      </c>
    </row>
    <row r="85" spans="1:12" ht="12.75" customHeight="1">
      <c r="A85" s="217" t="s">
        <v>126</v>
      </c>
      <c r="B85" s="218" t="s">
        <v>126</v>
      </c>
      <c r="C85" s="218" t="s">
        <v>126</v>
      </c>
      <c r="D85" s="218" t="s">
        <v>126</v>
      </c>
      <c r="E85" s="218" t="s">
        <v>126</v>
      </c>
      <c r="F85" s="218" t="s">
        <v>126</v>
      </c>
      <c r="G85" s="218" t="s">
        <v>126</v>
      </c>
      <c r="H85" s="219" t="s">
        <v>126</v>
      </c>
      <c r="I85" s="96">
        <v>78</v>
      </c>
      <c r="J85" s="118"/>
      <c r="K85" s="7"/>
      <c r="L85" s="7"/>
    </row>
    <row r="86" spans="1:12" ht="12.75" customHeight="1">
      <c r="A86" s="229" t="s">
        <v>127</v>
      </c>
      <c r="B86" s="230" t="s">
        <v>127</v>
      </c>
      <c r="C86" s="230" t="s">
        <v>127</v>
      </c>
      <c r="D86" s="230" t="s">
        <v>127</v>
      </c>
      <c r="E86" s="230" t="s">
        <v>127</v>
      </c>
      <c r="F86" s="230" t="s">
        <v>127</v>
      </c>
      <c r="G86" s="230" t="s">
        <v>127</v>
      </c>
      <c r="H86" s="231" t="s">
        <v>127</v>
      </c>
      <c r="I86" s="96">
        <v>79</v>
      </c>
      <c r="J86" s="118"/>
      <c r="K86" s="119">
        <f>SUM(K87:K89)</f>
        <v>201043042</v>
      </c>
      <c r="L86" s="119">
        <f>SUM(L87:L89)</f>
        <v>137873197</v>
      </c>
    </row>
    <row r="87" spans="1:12" ht="12.75" customHeight="1">
      <c r="A87" s="217" t="s">
        <v>128</v>
      </c>
      <c r="B87" s="218" t="s">
        <v>128</v>
      </c>
      <c r="C87" s="218" t="s">
        <v>128</v>
      </c>
      <c r="D87" s="218" t="s">
        <v>128</v>
      </c>
      <c r="E87" s="218" t="s">
        <v>128</v>
      </c>
      <c r="F87" s="218" t="s">
        <v>128</v>
      </c>
      <c r="G87" s="218" t="s">
        <v>128</v>
      </c>
      <c r="H87" s="219" t="s">
        <v>128</v>
      </c>
      <c r="I87" s="96">
        <v>80</v>
      </c>
      <c r="J87" s="118">
        <v>31</v>
      </c>
      <c r="K87" s="7">
        <v>946316</v>
      </c>
      <c r="L87" s="7">
        <v>1187395</v>
      </c>
    </row>
    <row r="88" spans="1:12" ht="12.75" customHeight="1">
      <c r="A88" s="217" t="s">
        <v>129</v>
      </c>
      <c r="B88" s="218" t="s">
        <v>129</v>
      </c>
      <c r="C88" s="218" t="s">
        <v>129</v>
      </c>
      <c r="D88" s="218" t="s">
        <v>129</v>
      </c>
      <c r="E88" s="218" t="s">
        <v>129</v>
      </c>
      <c r="F88" s="218" t="s">
        <v>129</v>
      </c>
      <c r="G88" s="218" t="s">
        <v>129</v>
      </c>
      <c r="H88" s="219" t="s">
        <v>129</v>
      </c>
      <c r="I88" s="96">
        <v>81</v>
      </c>
      <c r="J88" s="118"/>
      <c r="K88" s="7"/>
      <c r="L88" s="7"/>
    </row>
    <row r="89" spans="1:12" ht="12.75" customHeight="1">
      <c r="A89" s="217" t="s">
        <v>130</v>
      </c>
      <c r="B89" s="218" t="s">
        <v>130</v>
      </c>
      <c r="C89" s="218" t="s">
        <v>130</v>
      </c>
      <c r="D89" s="218" t="s">
        <v>130</v>
      </c>
      <c r="E89" s="218" t="s">
        <v>130</v>
      </c>
      <c r="F89" s="218" t="s">
        <v>130</v>
      </c>
      <c r="G89" s="218" t="s">
        <v>130</v>
      </c>
      <c r="H89" s="219" t="s">
        <v>130</v>
      </c>
      <c r="I89" s="96">
        <v>82</v>
      </c>
      <c r="J89" s="118">
        <v>31</v>
      </c>
      <c r="K89" s="7">
        <v>200096726</v>
      </c>
      <c r="L89" s="7">
        <v>136685802</v>
      </c>
    </row>
    <row r="90" spans="1:12" ht="12.75" customHeight="1">
      <c r="A90" s="229" t="s">
        <v>131</v>
      </c>
      <c r="B90" s="230" t="s">
        <v>131</v>
      </c>
      <c r="C90" s="230" t="s">
        <v>131</v>
      </c>
      <c r="D90" s="230" t="s">
        <v>131</v>
      </c>
      <c r="E90" s="230" t="s">
        <v>131</v>
      </c>
      <c r="F90" s="230" t="s">
        <v>131</v>
      </c>
      <c r="G90" s="230" t="s">
        <v>131</v>
      </c>
      <c r="H90" s="231" t="s">
        <v>131</v>
      </c>
      <c r="I90" s="96">
        <v>83</v>
      </c>
      <c r="J90" s="118"/>
      <c r="K90" s="119">
        <f>SUM(K91:K99)</f>
        <v>170000</v>
      </c>
      <c r="L90" s="119">
        <f>SUM(L91:L99)</f>
        <v>0</v>
      </c>
    </row>
    <row r="91" spans="1:12" ht="12.75" customHeight="1">
      <c r="A91" s="217" t="s">
        <v>132</v>
      </c>
      <c r="B91" s="218" t="s">
        <v>132</v>
      </c>
      <c r="C91" s="218" t="s">
        <v>132</v>
      </c>
      <c r="D91" s="218" t="s">
        <v>132</v>
      </c>
      <c r="E91" s="218" t="s">
        <v>132</v>
      </c>
      <c r="F91" s="218" t="s">
        <v>132</v>
      </c>
      <c r="G91" s="218" t="s">
        <v>132</v>
      </c>
      <c r="H91" s="219" t="s">
        <v>132</v>
      </c>
      <c r="I91" s="96">
        <v>84</v>
      </c>
      <c r="J91" s="118"/>
      <c r="K91" s="7"/>
      <c r="L91" s="7"/>
    </row>
    <row r="92" spans="1:12" ht="12.75" customHeight="1">
      <c r="A92" s="217" t="s">
        <v>133</v>
      </c>
      <c r="B92" s="218" t="s">
        <v>133</v>
      </c>
      <c r="C92" s="218" t="s">
        <v>133</v>
      </c>
      <c r="D92" s="218" t="s">
        <v>133</v>
      </c>
      <c r="E92" s="218" t="s">
        <v>133</v>
      </c>
      <c r="F92" s="218" t="s">
        <v>133</v>
      </c>
      <c r="G92" s="218" t="s">
        <v>133</v>
      </c>
      <c r="H92" s="219" t="s">
        <v>133</v>
      </c>
      <c r="I92" s="96">
        <v>85</v>
      </c>
      <c r="J92" s="118">
        <v>32</v>
      </c>
      <c r="K92" s="7">
        <v>170000</v>
      </c>
      <c r="L92" s="7"/>
    </row>
    <row r="93" spans="1:12" ht="12.75" customHeight="1">
      <c r="A93" s="217" t="s">
        <v>134</v>
      </c>
      <c r="B93" s="218" t="s">
        <v>134</v>
      </c>
      <c r="C93" s="218" t="s">
        <v>134</v>
      </c>
      <c r="D93" s="218" t="s">
        <v>134</v>
      </c>
      <c r="E93" s="218" t="s">
        <v>134</v>
      </c>
      <c r="F93" s="218" t="s">
        <v>134</v>
      </c>
      <c r="G93" s="218" t="s">
        <v>134</v>
      </c>
      <c r="H93" s="219" t="s">
        <v>134</v>
      </c>
      <c r="I93" s="96">
        <v>86</v>
      </c>
      <c r="J93" s="118"/>
      <c r="K93" s="7"/>
      <c r="L93" s="7"/>
    </row>
    <row r="94" spans="1:12" ht="12.75" customHeight="1">
      <c r="A94" s="217" t="s">
        <v>135</v>
      </c>
      <c r="B94" s="218" t="s">
        <v>135</v>
      </c>
      <c r="C94" s="218" t="s">
        <v>135</v>
      </c>
      <c r="D94" s="218" t="s">
        <v>135</v>
      </c>
      <c r="E94" s="218" t="s">
        <v>135</v>
      </c>
      <c r="F94" s="218" t="s">
        <v>135</v>
      </c>
      <c r="G94" s="218" t="s">
        <v>135</v>
      </c>
      <c r="H94" s="219" t="s">
        <v>135</v>
      </c>
      <c r="I94" s="96">
        <v>87</v>
      </c>
      <c r="J94" s="118"/>
      <c r="K94" s="7"/>
      <c r="L94" s="7"/>
    </row>
    <row r="95" spans="1:12" ht="12.75" customHeight="1">
      <c r="A95" s="217" t="s">
        <v>136</v>
      </c>
      <c r="B95" s="218" t="s">
        <v>136</v>
      </c>
      <c r="C95" s="218" t="s">
        <v>136</v>
      </c>
      <c r="D95" s="218" t="s">
        <v>136</v>
      </c>
      <c r="E95" s="218" t="s">
        <v>136</v>
      </c>
      <c r="F95" s="218" t="s">
        <v>136</v>
      </c>
      <c r="G95" s="218" t="s">
        <v>136</v>
      </c>
      <c r="H95" s="219" t="s">
        <v>136</v>
      </c>
      <c r="I95" s="96">
        <v>88</v>
      </c>
      <c r="J95" s="118"/>
      <c r="K95" s="7"/>
      <c r="L95" s="7"/>
    </row>
    <row r="96" spans="1:12" ht="12.75" customHeight="1">
      <c r="A96" s="217" t="s">
        <v>137</v>
      </c>
      <c r="B96" s="218" t="s">
        <v>137</v>
      </c>
      <c r="C96" s="218" t="s">
        <v>137</v>
      </c>
      <c r="D96" s="218" t="s">
        <v>137</v>
      </c>
      <c r="E96" s="218" t="s">
        <v>137</v>
      </c>
      <c r="F96" s="218" t="s">
        <v>137</v>
      </c>
      <c r="G96" s="218" t="s">
        <v>137</v>
      </c>
      <c r="H96" s="219" t="s">
        <v>137</v>
      </c>
      <c r="I96" s="96">
        <v>89</v>
      </c>
      <c r="J96" s="118"/>
      <c r="K96" s="7"/>
      <c r="L96" s="7"/>
    </row>
    <row r="97" spans="1:12" ht="12.75" customHeight="1">
      <c r="A97" s="217" t="s">
        <v>138</v>
      </c>
      <c r="B97" s="218" t="s">
        <v>138</v>
      </c>
      <c r="C97" s="218" t="s">
        <v>138</v>
      </c>
      <c r="D97" s="218" t="s">
        <v>138</v>
      </c>
      <c r="E97" s="218" t="s">
        <v>138</v>
      </c>
      <c r="F97" s="218" t="s">
        <v>138</v>
      </c>
      <c r="G97" s="218" t="s">
        <v>138</v>
      </c>
      <c r="H97" s="219" t="s">
        <v>138</v>
      </c>
      <c r="I97" s="96">
        <v>90</v>
      </c>
      <c r="J97" s="118"/>
      <c r="K97" s="7"/>
      <c r="L97" s="7"/>
    </row>
    <row r="98" spans="1:12" ht="12.75" customHeight="1">
      <c r="A98" s="217" t="s">
        <v>139</v>
      </c>
      <c r="B98" s="218" t="s">
        <v>139</v>
      </c>
      <c r="C98" s="218" t="s">
        <v>139</v>
      </c>
      <c r="D98" s="218" t="s">
        <v>139</v>
      </c>
      <c r="E98" s="218" t="s">
        <v>139</v>
      </c>
      <c r="F98" s="218" t="s">
        <v>139</v>
      </c>
      <c r="G98" s="218" t="s">
        <v>139</v>
      </c>
      <c r="H98" s="219" t="s">
        <v>139</v>
      </c>
      <c r="I98" s="96">
        <v>91</v>
      </c>
      <c r="J98" s="118"/>
      <c r="K98" s="7"/>
      <c r="L98" s="7"/>
    </row>
    <row r="99" spans="1:12" ht="12.75" customHeight="1">
      <c r="A99" s="217" t="s">
        <v>140</v>
      </c>
      <c r="B99" s="218" t="s">
        <v>140</v>
      </c>
      <c r="C99" s="218" t="s">
        <v>140</v>
      </c>
      <c r="D99" s="218" t="s">
        <v>140</v>
      </c>
      <c r="E99" s="218" t="s">
        <v>140</v>
      </c>
      <c r="F99" s="218" t="s">
        <v>140</v>
      </c>
      <c r="G99" s="218" t="s">
        <v>140</v>
      </c>
      <c r="H99" s="219" t="s">
        <v>140</v>
      </c>
      <c r="I99" s="96">
        <v>92</v>
      </c>
      <c r="J99" s="118"/>
      <c r="K99" s="7"/>
      <c r="L99" s="7"/>
    </row>
    <row r="100" spans="1:12" ht="12.75" customHeight="1">
      <c r="A100" s="229" t="s">
        <v>141</v>
      </c>
      <c r="B100" s="230" t="s">
        <v>141</v>
      </c>
      <c r="C100" s="230" t="s">
        <v>141</v>
      </c>
      <c r="D100" s="230" t="s">
        <v>141</v>
      </c>
      <c r="E100" s="230" t="s">
        <v>141</v>
      </c>
      <c r="F100" s="230" t="s">
        <v>141</v>
      </c>
      <c r="G100" s="230" t="s">
        <v>141</v>
      </c>
      <c r="H100" s="231" t="s">
        <v>141</v>
      </c>
      <c r="I100" s="96">
        <v>93</v>
      </c>
      <c r="J100" s="118"/>
      <c r="K100" s="119">
        <f>SUM(K101:K112)</f>
        <v>7614532</v>
      </c>
      <c r="L100" s="119">
        <f>SUM(L101:L112)</f>
        <v>14316361</v>
      </c>
    </row>
    <row r="101" spans="1:12" ht="12.75" customHeight="1">
      <c r="A101" s="217" t="s">
        <v>132</v>
      </c>
      <c r="B101" s="218" t="s">
        <v>132</v>
      </c>
      <c r="C101" s="218" t="s">
        <v>132</v>
      </c>
      <c r="D101" s="218" t="s">
        <v>132</v>
      </c>
      <c r="E101" s="218" t="s">
        <v>132</v>
      </c>
      <c r="F101" s="218" t="s">
        <v>132</v>
      </c>
      <c r="G101" s="218" t="s">
        <v>132</v>
      </c>
      <c r="H101" s="219" t="s">
        <v>132</v>
      </c>
      <c r="I101" s="96">
        <v>94</v>
      </c>
      <c r="J101" s="118">
        <v>33</v>
      </c>
      <c r="K101" s="7">
        <v>974776</v>
      </c>
      <c r="L101" s="7">
        <v>2088311</v>
      </c>
    </row>
    <row r="102" spans="1:12" ht="12.75" customHeight="1">
      <c r="A102" s="217" t="s">
        <v>133</v>
      </c>
      <c r="B102" s="218" t="s">
        <v>133</v>
      </c>
      <c r="C102" s="218" t="s">
        <v>133</v>
      </c>
      <c r="D102" s="218" t="s">
        <v>133</v>
      </c>
      <c r="E102" s="218" t="s">
        <v>133</v>
      </c>
      <c r="F102" s="218" t="s">
        <v>133</v>
      </c>
      <c r="G102" s="218" t="s">
        <v>133</v>
      </c>
      <c r="H102" s="219" t="s">
        <v>133</v>
      </c>
      <c r="I102" s="96">
        <v>95</v>
      </c>
      <c r="J102" s="118">
        <v>34</v>
      </c>
      <c r="K102" s="7">
        <v>340000</v>
      </c>
      <c r="L102" s="7">
        <v>170000</v>
      </c>
    </row>
    <row r="103" spans="1:12" ht="12.75" customHeight="1">
      <c r="A103" s="217" t="s">
        <v>134</v>
      </c>
      <c r="B103" s="218" t="s">
        <v>134</v>
      </c>
      <c r="C103" s="218" t="s">
        <v>134</v>
      </c>
      <c r="D103" s="218" t="s">
        <v>134</v>
      </c>
      <c r="E103" s="218" t="s">
        <v>134</v>
      </c>
      <c r="F103" s="218" t="s">
        <v>134</v>
      </c>
      <c r="G103" s="218" t="s">
        <v>134</v>
      </c>
      <c r="H103" s="219" t="s">
        <v>134</v>
      </c>
      <c r="I103" s="96">
        <v>96</v>
      </c>
      <c r="J103" s="118"/>
      <c r="K103" s="7"/>
      <c r="L103" s="7"/>
    </row>
    <row r="104" spans="1:12" ht="12.75" customHeight="1">
      <c r="A104" s="217" t="s">
        <v>135</v>
      </c>
      <c r="B104" s="218" t="s">
        <v>135</v>
      </c>
      <c r="C104" s="218" t="s">
        <v>135</v>
      </c>
      <c r="D104" s="218" t="s">
        <v>135</v>
      </c>
      <c r="E104" s="218" t="s">
        <v>135</v>
      </c>
      <c r="F104" s="218" t="s">
        <v>135</v>
      </c>
      <c r="G104" s="218" t="s">
        <v>135</v>
      </c>
      <c r="H104" s="219" t="s">
        <v>135</v>
      </c>
      <c r="I104" s="96">
        <v>97</v>
      </c>
      <c r="J104" s="118"/>
      <c r="K104" s="7"/>
      <c r="L104" s="7"/>
    </row>
    <row r="105" spans="1:12" ht="12.75" customHeight="1">
      <c r="A105" s="217" t="s">
        <v>136</v>
      </c>
      <c r="B105" s="218" t="s">
        <v>136</v>
      </c>
      <c r="C105" s="218" t="s">
        <v>136</v>
      </c>
      <c r="D105" s="218" t="s">
        <v>136</v>
      </c>
      <c r="E105" s="218" t="s">
        <v>136</v>
      </c>
      <c r="F105" s="218" t="s">
        <v>136</v>
      </c>
      <c r="G105" s="218" t="s">
        <v>136</v>
      </c>
      <c r="H105" s="219" t="s">
        <v>136</v>
      </c>
      <c r="I105" s="96">
        <v>98</v>
      </c>
      <c r="J105" s="118">
        <v>35</v>
      </c>
      <c r="K105" s="7">
        <v>1054832</v>
      </c>
      <c r="L105" s="7">
        <v>1579536</v>
      </c>
    </row>
    <row r="106" spans="1:12" ht="12.75" customHeight="1">
      <c r="A106" s="217" t="s">
        <v>137</v>
      </c>
      <c r="B106" s="218" t="s">
        <v>137</v>
      </c>
      <c r="C106" s="218" t="s">
        <v>137</v>
      </c>
      <c r="D106" s="218" t="s">
        <v>137</v>
      </c>
      <c r="E106" s="218" t="s">
        <v>137</v>
      </c>
      <c r="F106" s="218" t="s">
        <v>137</v>
      </c>
      <c r="G106" s="218" t="s">
        <v>137</v>
      </c>
      <c r="H106" s="219" t="s">
        <v>137</v>
      </c>
      <c r="I106" s="96">
        <v>99</v>
      </c>
      <c r="J106" s="118"/>
      <c r="K106" s="7"/>
      <c r="L106" s="7"/>
    </row>
    <row r="107" spans="1:12" ht="12.75" customHeight="1">
      <c r="A107" s="217" t="s">
        <v>138</v>
      </c>
      <c r="B107" s="218" t="s">
        <v>138</v>
      </c>
      <c r="C107" s="218" t="s">
        <v>138</v>
      </c>
      <c r="D107" s="218" t="s">
        <v>138</v>
      </c>
      <c r="E107" s="218" t="s">
        <v>138</v>
      </c>
      <c r="F107" s="218" t="s">
        <v>138</v>
      </c>
      <c r="G107" s="218" t="s">
        <v>138</v>
      </c>
      <c r="H107" s="219" t="s">
        <v>138</v>
      </c>
      <c r="I107" s="96">
        <v>100</v>
      </c>
      <c r="J107" s="118"/>
      <c r="K107" s="7"/>
      <c r="L107" s="7"/>
    </row>
    <row r="108" spans="1:12" ht="12.75" customHeight="1">
      <c r="A108" s="217" t="s">
        <v>142</v>
      </c>
      <c r="B108" s="218" t="s">
        <v>142</v>
      </c>
      <c r="C108" s="218" t="s">
        <v>142</v>
      </c>
      <c r="D108" s="218" t="s">
        <v>142</v>
      </c>
      <c r="E108" s="218" t="s">
        <v>142</v>
      </c>
      <c r="F108" s="218" t="s">
        <v>142</v>
      </c>
      <c r="G108" s="218" t="s">
        <v>142</v>
      </c>
      <c r="H108" s="219" t="s">
        <v>142</v>
      </c>
      <c r="I108" s="96">
        <v>101</v>
      </c>
      <c r="J108" s="118">
        <v>36</v>
      </c>
      <c r="K108" s="7">
        <v>2305606</v>
      </c>
      <c r="L108" s="7">
        <v>2062985</v>
      </c>
    </row>
    <row r="109" spans="1:12" ht="12.75" customHeight="1">
      <c r="A109" s="217" t="s">
        <v>143</v>
      </c>
      <c r="B109" s="218" t="s">
        <v>143</v>
      </c>
      <c r="C109" s="218" t="s">
        <v>143</v>
      </c>
      <c r="D109" s="218" t="s">
        <v>143</v>
      </c>
      <c r="E109" s="218" t="s">
        <v>143</v>
      </c>
      <c r="F109" s="218" t="s">
        <v>143</v>
      </c>
      <c r="G109" s="218" t="s">
        <v>143</v>
      </c>
      <c r="H109" s="219" t="s">
        <v>143</v>
      </c>
      <c r="I109" s="96">
        <v>102</v>
      </c>
      <c r="J109" s="118">
        <v>36</v>
      </c>
      <c r="K109" s="7">
        <v>2702518</v>
      </c>
      <c r="L109" s="7">
        <v>8188912</v>
      </c>
    </row>
    <row r="110" spans="1:12" ht="12.75" customHeight="1">
      <c r="A110" s="217" t="s">
        <v>144</v>
      </c>
      <c r="B110" s="218" t="s">
        <v>144</v>
      </c>
      <c r="C110" s="218" t="s">
        <v>144</v>
      </c>
      <c r="D110" s="218" t="s">
        <v>144</v>
      </c>
      <c r="E110" s="218" t="s">
        <v>144</v>
      </c>
      <c r="F110" s="218" t="s">
        <v>144</v>
      </c>
      <c r="G110" s="218" t="s">
        <v>144</v>
      </c>
      <c r="H110" s="219" t="s">
        <v>144</v>
      </c>
      <c r="I110" s="96">
        <v>103</v>
      </c>
      <c r="J110" s="118">
        <v>36</v>
      </c>
      <c r="K110" s="7">
        <v>114360</v>
      </c>
      <c r="L110" s="7">
        <v>97692</v>
      </c>
    </row>
    <row r="111" spans="1:12" ht="12.75" customHeight="1">
      <c r="A111" s="217" t="s">
        <v>145</v>
      </c>
      <c r="B111" s="218" t="s">
        <v>145</v>
      </c>
      <c r="C111" s="218" t="s">
        <v>145</v>
      </c>
      <c r="D111" s="218" t="s">
        <v>145</v>
      </c>
      <c r="E111" s="218" t="s">
        <v>145</v>
      </c>
      <c r="F111" s="218" t="s">
        <v>145</v>
      </c>
      <c r="G111" s="218" t="s">
        <v>145</v>
      </c>
      <c r="H111" s="219" t="s">
        <v>145</v>
      </c>
      <c r="I111" s="96">
        <v>104</v>
      </c>
      <c r="J111" s="118"/>
      <c r="K111" s="7"/>
      <c r="L111" s="7"/>
    </row>
    <row r="112" spans="1:12" ht="12.75" customHeight="1">
      <c r="A112" s="217" t="s">
        <v>146</v>
      </c>
      <c r="B112" s="218" t="s">
        <v>146</v>
      </c>
      <c r="C112" s="218" t="s">
        <v>146</v>
      </c>
      <c r="D112" s="218" t="s">
        <v>146</v>
      </c>
      <c r="E112" s="218" t="s">
        <v>146</v>
      </c>
      <c r="F112" s="218" t="s">
        <v>146</v>
      </c>
      <c r="G112" s="218" t="s">
        <v>146</v>
      </c>
      <c r="H112" s="219" t="s">
        <v>146</v>
      </c>
      <c r="I112" s="96">
        <v>105</v>
      </c>
      <c r="J112" s="118">
        <v>36</v>
      </c>
      <c r="K112" s="7">
        <v>122440</v>
      </c>
      <c r="L112" s="7">
        <v>128925</v>
      </c>
    </row>
    <row r="113" spans="1:12" ht="12.75" customHeight="1">
      <c r="A113" s="229" t="s">
        <v>147</v>
      </c>
      <c r="B113" s="230" t="s">
        <v>147</v>
      </c>
      <c r="C113" s="230" t="s">
        <v>147</v>
      </c>
      <c r="D113" s="230" t="s">
        <v>147</v>
      </c>
      <c r="E113" s="230" t="s">
        <v>147</v>
      </c>
      <c r="F113" s="230" t="s">
        <v>147</v>
      </c>
      <c r="G113" s="230" t="s">
        <v>147</v>
      </c>
      <c r="H113" s="231" t="s">
        <v>147</v>
      </c>
      <c r="I113" s="96">
        <v>106</v>
      </c>
      <c r="J113" s="118"/>
      <c r="K113" s="7"/>
      <c r="L113" s="7"/>
    </row>
    <row r="114" spans="1:12" ht="12.75" customHeight="1">
      <c r="A114" s="229" t="s">
        <v>148</v>
      </c>
      <c r="B114" s="230" t="s">
        <v>148</v>
      </c>
      <c r="C114" s="230" t="s">
        <v>148</v>
      </c>
      <c r="D114" s="230" t="s">
        <v>148</v>
      </c>
      <c r="E114" s="230" t="s">
        <v>148</v>
      </c>
      <c r="F114" s="230" t="s">
        <v>148</v>
      </c>
      <c r="G114" s="230" t="s">
        <v>148</v>
      </c>
      <c r="H114" s="231" t="s">
        <v>148</v>
      </c>
      <c r="I114" s="96">
        <v>107</v>
      </c>
      <c r="J114" s="118"/>
      <c r="K114" s="119">
        <f>K69+K86+K90+K100+K113</f>
        <v>1506194596</v>
      </c>
      <c r="L114" s="119">
        <f>L69+L86+L90+L100+L113</f>
        <v>1528999062</v>
      </c>
    </row>
    <row r="115" spans="1:12" ht="12.75" customHeight="1">
      <c r="A115" s="235" t="s">
        <v>149</v>
      </c>
      <c r="B115" s="236" t="s">
        <v>149</v>
      </c>
      <c r="C115" s="236" t="s">
        <v>149</v>
      </c>
      <c r="D115" s="236" t="s">
        <v>149</v>
      </c>
      <c r="E115" s="236" t="s">
        <v>149</v>
      </c>
      <c r="F115" s="236" t="s">
        <v>149</v>
      </c>
      <c r="G115" s="236" t="s">
        <v>149</v>
      </c>
      <c r="H115" s="237" t="s">
        <v>149</v>
      </c>
      <c r="I115" s="100">
        <v>108</v>
      </c>
      <c r="J115" s="120">
        <v>37</v>
      </c>
      <c r="K115" s="8">
        <v>796880027</v>
      </c>
      <c r="L115" s="8">
        <v>745924395</v>
      </c>
    </row>
    <row r="116" spans="1:12" ht="12.75">
      <c r="A116" s="238" t="s">
        <v>150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0"/>
      <c r="L116" s="241"/>
    </row>
    <row r="117" spans="1:12" ht="12.75">
      <c r="A117" s="197" t="s">
        <v>151</v>
      </c>
      <c r="B117" s="198"/>
      <c r="C117" s="198"/>
      <c r="D117" s="198"/>
      <c r="E117" s="198"/>
      <c r="F117" s="198"/>
      <c r="G117" s="198"/>
      <c r="H117" s="198"/>
      <c r="I117" s="242"/>
      <c r="J117" s="242"/>
      <c r="K117" s="242"/>
      <c r="L117" s="243"/>
    </row>
    <row r="118" spans="1:12" ht="12.75" customHeight="1">
      <c r="A118" s="211" t="s">
        <v>152</v>
      </c>
      <c r="B118" s="212" t="s">
        <v>152</v>
      </c>
      <c r="C118" s="212" t="s">
        <v>152</v>
      </c>
      <c r="D118" s="212" t="s">
        <v>152</v>
      </c>
      <c r="E118" s="212" t="s">
        <v>152</v>
      </c>
      <c r="F118" s="212" t="s">
        <v>152</v>
      </c>
      <c r="G118" s="212" t="s">
        <v>152</v>
      </c>
      <c r="H118" s="213" t="s">
        <v>152</v>
      </c>
      <c r="I118" s="96">
        <v>109</v>
      </c>
      <c r="J118" s="96"/>
      <c r="K118" s="97"/>
      <c r="L118" s="97"/>
    </row>
    <row r="119" spans="1:12" ht="12.75" customHeight="1">
      <c r="A119" s="232" t="s">
        <v>153</v>
      </c>
      <c r="B119" s="233" t="s">
        <v>153</v>
      </c>
      <c r="C119" s="233" t="s">
        <v>153</v>
      </c>
      <c r="D119" s="233" t="s">
        <v>153</v>
      </c>
      <c r="E119" s="233" t="s">
        <v>153</v>
      </c>
      <c r="F119" s="233" t="s">
        <v>153</v>
      </c>
      <c r="G119" s="233" t="s">
        <v>153</v>
      </c>
      <c r="H119" s="234" t="s">
        <v>153</v>
      </c>
      <c r="I119" s="98">
        <v>110</v>
      </c>
      <c r="J119" s="98"/>
      <c r="K119" s="99"/>
      <c r="L119" s="99"/>
    </row>
  </sheetData>
  <sheetProtection/>
  <mergeCells count="119">
    <mergeCell ref="A119:H119"/>
    <mergeCell ref="A115:H115"/>
    <mergeCell ref="A116:L116"/>
    <mergeCell ref="A117:L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L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L6"/>
    <mergeCell ref="A7:H7"/>
    <mergeCell ref="A8:H8"/>
    <mergeCell ref="A1:L1"/>
    <mergeCell ref="A2:L2"/>
    <mergeCell ref="A3:L3"/>
    <mergeCell ref="A4:H4"/>
  </mergeCells>
  <dataValidations count="6">
    <dataValidation allowBlank="1" sqref="A1:L2 A5:L5 M1:IV65536 A116:H65536 A7:I67 I69:I65536 J116:L65536"/>
    <dataValidation type="whole" operator="greaterThanOrEqual" allowBlank="1" showInputMessage="1" showErrorMessage="1" errorTitle="Pogrešan unos" error="Mogu se unijeti samo cjelobrojne pozitivne vrijednosti." sqref="K7:L67 K86:L115 K70:L70 K79:L84 K72:L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:L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1:L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69:L69">
      <formula1>999999999999</formula1>
    </dataValidation>
    <dataValidation type="whole" operator="notEqual" allowBlank="1" showInputMessage="1" showErrorMessage="1" errorTitle="Pogrešan unos" error="Mogu se unijeti samo cjelobrojne vrijednosti." sqref="K85:L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110"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0" width="9.140625" style="40" customWidth="1"/>
    <col min="11" max="11" width="11.7109375" style="40" customWidth="1"/>
    <col min="12" max="12" width="10.57421875" style="40" bestFit="1" customWidth="1"/>
    <col min="13" max="16384" width="9.140625" style="40" customWidth="1"/>
  </cols>
  <sheetData>
    <row r="1" spans="1:12" ht="12.75" customHeight="1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2.75" customHeight="1">
      <c r="A2" s="253" t="s">
        <v>308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2.75" customHeight="1">
      <c r="A3" s="244" t="s">
        <v>155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3.25" customHeight="1">
      <c r="A4" s="208" t="s">
        <v>50</v>
      </c>
      <c r="B4" s="209"/>
      <c r="C4" s="209"/>
      <c r="D4" s="209"/>
      <c r="E4" s="209"/>
      <c r="F4" s="209"/>
      <c r="G4" s="209"/>
      <c r="H4" s="210"/>
      <c r="I4" s="42" t="s">
        <v>51</v>
      </c>
      <c r="J4" s="42" t="s">
        <v>293</v>
      </c>
      <c r="K4" s="122" t="s">
        <v>266</v>
      </c>
      <c r="L4" s="122" t="s">
        <v>267</v>
      </c>
    </row>
    <row r="5" spans="1:12" ht="12.75">
      <c r="A5" s="245">
        <v>1</v>
      </c>
      <c r="B5" s="245"/>
      <c r="C5" s="245"/>
      <c r="D5" s="245"/>
      <c r="E5" s="245"/>
      <c r="F5" s="245"/>
      <c r="G5" s="245"/>
      <c r="H5" s="245"/>
      <c r="I5" s="44">
        <v>2</v>
      </c>
      <c r="J5" s="44">
        <v>3</v>
      </c>
      <c r="K5" s="43">
        <v>4</v>
      </c>
      <c r="L5" s="43">
        <v>5</v>
      </c>
    </row>
    <row r="6" spans="1:12" ht="12.75">
      <c r="A6" s="214" t="s">
        <v>156</v>
      </c>
      <c r="B6" s="215" t="s">
        <v>156</v>
      </c>
      <c r="C6" s="215" t="s">
        <v>156</v>
      </c>
      <c r="D6" s="215" t="s">
        <v>156</v>
      </c>
      <c r="E6" s="215" t="s">
        <v>156</v>
      </c>
      <c r="F6" s="215" t="s">
        <v>156</v>
      </c>
      <c r="G6" s="215" t="s">
        <v>156</v>
      </c>
      <c r="H6" s="216" t="s">
        <v>156</v>
      </c>
      <c r="I6" s="3">
        <v>111</v>
      </c>
      <c r="J6" s="117"/>
      <c r="K6" s="121">
        <f>SUM(K7:K8)</f>
        <v>141286251</v>
      </c>
      <c r="L6" s="121">
        <f>SUM(L7:L8)</f>
        <v>117929410</v>
      </c>
    </row>
    <row r="7" spans="1:12" ht="12.75">
      <c r="A7" s="229" t="s">
        <v>157</v>
      </c>
      <c r="B7" s="230" t="s">
        <v>157</v>
      </c>
      <c r="C7" s="230" t="s">
        <v>157</v>
      </c>
      <c r="D7" s="230" t="s">
        <v>157</v>
      </c>
      <c r="E7" s="230" t="s">
        <v>157</v>
      </c>
      <c r="F7" s="230" t="s">
        <v>157</v>
      </c>
      <c r="G7" s="230" t="s">
        <v>157</v>
      </c>
      <c r="H7" s="231" t="s">
        <v>157</v>
      </c>
      <c r="I7" s="1">
        <v>112</v>
      </c>
      <c r="J7" s="118">
        <v>3</v>
      </c>
      <c r="K7" s="7">
        <v>52359890</v>
      </c>
      <c r="L7" s="7">
        <v>53744840</v>
      </c>
    </row>
    <row r="8" spans="1:12" ht="12.75">
      <c r="A8" s="229" t="s">
        <v>158</v>
      </c>
      <c r="B8" s="230" t="s">
        <v>158</v>
      </c>
      <c r="C8" s="230" t="s">
        <v>158</v>
      </c>
      <c r="D8" s="230" t="s">
        <v>158</v>
      </c>
      <c r="E8" s="230" t="s">
        <v>158</v>
      </c>
      <c r="F8" s="230" t="s">
        <v>158</v>
      </c>
      <c r="G8" s="230" t="s">
        <v>158</v>
      </c>
      <c r="H8" s="231" t="s">
        <v>158</v>
      </c>
      <c r="I8" s="1">
        <v>113</v>
      </c>
      <c r="J8" s="118">
        <v>4</v>
      </c>
      <c r="K8" s="7">
        <v>88926361</v>
      </c>
      <c r="L8" s="7">
        <v>64184570</v>
      </c>
    </row>
    <row r="9" spans="1:12" ht="12.75">
      <c r="A9" s="229" t="s">
        <v>159</v>
      </c>
      <c r="B9" s="230" t="s">
        <v>159</v>
      </c>
      <c r="C9" s="230" t="s">
        <v>159</v>
      </c>
      <c r="D9" s="230" t="s">
        <v>159</v>
      </c>
      <c r="E9" s="230" t="s">
        <v>159</v>
      </c>
      <c r="F9" s="230" t="s">
        <v>159</v>
      </c>
      <c r="G9" s="230" t="s">
        <v>159</v>
      </c>
      <c r="H9" s="231" t="s">
        <v>159</v>
      </c>
      <c r="I9" s="1">
        <v>114</v>
      </c>
      <c r="J9" s="118"/>
      <c r="K9" s="119">
        <f>K10+K11+K15+K19+K20+K21+K24+K25</f>
        <v>150960669</v>
      </c>
      <c r="L9" s="119">
        <f>L10+L11+L15+L19+L20+L21+L24+L25</f>
        <v>74981709</v>
      </c>
    </row>
    <row r="10" spans="1:12" ht="12.75">
      <c r="A10" s="229" t="s">
        <v>160</v>
      </c>
      <c r="B10" s="230" t="s">
        <v>160</v>
      </c>
      <c r="C10" s="230" t="s">
        <v>160</v>
      </c>
      <c r="D10" s="230" t="s">
        <v>160</v>
      </c>
      <c r="E10" s="230" t="s">
        <v>160</v>
      </c>
      <c r="F10" s="230" t="s">
        <v>160</v>
      </c>
      <c r="G10" s="230" t="s">
        <v>160</v>
      </c>
      <c r="H10" s="231" t="s">
        <v>160</v>
      </c>
      <c r="I10" s="1">
        <v>115</v>
      </c>
      <c r="J10" s="118"/>
      <c r="K10" s="7"/>
      <c r="L10" s="7"/>
    </row>
    <row r="11" spans="1:12" ht="12.75">
      <c r="A11" s="229" t="s">
        <v>161</v>
      </c>
      <c r="B11" s="230" t="s">
        <v>161</v>
      </c>
      <c r="C11" s="230" t="s">
        <v>161</v>
      </c>
      <c r="D11" s="230" t="s">
        <v>161</v>
      </c>
      <c r="E11" s="230" t="s">
        <v>161</v>
      </c>
      <c r="F11" s="230" t="s">
        <v>161</v>
      </c>
      <c r="G11" s="230" t="s">
        <v>161</v>
      </c>
      <c r="H11" s="231" t="s">
        <v>161</v>
      </c>
      <c r="I11" s="1">
        <v>116</v>
      </c>
      <c r="J11" s="118"/>
      <c r="K11" s="119">
        <f>SUM(K12:K14)</f>
        <v>26317200</v>
      </c>
      <c r="L11" s="119">
        <f>SUM(L12:L14)</f>
        <v>25410703</v>
      </c>
    </row>
    <row r="12" spans="1:12" ht="12.75">
      <c r="A12" s="217" t="s">
        <v>162</v>
      </c>
      <c r="B12" s="218" t="s">
        <v>162</v>
      </c>
      <c r="C12" s="218" t="s">
        <v>162</v>
      </c>
      <c r="D12" s="218" t="s">
        <v>162</v>
      </c>
      <c r="E12" s="218" t="s">
        <v>162</v>
      </c>
      <c r="F12" s="218" t="s">
        <v>162</v>
      </c>
      <c r="G12" s="218" t="s">
        <v>162</v>
      </c>
      <c r="H12" s="219" t="s">
        <v>162</v>
      </c>
      <c r="I12" s="1">
        <v>117</v>
      </c>
      <c r="J12" s="118">
        <v>5</v>
      </c>
      <c r="K12" s="7">
        <v>5354319</v>
      </c>
      <c r="L12" s="7">
        <v>5372829</v>
      </c>
    </row>
    <row r="13" spans="1:12" ht="12.75">
      <c r="A13" s="217" t="s">
        <v>163</v>
      </c>
      <c r="B13" s="218" t="s">
        <v>163</v>
      </c>
      <c r="C13" s="218" t="s">
        <v>163</v>
      </c>
      <c r="D13" s="218" t="s">
        <v>163</v>
      </c>
      <c r="E13" s="218" t="s">
        <v>163</v>
      </c>
      <c r="F13" s="218" t="s">
        <v>163</v>
      </c>
      <c r="G13" s="218" t="s">
        <v>163</v>
      </c>
      <c r="H13" s="219" t="s">
        <v>163</v>
      </c>
      <c r="I13" s="1">
        <v>118</v>
      </c>
      <c r="J13" s="118"/>
      <c r="K13" s="7"/>
      <c r="L13" s="7"/>
    </row>
    <row r="14" spans="1:12" ht="12.75">
      <c r="A14" s="217" t="s">
        <v>164</v>
      </c>
      <c r="B14" s="218" t="s">
        <v>164</v>
      </c>
      <c r="C14" s="218" t="s">
        <v>164</v>
      </c>
      <c r="D14" s="218" t="s">
        <v>164</v>
      </c>
      <c r="E14" s="218" t="s">
        <v>164</v>
      </c>
      <c r="F14" s="218" t="s">
        <v>164</v>
      </c>
      <c r="G14" s="218" t="s">
        <v>164</v>
      </c>
      <c r="H14" s="219" t="s">
        <v>164</v>
      </c>
      <c r="I14" s="1">
        <v>119</v>
      </c>
      <c r="J14" s="118">
        <v>6</v>
      </c>
      <c r="K14" s="7">
        <v>20962881</v>
      </c>
      <c r="L14" s="7">
        <v>20037874</v>
      </c>
    </row>
    <row r="15" spans="1:12" ht="12.75">
      <c r="A15" s="229" t="s">
        <v>165</v>
      </c>
      <c r="B15" s="230" t="s">
        <v>165</v>
      </c>
      <c r="C15" s="230" t="s">
        <v>165</v>
      </c>
      <c r="D15" s="230" t="s">
        <v>165</v>
      </c>
      <c r="E15" s="230" t="s">
        <v>165</v>
      </c>
      <c r="F15" s="230" t="s">
        <v>165</v>
      </c>
      <c r="G15" s="230" t="s">
        <v>165</v>
      </c>
      <c r="H15" s="231" t="s">
        <v>165</v>
      </c>
      <c r="I15" s="1">
        <v>120</v>
      </c>
      <c r="J15" s="118"/>
      <c r="K15" s="119">
        <f>SUM(K16:K18)</f>
        <v>21286559</v>
      </c>
      <c r="L15" s="119">
        <f>SUM(L16:L18)</f>
        <v>20666044</v>
      </c>
    </row>
    <row r="16" spans="1:12" ht="12.75">
      <c r="A16" s="217" t="s">
        <v>166</v>
      </c>
      <c r="B16" s="218" t="s">
        <v>166</v>
      </c>
      <c r="C16" s="218" t="s">
        <v>166</v>
      </c>
      <c r="D16" s="218" t="s">
        <v>166</v>
      </c>
      <c r="E16" s="218" t="s">
        <v>166</v>
      </c>
      <c r="F16" s="218" t="s">
        <v>166</v>
      </c>
      <c r="G16" s="218" t="s">
        <v>166</v>
      </c>
      <c r="H16" s="219" t="s">
        <v>166</v>
      </c>
      <c r="I16" s="1">
        <v>121</v>
      </c>
      <c r="J16" s="118">
        <v>7</v>
      </c>
      <c r="K16" s="7">
        <v>10152663</v>
      </c>
      <c r="L16" s="7">
        <v>9834285</v>
      </c>
    </row>
    <row r="17" spans="1:12" ht="12.75">
      <c r="A17" s="217" t="s">
        <v>167</v>
      </c>
      <c r="B17" s="218" t="s">
        <v>167</v>
      </c>
      <c r="C17" s="218" t="s">
        <v>167</v>
      </c>
      <c r="D17" s="218" t="s">
        <v>167</v>
      </c>
      <c r="E17" s="218" t="s">
        <v>167</v>
      </c>
      <c r="F17" s="218" t="s">
        <v>167</v>
      </c>
      <c r="G17" s="218" t="s">
        <v>167</v>
      </c>
      <c r="H17" s="219" t="s">
        <v>167</v>
      </c>
      <c r="I17" s="1">
        <v>122</v>
      </c>
      <c r="J17" s="118">
        <v>7</v>
      </c>
      <c r="K17" s="7">
        <v>8646124</v>
      </c>
      <c r="L17" s="7">
        <v>8522189</v>
      </c>
    </row>
    <row r="18" spans="1:12" ht="12.75">
      <c r="A18" s="217" t="s">
        <v>168</v>
      </c>
      <c r="B18" s="218" t="s">
        <v>168</v>
      </c>
      <c r="C18" s="218" t="s">
        <v>168</v>
      </c>
      <c r="D18" s="218" t="s">
        <v>168</v>
      </c>
      <c r="E18" s="218" t="s">
        <v>168</v>
      </c>
      <c r="F18" s="218" t="s">
        <v>168</v>
      </c>
      <c r="G18" s="218" t="s">
        <v>168</v>
      </c>
      <c r="H18" s="219" t="s">
        <v>168</v>
      </c>
      <c r="I18" s="1">
        <v>123</v>
      </c>
      <c r="J18" s="118">
        <v>7</v>
      </c>
      <c r="K18" s="7">
        <v>2487772</v>
      </c>
      <c r="L18" s="7">
        <v>2309570</v>
      </c>
    </row>
    <row r="19" spans="1:12" ht="12.75">
      <c r="A19" s="229" t="s">
        <v>169</v>
      </c>
      <c r="B19" s="230" t="s">
        <v>169</v>
      </c>
      <c r="C19" s="230" t="s">
        <v>169</v>
      </c>
      <c r="D19" s="230" t="s">
        <v>169</v>
      </c>
      <c r="E19" s="230" t="s">
        <v>169</v>
      </c>
      <c r="F19" s="230" t="s">
        <v>169</v>
      </c>
      <c r="G19" s="230" t="s">
        <v>169</v>
      </c>
      <c r="H19" s="231" t="s">
        <v>169</v>
      </c>
      <c r="I19" s="1">
        <v>124</v>
      </c>
      <c r="J19" s="118">
        <v>8</v>
      </c>
      <c r="K19" s="7">
        <v>8085545</v>
      </c>
      <c r="L19" s="7">
        <v>10331247</v>
      </c>
    </row>
    <row r="20" spans="1:12" ht="12.75">
      <c r="A20" s="229" t="s">
        <v>170</v>
      </c>
      <c r="B20" s="230" t="s">
        <v>170</v>
      </c>
      <c r="C20" s="230" t="s">
        <v>170</v>
      </c>
      <c r="D20" s="230" t="s">
        <v>170</v>
      </c>
      <c r="E20" s="230" t="s">
        <v>170</v>
      </c>
      <c r="F20" s="230" t="s">
        <v>170</v>
      </c>
      <c r="G20" s="230" t="s">
        <v>170</v>
      </c>
      <c r="H20" s="231" t="s">
        <v>170</v>
      </c>
      <c r="I20" s="1">
        <v>125</v>
      </c>
      <c r="J20" s="118">
        <v>9</v>
      </c>
      <c r="K20" s="7">
        <v>83490479</v>
      </c>
      <c r="L20" s="7">
        <v>16282211</v>
      </c>
    </row>
    <row r="21" spans="1:12" ht="12.75">
      <c r="A21" s="229" t="s">
        <v>171</v>
      </c>
      <c r="B21" s="230" t="s">
        <v>171</v>
      </c>
      <c r="C21" s="230" t="s">
        <v>171</v>
      </c>
      <c r="D21" s="230" t="s">
        <v>171</v>
      </c>
      <c r="E21" s="230" t="s">
        <v>171</v>
      </c>
      <c r="F21" s="230" t="s">
        <v>171</v>
      </c>
      <c r="G21" s="230" t="s">
        <v>171</v>
      </c>
      <c r="H21" s="231" t="s">
        <v>171</v>
      </c>
      <c r="I21" s="1">
        <v>126</v>
      </c>
      <c r="J21" s="118"/>
      <c r="K21" s="119"/>
      <c r="L21" s="119"/>
    </row>
    <row r="22" spans="1:12" ht="12.75">
      <c r="A22" s="217" t="s">
        <v>172</v>
      </c>
      <c r="B22" s="218" t="s">
        <v>172</v>
      </c>
      <c r="C22" s="218" t="s">
        <v>172</v>
      </c>
      <c r="D22" s="218" t="s">
        <v>172</v>
      </c>
      <c r="E22" s="218" t="s">
        <v>172</v>
      </c>
      <c r="F22" s="218" t="s">
        <v>172</v>
      </c>
      <c r="G22" s="218" t="s">
        <v>172</v>
      </c>
      <c r="H22" s="219" t="s">
        <v>172</v>
      </c>
      <c r="I22" s="1">
        <v>127</v>
      </c>
      <c r="J22" s="118"/>
      <c r="K22" s="7"/>
      <c r="L22" s="7"/>
    </row>
    <row r="23" spans="1:12" ht="12.75">
      <c r="A23" s="217" t="s">
        <v>173</v>
      </c>
      <c r="B23" s="218" t="s">
        <v>173</v>
      </c>
      <c r="C23" s="218" t="s">
        <v>173</v>
      </c>
      <c r="D23" s="218" t="s">
        <v>173</v>
      </c>
      <c r="E23" s="218" t="s">
        <v>173</v>
      </c>
      <c r="F23" s="218" t="s">
        <v>173</v>
      </c>
      <c r="G23" s="218" t="s">
        <v>173</v>
      </c>
      <c r="H23" s="219" t="s">
        <v>173</v>
      </c>
      <c r="I23" s="1">
        <v>128</v>
      </c>
      <c r="J23" s="118"/>
      <c r="K23" s="7"/>
      <c r="L23" s="7"/>
    </row>
    <row r="24" spans="1:12" ht="12.75">
      <c r="A24" s="229" t="s">
        <v>174</v>
      </c>
      <c r="B24" s="230" t="s">
        <v>174</v>
      </c>
      <c r="C24" s="230" t="s">
        <v>174</v>
      </c>
      <c r="D24" s="230" t="s">
        <v>174</v>
      </c>
      <c r="E24" s="230" t="s">
        <v>174</v>
      </c>
      <c r="F24" s="230" t="s">
        <v>174</v>
      </c>
      <c r="G24" s="230" t="s">
        <v>174</v>
      </c>
      <c r="H24" s="231" t="s">
        <v>174</v>
      </c>
      <c r="I24" s="1">
        <v>129</v>
      </c>
      <c r="J24" s="118">
        <v>11</v>
      </c>
      <c r="K24" s="7">
        <v>6202882</v>
      </c>
      <c r="L24" s="7">
        <v>241079</v>
      </c>
    </row>
    <row r="25" spans="1:12" ht="12.75">
      <c r="A25" s="229" t="s">
        <v>175</v>
      </c>
      <c r="B25" s="230" t="s">
        <v>175</v>
      </c>
      <c r="C25" s="230" t="s">
        <v>175</v>
      </c>
      <c r="D25" s="230" t="s">
        <v>175</v>
      </c>
      <c r="E25" s="230" t="s">
        <v>175</v>
      </c>
      <c r="F25" s="230" t="s">
        <v>175</v>
      </c>
      <c r="G25" s="230" t="s">
        <v>175</v>
      </c>
      <c r="H25" s="231" t="s">
        <v>175</v>
      </c>
      <c r="I25" s="1">
        <v>130</v>
      </c>
      <c r="J25" s="118"/>
      <c r="K25" s="7">
        <v>5578004</v>
      </c>
      <c r="L25" s="7">
        <v>2050425</v>
      </c>
    </row>
    <row r="26" spans="1:12" ht="12.75">
      <c r="A26" s="229" t="s">
        <v>176</v>
      </c>
      <c r="B26" s="230" t="s">
        <v>176</v>
      </c>
      <c r="C26" s="230" t="s">
        <v>176</v>
      </c>
      <c r="D26" s="230" t="s">
        <v>176</v>
      </c>
      <c r="E26" s="230" t="s">
        <v>176</v>
      </c>
      <c r="F26" s="230" t="s">
        <v>176</v>
      </c>
      <c r="G26" s="230" t="s">
        <v>176</v>
      </c>
      <c r="H26" s="231" t="s">
        <v>176</v>
      </c>
      <c r="I26" s="1">
        <v>131</v>
      </c>
      <c r="J26" s="118"/>
      <c r="K26" s="119">
        <f>SUM(K27:K31)</f>
        <v>175707504</v>
      </c>
      <c r="L26" s="119">
        <f>SUM(L27:L31)</f>
        <v>133728169</v>
      </c>
    </row>
    <row r="27" spans="1:12" ht="24.75" customHeight="1">
      <c r="A27" s="229" t="s">
        <v>177</v>
      </c>
      <c r="B27" s="230" t="s">
        <v>177</v>
      </c>
      <c r="C27" s="230" t="s">
        <v>177</v>
      </c>
      <c r="D27" s="230" t="s">
        <v>177</v>
      </c>
      <c r="E27" s="230" t="s">
        <v>177</v>
      </c>
      <c r="F27" s="230" t="s">
        <v>177</v>
      </c>
      <c r="G27" s="230" t="s">
        <v>177</v>
      </c>
      <c r="H27" s="231" t="s">
        <v>177</v>
      </c>
      <c r="I27" s="1">
        <v>132</v>
      </c>
      <c r="J27" s="118">
        <v>12</v>
      </c>
      <c r="K27" s="7">
        <v>46379846</v>
      </c>
      <c r="L27" s="7">
        <v>27451205</v>
      </c>
    </row>
    <row r="28" spans="1:12" ht="22.5" customHeight="1">
      <c r="A28" s="229" t="s">
        <v>178</v>
      </c>
      <c r="B28" s="230" t="s">
        <v>178</v>
      </c>
      <c r="C28" s="230" t="s">
        <v>178</v>
      </c>
      <c r="D28" s="230" t="s">
        <v>178</v>
      </c>
      <c r="E28" s="230" t="s">
        <v>178</v>
      </c>
      <c r="F28" s="230" t="s">
        <v>178</v>
      </c>
      <c r="G28" s="230" t="s">
        <v>178</v>
      </c>
      <c r="H28" s="231" t="s">
        <v>178</v>
      </c>
      <c r="I28" s="1">
        <v>133</v>
      </c>
      <c r="J28" s="118">
        <v>12</v>
      </c>
      <c r="K28" s="7">
        <v>24255462</v>
      </c>
      <c r="L28" s="7">
        <v>18053591</v>
      </c>
    </row>
    <row r="29" spans="1:12" ht="12.75">
      <c r="A29" s="229" t="s">
        <v>179</v>
      </c>
      <c r="B29" s="230" t="s">
        <v>179</v>
      </c>
      <c r="C29" s="230" t="s">
        <v>179</v>
      </c>
      <c r="D29" s="230" t="s">
        <v>179</v>
      </c>
      <c r="E29" s="230" t="s">
        <v>179</v>
      </c>
      <c r="F29" s="230" t="s">
        <v>179</v>
      </c>
      <c r="G29" s="230" t="s">
        <v>179</v>
      </c>
      <c r="H29" s="231" t="s">
        <v>179</v>
      </c>
      <c r="I29" s="1">
        <v>134</v>
      </c>
      <c r="J29" s="118">
        <v>12</v>
      </c>
      <c r="K29" s="7">
        <v>104143971</v>
      </c>
      <c r="L29" s="7">
        <v>71786659</v>
      </c>
    </row>
    <row r="30" spans="1:12" ht="12.75">
      <c r="A30" s="229" t="s">
        <v>180</v>
      </c>
      <c r="B30" s="230" t="s">
        <v>180</v>
      </c>
      <c r="C30" s="230" t="s">
        <v>180</v>
      </c>
      <c r="D30" s="230" t="s">
        <v>180</v>
      </c>
      <c r="E30" s="230" t="s">
        <v>180</v>
      </c>
      <c r="F30" s="230" t="s">
        <v>180</v>
      </c>
      <c r="G30" s="230" t="s">
        <v>180</v>
      </c>
      <c r="H30" s="231" t="s">
        <v>180</v>
      </c>
      <c r="I30" s="1">
        <v>135</v>
      </c>
      <c r="J30" s="118">
        <v>12</v>
      </c>
      <c r="K30" s="7">
        <v>928225</v>
      </c>
      <c r="L30" s="7">
        <v>16436714</v>
      </c>
    </row>
    <row r="31" spans="1:12" ht="12.75">
      <c r="A31" s="229" t="s">
        <v>181</v>
      </c>
      <c r="B31" s="230" t="s">
        <v>181</v>
      </c>
      <c r="C31" s="230" t="s">
        <v>181</v>
      </c>
      <c r="D31" s="230" t="s">
        <v>181</v>
      </c>
      <c r="E31" s="230" t="s">
        <v>181</v>
      </c>
      <c r="F31" s="230" t="s">
        <v>181</v>
      </c>
      <c r="G31" s="230" t="s">
        <v>181</v>
      </c>
      <c r="H31" s="231" t="s">
        <v>181</v>
      </c>
      <c r="I31" s="1">
        <v>136</v>
      </c>
      <c r="J31" s="118"/>
      <c r="K31" s="7"/>
      <c r="L31" s="7"/>
    </row>
    <row r="32" spans="1:12" ht="12.75">
      <c r="A32" s="229" t="s">
        <v>182</v>
      </c>
      <c r="B32" s="230" t="s">
        <v>182</v>
      </c>
      <c r="C32" s="230" t="s">
        <v>182</v>
      </c>
      <c r="D32" s="230" t="s">
        <v>182</v>
      </c>
      <c r="E32" s="230" t="s">
        <v>182</v>
      </c>
      <c r="F32" s="230" t="s">
        <v>182</v>
      </c>
      <c r="G32" s="230" t="s">
        <v>182</v>
      </c>
      <c r="H32" s="231" t="s">
        <v>182</v>
      </c>
      <c r="I32" s="1">
        <v>137</v>
      </c>
      <c r="J32" s="118"/>
      <c r="K32" s="119">
        <f>SUM(K33:K36)</f>
        <v>95384868</v>
      </c>
      <c r="L32" s="119">
        <f>SUM(L33:L36)</f>
        <v>62432486</v>
      </c>
    </row>
    <row r="33" spans="1:12" ht="24" customHeight="1">
      <c r="A33" s="229" t="s">
        <v>183</v>
      </c>
      <c r="B33" s="230" t="s">
        <v>183</v>
      </c>
      <c r="C33" s="230" t="s">
        <v>183</v>
      </c>
      <c r="D33" s="230" t="s">
        <v>183</v>
      </c>
      <c r="E33" s="230" t="s">
        <v>183</v>
      </c>
      <c r="F33" s="230" t="s">
        <v>183</v>
      </c>
      <c r="G33" s="230" t="s">
        <v>183</v>
      </c>
      <c r="H33" s="231" t="s">
        <v>183</v>
      </c>
      <c r="I33" s="1">
        <v>138</v>
      </c>
      <c r="J33" s="118"/>
      <c r="K33" s="7"/>
      <c r="L33" s="7"/>
    </row>
    <row r="34" spans="1:12" ht="22.5" customHeight="1">
      <c r="A34" s="229" t="s">
        <v>184</v>
      </c>
      <c r="B34" s="230" t="s">
        <v>184</v>
      </c>
      <c r="C34" s="230" t="s">
        <v>184</v>
      </c>
      <c r="D34" s="230" t="s">
        <v>184</v>
      </c>
      <c r="E34" s="230" t="s">
        <v>184</v>
      </c>
      <c r="F34" s="230" t="s">
        <v>184</v>
      </c>
      <c r="G34" s="230" t="s">
        <v>184</v>
      </c>
      <c r="H34" s="231" t="s">
        <v>184</v>
      </c>
      <c r="I34" s="1">
        <v>139</v>
      </c>
      <c r="J34" s="118">
        <v>13</v>
      </c>
      <c r="K34" s="7">
        <v>13669162</v>
      </c>
      <c r="L34" s="7">
        <v>3740857</v>
      </c>
    </row>
    <row r="35" spans="1:12" ht="11.25" customHeight="1">
      <c r="A35" s="229" t="s">
        <v>185</v>
      </c>
      <c r="B35" s="230" t="s">
        <v>185</v>
      </c>
      <c r="C35" s="230" t="s">
        <v>185</v>
      </c>
      <c r="D35" s="230" t="s">
        <v>185</v>
      </c>
      <c r="E35" s="230" t="s">
        <v>185</v>
      </c>
      <c r="F35" s="230" t="s">
        <v>185</v>
      </c>
      <c r="G35" s="230" t="s">
        <v>185</v>
      </c>
      <c r="H35" s="231" t="s">
        <v>185</v>
      </c>
      <c r="I35" s="1">
        <v>140</v>
      </c>
      <c r="J35" s="118">
        <v>10</v>
      </c>
      <c r="K35" s="7">
        <v>81715706</v>
      </c>
      <c r="L35" s="7">
        <v>58691629</v>
      </c>
    </row>
    <row r="36" spans="1:12" ht="12.75">
      <c r="A36" s="229" t="s">
        <v>186</v>
      </c>
      <c r="B36" s="230" t="s">
        <v>186</v>
      </c>
      <c r="C36" s="230" t="s">
        <v>186</v>
      </c>
      <c r="D36" s="230" t="s">
        <v>186</v>
      </c>
      <c r="E36" s="230" t="s">
        <v>186</v>
      </c>
      <c r="F36" s="230" t="s">
        <v>186</v>
      </c>
      <c r="G36" s="230" t="s">
        <v>186</v>
      </c>
      <c r="H36" s="231" t="s">
        <v>186</v>
      </c>
      <c r="I36" s="1">
        <v>141</v>
      </c>
      <c r="J36" s="118"/>
      <c r="K36" s="7"/>
      <c r="L36" s="7"/>
    </row>
    <row r="37" spans="1:12" ht="12.75">
      <c r="A37" s="229" t="s">
        <v>187</v>
      </c>
      <c r="B37" s="230" t="s">
        <v>187</v>
      </c>
      <c r="C37" s="230" t="s">
        <v>187</v>
      </c>
      <c r="D37" s="230" t="s">
        <v>187</v>
      </c>
      <c r="E37" s="230" t="s">
        <v>187</v>
      </c>
      <c r="F37" s="230" t="s">
        <v>187</v>
      </c>
      <c r="G37" s="230" t="s">
        <v>187</v>
      </c>
      <c r="H37" s="231" t="s">
        <v>187</v>
      </c>
      <c r="I37" s="1">
        <v>142</v>
      </c>
      <c r="J37" s="118"/>
      <c r="K37" s="7"/>
      <c r="L37" s="7"/>
    </row>
    <row r="38" spans="1:12" ht="12.75">
      <c r="A38" s="229" t="s">
        <v>188</v>
      </c>
      <c r="B38" s="230" t="s">
        <v>188</v>
      </c>
      <c r="C38" s="230" t="s">
        <v>188</v>
      </c>
      <c r="D38" s="230" t="s">
        <v>188</v>
      </c>
      <c r="E38" s="230" t="s">
        <v>188</v>
      </c>
      <c r="F38" s="230" t="s">
        <v>188</v>
      </c>
      <c r="G38" s="230" t="s">
        <v>188</v>
      </c>
      <c r="H38" s="231" t="s">
        <v>188</v>
      </c>
      <c r="I38" s="1">
        <v>143</v>
      </c>
      <c r="J38" s="118"/>
      <c r="K38" s="7"/>
      <c r="L38" s="7"/>
    </row>
    <row r="39" spans="1:12" ht="12.75">
      <c r="A39" s="229" t="s">
        <v>189</v>
      </c>
      <c r="B39" s="230" t="s">
        <v>189</v>
      </c>
      <c r="C39" s="230" t="s">
        <v>189</v>
      </c>
      <c r="D39" s="230" t="s">
        <v>189</v>
      </c>
      <c r="E39" s="230" t="s">
        <v>189</v>
      </c>
      <c r="F39" s="230" t="s">
        <v>189</v>
      </c>
      <c r="G39" s="230" t="s">
        <v>189</v>
      </c>
      <c r="H39" s="231" t="s">
        <v>189</v>
      </c>
      <c r="I39" s="1">
        <v>144</v>
      </c>
      <c r="J39" s="118"/>
      <c r="K39" s="7"/>
      <c r="L39" s="7"/>
    </row>
    <row r="40" spans="1:12" ht="12.75">
      <c r="A40" s="229" t="s">
        <v>190</v>
      </c>
      <c r="B40" s="230" t="s">
        <v>190</v>
      </c>
      <c r="C40" s="230" t="s">
        <v>190</v>
      </c>
      <c r="D40" s="230" t="s">
        <v>190</v>
      </c>
      <c r="E40" s="230" t="s">
        <v>190</v>
      </c>
      <c r="F40" s="230" t="s">
        <v>190</v>
      </c>
      <c r="G40" s="230" t="s">
        <v>190</v>
      </c>
      <c r="H40" s="231" t="s">
        <v>190</v>
      </c>
      <c r="I40" s="1">
        <v>145</v>
      </c>
      <c r="J40" s="118"/>
      <c r="K40" s="7"/>
      <c r="L40" s="7"/>
    </row>
    <row r="41" spans="1:12" ht="12.75">
      <c r="A41" s="229" t="s">
        <v>191</v>
      </c>
      <c r="B41" s="230" t="s">
        <v>191</v>
      </c>
      <c r="C41" s="230" t="s">
        <v>191</v>
      </c>
      <c r="D41" s="230" t="s">
        <v>191</v>
      </c>
      <c r="E41" s="230" t="s">
        <v>191</v>
      </c>
      <c r="F41" s="230" t="s">
        <v>191</v>
      </c>
      <c r="G41" s="230" t="s">
        <v>191</v>
      </c>
      <c r="H41" s="231" t="s">
        <v>191</v>
      </c>
      <c r="I41" s="1">
        <v>146</v>
      </c>
      <c r="J41" s="118"/>
      <c r="K41" s="119">
        <f>K6+K26+K37+K39</f>
        <v>316993755</v>
      </c>
      <c r="L41" s="119">
        <f>L6+L26+L37+L39</f>
        <v>251657579</v>
      </c>
    </row>
    <row r="42" spans="1:12" ht="12.75">
      <c r="A42" s="229" t="s">
        <v>192</v>
      </c>
      <c r="B42" s="230" t="s">
        <v>192</v>
      </c>
      <c r="C42" s="230" t="s">
        <v>192</v>
      </c>
      <c r="D42" s="230" t="s">
        <v>192</v>
      </c>
      <c r="E42" s="230" t="s">
        <v>192</v>
      </c>
      <c r="F42" s="230" t="s">
        <v>192</v>
      </c>
      <c r="G42" s="230" t="s">
        <v>192</v>
      </c>
      <c r="H42" s="231" t="s">
        <v>192</v>
      </c>
      <c r="I42" s="1">
        <v>147</v>
      </c>
      <c r="J42" s="118"/>
      <c r="K42" s="119">
        <f>K9+K32+K38+K40</f>
        <v>246345537</v>
      </c>
      <c r="L42" s="119">
        <f>L9+L32+L38+L40</f>
        <v>137414195</v>
      </c>
    </row>
    <row r="43" spans="1:12" ht="12.75">
      <c r="A43" s="229" t="s">
        <v>193</v>
      </c>
      <c r="B43" s="230" t="s">
        <v>193</v>
      </c>
      <c r="C43" s="230" t="s">
        <v>193</v>
      </c>
      <c r="D43" s="230" t="s">
        <v>193</v>
      </c>
      <c r="E43" s="230" t="s">
        <v>193</v>
      </c>
      <c r="F43" s="230" t="s">
        <v>193</v>
      </c>
      <c r="G43" s="230" t="s">
        <v>193</v>
      </c>
      <c r="H43" s="231" t="s">
        <v>193</v>
      </c>
      <c r="I43" s="1">
        <v>148</v>
      </c>
      <c r="J43" s="118"/>
      <c r="K43" s="119">
        <f>K41-K42</f>
        <v>70648218</v>
      </c>
      <c r="L43" s="119">
        <f>L41-L42</f>
        <v>114243384</v>
      </c>
    </row>
    <row r="44" spans="1:12" ht="12.75">
      <c r="A44" s="226" t="s">
        <v>194</v>
      </c>
      <c r="B44" s="227" t="s">
        <v>194</v>
      </c>
      <c r="C44" s="227" t="s">
        <v>194</v>
      </c>
      <c r="D44" s="227" t="s">
        <v>194</v>
      </c>
      <c r="E44" s="227" t="s">
        <v>194</v>
      </c>
      <c r="F44" s="227" t="s">
        <v>194</v>
      </c>
      <c r="G44" s="227" t="s">
        <v>194</v>
      </c>
      <c r="H44" s="228" t="s">
        <v>194</v>
      </c>
      <c r="I44" s="1">
        <v>149</v>
      </c>
      <c r="J44" s="118"/>
      <c r="K44" s="119">
        <f>IF(K41&gt;K42,K41-K42,0)</f>
        <v>70648218</v>
      </c>
      <c r="L44" s="119">
        <f>IF(L41&gt;L42,L41-L42,0)</f>
        <v>114243384</v>
      </c>
    </row>
    <row r="45" spans="1:12" ht="12.75">
      <c r="A45" s="226" t="s">
        <v>195</v>
      </c>
      <c r="B45" s="227" t="s">
        <v>195</v>
      </c>
      <c r="C45" s="227" t="s">
        <v>195</v>
      </c>
      <c r="D45" s="227" t="s">
        <v>195</v>
      </c>
      <c r="E45" s="227" t="s">
        <v>195</v>
      </c>
      <c r="F45" s="227" t="s">
        <v>195</v>
      </c>
      <c r="G45" s="227" t="s">
        <v>195</v>
      </c>
      <c r="H45" s="228" t="s">
        <v>195</v>
      </c>
      <c r="I45" s="1">
        <v>150</v>
      </c>
      <c r="J45" s="118"/>
      <c r="K45" s="119">
        <f>IF(K42&gt;K41,K42-K41,0)</f>
        <v>0</v>
      </c>
      <c r="L45" s="119">
        <f>IF(L42&gt;L41,L42-L41,0)</f>
        <v>0</v>
      </c>
    </row>
    <row r="46" spans="1:12" ht="12.75">
      <c r="A46" s="229" t="s">
        <v>196</v>
      </c>
      <c r="B46" s="230" t="s">
        <v>196</v>
      </c>
      <c r="C46" s="230" t="s">
        <v>196</v>
      </c>
      <c r="D46" s="230" t="s">
        <v>196</v>
      </c>
      <c r="E46" s="230" t="s">
        <v>196</v>
      </c>
      <c r="F46" s="230" t="s">
        <v>196</v>
      </c>
      <c r="G46" s="230" t="s">
        <v>196</v>
      </c>
      <c r="H46" s="231" t="s">
        <v>196</v>
      </c>
      <c r="I46" s="1">
        <v>151</v>
      </c>
      <c r="J46" s="118">
        <v>14</v>
      </c>
      <c r="K46" s="7"/>
      <c r="L46" s="7">
        <v>5087802</v>
      </c>
    </row>
    <row r="47" spans="1:12" ht="12.75">
      <c r="A47" s="229" t="s">
        <v>197</v>
      </c>
      <c r="B47" s="230" t="s">
        <v>197</v>
      </c>
      <c r="C47" s="230" t="s">
        <v>197</v>
      </c>
      <c r="D47" s="230" t="s">
        <v>197</v>
      </c>
      <c r="E47" s="230" t="s">
        <v>197</v>
      </c>
      <c r="F47" s="230" t="s">
        <v>197</v>
      </c>
      <c r="G47" s="230" t="s">
        <v>197</v>
      </c>
      <c r="H47" s="231" t="s">
        <v>197</v>
      </c>
      <c r="I47" s="1">
        <v>152</v>
      </c>
      <c r="J47" s="118"/>
      <c r="K47" s="119">
        <f>K43-K46</f>
        <v>70648218</v>
      </c>
      <c r="L47" s="119">
        <f>L43-L46</f>
        <v>109155582</v>
      </c>
    </row>
    <row r="48" spans="1:12" ht="12.75">
      <c r="A48" s="226" t="s">
        <v>198</v>
      </c>
      <c r="B48" s="227" t="s">
        <v>198</v>
      </c>
      <c r="C48" s="227" t="s">
        <v>198</v>
      </c>
      <c r="D48" s="227" t="s">
        <v>198</v>
      </c>
      <c r="E48" s="227" t="s">
        <v>198</v>
      </c>
      <c r="F48" s="227" t="s">
        <v>198</v>
      </c>
      <c r="G48" s="227" t="s">
        <v>198</v>
      </c>
      <c r="H48" s="228" t="s">
        <v>198</v>
      </c>
      <c r="I48" s="1">
        <v>153</v>
      </c>
      <c r="J48" s="118"/>
      <c r="K48" s="119">
        <f>IF(K47&gt;0,K47,0)</f>
        <v>70648218</v>
      </c>
      <c r="L48" s="119">
        <f>IF(L47&gt;0,L47,0)</f>
        <v>109155582</v>
      </c>
    </row>
    <row r="49" spans="1:12" ht="12.75">
      <c r="A49" s="250" t="s">
        <v>199</v>
      </c>
      <c r="B49" s="251" t="s">
        <v>199</v>
      </c>
      <c r="C49" s="251" t="s">
        <v>199</v>
      </c>
      <c r="D49" s="251" t="s">
        <v>199</v>
      </c>
      <c r="E49" s="251" t="s">
        <v>199</v>
      </c>
      <c r="F49" s="251" t="s">
        <v>199</v>
      </c>
      <c r="G49" s="251" t="s">
        <v>199</v>
      </c>
      <c r="H49" s="252" t="s">
        <v>199</v>
      </c>
      <c r="I49" s="4">
        <v>154</v>
      </c>
      <c r="J49" s="120"/>
      <c r="K49" s="123"/>
      <c r="L49" s="123"/>
    </row>
    <row r="50" spans="1:12" ht="12.75" customHeight="1">
      <c r="A50" s="223" t="s">
        <v>200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1:12" ht="12.75" customHeight="1">
      <c r="A51" s="214" t="s">
        <v>201</v>
      </c>
      <c r="B51" s="215"/>
      <c r="C51" s="215"/>
      <c r="D51" s="215"/>
      <c r="E51" s="215"/>
      <c r="F51" s="215"/>
      <c r="G51" s="215"/>
      <c r="H51" s="215"/>
      <c r="I51" s="41"/>
      <c r="J51" s="41"/>
      <c r="K51" s="41"/>
      <c r="L51" s="41"/>
    </row>
    <row r="52" spans="1:12" ht="12.75">
      <c r="A52" s="246" t="s">
        <v>202</v>
      </c>
      <c r="B52" s="247" t="s">
        <v>202</v>
      </c>
      <c r="C52" s="247" t="s">
        <v>202</v>
      </c>
      <c r="D52" s="247" t="s">
        <v>202</v>
      </c>
      <c r="E52" s="247" t="s">
        <v>202</v>
      </c>
      <c r="F52" s="247" t="s">
        <v>202</v>
      </c>
      <c r="G52" s="247" t="s">
        <v>202</v>
      </c>
      <c r="H52" s="248" t="s">
        <v>202</v>
      </c>
      <c r="I52" s="1">
        <v>155</v>
      </c>
      <c r="J52" s="1"/>
      <c r="K52" s="7"/>
      <c r="L52" s="7"/>
    </row>
    <row r="53" spans="1:12" ht="12.75">
      <c r="A53" s="246" t="s">
        <v>203</v>
      </c>
      <c r="B53" s="247" t="s">
        <v>203</v>
      </c>
      <c r="C53" s="247" t="s">
        <v>203</v>
      </c>
      <c r="D53" s="247" t="s">
        <v>203</v>
      </c>
      <c r="E53" s="247" t="s">
        <v>203</v>
      </c>
      <c r="F53" s="247" t="s">
        <v>203</v>
      </c>
      <c r="G53" s="247" t="s">
        <v>203</v>
      </c>
      <c r="H53" s="248" t="s">
        <v>203</v>
      </c>
      <c r="I53" s="1">
        <v>156</v>
      </c>
      <c r="J53" s="2"/>
      <c r="K53" s="8"/>
      <c r="L53" s="8"/>
    </row>
    <row r="54" spans="1:12" ht="12.75" customHeight="1">
      <c r="A54" s="223" t="s">
        <v>204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</row>
    <row r="55" spans="1:12" ht="12.75">
      <c r="A55" s="214" t="s">
        <v>205</v>
      </c>
      <c r="B55" s="215" t="s">
        <v>205</v>
      </c>
      <c r="C55" s="215" t="s">
        <v>205</v>
      </c>
      <c r="D55" s="215" t="s">
        <v>205</v>
      </c>
      <c r="E55" s="215" t="s">
        <v>205</v>
      </c>
      <c r="F55" s="215" t="s">
        <v>205</v>
      </c>
      <c r="G55" s="215" t="s">
        <v>205</v>
      </c>
      <c r="H55" s="216" t="s">
        <v>205</v>
      </c>
      <c r="I55" s="9">
        <v>157</v>
      </c>
      <c r="J55" s="124"/>
      <c r="K55" s="6">
        <v>70648218</v>
      </c>
      <c r="L55" s="6">
        <v>109155582</v>
      </c>
    </row>
    <row r="56" spans="1:12" ht="12.75">
      <c r="A56" s="229" t="s">
        <v>206</v>
      </c>
      <c r="B56" s="230" t="s">
        <v>206</v>
      </c>
      <c r="C56" s="230" t="s">
        <v>206</v>
      </c>
      <c r="D56" s="230" t="s">
        <v>206</v>
      </c>
      <c r="E56" s="230" t="s">
        <v>206</v>
      </c>
      <c r="F56" s="230" t="s">
        <v>206</v>
      </c>
      <c r="G56" s="230" t="s">
        <v>206</v>
      </c>
      <c r="H56" s="231" t="s">
        <v>206</v>
      </c>
      <c r="I56" s="1">
        <v>158</v>
      </c>
      <c r="J56" s="118"/>
      <c r="K56" s="119">
        <f>SUM(K57:K63)</f>
        <v>217531</v>
      </c>
      <c r="L56" s="119">
        <f>SUM(L57:L63)</f>
        <v>58642</v>
      </c>
    </row>
    <row r="57" spans="1:12" ht="12.75">
      <c r="A57" s="229" t="s">
        <v>207</v>
      </c>
      <c r="B57" s="230" t="s">
        <v>207</v>
      </c>
      <c r="C57" s="230" t="s">
        <v>207</v>
      </c>
      <c r="D57" s="230" t="s">
        <v>207</v>
      </c>
      <c r="E57" s="230" t="s">
        <v>207</v>
      </c>
      <c r="F57" s="230" t="s">
        <v>207</v>
      </c>
      <c r="G57" s="230" t="s">
        <v>207</v>
      </c>
      <c r="H57" s="231" t="s">
        <v>207</v>
      </c>
      <c r="I57" s="1">
        <v>159</v>
      </c>
      <c r="J57" s="118"/>
      <c r="K57" s="7">
        <v>217531</v>
      </c>
      <c r="L57" s="7">
        <v>58642</v>
      </c>
    </row>
    <row r="58" spans="1:12" ht="12.75">
      <c r="A58" s="229" t="s">
        <v>208</v>
      </c>
      <c r="B58" s="230" t="s">
        <v>208</v>
      </c>
      <c r="C58" s="230" t="s">
        <v>208</v>
      </c>
      <c r="D58" s="230" t="s">
        <v>208</v>
      </c>
      <c r="E58" s="230" t="s">
        <v>208</v>
      </c>
      <c r="F58" s="230" t="s">
        <v>208</v>
      </c>
      <c r="G58" s="230" t="s">
        <v>208</v>
      </c>
      <c r="H58" s="231" t="s">
        <v>208</v>
      </c>
      <c r="I58" s="1">
        <v>160</v>
      </c>
      <c r="J58" s="118"/>
      <c r="K58" s="7"/>
      <c r="L58" s="7"/>
    </row>
    <row r="59" spans="1:12" ht="12.75">
      <c r="A59" s="229" t="s">
        <v>209</v>
      </c>
      <c r="B59" s="230" t="s">
        <v>209</v>
      </c>
      <c r="C59" s="230" t="s">
        <v>209</v>
      </c>
      <c r="D59" s="230" t="s">
        <v>209</v>
      </c>
      <c r="E59" s="230" t="s">
        <v>209</v>
      </c>
      <c r="F59" s="230" t="s">
        <v>209</v>
      </c>
      <c r="G59" s="230" t="s">
        <v>209</v>
      </c>
      <c r="H59" s="231" t="s">
        <v>209</v>
      </c>
      <c r="I59" s="1">
        <v>161</v>
      </c>
      <c r="J59" s="118"/>
      <c r="K59" s="7"/>
      <c r="L59" s="7"/>
    </row>
    <row r="60" spans="1:12" ht="12.75">
      <c r="A60" s="229" t="s">
        <v>210</v>
      </c>
      <c r="B60" s="230" t="s">
        <v>210</v>
      </c>
      <c r="C60" s="230" t="s">
        <v>210</v>
      </c>
      <c r="D60" s="230" t="s">
        <v>210</v>
      </c>
      <c r="E60" s="230" t="s">
        <v>210</v>
      </c>
      <c r="F60" s="230" t="s">
        <v>210</v>
      </c>
      <c r="G60" s="230" t="s">
        <v>210</v>
      </c>
      <c r="H60" s="231" t="s">
        <v>210</v>
      </c>
      <c r="I60" s="1">
        <v>162</v>
      </c>
      <c r="J60" s="118"/>
      <c r="K60" s="7"/>
      <c r="L60" s="7"/>
    </row>
    <row r="61" spans="1:12" ht="12.75">
      <c r="A61" s="229" t="s">
        <v>211</v>
      </c>
      <c r="B61" s="230" t="s">
        <v>211</v>
      </c>
      <c r="C61" s="230" t="s">
        <v>211</v>
      </c>
      <c r="D61" s="230" t="s">
        <v>211</v>
      </c>
      <c r="E61" s="230" t="s">
        <v>211</v>
      </c>
      <c r="F61" s="230" t="s">
        <v>211</v>
      </c>
      <c r="G61" s="230" t="s">
        <v>211</v>
      </c>
      <c r="H61" s="231" t="s">
        <v>211</v>
      </c>
      <c r="I61" s="1">
        <v>163</v>
      </c>
      <c r="J61" s="118"/>
      <c r="K61" s="7"/>
      <c r="L61" s="7"/>
    </row>
    <row r="62" spans="1:12" ht="12.75">
      <c r="A62" s="229" t="s">
        <v>212</v>
      </c>
      <c r="B62" s="230" t="s">
        <v>212</v>
      </c>
      <c r="C62" s="230" t="s">
        <v>212</v>
      </c>
      <c r="D62" s="230" t="s">
        <v>212</v>
      </c>
      <c r="E62" s="230" t="s">
        <v>212</v>
      </c>
      <c r="F62" s="230" t="s">
        <v>212</v>
      </c>
      <c r="G62" s="230" t="s">
        <v>212</v>
      </c>
      <c r="H62" s="231" t="s">
        <v>212</v>
      </c>
      <c r="I62" s="1">
        <v>164</v>
      </c>
      <c r="J62" s="118"/>
      <c r="K62" s="7"/>
      <c r="L62" s="7"/>
    </row>
    <row r="63" spans="1:12" ht="12.75">
      <c r="A63" s="229" t="s">
        <v>213</v>
      </c>
      <c r="B63" s="230" t="s">
        <v>213</v>
      </c>
      <c r="C63" s="230" t="s">
        <v>213</v>
      </c>
      <c r="D63" s="230" t="s">
        <v>213</v>
      </c>
      <c r="E63" s="230" t="s">
        <v>213</v>
      </c>
      <c r="F63" s="230" t="s">
        <v>213</v>
      </c>
      <c r="G63" s="230" t="s">
        <v>213</v>
      </c>
      <c r="H63" s="231" t="s">
        <v>213</v>
      </c>
      <c r="I63" s="1">
        <v>165</v>
      </c>
      <c r="J63" s="118"/>
      <c r="K63" s="7"/>
      <c r="L63" s="7"/>
    </row>
    <row r="64" spans="1:12" ht="12.75">
      <c r="A64" s="229" t="s">
        <v>214</v>
      </c>
      <c r="B64" s="230" t="s">
        <v>214</v>
      </c>
      <c r="C64" s="230" t="s">
        <v>214</v>
      </c>
      <c r="D64" s="230" t="s">
        <v>214</v>
      </c>
      <c r="E64" s="230" t="s">
        <v>214</v>
      </c>
      <c r="F64" s="230" t="s">
        <v>214</v>
      </c>
      <c r="G64" s="230" t="s">
        <v>214</v>
      </c>
      <c r="H64" s="231" t="s">
        <v>214</v>
      </c>
      <c r="I64" s="1">
        <v>166</v>
      </c>
      <c r="J64" s="118"/>
      <c r="K64" s="7"/>
      <c r="L64" s="7"/>
    </row>
    <row r="65" spans="1:12" ht="12.75">
      <c r="A65" s="229" t="s">
        <v>215</v>
      </c>
      <c r="B65" s="230" t="s">
        <v>215</v>
      </c>
      <c r="C65" s="230" t="s">
        <v>215</v>
      </c>
      <c r="D65" s="230" t="s">
        <v>215</v>
      </c>
      <c r="E65" s="230" t="s">
        <v>215</v>
      </c>
      <c r="F65" s="230" t="s">
        <v>215</v>
      </c>
      <c r="G65" s="230" t="s">
        <v>215</v>
      </c>
      <c r="H65" s="231" t="s">
        <v>215</v>
      </c>
      <c r="I65" s="1">
        <v>167</v>
      </c>
      <c r="J65" s="118"/>
      <c r="K65" s="119">
        <f>K56-K64</f>
        <v>217531</v>
      </c>
      <c r="L65" s="119">
        <f>L56-L64</f>
        <v>58642</v>
      </c>
    </row>
    <row r="66" spans="1:12" ht="12.75">
      <c r="A66" s="229" t="s">
        <v>216</v>
      </c>
      <c r="B66" s="230" t="s">
        <v>216</v>
      </c>
      <c r="C66" s="230" t="s">
        <v>216</v>
      </c>
      <c r="D66" s="230" t="s">
        <v>216</v>
      </c>
      <c r="E66" s="230" t="s">
        <v>216</v>
      </c>
      <c r="F66" s="230" t="s">
        <v>216</v>
      </c>
      <c r="G66" s="230" t="s">
        <v>216</v>
      </c>
      <c r="H66" s="231" t="s">
        <v>216</v>
      </c>
      <c r="I66" s="1">
        <v>168</v>
      </c>
      <c r="J66" s="120"/>
      <c r="K66" s="123">
        <f>K55+K65</f>
        <v>70865749</v>
      </c>
      <c r="L66" s="123">
        <f>L55+L65</f>
        <v>109214224</v>
      </c>
    </row>
    <row r="67" spans="1:12" ht="12.75" customHeight="1">
      <c r="A67" s="258" t="s">
        <v>217</v>
      </c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</row>
    <row r="68" spans="1:12" ht="12.75" customHeight="1">
      <c r="A68" s="260" t="s">
        <v>218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</row>
    <row r="69" spans="1:12" ht="12.75">
      <c r="A69" s="246" t="s">
        <v>202</v>
      </c>
      <c r="B69" s="247" t="s">
        <v>202</v>
      </c>
      <c r="C69" s="247" t="s">
        <v>202</v>
      </c>
      <c r="D69" s="247" t="s">
        <v>202</v>
      </c>
      <c r="E69" s="247" t="s">
        <v>202</v>
      </c>
      <c r="F69" s="247" t="s">
        <v>202</v>
      </c>
      <c r="G69" s="247" t="s">
        <v>202</v>
      </c>
      <c r="H69" s="248" t="s">
        <v>202</v>
      </c>
      <c r="I69" s="1">
        <v>169</v>
      </c>
      <c r="J69" s="1"/>
      <c r="K69" s="7"/>
      <c r="L69" s="7"/>
    </row>
    <row r="70" spans="1:12" ht="12.75">
      <c r="A70" s="255" t="s">
        <v>203</v>
      </c>
      <c r="B70" s="256" t="s">
        <v>203</v>
      </c>
      <c r="C70" s="256" t="s">
        <v>203</v>
      </c>
      <c r="D70" s="256" t="s">
        <v>203</v>
      </c>
      <c r="E70" s="256" t="s">
        <v>203</v>
      </c>
      <c r="F70" s="256" t="s">
        <v>203</v>
      </c>
      <c r="G70" s="256" t="s">
        <v>203</v>
      </c>
      <c r="H70" s="257" t="s">
        <v>203</v>
      </c>
      <c r="I70" s="4">
        <v>170</v>
      </c>
      <c r="J70" s="4"/>
      <c r="K70" s="8"/>
      <c r="L70" s="8"/>
    </row>
  </sheetData>
  <sheetProtection/>
  <mergeCells count="70">
    <mergeCell ref="A2:L2"/>
    <mergeCell ref="A1:L1"/>
    <mergeCell ref="A70:H70"/>
    <mergeCell ref="A64:H64"/>
    <mergeCell ref="A65:H65"/>
    <mergeCell ref="A66:H66"/>
    <mergeCell ref="A67:L67"/>
    <mergeCell ref="A68:L68"/>
    <mergeCell ref="A61:H61"/>
    <mergeCell ref="A62:H62"/>
    <mergeCell ref="A63:H63"/>
    <mergeCell ref="A69:H69"/>
    <mergeCell ref="A57:H57"/>
    <mergeCell ref="A58:H58"/>
    <mergeCell ref="A59:H59"/>
    <mergeCell ref="A60:H60"/>
    <mergeCell ref="A53:H53"/>
    <mergeCell ref="A55:H55"/>
    <mergeCell ref="A54:L54"/>
    <mergeCell ref="A56:H56"/>
    <mergeCell ref="A49:H49"/>
    <mergeCell ref="A50:L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3:L3"/>
    <mergeCell ref="A4:H4"/>
    <mergeCell ref="A5:H5"/>
    <mergeCell ref="A6:H6"/>
    <mergeCell ref="A7:H7"/>
    <mergeCell ref="A8:H8"/>
  </mergeCells>
  <dataValidations count="4">
    <dataValidation allowBlank="1" sqref="A1:L3 M1:IV65536 A5:I65536 J5:L5 J50:L54 J67:L65536"/>
    <dataValidation type="whole" operator="greaterThanOrEqual" allowBlank="1" showInputMessage="1" showErrorMessage="1" errorTitle="Pogrešan unos" error="Mogu se unijeti samo cjelobrojne pozitivne vrijednosti." sqref="K47:L49 K6:L9 K11:L45">
      <formula1>0</formula1>
    </dataValidation>
    <dataValidation type="whole" operator="notEqual" allowBlank="1" showInputMessage="1" showErrorMessage="1" errorTitle="Pogrešan unos" error="Mogu se unijeti samo cjelobrojne pozitivne ili negativne vrijednosti." sqref="K10:L10">
      <formula1>999999999999</formula1>
    </dataValidation>
    <dataValidation type="whole" operator="notEqual" allowBlank="1" showInputMessage="1" showErrorMessage="1" errorTitle="Pogrešan unos" error="Mogu se unijeti samo cjelobrojne vrijednosti." sqref="K46:L46 K55:L6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O13" sqref="O13"/>
    </sheetView>
  </sheetViews>
  <sheetFormatPr defaultColWidth="9.140625" defaultRowHeight="12.75"/>
  <cols>
    <col min="1" max="10" width="9.140625" style="40" customWidth="1"/>
    <col min="11" max="11" width="10.57421875" style="40" customWidth="1"/>
    <col min="12" max="12" width="9.8515625" style="40" bestFit="1" customWidth="1"/>
    <col min="13" max="16384" width="9.140625" style="40" customWidth="1"/>
  </cols>
  <sheetData>
    <row r="1" spans="1:12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 customHeight="1">
      <c r="A2" s="264" t="s">
        <v>308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2.75">
      <c r="A3" s="262" t="s">
        <v>220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5" t="s">
        <v>221</v>
      </c>
      <c r="B4" s="265"/>
      <c r="C4" s="265"/>
      <c r="D4" s="265"/>
      <c r="E4" s="265"/>
      <c r="F4" s="265"/>
      <c r="G4" s="265"/>
      <c r="H4" s="265"/>
      <c r="I4" s="45" t="s">
        <v>222</v>
      </c>
      <c r="J4" s="45" t="s">
        <v>293</v>
      </c>
      <c r="K4" s="46" t="s">
        <v>266</v>
      </c>
      <c r="L4" s="46" t="s">
        <v>267</v>
      </c>
    </row>
    <row r="5" spans="1:12" ht="12.75">
      <c r="A5" s="266">
        <v>1</v>
      </c>
      <c r="B5" s="266"/>
      <c r="C5" s="266"/>
      <c r="D5" s="266"/>
      <c r="E5" s="266"/>
      <c r="F5" s="266"/>
      <c r="G5" s="266"/>
      <c r="H5" s="266"/>
      <c r="I5" s="49">
        <v>2</v>
      </c>
      <c r="J5" s="49">
        <v>3</v>
      </c>
      <c r="K5" s="50" t="s">
        <v>4</v>
      </c>
      <c r="L5" s="50" t="s">
        <v>295</v>
      </c>
    </row>
    <row r="6" spans="1:12" ht="12.75">
      <c r="A6" s="223" t="s">
        <v>223</v>
      </c>
      <c r="B6" s="249"/>
      <c r="C6" s="249"/>
      <c r="D6" s="249"/>
      <c r="E6" s="249"/>
      <c r="F6" s="249"/>
      <c r="G6" s="249"/>
      <c r="H6" s="249"/>
      <c r="I6" s="267"/>
      <c r="J6" s="267"/>
      <c r="K6" s="267"/>
      <c r="L6" s="268"/>
    </row>
    <row r="7" spans="1:12" ht="12.75">
      <c r="A7" s="217" t="s">
        <v>224</v>
      </c>
      <c r="B7" s="218"/>
      <c r="C7" s="218"/>
      <c r="D7" s="218"/>
      <c r="E7" s="218"/>
      <c r="F7" s="218"/>
      <c r="G7" s="218"/>
      <c r="H7" s="218"/>
      <c r="I7" s="1">
        <v>1</v>
      </c>
      <c r="J7" s="125"/>
      <c r="K7" s="7">
        <v>64803973</v>
      </c>
      <c r="L7" s="7">
        <v>76386399</v>
      </c>
    </row>
    <row r="8" spans="1:12" ht="12.75">
      <c r="A8" s="217" t="s">
        <v>225</v>
      </c>
      <c r="B8" s="218"/>
      <c r="C8" s="218"/>
      <c r="D8" s="218"/>
      <c r="E8" s="218"/>
      <c r="F8" s="218"/>
      <c r="G8" s="218"/>
      <c r="H8" s="218"/>
      <c r="I8" s="1">
        <v>2</v>
      </c>
      <c r="J8" s="125"/>
      <c r="K8" s="7"/>
      <c r="L8" s="7"/>
    </row>
    <row r="9" spans="1:12" ht="12.75">
      <c r="A9" s="217" t="s">
        <v>226</v>
      </c>
      <c r="B9" s="218"/>
      <c r="C9" s="218"/>
      <c r="D9" s="218"/>
      <c r="E9" s="218"/>
      <c r="F9" s="218"/>
      <c r="G9" s="218"/>
      <c r="H9" s="218"/>
      <c r="I9" s="1">
        <v>3</v>
      </c>
      <c r="J9" s="125"/>
      <c r="K9" s="7">
        <v>39753</v>
      </c>
      <c r="L9" s="7"/>
    </row>
    <row r="10" spans="1:12" ht="12.75">
      <c r="A10" s="217" t="s">
        <v>227</v>
      </c>
      <c r="B10" s="218"/>
      <c r="C10" s="218"/>
      <c r="D10" s="218"/>
      <c r="E10" s="218"/>
      <c r="F10" s="218"/>
      <c r="G10" s="218"/>
      <c r="H10" s="218"/>
      <c r="I10" s="1">
        <v>4</v>
      </c>
      <c r="J10" s="125"/>
      <c r="K10" s="7"/>
      <c r="L10" s="7"/>
    </row>
    <row r="11" spans="1:12" ht="12.75">
      <c r="A11" s="217" t="s">
        <v>228</v>
      </c>
      <c r="B11" s="218"/>
      <c r="C11" s="218"/>
      <c r="D11" s="218"/>
      <c r="E11" s="218"/>
      <c r="F11" s="218"/>
      <c r="G11" s="218"/>
      <c r="H11" s="218"/>
      <c r="I11" s="1">
        <v>5</v>
      </c>
      <c r="J11" s="125"/>
      <c r="K11" s="7">
        <v>22733926</v>
      </c>
      <c r="L11" s="7">
        <v>12432002</v>
      </c>
    </row>
    <row r="12" spans="1:12" ht="12.75">
      <c r="A12" s="229" t="s">
        <v>259</v>
      </c>
      <c r="B12" s="230"/>
      <c r="C12" s="230"/>
      <c r="D12" s="230"/>
      <c r="E12" s="230"/>
      <c r="F12" s="230"/>
      <c r="G12" s="230"/>
      <c r="H12" s="230"/>
      <c r="I12" s="1">
        <v>6</v>
      </c>
      <c r="J12" s="125"/>
      <c r="K12" s="126">
        <f>SUM(K7:K11)</f>
        <v>87577652</v>
      </c>
      <c r="L12" s="119">
        <f>SUM(L7:L11)</f>
        <v>88818401</v>
      </c>
    </row>
    <row r="13" spans="1:12" ht="12.75">
      <c r="A13" s="217" t="s">
        <v>229</v>
      </c>
      <c r="B13" s="218"/>
      <c r="C13" s="218"/>
      <c r="D13" s="218"/>
      <c r="E13" s="218"/>
      <c r="F13" s="218"/>
      <c r="G13" s="218"/>
      <c r="H13" s="218"/>
      <c r="I13" s="1">
        <v>7</v>
      </c>
      <c r="J13" s="125"/>
      <c r="K13" s="7">
        <v>55882862</v>
      </c>
      <c r="L13" s="7">
        <v>45267611</v>
      </c>
    </row>
    <row r="14" spans="1:12" ht="12.75">
      <c r="A14" s="217" t="s">
        <v>230</v>
      </c>
      <c r="B14" s="218"/>
      <c r="C14" s="218"/>
      <c r="D14" s="218"/>
      <c r="E14" s="218"/>
      <c r="F14" s="218"/>
      <c r="G14" s="218"/>
      <c r="H14" s="218"/>
      <c r="I14" s="1">
        <v>8</v>
      </c>
      <c r="J14" s="125"/>
      <c r="K14" s="7">
        <v>20506649</v>
      </c>
      <c r="L14" s="7">
        <v>21024046</v>
      </c>
    </row>
    <row r="15" spans="1:12" ht="12.75">
      <c r="A15" s="217" t="s">
        <v>231</v>
      </c>
      <c r="B15" s="218"/>
      <c r="C15" s="218"/>
      <c r="D15" s="218"/>
      <c r="E15" s="218"/>
      <c r="F15" s="218"/>
      <c r="G15" s="218"/>
      <c r="H15" s="218"/>
      <c r="I15" s="1">
        <v>9</v>
      </c>
      <c r="J15" s="125"/>
      <c r="K15" s="7">
        <v>516653</v>
      </c>
      <c r="L15" s="7"/>
    </row>
    <row r="16" spans="1:12" ht="12.75">
      <c r="A16" s="217" t="s">
        <v>232</v>
      </c>
      <c r="B16" s="218"/>
      <c r="C16" s="218"/>
      <c r="D16" s="218"/>
      <c r="E16" s="218"/>
      <c r="F16" s="218"/>
      <c r="G16" s="218"/>
      <c r="H16" s="218"/>
      <c r="I16" s="1">
        <v>10</v>
      </c>
      <c r="J16" s="125"/>
      <c r="K16" s="7">
        <v>10149</v>
      </c>
      <c r="L16" s="7">
        <v>2672</v>
      </c>
    </row>
    <row r="17" spans="1:12" ht="12.75">
      <c r="A17" s="217" t="s">
        <v>233</v>
      </c>
      <c r="B17" s="218"/>
      <c r="C17" s="218"/>
      <c r="D17" s="218"/>
      <c r="E17" s="218"/>
      <c r="F17" s="218"/>
      <c r="G17" s="218"/>
      <c r="H17" s="218"/>
      <c r="I17" s="1">
        <v>11</v>
      </c>
      <c r="J17" s="125"/>
      <c r="K17" s="7">
        <v>5646069</v>
      </c>
      <c r="L17" s="7">
        <v>5377528</v>
      </c>
    </row>
    <row r="18" spans="1:12" ht="12.75">
      <c r="A18" s="217" t="s">
        <v>234</v>
      </c>
      <c r="B18" s="218"/>
      <c r="C18" s="218"/>
      <c r="D18" s="218"/>
      <c r="E18" s="218"/>
      <c r="F18" s="218"/>
      <c r="G18" s="218"/>
      <c r="H18" s="218"/>
      <c r="I18" s="1">
        <v>12</v>
      </c>
      <c r="J18" s="125"/>
      <c r="K18" s="7">
        <v>83138408</v>
      </c>
      <c r="L18" s="7">
        <v>10187919</v>
      </c>
    </row>
    <row r="19" spans="1:12" ht="12.75">
      <c r="A19" s="229" t="s">
        <v>260</v>
      </c>
      <c r="B19" s="230"/>
      <c r="C19" s="230"/>
      <c r="D19" s="230"/>
      <c r="E19" s="230"/>
      <c r="F19" s="230"/>
      <c r="G19" s="230"/>
      <c r="H19" s="230"/>
      <c r="I19" s="1">
        <v>13</v>
      </c>
      <c r="J19" s="125"/>
      <c r="K19" s="126">
        <f>SUM(K13:K18)</f>
        <v>165700790</v>
      </c>
      <c r="L19" s="119">
        <f>SUM(L13:L18)</f>
        <v>81859776</v>
      </c>
    </row>
    <row r="20" spans="1:12" ht="21" customHeight="1">
      <c r="A20" s="229" t="s">
        <v>298</v>
      </c>
      <c r="B20" s="269"/>
      <c r="C20" s="269"/>
      <c r="D20" s="269"/>
      <c r="E20" s="269"/>
      <c r="F20" s="269"/>
      <c r="G20" s="269"/>
      <c r="H20" s="270"/>
      <c r="I20" s="1">
        <v>14</v>
      </c>
      <c r="J20" s="125"/>
      <c r="K20" s="126">
        <f>IF(K12&gt;K19,K12-K19,0)</f>
        <v>0</v>
      </c>
      <c r="L20" s="119">
        <f>IF(L12&gt;L19,L12-L19,0)</f>
        <v>6958625</v>
      </c>
    </row>
    <row r="21" spans="1:12" ht="21.75" customHeight="1">
      <c r="A21" s="271" t="s">
        <v>299</v>
      </c>
      <c r="B21" s="272"/>
      <c r="C21" s="272"/>
      <c r="D21" s="272"/>
      <c r="E21" s="272"/>
      <c r="F21" s="272"/>
      <c r="G21" s="272"/>
      <c r="H21" s="273"/>
      <c r="I21" s="1">
        <v>15</v>
      </c>
      <c r="J21" s="125"/>
      <c r="K21" s="126">
        <f>IF(K19&gt;K12,K19-K12,0)</f>
        <v>78123138</v>
      </c>
      <c r="L21" s="119">
        <f>IF(L19&gt;L12,L19-L12,0)</f>
        <v>0</v>
      </c>
    </row>
    <row r="22" spans="1:12" ht="12.75">
      <c r="A22" s="223" t="s">
        <v>235</v>
      </c>
      <c r="B22" s="249"/>
      <c r="C22" s="249"/>
      <c r="D22" s="249"/>
      <c r="E22" s="249"/>
      <c r="F22" s="249"/>
      <c r="G22" s="249"/>
      <c r="H22" s="249"/>
      <c r="I22" s="267"/>
      <c r="J22" s="267"/>
      <c r="K22" s="267"/>
      <c r="L22" s="268"/>
    </row>
    <row r="23" spans="1:12" ht="12.75">
      <c r="A23" s="217" t="s">
        <v>236</v>
      </c>
      <c r="B23" s="218"/>
      <c r="C23" s="218"/>
      <c r="D23" s="218"/>
      <c r="E23" s="218"/>
      <c r="F23" s="218"/>
      <c r="G23" s="218"/>
      <c r="H23" s="218"/>
      <c r="I23" s="1">
        <v>16</v>
      </c>
      <c r="J23" s="125"/>
      <c r="K23" s="7">
        <v>2900915</v>
      </c>
      <c r="L23" s="7">
        <v>2113109</v>
      </c>
    </row>
    <row r="24" spans="1:12" ht="12.75">
      <c r="A24" s="217" t="s">
        <v>237</v>
      </c>
      <c r="B24" s="218"/>
      <c r="C24" s="218"/>
      <c r="D24" s="218"/>
      <c r="E24" s="218"/>
      <c r="F24" s="218"/>
      <c r="G24" s="218"/>
      <c r="H24" s="218"/>
      <c r="I24" s="1">
        <v>17</v>
      </c>
      <c r="J24" s="125"/>
      <c r="K24" s="7">
        <v>3576020</v>
      </c>
      <c r="L24" s="7">
        <v>1804126</v>
      </c>
    </row>
    <row r="25" spans="1:12" ht="12.75">
      <c r="A25" s="217" t="s">
        <v>238</v>
      </c>
      <c r="B25" s="218"/>
      <c r="C25" s="218"/>
      <c r="D25" s="218"/>
      <c r="E25" s="218"/>
      <c r="F25" s="218"/>
      <c r="G25" s="218"/>
      <c r="H25" s="218"/>
      <c r="I25" s="1">
        <v>18</v>
      </c>
      <c r="J25" s="125"/>
      <c r="K25" s="7">
        <v>5047436</v>
      </c>
      <c r="L25" s="7">
        <v>19328494</v>
      </c>
    </row>
    <row r="26" spans="1:12" ht="12.75">
      <c r="A26" s="217" t="s">
        <v>239</v>
      </c>
      <c r="B26" s="218"/>
      <c r="C26" s="218"/>
      <c r="D26" s="218"/>
      <c r="E26" s="218"/>
      <c r="F26" s="218"/>
      <c r="G26" s="218"/>
      <c r="H26" s="218"/>
      <c r="I26" s="1">
        <v>19</v>
      </c>
      <c r="J26" s="125"/>
      <c r="K26" s="7">
        <v>208096650</v>
      </c>
      <c r="L26" s="7">
        <v>95447103</v>
      </c>
    </row>
    <row r="27" spans="1:12" ht="12.75">
      <c r="A27" s="217" t="s">
        <v>240</v>
      </c>
      <c r="B27" s="218"/>
      <c r="C27" s="218"/>
      <c r="D27" s="218"/>
      <c r="E27" s="218"/>
      <c r="F27" s="218"/>
      <c r="G27" s="218"/>
      <c r="H27" s="218"/>
      <c r="I27" s="1">
        <v>20</v>
      </c>
      <c r="J27" s="125"/>
      <c r="K27" s="5"/>
      <c r="L27" s="7"/>
    </row>
    <row r="28" spans="1:12" ht="12.75">
      <c r="A28" s="229" t="s">
        <v>261</v>
      </c>
      <c r="B28" s="230"/>
      <c r="C28" s="230"/>
      <c r="D28" s="230"/>
      <c r="E28" s="230"/>
      <c r="F28" s="230"/>
      <c r="G28" s="230"/>
      <c r="H28" s="230"/>
      <c r="I28" s="1">
        <v>21</v>
      </c>
      <c r="J28" s="125"/>
      <c r="K28" s="126">
        <f>SUM(K23:K27)</f>
        <v>219621021</v>
      </c>
      <c r="L28" s="119">
        <f>SUM(L23:L27)</f>
        <v>118692832</v>
      </c>
    </row>
    <row r="29" spans="1:12" ht="12.75">
      <c r="A29" s="217" t="s">
        <v>241</v>
      </c>
      <c r="B29" s="218"/>
      <c r="C29" s="218"/>
      <c r="D29" s="218"/>
      <c r="E29" s="218"/>
      <c r="F29" s="218"/>
      <c r="G29" s="218"/>
      <c r="H29" s="218"/>
      <c r="I29" s="1">
        <v>22</v>
      </c>
      <c r="J29" s="125"/>
      <c r="K29" s="7">
        <v>2991546</v>
      </c>
      <c r="L29" s="7">
        <v>31881508</v>
      </c>
    </row>
    <row r="30" spans="1:12" ht="12.75">
      <c r="A30" s="217" t="s">
        <v>242</v>
      </c>
      <c r="B30" s="218"/>
      <c r="C30" s="218"/>
      <c r="D30" s="218"/>
      <c r="E30" s="218"/>
      <c r="F30" s="218"/>
      <c r="G30" s="218"/>
      <c r="H30" s="218"/>
      <c r="I30" s="1">
        <v>23</v>
      </c>
      <c r="J30" s="125"/>
      <c r="K30" s="7">
        <v>14799627</v>
      </c>
      <c r="L30" s="7">
        <v>11417400</v>
      </c>
    </row>
    <row r="31" spans="1:12" ht="12.75">
      <c r="A31" s="217" t="s">
        <v>243</v>
      </c>
      <c r="B31" s="218"/>
      <c r="C31" s="218"/>
      <c r="D31" s="218"/>
      <c r="E31" s="218"/>
      <c r="F31" s="218"/>
      <c r="G31" s="218"/>
      <c r="H31" s="218"/>
      <c r="I31" s="1">
        <v>24</v>
      </c>
      <c r="J31" s="125"/>
      <c r="K31" s="5"/>
      <c r="L31" s="7"/>
    </row>
    <row r="32" spans="1:12" ht="12.75">
      <c r="A32" s="229" t="s">
        <v>289</v>
      </c>
      <c r="B32" s="230"/>
      <c r="C32" s="230"/>
      <c r="D32" s="230"/>
      <c r="E32" s="230"/>
      <c r="F32" s="230"/>
      <c r="G32" s="230"/>
      <c r="H32" s="230"/>
      <c r="I32" s="1">
        <v>25</v>
      </c>
      <c r="J32" s="125"/>
      <c r="K32" s="126">
        <f>SUM(K29:K31)</f>
        <v>17791173</v>
      </c>
      <c r="L32" s="119">
        <f>SUM(L29:L31)</f>
        <v>43298908</v>
      </c>
    </row>
    <row r="33" spans="1:12" ht="21.75" customHeight="1">
      <c r="A33" s="229" t="s">
        <v>300</v>
      </c>
      <c r="B33" s="230"/>
      <c r="C33" s="230"/>
      <c r="D33" s="230"/>
      <c r="E33" s="230"/>
      <c r="F33" s="230"/>
      <c r="G33" s="230"/>
      <c r="H33" s="230"/>
      <c r="I33" s="1">
        <v>26</v>
      </c>
      <c r="J33" s="125"/>
      <c r="K33" s="126">
        <f>IF(K28&gt;K32,K28-K32,0)</f>
        <v>201829848</v>
      </c>
      <c r="L33" s="119">
        <f>IF(L28&gt;L32,L28-L32,0)</f>
        <v>75393924</v>
      </c>
    </row>
    <row r="34" spans="1:12" ht="24" customHeight="1">
      <c r="A34" s="229" t="s">
        <v>301</v>
      </c>
      <c r="B34" s="230"/>
      <c r="C34" s="230"/>
      <c r="D34" s="230"/>
      <c r="E34" s="230"/>
      <c r="F34" s="230"/>
      <c r="G34" s="230"/>
      <c r="H34" s="230"/>
      <c r="I34" s="1">
        <v>27</v>
      </c>
      <c r="J34" s="125"/>
      <c r="K34" s="126">
        <f>IF(K32&gt;K28,K32-K28,0)</f>
        <v>0</v>
      </c>
      <c r="L34" s="119">
        <f>IF(L32&gt;L28,L32-L28,0)</f>
        <v>0</v>
      </c>
    </row>
    <row r="35" spans="1:12" ht="12.75">
      <c r="A35" s="223" t="s">
        <v>244</v>
      </c>
      <c r="B35" s="249"/>
      <c r="C35" s="249"/>
      <c r="D35" s="249"/>
      <c r="E35" s="249"/>
      <c r="F35" s="249"/>
      <c r="G35" s="249"/>
      <c r="H35" s="249"/>
      <c r="I35" s="267"/>
      <c r="J35" s="267"/>
      <c r="K35" s="267"/>
      <c r="L35" s="268"/>
    </row>
    <row r="36" spans="1:12" ht="12.75">
      <c r="A36" s="217" t="s">
        <v>245</v>
      </c>
      <c r="B36" s="218"/>
      <c r="C36" s="218"/>
      <c r="D36" s="218"/>
      <c r="E36" s="218"/>
      <c r="F36" s="218"/>
      <c r="G36" s="218"/>
      <c r="H36" s="218"/>
      <c r="I36" s="1">
        <v>28</v>
      </c>
      <c r="J36" s="125"/>
      <c r="K36" s="5">
        <v>0</v>
      </c>
      <c r="L36" s="7">
        <v>0</v>
      </c>
    </row>
    <row r="37" spans="1:12" ht="12.75">
      <c r="A37" s="217" t="s">
        <v>246</v>
      </c>
      <c r="B37" s="218"/>
      <c r="C37" s="218"/>
      <c r="D37" s="218"/>
      <c r="E37" s="218"/>
      <c r="F37" s="218"/>
      <c r="G37" s="218"/>
      <c r="H37" s="218"/>
      <c r="I37" s="1">
        <v>29</v>
      </c>
      <c r="J37" s="125"/>
      <c r="K37" s="7">
        <v>8286617</v>
      </c>
      <c r="L37" s="7">
        <v>67422852</v>
      </c>
    </row>
    <row r="38" spans="1:12" ht="12.75">
      <c r="A38" s="217" t="s">
        <v>247</v>
      </c>
      <c r="B38" s="218"/>
      <c r="C38" s="218"/>
      <c r="D38" s="218"/>
      <c r="E38" s="218"/>
      <c r="F38" s="218"/>
      <c r="G38" s="218"/>
      <c r="H38" s="218"/>
      <c r="I38" s="1">
        <v>30</v>
      </c>
      <c r="J38" s="125"/>
      <c r="K38" s="7">
        <v>2026374</v>
      </c>
      <c r="L38" s="7">
        <v>162478816</v>
      </c>
    </row>
    <row r="39" spans="1:12" ht="12.75">
      <c r="A39" s="229" t="s">
        <v>262</v>
      </c>
      <c r="B39" s="230"/>
      <c r="C39" s="230"/>
      <c r="D39" s="230"/>
      <c r="E39" s="230"/>
      <c r="F39" s="230"/>
      <c r="G39" s="230"/>
      <c r="H39" s="230"/>
      <c r="I39" s="1">
        <v>31</v>
      </c>
      <c r="J39" s="125"/>
      <c r="K39" s="126">
        <f>SUM(K36:K38)</f>
        <v>10312991</v>
      </c>
      <c r="L39" s="119">
        <f>SUM(L36:L38)</f>
        <v>229901668</v>
      </c>
    </row>
    <row r="40" spans="1:12" ht="12.75">
      <c r="A40" s="217" t="s">
        <v>248</v>
      </c>
      <c r="B40" s="218"/>
      <c r="C40" s="218"/>
      <c r="D40" s="218"/>
      <c r="E40" s="218"/>
      <c r="F40" s="218"/>
      <c r="G40" s="218"/>
      <c r="H40" s="218"/>
      <c r="I40" s="1">
        <v>32</v>
      </c>
      <c r="J40" s="125"/>
      <c r="K40" s="7">
        <v>340000</v>
      </c>
      <c r="L40" s="7">
        <v>340000</v>
      </c>
    </row>
    <row r="41" spans="1:12" ht="12.75">
      <c r="A41" s="217" t="s">
        <v>249</v>
      </c>
      <c r="B41" s="218"/>
      <c r="C41" s="218"/>
      <c r="D41" s="218"/>
      <c r="E41" s="218"/>
      <c r="F41" s="218"/>
      <c r="G41" s="218"/>
      <c r="H41" s="218"/>
      <c r="I41" s="1">
        <v>33</v>
      </c>
      <c r="J41" s="125"/>
      <c r="K41" s="7">
        <v>30751068</v>
      </c>
      <c r="L41" s="7">
        <v>30766728</v>
      </c>
    </row>
    <row r="42" spans="1:12" ht="12.75">
      <c r="A42" s="217" t="s">
        <v>250</v>
      </c>
      <c r="B42" s="218"/>
      <c r="C42" s="218"/>
      <c r="D42" s="218"/>
      <c r="E42" s="218"/>
      <c r="F42" s="218"/>
      <c r="G42" s="218"/>
      <c r="H42" s="218"/>
      <c r="I42" s="1">
        <v>34</v>
      </c>
      <c r="J42" s="125"/>
      <c r="K42" s="7"/>
      <c r="L42" s="7"/>
    </row>
    <row r="43" spans="1:12" ht="12.75">
      <c r="A43" s="217" t="s">
        <v>251</v>
      </c>
      <c r="B43" s="218"/>
      <c r="C43" s="218"/>
      <c r="D43" s="218"/>
      <c r="E43" s="218"/>
      <c r="F43" s="218"/>
      <c r="G43" s="218"/>
      <c r="H43" s="218"/>
      <c r="I43" s="1">
        <v>35</v>
      </c>
      <c r="J43" s="125"/>
      <c r="K43" s="7"/>
      <c r="L43" s="7"/>
    </row>
    <row r="44" spans="1:12" ht="12.75">
      <c r="A44" s="217" t="s">
        <v>252</v>
      </c>
      <c r="B44" s="218"/>
      <c r="C44" s="218"/>
      <c r="D44" s="218"/>
      <c r="E44" s="218"/>
      <c r="F44" s="218"/>
      <c r="G44" s="218"/>
      <c r="H44" s="218"/>
      <c r="I44" s="1">
        <v>36</v>
      </c>
      <c r="J44" s="125"/>
      <c r="K44" s="7">
        <v>223715237</v>
      </c>
      <c r="L44" s="7">
        <v>124764224</v>
      </c>
    </row>
    <row r="45" spans="1:12" ht="12.75">
      <c r="A45" s="229" t="s">
        <v>290</v>
      </c>
      <c r="B45" s="230"/>
      <c r="C45" s="230"/>
      <c r="D45" s="230"/>
      <c r="E45" s="230"/>
      <c r="F45" s="230"/>
      <c r="G45" s="230"/>
      <c r="H45" s="230"/>
      <c r="I45" s="1">
        <v>37</v>
      </c>
      <c r="J45" s="125"/>
      <c r="K45" s="126">
        <f>SUM(K40:K44)</f>
        <v>254806305</v>
      </c>
      <c r="L45" s="119">
        <f>SUM(L40:L44)</f>
        <v>155870952</v>
      </c>
    </row>
    <row r="46" spans="1:12" ht="21" customHeight="1">
      <c r="A46" s="229" t="s">
        <v>302</v>
      </c>
      <c r="B46" s="230"/>
      <c r="C46" s="230"/>
      <c r="D46" s="230"/>
      <c r="E46" s="230"/>
      <c r="F46" s="230"/>
      <c r="G46" s="230"/>
      <c r="H46" s="230"/>
      <c r="I46" s="1">
        <v>38</v>
      </c>
      <c r="J46" s="125"/>
      <c r="K46" s="126">
        <f>IF(K39&gt;K45,K39-K45,0)</f>
        <v>0</v>
      </c>
      <c r="L46" s="119">
        <f>IF(L39&gt;L45,L39-L45,0)</f>
        <v>74030716</v>
      </c>
    </row>
    <row r="47" spans="1:12" ht="21.75" customHeight="1">
      <c r="A47" s="229" t="s">
        <v>303</v>
      </c>
      <c r="B47" s="230"/>
      <c r="C47" s="230"/>
      <c r="D47" s="230"/>
      <c r="E47" s="230"/>
      <c r="F47" s="230"/>
      <c r="G47" s="230"/>
      <c r="H47" s="230"/>
      <c r="I47" s="1">
        <v>39</v>
      </c>
      <c r="J47" s="125"/>
      <c r="K47" s="126">
        <f>IF(K45&gt;K39,K45-K39,0)</f>
        <v>244493314</v>
      </c>
      <c r="L47" s="119">
        <f>IF(L45&gt;L39,L45-L39,0)</f>
        <v>0</v>
      </c>
    </row>
    <row r="48" spans="1:12" ht="12.75">
      <c r="A48" s="229" t="s">
        <v>253</v>
      </c>
      <c r="B48" s="230"/>
      <c r="C48" s="230"/>
      <c r="D48" s="230"/>
      <c r="E48" s="230"/>
      <c r="F48" s="230"/>
      <c r="G48" s="230"/>
      <c r="H48" s="230"/>
      <c r="I48" s="1">
        <v>40</v>
      </c>
      <c r="J48" s="125"/>
      <c r="K48" s="126">
        <f>IF(K20-K21+K33-K34+K46-K47&gt;0,K20-K21+K33-K34+K46-K47,0)</f>
        <v>0</v>
      </c>
      <c r="L48" s="119">
        <f>IF(L20-L21+L33-L34+L46-L47&gt;0,L20-L21+L33-L34+L46-L47,0)</f>
        <v>156383265</v>
      </c>
    </row>
    <row r="49" spans="1:12" ht="12.75">
      <c r="A49" s="229" t="s">
        <v>254</v>
      </c>
      <c r="B49" s="230"/>
      <c r="C49" s="230"/>
      <c r="D49" s="230"/>
      <c r="E49" s="230"/>
      <c r="F49" s="230"/>
      <c r="G49" s="230"/>
      <c r="H49" s="230"/>
      <c r="I49" s="1">
        <v>41</v>
      </c>
      <c r="J49" s="125"/>
      <c r="K49" s="126">
        <f>IF(K21-K20+K34-K33+K47-K46&gt;0,K21-K20+K34-K33+K47-K46,0)</f>
        <v>120786604</v>
      </c>
      <c r="L49" s="119">
        <f>IF(L21-L20+L34-L33+L47-L46&gt;0,L21-L20+L34-L33+L47-L46,0)</f>
        <v>0</v>
      </c>
    </row>
    <row r="50" spans="1:12" ht="12.75">
      <c r="A50" s="229" t="s">
        <v>255</v>
      </c>
      <c r="B50" s="230"/>
      <c r="C50" s="230"/>
      <c r="D50" s="230"/>
      <c r="E50" s="230"/>
      <c r="F50" s="230"/>
      <c r="G50" s="230"/>
      <c r="H50" s="230"/>
      <c r="I50" s="1">
        <v>42</v>
      </c>
      <c r="J50" s="127" t="s">
        <v>296</v>
      </c>
      <c r="K50" s="7">
        <v>163325576</v>
      </c>
      <c r="L50" s="7">
        <v>42538972</v>
      </c>
    </row>
    <row r="51" spans="1:12" ht="12.75">
      <c r="A51" s="229" t="s">
        <v>256</v>
      </c>
      <c r="B51" s="230"/>
      <c r="C51" s="230"/>
      <c r="D51" s="230"/>
      <c r="E51" s="230"/>
      <c r="F51" s="230"/>
      <c r="G51" s="230"/>
      <c r="H51" s="230"/>
      <c r="I51" s="1">
        <v>43</v>
      </c>
      <c r="J51" s="125"/>
      <c r="K51" s="7"/>
      <c r="L51" s="7">
        <v>156383265</v>
      </c>
    </row>
    <row r="52" spans="1:12" ht="12.75">
      <c r="A52" s="229" t="s">
        <v>257</v>
      </c>
      <c r="B52" s="230"/>
      <c r="C52" s="230"/>
      <c r="D52" s="230"/>
      <c r="E52" s="230"/>
      <c r="F52" s="230"/>
      <c r="G52" s="230"/>
      <c r="H52" s="230"/>
      <c r="I52" s="1">
        <v>44</v>
      </c>
      <c r="J52" s="125"/>
      <c r="K52" s="7">
        <v>120786604</v>
      </c>
      <c r="L52" s="7"/>
    </row>
    <row r="53" spans="1:12" ht="12.75">
      <c r="A53" s="271" t="s">
        <v>258</v>
      </c>
      <c r="B53" s="274"/>
      <c r="C53" s="274"/>
      <c r="D53" s="274"/>
      <c r="E53" s="274"/>
      <c r="F53" s="274"/>
      <c r="G53" s="274"/>
      <c r="H53" s="274"/>
      <c r="I53" s="4">
        <v>45</v>
      </c>
      <c r="J53" s="128" t="s">
        <v>296</v>
      </c>
      <c r="K53" s="129">
        <f>K50+K51-K52</f>
        <v>42538972</v>
      </c>
      <c r="L53" s="123">
        <f>L50+L51-L52</f>
        <v>198922237</v>
      </c>
    </row>
    <row r="54" spans="1:12" ht="12.7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L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L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L6"/>
    <mergeCell ref="A7:H7"/>
    <mergeCell ref="A8:H8"/>
    <mergeCell ref="A3:L3"/>
    <mergeCell ref="A1:L1"/>
    <mergeCell ref="A2:L2"/>
    <mergeCell ref="A4:H4"/>
    <mergeCell ref="A9:H9"/>
    <mergeCell ref="A10:H10"/>
  </mergeCells>
  <dataValidations count="4">
    <dataValidation allowBlank="1" sqref="M1:IV65536 A1:L3 A5:I65536 J5:L6 J22:L22 J35:L35 J54:L65536"/>
    <dataValidation type="whole" operator="greaterThanOrEqual" allowBlank="1" showInputMessage="1" showErrorMessage="1" errorTitle="Pogrešan unos" error="Mogu se unijeti samo cjelobrojne pozitivne vrijednosti." sqref="K28:L28 K32:L34 K12:L12 K19:L21 K39:L39 K45:L49">
      <formula1>0</formula1>
    </dataValidation>
    <dataValidation type="whole" operator="notEqual" allowBlank="1" showInputMessage="1" showErrorMessage="1" errorTitle="Pogrešan unos" error="Mogu se unijeti samo cjelobrojne vrijednosti." sqref="K29:L31 K23:L27 K7:L11 K13:L18 K40:L44 K36:L38 K50:L52">
      <formula1>9999999998</formula1>
    </dataValidation>
    <dataValidation type="whole" operator="notEqual" allowBlank="1" showInputMessage="1" showErrorMessage="1" errorTitle="Pogrešan unos" error="Mogu se unijeti samo cjelobrojne pozitivne vrijednosti." sqref="K53:L53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125" zoomScaleSheetLayoutView="125" zoomScalePageLayoutView="0" workbookViewId="0" topLeftCell="A1">
      <selection activeCell="A38" sqref="A38"/>
    </sheetView>
  </sheetViews>
  <sheetFormatPr defaultColWidth="9.140625" defaultRowHeight="12.75"/>
  <cols>
    <col min="1" max="4" width="9.140625" style="53" customWidth="1"/>
    <col min="5" max="5" width="10.140625" style="53" bestFit="1" customWidth="1"/>
    <col min="6" max="10" width="9.140625" style="53" customWidth="1"/>
    <col min="11" max="11" width="10.7109375" style="53" customWidth="1"/>
    <col min="12" max="12" width="10.8515625" style="53" customWidth="1"/>
    <col min="13" max="16384" width="9.140625" style="53" customWidth="1"/>
  </cols>
  <sheetData>
    <row r="1" spans="1:13" ht="12.75" customHeight="1">
      <c r="A1" s="279" t="s">
        <v>264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52"/>
    </row>
    <row r="2" spans="1:13" ht="15.75">
      <c r="A2" s="33"/>
      <c r="B2" s="51"/>
      <c r="C2" s="289" t="s">
        <v>265</v>
      </c>
      <c r="D2" s="289"/>
      <c r="E2" s="54" t="s">
        <v>305</v>
      </c>
      <c r="F2" s="112" t="s">
        <v>19</v>
      </c>
      <c r="G2" s="290" t="s">
        <v>306</v>
      </c>
      <c r="H2" s="291"/>
      <c r="I2" s="111" t="s">
        <v>263</v>
      </c>
      <c r="J2" s="111"/>
      <c r="K2" s="51"/>
      <c r="L2" s="51"/>
      <c r="M2" s="55"/>
    </row>
    <row r="3" spans="1:12" ht="23.25" customHeight="1">
      <c r="A3" s="292" t="s">
        <v>50</v>
      </c>
      <c r="B3" s="292"/>
      <c r="C3" s="292"/>
      <c r="D3" s="292"/>
      <c r="E3" s="292"/>
      <c r="F3" s="292"/>
      <c r="G3" s="292"/>
      <c r="H3" s="292"/>
      <c r="I3" s="57" t="s">
        <v>51</v>
      </c>
      <c r="J3" s="57" t="s">
        <v>293</v>
      </c>
      <c r="K3" s="58" t="s">
        <v>266</v>
      </c>
      <c r="L3" s="58" t="s">
        <v>267</v>
      </c>
    </row>
    <row r="4" spans="1:12" ht="12.75">
      <c r="A4" s="293">
        <v>1</v>
      </c>
      <c r="B4" s="293"/>
      <c r="C4" s="293"/>
      <c r="D4" s="293"/>
      <c r="E4" s="293"/>
      <c r="F4" s="293"/>
      <c r="G4" s="293"/>
      <c r="H4" s="293"/>
      <c r="I4" s="60">
        <v>2</v>
      </c>
      <c r="J4" s="60" t="s">
        <v>3</v>
      </c>
      <c r="K4" s="59" t="s">
        <v>4</v>
      </c>
      <c r="L4" s="59" t="s">
        <v>295</v>
      </c>
    </row>
    <row r="5" spans="1:12" ht="12.75">
      <c r="A5" s="281" t="s">
        <v>268</v>
      </c>
      <c r="B5" s="282"/>
      <c r="C5" s="282"/>
      <c r="D5" s="282"/>
      <c r="E5" s="282"/>
      <c r="F5" s="282"/>
      <c r="G5" s="282"/>
      <c r="H5" s="282"/>
      <c r="I5" s="34">
        <v>1</v>
      </c>
      <c r="J5" s="131"/>
      <c r="K5" s="35">
        <v>1028847600</v>
      </c>
      <c r="L5" s="35">
        <v>1028847600</v>
      </c>
    </row>
    <row r="6" spans="1:12" ht="12.75">
      <c r="A6" s="281" t="s">
        <v>269</v>
      </c>
      <c r="B6" s="282"/>
      <c r="C6" s="282"/>
      <c r="D6" s="282"/>
      <c r="E6" s="282"/>
      <c r="F6" s="282"/>
      <c r="G6" s="282"/>
      <c r="H6" s="282"/>
      <c r="I6" s="34">
        <v>2</v>
      </c>
      <c r="J6" s="34"/>
      <c r="K6" s="36">
        <v>719579</v>
      </c>
      <c r="L6" s="36">
        <v>719579</v>
      </c>
    </row>
    <row r="7" spans="1:12" ht="12.75">
      <c r="A7" s="281" t="s">
        <v>270</v>
      </c>
      <c r="B7" s="282"/>
      <c r="C7" s="282"/>
      <c r="D7" s="282"/>
      <c r="E7" s="282"/>
      <c r="F7" s="282"/>
      <c r="G7" s="282"/>
      <c r="H7" s="282"/>
      <c r="I7" s="34">
        <v>3</v>
      </c>
      <c r="J7" s="34"/>
      <c r="K7" s="36">
        <v>160743015</v>
      </c>
      <c r="L7" s="36">
        <v>197000749</v>
      </c>
    </row>
    <row r="8" spans="1:12" ht="12.75">
      <c r="A8" s="281" t="s">
        <v>271</v>
      </c>
      <c r="B8" s="282"/>
      <c r="C8" s="282"/>
      <c r="D8" s="282"/>
      <c r="E8" s="282"/>
      <c r="F8" s="282"/>
      <c r="G8" s="282"/>
      <c r="H8" s="282"/>
      <c r="I8" s="34">
        <v>4</v>
      </c>
      <c r="J8" s="34"/>
      <c r="K8" s="36">
        <v>36408610</v>
      </c>
      <c r="L8" s="36">
        <v>41085994</v>
      </c>
    </row>
    <row r="9" spans="1:12" ht="12.75">
      <c r="A9" s="281" t="s">
        <v>272</v>
      </c>
      <c r="B9" s="282"/>
      <c r="C9" s="282"/>
      <c r="D9" s="282"/>
      <c r="E9" s="282"/>
      <c r="F9" s="282"/>
      <c r="G9" s="282"/>
      <c r="H9" s="282"/>
      <c r="I9" s="34">
        <v>5</v>
      </c>
      <c r="J9" s="34"/>
      <c r="K9" s="36">
        <v>70648218</v>
      </c>
      <c r="L9" s="36">
        <v>109155582</v>
      </c>
    </row>
    <row r="10" spans="1:12" ht="12.75">
      <c r="A10" s="281" t="s">
        <v>273</v>
      </c>
      <c r="B10" s="282"/>
      <c r="C10" s="282"/>
      <c r="D10" s="282"/>
      <c r="E10" s="282"/>
      <c r="F10" s="282"/>
      <c r="G10" s="282"/>
      <c r="H10" s="282"/>
      <c r="I10" s="34">
        <v>6</v>
      </c>
      <c r="J10" s="34"/>
      <c r="K10" s="36"/>
      <c r="L10" s="36"/>
    </row>
    <row r="11" spans="1:12" ht="12.75">
      <c r="A11" s="281" t="s">
        <v>274</v>
      </c>
      <c r="B11" s="282"/>
      <c r="C11" s="282"/>
      <c r="D11" s="282"/>
      <c r="E11" s="282"/>
      <c r="F11" s="282"/>
      <c r="G11" s="282"/>
      <c r="H11" s="282"/>
      <c r="I11" s="34">
        <v>7</v>
      </c>
      <c r="J11" s="34"/>
      <c r="K11" s="36"/>
      <c r="L11" s="36"/>
    </row>
    <row r="12" spans="1:12" ht="12.75">
      <c r="A12" s="281" t="s">
        <v>275</v>
      </c>
      <c r="B12" s="282"/>
      <c r="C12" s="282"/>
      <c r="D12" s="282"/>
      <c r="E12" s="282"/>
      <c r="F12" s="282"/>
      <c r="G12" s="282"/>
      <c r="H12" s="282"/>
      <c r="I12" s="34">
        <v>8</v>
      </c>
      <c r="J12" s="34"/>
      <c r="K12" s="36"/>
      <c r="L12" s="36"/>
    </row>
    <row r="13" spans="1:12" ht="12.75">
      <c r="A13" s="281" t="s">
        <v>276</v>
      </c>
      <c r="B13" s="282"/>
      <c r="C13" s="282"/>
      <c r="D13" s="282"/>
      <c r="E13" s="282"/>
      <c r="F13" s="282"/>
      <c r="G13" s="282"/>
      <c r="H13" s="282"/>
      <c r="I13" s="34">
        <v>9</v>
      </c>
      <c r="J13" s="34"/>
      <c r="K13" s="36"/>
      <c r="L13" s="36"/>
    </row>
    <row r="14" spans="1:12" ht="12.75">
      <c r="A14" s="283" t="s">
        <v>277</v>
      </c>
      <c r="B14" s="284"/>
      <c r="C14" s="284"/>
      <c r="D14" s="284"/>
      <c r="E14" s="284"/>
      <c r="F14" s="284"/>
      <c r="G14" s="284"/>
      <c r="H14" s="284"/>
      <c r="I14" s="34">
        <v>10</v>
      </c>
      <c r="J14" s="34">
        <v>30</v>
      </c>
      <c r="K14" s="132">
        <f>SUM(K5:K13)</f>
        <v>1297367022</v>
      </c>
      <c r="L14" s="132">
        <f>SUM(L5:L13)</f>
        <v>1376809504</v>
      </c>
    </row>
    <row r="15" spans="1:12" ht="12.75">
      <c r="A15" s="281" t="s">
        <v>278</v>
      </c>
      <c r="B15" s="282"/>
      <c r="C15" s="282"/>
      <c r="D15" s="282"/>
      <c r="E15" s="282"/>
      <c r="F15" s="282"/>
      <c r="G15" s="282"/>
      <c r="H15" s="282"/>
      <c r="I15" s="34">
        <v>11</v>
      </c>
      <c r="J15" s="34"/>
      <c r="K15" s="36">
        <v>217531</v>
      </c>
      <c r="L15" s="36">
        <v>58642</v>
      </c>
    </row>
    <row r="16" spans="1:12" ht="12.75">
      <c r="A16" s="281" t="s">
        <v>279</v>
      </c>
      <c r="B16" s="282"/>
      <c r="C16" s="282"/>
      <c r="D16" s="282"/>
      <c r="E16" s="282"/>
      <c r="F16" s="282"/>
      <c r="G16" s="282"/>
      <c r="H16" s="282"/>
      <c r="I16" s="34">
        <v>12</v>
      </c>
      <c r="J16" s="34"/>
      <c r="K16" s="36"/>
      <c r="L16" s="36"/>
    </row>
    <row r="17" spans="1:12" ht="12.75">
      <c r="A17" s="281" t="s">
        <v>280</v>
      </c>
      <c r="B17" s="282"/>
      <c r="C17" s="282"/>
      <c r="D17" s="282"/>
      <c r="E17" s="282"/>
      <c r="F17" s="282"/>
      <c r="G17" s="282"/>
      <c r="H17" s="282"/>
      <c r="I17" s="34">
        <v>13</v>
      </c>
      <c r="J17" s="34"/>
      <c r="K17" s="36"/>
      <c r="L17" s="36"/>
    </row>
    <row r="18" spans="1:12" ht="12.75">
      <c r="A18" s="281" t="s">
        <v>281</v>
      </c>
      <c r="B18" s="282"/>
      <c r="C18" s="282"/>
      <c r="D18" s="282"/>
      <c r="E18" s="282"/>
      <c r="F18" s="282"/>
      <c r="G18" s="282"/>
      <c r="H18" s="282"/>
      <c r="I18" s="34">
        <v>14</v>
      </c>
      <c r="J18" s="34"/>
      <c r="K18" s="36"/>
      <c r="L18" s="36"/>
    </row>
    <row r="19" spans="1:12" ht="12.75">
      <c r="A19" s="281" t="s">
        <v>282</v>
      </c>
      <c r="B19" s="282"/>
      <c r="C19" s="282"/>
      <c r="D19" s="282"/>
      <c r="E19" s="282"/>
      <c r="F19" s="282"/>
      <c r="G19" s="282"/>
      <c r="H19" s="282"/>
      <c r="I19" s="34">
        <v>15</v>
      </c>
      <c r="J19" s="34"/>
      <c r="K19" s="36"/>
      <c r="L19" s="36"/>
    </row>
    <row r="20" spans="1:12" ht="12.75">
      <c r="A20" s="281" t="s">
        <v>283</v>
      </c>
      <c r="B20" s="282"/>
      <c r="C20" s="282"/>
      <c r="D20" s="282"/>
      <c r="E20" s="282"/>
      <c r="F20" s="282"/>
      <c r="G20" s="282"/>
      <c r="H20" s="282"/>
      <c r="I20" s="34">
        <v>16</v>
      </c>
      <c r="J20" s="34"/>
      <c r="K20" s="36">
        <v>40517755</v>
      </c>
      <c r="L20" s="36">
        <v>79383840</v>
      </c>
    </row>
    <row r="21" spans="1:12" ht="12.75">
      <c r="A21" s="283" t="s">
        <v>284</v>
      </c>
      <c r="B21" s="284"/>
      <c r="C21" s="284"/>
      <c r="D21" s="284"/>
      <c r="E21" s="284"/>
      <c r="F21" s="284"/>
      <c r="G21" s="284"/>
      <c r="H21" s="284"/>
      <c r="I21" s="34">
        <v>17</v>
      </c>
      <c r="J21" s="130"/>
      <c r="K21" s="133">
        <f>SUM(K15:K20)</f>
        <v>40735286</v>
      </c>
      <c r="L21" s="133">
        <f>SUM(L15:L20)</f>
        <v>79442482</v>
      </c>
    </row>
    <row r="22" spans="1:12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7"/>
      <c r="L22" s="288"/>
    </row>
    <row r="23" spans="1:12" ht="12.75">
      <c r="A23" s="275" t="s">
        <v>285</v>
      </c>
      <c r="B23" s="276"/>
      <c r="C23" s="276"/>
      <c r="D23" s="276"/>
      <c r="E23" s="276"/>
      <c r="F23" s="276"/>
      <c r="G23" s="276"/>
      <c r="H23" s="276"/>
      <c r="I23" s="37">
        <v>18</v>
      </c>
      <c r="J23" s="37"/>
      <c r="K23" s="35"/>
      <c r="L23" s="35"/>
    </row>
    <row r="24" spans="1:12" ht="17.25" customHeight="1">
      <c r="A24" s="277" t="s">
        <v>286</v>
      </c>
      <c r="B24" s="278"/>
      <c r="C24" s="278"/>
      <c r="D24" s="278"/>
      <c r="E24" s="278"/>
      <c r="F24" s="278"/>
      <c r="G24" s="278"/>
      <c r="H24" s="278"/>
      <c r="I24" s="38">
        <v>19</v>
      </c>
      <c r="J24" s="38"/>
      <c r="K24" s="56"/>
      <c r="L24" s="56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L1"/>
    <mergeCell ref="A19:H19"/>
    <mergeCell ref="A20:H20"/>
    <mergeCell ref="A21:H21"/>
    <mergeCell ref="A22:L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G2:L2 E2 A2:B2 M1:IV65536 A4:I65536 J4:L4 J22:L65536"/>
    <dataValidation type="whole" operator="greaterThanOrEqual" allowBlank="1" showInputMessage="1" showErrorMessage="1" errorTitle="Pogrešan unos" error="Mogu se unijeti samo cjelobrojne pozitivne vrijednosti." sqref="K14:L14 K21:L21">
      <formula1>0</formula1>
    </dataValidation>
    <dataValidation type="whole" operator="notEqual" allowBlank="1" showInputMessage="1" showErrorMessage="1" errorTitle="Pogrešan unos" error="Mogu se unijeti samo cjelobrojne vrijednosti." sqref="K5:L13 K15:L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2013-04-02T07:26:59Z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KONCAR-227-7723</vt:lpwstr>
  </property>
  <property fmtid="{D5CDD505-2E9C-101B-9397-08002B2CF9AE}" pid="6" name="_dlc_DocIdItemGuid">
    <vt:lpwstr>e8b2e428-6e28-4c86-b183-a7a549362f72</vt:lpwstr>
  </property>
  <property fmtid="{D5CDD505-2E9C-101B-9397-08002B2CF9AE}" pid="7" name="_dlc_DocIdUrl">
    <vt:lpwstr>http://koncarintranet/kddintranet/1511/uču/_layouts/DocIdRedir.aspx?ID=KONCAR-227-7723, KONCAR-227-7723</vt:lpwstr>
  </property>
</Properties>
</file>