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  <sheet name="POPIS SUBJEKATA KONSOLIDACIJE" sheetId="7" r:id="rId7"/>
  </sheets>
  <definedNames/>
  <calcPr fullCalcOnLoad="1"/>
</workbook>
</file>

<file path=xl/sharedStrings.xml><?xml version="1.0" encoding="utf-8"?>
<sst xmlns="http://schemas.openxmlformats.org/spreadsheetml/2006/main" count="328" uniqueCount="287">
  <si>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</si>
  <si>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</si>
  <si>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</si>
  <si>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</si>
  <si>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</si>
  <si>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</si>
  <si>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</si>
  <si>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</si>
  <si>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</si>
  <si>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</si>
  <si>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</si>
  <si>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</si>
  <si>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</si>
  <si>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</si>
  <si>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</si>
  <si>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</si>
  <si>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</si>
  <si>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</si>
  <si>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</si>
  <si>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</si>
  <si>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</si>
  <si>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</si>
  <si>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</si>
  <si>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</si>
  <si>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</si>
  <si>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</si>
  <si>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</si>
  <si>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</si>
  <si>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</si>
  <si>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</si>
  <si>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</si>
  <si>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</si>
  <si>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</si>
  <si>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</si>
  <si>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</si>
  <si>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</si>
  <si>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</si>
  <si>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</si>
  <si>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</si>
  <si>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</si>
  <si>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</si>
  <si>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</si>
  <si>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</si>
  <si>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</si>
  <si>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</si>
  <si>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</si>
  <si>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</si>
  <si>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</si>
  <si>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</si>
  <si>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</si>
  <si>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</si>
  <si>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</si>
  <si>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</si>
  <si>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</si>
  <si>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</si>
  <si>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</si>
  <si>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</si>
  <si>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</si>
  <si>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</si>
  <si>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</si>
  <si>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</si>
  <si>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</si>
  <si>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</si>
  <si>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</si>
  <si>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</si>
  <si>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</si>
  <si>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</si>
  <si>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</si>
  <si>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</si>
  <si>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</si>
  <si>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</si>
  <si>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</si>
  <si>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</si>
  <si>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</si>
  <si>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</si>
  <si>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</si>
  <si>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</si>
  <si>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</si>
  <si>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</si>
  <si>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</si>
  <si>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</si>
  <si>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</si>
  <si>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</si>
  <si>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</si>
  <si>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</si>
  <si>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</si>
  <si>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</si>
  <si>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</si>
  <si>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</si>
  <si>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</si>
  <si>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</si>
  <si>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</si>
  <si>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</si>
  <si>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</si>
  <si>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</si>
  <si>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</si>
  <si>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</si>
  <si>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</si>
  <si>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</si>
  <si>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</si>
  <si>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</si>
  <si>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</si>
  <si>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</si>
  <si>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</si>
  <si>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</si>
  <si>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</si>
  <si>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</si>
  <si>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</si>
  <si>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</si>
  <si>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</si>
  <si>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</si>
  <si>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</si>
  <si>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</si>
  <si>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</si>
  <si>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</si>
  <si>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</si>
  <si>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</si>
  <si>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</si>
  <si>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</si>
  <si>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</si>
  <si>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</si>
  <si>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</si>
  <si>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</si>
  <si>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</si>
  <si>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</si>
  <si>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</si>
  <si>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</si>
  <si>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</si>
  <si>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</si>
  <si>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</si>
  <si>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</si>
  <si>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</si>
  <si>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</si>
  <si>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</si>
  <si>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</si>
  <si>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</si>
  <si>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</si>
  <si>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</si>
  <si>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</si>
  <si>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</si>
  <si>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</si>
  <si>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</si>
  <si>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</si>
  <si>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</si>
  <si>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</si>
  <si>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</si>
  <si>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</si>
  <si>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</si>
  <si>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</si>
  <si>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</si>
  <si>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</si>
  <si>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</si>
  <si>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</si>
  <si>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</si>
  <si>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</si>
  <si>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</si>
  <si>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</si>
  <si>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</si>
  <si>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</si>
  <si>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</si>
  <si>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</si>
  <si>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</si>
  <si>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</si>
  <si>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</si>
  <si>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</si>
  <si>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</si>
  <si>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</si>
  <si>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</si>
  <si>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</si>
  <si>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</si>
  <si>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</si>
  <si>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</si>
  <si>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</si>
  <si>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</si>
  <si>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</si>
  <si>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</si>
  <si>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</si>
  <si>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</si>
  <si>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</si>
  <si>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</si>
  <si>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</si>
  <si>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</si>
  <si>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</si>
  <si>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</si>
  <si>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</si>
  <si>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</si>
  <si>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</si>
  <si>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</si>
  <si>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</si>
  <si>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</si>
  <si>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</si>
  <si>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1.1.2010.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</si>
  <si>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</si>
  <si>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</si>
  <si>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</si>
  <si>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</si>
  <si>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</si>
  <si>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</si>
  <si>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</si>
  <si>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</si>
  <si>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Zagreb</t>
  </si>
  <si>
    <t>Grad Zagreb</t>
  </si>
  <si>
    <t>DA</t>
  </si>
  <si>
    <t>2711</t>
  </si>
  <si>
    <t>PRILOG</t>
  </si>
  <si>
    <t>Končar - Energetika i usluge d.o.o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</si>
  <si>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</si>
  <si>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</si>
  <si>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</si>
  <si>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</si>
  <si>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</si>
  <si>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</si>
  <si>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</si>
  <si>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</si>
  <si>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</si>
  <si>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</si>
  <si>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</si>
  <si>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</si>
  <si>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</si>
  <si>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</si>
  <si>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</si>
  <si>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</si>
  <si>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</si>
  <si>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</si>
  <si>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</si>
  <si>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Popis subjekata konsolidacije nalazi se u prilogu</t>
  </si>
  <si>
    <t>BRANKA VELKOVSKI</t>
  </si>
  <si>
    <t>01 3667175</t>
  </si>
  <si>
    <t>01 3655377</t>
  </si>
  <si>
    <t>branka.velkovski@koncar.hr</t>
  </si>
  <si>
    <t>DARINKO BAGO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</si>
  <si>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</si>
  <si>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</si>
  <si>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</si>
  <si>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</si>
  <si>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</si>
  <si>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</si>
  <si>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</si>
  <si>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</si>
  <si>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</si>
  <si>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>7. Opis proizvoda ili usluga</t>
  </si>
  <si>
    <t xml:space="preserve">Proizvodnja elektroopreme za proizvodnju, prijenos i potrošnju električne energije, proizvodnja </t>
  </si>
  <si>
    <t>transportne opreme i kućanskih aparata.</t>
  </si>
  <si>
    <t>8. Operativni i ostali troškovi</t>
  </si>
  <si>
    <t>9. Dobit ili gubitak</t>
  </si>
  <si>
    <t>10. Likvidnost</t>
  </si>
  <si>
    <t>11. Ostale napomene</t>
  </si>
  <si>
    <t>Nije bilo promjena u računovodstvenim politikama i nema novih značajnijih pravnih sporova.</t>
  </si>
  <si>
    <t>GRUPA KONČAR ELEKTROINDUSTRIJA</t>
  </si>
  <si>
    <t>Bilješke uz konsolidirane financijske izvještaje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</si>
  <si>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</si>
  <si>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</si>
  <si>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</si>
  <si>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</si>
  <si>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</si>
  <si>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</si>
  <si>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 xml:space="preserve">5. Neizvjesnost (opis slučajeva kod kojih postoji neizvjesnost naplate prihoda ili mogućih </t>
  </si>
  <si>
    <t xml:space="preserve">    budućih troškova)</t>
  </si>
  <si>
    <t>6. Rezultati poslovanja</t>
  </si>
  <si>
    <t xml:space="preserve">Nema novih značajnijih neizvjesnosti u naplati i budućim troškovima. </t>
  </si>
  <si>
    <t xml:space="preserve">prethodne godine. Od 21 društva koja čine Grupu Končar,sedam društava je iskazalo gubitak u </t>
  </si>
  <si>
    <t>Končar - Alati d.o.o.</t>
  </si>
  <si>
    <t>Končar - Ugostiteljska oprema d.o.o.</t>
  </si>
  <si>
    <t>30.9.2010.</t>
  </si>
  <si>
    <t>Ostvarena zarada po dionici u razdoblju 1-9.2010. godine iznosi 29,87 kuna i veća je od zarade</t>
  </si>
  <si>
    <t>po dionici u istom razdoblju prethodne godine za 3,23 kune.</t>
  </si>
  <si>
    <t xml:space="preserve">U razdoblju 1-9.2010. godine u odnosu na isto razdoblje prethodne godine ostvareni su prihodi </t>
  </si>
  <si>
    <t xml:space="preserve">manji za 8,6%, pri čemu su poslovni prihodi , koji čine 95,0% ukupnih prihoda,  manji za 8,0%. </t>
  </si>
  <si>
    <t>Ukupni rashodi  su u odnosu na isto razdoblje prethodne godine manji za 9,4%, a poslovni rashodi</t>
  </si>
  <si>
    <t xml:space="preserve">s promjenama zaliha, koji čine 98,2% ukupnih rashoda, su manji za 8,9%. Financijski prihodi i </t>
  </si>
  <si>
    <t xml:space="preserve">prihodi od ulaganja u pridružena društva su manji za 20,0% u odnosu na isto razdoblje prethodne  </t>
  </si>
  <si>
    <t>godine. Financijski rashodi su manji za 32,7% u odnosu na isto razdoblje prethodne godine.</t>
  </si>
  <si>
    <t xml:space="preserve">U razdoblju 1-9.2010. godine u odnosu na isto razdoblje prethodne godine smanjeno je učešće </t>
  </si>
  <si>
    <t>materijalnih  troškova u ukupnom prihodu za 6,1 postotni poen, učešće troškova vrijednosnog usklađivanja</t>
  </si>
  <si>
    <t xml:space="preserve"> 1,7 postotnih poena, troškova amortizacije za 0,4 postotna poena i ostalih troškova za 1,3 postotnih poena.</t>
  </si>
  <si>
    <t>za 1,0 postotni poen i ostalih poslovnih rashoda za 0,3 postotnih poena, a povećano je učešće troškova osoblja za</t>
  </si>
  <si>
    <t>Dobit Grupe nakon oporezivanja je veća za 8,4% od ostvarenja u istom razdoblju prethodne godine.</t>
  </si>
  <si>
    <t>Neto dobit Grupe koja pripada imateljima kapitala  matice u razdoblju 1-9.2010. godine</t>
  </si>
  <si>
    <t xml:space="preserve">iznosu od 36,79 milijuna kuna  od čega  imateljima kapitala matice pripada 31,70 milijuna kuna. </t>
  </si>
  <si>
    <t xml:space="preserve">iznosi 76,82 milijuna kuna, što je  za 8,31 milijuna kuna veće u odnosu na isto razdoblje </t>
  </si>
  <si>
    <t>Stanje novca i novčanih ekvivalenata krajem trećeg tromjesečja 2010. godine u odnosu na početak godine</t>
  </si>
  <si>
    <t>U odnosu na prethodno tromjesečje nije bilo značajnijih promjena u vlasničkoj strukturi osim povećanja udjela</t>
  </si>
  <si>
    <t>Hypo Alpe-Adria-Bank d.d. /Raiffeisen obvezni mirovinski fond/ za  1,6 postotnih poena.</t>
  </si>
  <si>
    <t>Nakon navedenog otpuštanja Društvo više ne posjeduje vlastite dionice.</t>
  </si>
  <si>
    <t>U trećem tromjesečju došlo je do otpuštanja 27.583 vlastitih dionica koje su činile 1,07% udjela u temeljnom kapitalu.</t>
  </si>
  <si>
    <t xml:space="preserve"> je veće za 202,67 milijuna kuna. Navedeno povećanje proizašlo je iz poslovnih aktivnosti ( uglavnom naplate</t>
  </si>
  <si>
    <t>potraživanja) kao i iz smanjenja oročenih kratkoročnih depozita iznad 3 mjeseca.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</si>
</sst>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8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8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8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8" fillId="0" borderId="18" xfId="0" applyNumberFormat="1" applyFont="1" applyFill="1" applyBorder="1" applyAlignment="1">
      <alignment horizontal="center" vertical="center"/>
    </xf>
    <xf numFmtId="167" fontId="8" fillId="0" borderId="19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8" fillId="34" borderId="22" xfId="0" applyFont="1" applyFill="1" applyBorder="1" applyAlignment="1" applyProtection="1">
      <alignment horizontal="center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8" fillId="0" borderId="19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2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25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8" fillId="33" borderId="29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1" fontId="8" fillId="33" borderId="29" xfId="0" applyNumberFormat="1" applyFont="1" applyFill="1" applyBorder="1" applyAlignment="1" applyProtection="1">
      <alignment horizontal="center" vertical="center"/>
      <protection hidden="1" locked="0"/>
    </xf>
    <xf numFmtId="1" fontId="8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29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9" xfId="53" applyFill="1" applyBorder="1" applyAlignment="1" applyProtection="1">
      <alignment/>
      <protection hidden="1" locked="0"/>
    </xf>
    <xf numFmtId="0" fontId="8" fillId="0" borderId="32" xfId="0" applyFont="1" applyBorder="1" applyAlignment="1" applyProtection="1">
      <alignment/>
      <protection hidden="1" locked="0"/>
    </xf>
    <xf numFmtId="0" fontId="8" fillId="0" borderId="31" xfId="0" applyFont="1" applyBorder="1" applyAlignment="1" applyProtection="1">
      <alignment/>
      <protection hidden="1" locked="0"/>
    </xf>
    <xf numFmtId="0" fontId="8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3" borderId="29" xfId="53" applyNumberFormat="1" applyFill="1" applyBorder="1" applyAlignment="1" applyProtection="1">
      <alignment horizontal="left" vertical="center"/>
      <protection hidden="1" locked="0"/>
    </xf>
    <xf numFmtId="49" fontId="8" fillId="0" borderId="32" xfId="0" applyNumberFormat="1" applyFont="1" applyBorder="1" applyAlignment="1" applyProtection="1">
      <alignment horizontal="left" vertical="center"/>
      <protection hidden="1" locked="0"/>
    </xf>
    <xf numFmtId="49" fontId="8" fillId="0" borderId="31" xfId="0" applyNumberFormat="1" applyFont="1" applyBorder="1" applyAlignment="1" applyProtection="1">
      <alignment horizontal="left" vertical="center"/>
      <protection hidden="1" locked="0"/>
    </xf>
    <xf numFmtId="49" fontId="8" fillId="33" borderId="29" xfId="0" applyNumberFormat="1" applyFont="1" applyFill="1" applyBorder="1" applyAlignment="1" applyProtection="1">
      <alignment horizontal="left" vertical="center"/>
      <protection hidden="1" locked="0"/>
    </xf>
    <xf numFmtId="0" fontId="8" fillId="0" borderId="32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 hidden="1"/>
    </xf>
    <xf numFmtId="0" fontId="8" fillId="34" borderId="39" xfId="0" applyFont="1" applyFill="1" applyBorder="1" applyAlignment="1" applyProtection="1">
      <alignment horizontal="center" vertical="center" wrapText="1"/>
      <protection hidden="1"/>
    </xf>
    <xf numFmtId="0" fontId="8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8" fillId="35" borderId="29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8" fillId="34" borderId="47" xfId="0" applyFont="1" applyFill="1" applyBorder="1" applyAlignment="1" applyProtection="1">
      <alignment horizontal="center" vertical="center"/>
      <protection hidden="1"/>
    </xf>
    <xf numFmtId="0" fontId="8" fillId="34" borderId="48" xfId="0" applyFont="1" applyFill="1" applyBorder="1" applyAlignment="1" applyProtection="1">
      <alignment horizontal="center" vertical="center"/>
      <protection hidden="1"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8" fillId="35" borderId="11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5" xfId="0" applyFont="1" applyFill="1" applyBorder="1" applyAlignment="1">
      <alignment vertical="center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8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left" vertical="center" wrapText="1"/>
    </xf>
    <xf numFmtId="0" fontId="8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9.140625" style="3" customWidth="1"/>
    <col min="2" max="2" width="13.00390625" style="3" customWidth="1"/>
    <col min="3" max="6" width="9.140625" style="3" customWidth="1"/>
    <col min="7" max="7" width="14.00390625" style="3" customWidth="1"/>
    <col min="8" max="8" width="19.28125" style="3" customWidth="1"/>
    <col min="9" max="9" width="14.421875" style="3" customWidth="1"/>
    <col min="10" max="16384" width="9.140625" style="3" customWidth="1"/>
  </cols>
  <sheetData>
    <row r="1" spans="1:12" ht="15.75">
      <c r="A1" s="144" t="s">
        <v>187</v>
      </c>
      <c r="B1" s="144"/>
      <c r="C1" s="144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45" t="s">
        <v>95</v>
      </c>
      <c r="B2" s="146"/>
      <c r="C2" s="146"/>
      <c r="D2" s="147"/>
      <c r="E2" s="4" t="s">
        <v>191</v>
      </c>
      <c r="F2" s="5"/>
      <c r="G2" s="6" t="s">
        <v>96</v>
      </c>
      <c r="H2" s="4" t="s">
        <v>263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">
      <c r="A4" s="148" t="s">
        <v>170</v>
      </c>
      <c r="B4" s="148"/>
      <c r="C4" s="148"/>
      <c r="D4" s="148"/>
      <c r="E4" s="148"/>
      <c r="F4" s="148"/>
      <c r="G4" s="148"/>
      <c r="H4" s="148"/>
      <c r="I4" s="148"/>
      <c r="J4" s="2"/>
      <c r="K4" s="2"/>
      <c r="L4" s="2"/>
    </row>
    <row r="5" spans="1:12" ht="12.75">
      <c r="A5" s="11"/>
      <c r="B5" s="11"/>
      <c r="C5" s="11"/>
      <c r="D5" s="12"/>
      <c r="E5" s="13"/>
      <c r="F5" s="14"/>
      <c r="G5" s="15"/>
      <c r="H5" s="16"/>
      <c r="I5" s="17"/>
      <c r="J5" s="2"/>
      <c r="K5" s="2"/>
      <c r="L5" s="2"/>
    </row>
    <row r="6" spans="1:12" ht="12.75">
      <c r="A6" s="149" t="s">
        <v>97</v>
      </c>
      <c r="B6" s="150"/>
      <c r="C6" s="151" t="s">
        <v>192</v>
      </c>
      <c r="D6" s="152"/>
      <c r="E6" s="153"/>
      <c r="F6" s="153"/>
      <c r="G6" s="153"/>
      <c r="H6" s="153"/>
      <c r="I6" s="19"/>
      <c r="J6" s="2"/>
      <c r="K6" s="2"/>
      <c r="L6" s="2"/>
    </row>
    <row r="7" spans="1:12" ht="12.75">
      <c r="A7" s="20"/>
      <c r="B7" s="20"/>
      <c r="C7" s="11"/>
      <c r="D7" s="11"/>
      <c r="E7" s="153"/>
      <c r="F7" s="153"/>
      <c r="G7" s="153"/>
      <c r="H7" s="153"/>
      <c r="I7" s="19"/>
      <c r="J7" s="2"/>
      <c r="K7" s="2"/>
      <c r="L7" s="2"/>
    </row>
    <row r="8" spans="1:12" ht="12.75">
      <c r="A8" s="154" t="s">
        <v>188</v>
      </c>
      <c r="B8" s="155"/>
      <c r="C8" s="151" t="s">
        <v>193</v>
      </c>
      <c r="D8" s="152"/>
      <c r="E8" s="153"/>
      <c r="F8" s="153"/>
      <c r="G8" s="153"/>
      <c r="H8" s="153"/>
      <c r="I8" s="12"/>
      <c r="J8" s="2"/>
      <c r="K8" s="2"/>
      <c r="L8" s="2"/>
    </row>
    <row r="9" spans="1:12" ht="12.75">
      <c r="A9" s="21"/>
      <c r="B9" s="21"/>
      <c r="C9" s="22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161" t="s">
        <v>98</v>
      </c>
      <c r="B10" s="162"/>
      <c r="C10" s="151" t="s">
        <v>194</v>
      </c>
      <c r="D10" s="152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163"/>
      <c r="B11" s="163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49" t="s">
        <v>186</v>
      </c>
      <c r="B12" s="150"/>
      <c r="C12" s="158" t="s">
        <v>195</v>
      </c>
      <c r="D12" s="159"/>
      <c r="E12" s="159"/>
      <c r="F12" s="159"/>
      <c r="G12" s="159"/>
      <c r="H12" s="159"/>
      <c r="I12" s="160"/>
      <c r="J12" s="2"/>
      <c r="K12" s="2"/>
      <c r="L12" s="2"/>
    </row>
    <row r="13" spans="1:12" ht="12.75">
      <c r="A13" s="20"/>
      <c r="B13" s="20"/>
      <c r="C13" s="23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49" t="s">
        <v>99</v>
      </c>
      <c r="B14" s="150"/>
      <c r="C14" s="156">
        <v>10000</v>
      </c>
      <c r="D14" s="157"/>
      <c r="E14" s="11"/>
      <c r="F14" s="158" t="s">
        <v>196</v>
      </c>
      <c r="G14" s="159"/>
      <c r="H14" s="159"/>
      <c r="I14" s="160"/>
      <c r="J14" s="2"/>
      <c r="K14" s="2"/>
      <c r="L14" s="2"/>
    </row>
    <row r="15" spans="1:12" ht="12.75">
      <c r="A15" s="20"/>
      <c r="B15" s="20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49" t="s">
        <v>100</v>
      </c>
      <c r="B16" s="150"/>
      <c r="C16" s="158" t="s">
        <v>197</v>
      </c>
      <c r="D16" s="159"/>
      <c r="E16" s="159"/>
      <c r="F16" s="159"/>
      <c r="G16" s="159"/>
      <c r="H16" s="159"/>
      <c r="I16" s="160"/>
      <c r="J16" s="2"/>
      <c r="K16" s="2"/>
      <c r="L16" s="2"/>
    </row>
    <row r="17" spans="1:12" ht="12.75">
      <c r="A17" s="20"/>
      <c r="B17" s="20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49" t="s">
        <v>101</v>
      </c>
      <c r="B18" s="150"/>
      <c r="C18" s="168" t="s">
        <v>198</v>
      </c>
      <c r="D18" s="169"/>
      <c r="E18" s="169"/>
      <c r="F18" s="169"/>
      <c r="G18" s="169"/>
      <c r="H18" s="169"/>
      <c r="I18" s="170"/>
      <c r="J18" s="2"/>
      <c r="K18" s="2"/>
      <c r="L18" s="2"/>
    </row>
    <row r="19" spans="1:12" ht="12.75">
      <c r="A19" s="20"/>
      <c r="B19" s="20"/>
      <c r="C19" s="23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49" t="s">
        <v>102</v>
      </c>
      <c r="B20" s="150"/>
      <c r="C20" s="168" t="s">
        <v>199</v>
      </c>
      <c r="D20" s="169"/>
      <c r="E20" s="169"/>
      <c r="F20" s="169"/>
      <c r="G20" s="169"/>
      <c r="H20" s="169"/>
      <c r="I20" s="170"/>
      <c r="J20" s="2"/>
      <c r="K20" s="2"/>
      <c r="L20" s="2"/>
    </row>
    <row r="21" spans="1:12" ht="12.75">
      <c r="A21" s="20"/>
      <c r="B21" s="20"/>
      <c r="C21" s="23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49" t="s">
        <v>131</v>
      </c>
      <c r="B22" s="150"/>
      <c r="C22" s="24">
        <v>133</v>
      </c>
      <c r="D22" s="158" t="s">
        <v>200</v>
      </c>
      <c r="E22" s="164"/>
      <c r="F22" s="165"/>
      <c r="G22" s="166"/>
      <c r="H22" s="167"/>
      <c r="I22" s="26"/>
      <c r="J22" s="2"/>
      <c r="K22" s="2"/>
      <c r="L22" s="2"/>
    </row>
    <row r="23" spans="1:12" ht="12.75">
      <c r="A23" s="20"/>
      <c r="B23" s="20"/>
      <c r="C23" s="11"/>
      <c r="D23" s="27"/>
      <c r="E23" s="27"/>
      <c r="F23" s="27"/>
      <c r="G23" s="27"/>
      <c r="H23" s="11"/>
      <c r="I23" s="12"/>
      <c r="J23" s="2"/>
      <c r="K23" s="2"/>
      <c r="L23" s="2"/>
    </row>
    <row r="24" spans="1:12" ht="12.75">
      <c r="A24" s="149" t="s">
        <v>132</v>
      </c>
      <c r="B24" s="150"/>
      <c r="C24" s="24">
        <v>21</v>
      </c>
      <c r="D24" s="158" t="s">
        <v>201</v>
      </c>
      <c r="E24" s="164"/>
      <c r="F24" s="164"/>
      <c r="G24" s="165"/>
      <c r="H24" s="18" t="s">
        <v>127</v>
      </c>
      <c r="I24" s="141">
        <v>3960</v>
      </c>
      <c r="J24" s="2"/>
      <c r="K24" s="2"/>
      <c r="L24" s="2"/>
    </row>
    <row r="25" spans="1:12" ht="12.75">
      <c r="A25" s="20"/>
      <c r="B25" s="20"/>
      <c r="C25" s="11"/>
      <c r="D25" s="27"/>
      <c r="E25" s="27"/>
      <c r="F25" s="27"/>
      <c r="G25" s="20"/>
      <c r="H25" s="20" t="s">
        <v>128</v>
      </c>
      <c r="I25" s="23"/>
      <c r="J25" s="2"/>
      <c r="K25" s="2"/>
      <c r="L25" s="2"/>
    </row>
    <row r="26" spans="1:12" ht="12.75">
      <c r="A26" s="149" t="s">
        <v>104</v>
      </c>
      <c r="B26" s="150"/>
      <c r="C26" s="28" t="s">
        <v>202</v>
      </c>
      <c r="D26" s="30"/>
      <c r="E26" s="2"/>
      <c r="F26" s="31"/>
      <c r="G26" s="149" t="s">
        <v>103</v>
      </c>
      <c r="H26" s="150"/>
      <c r="I26" s="32" t="s">
        <v>203</v>
      </c>
      <c r="J26" s="2"/>
      <c r="K26" s="2"/>
      <c r="L26" s="2"/>
    </row>
    <row r="27" spans="1:12" ht="12.75">
      <c r="A27" s="20"/>
      <c r="B27" s="20"/>
      <c r="C27" s="11"/>
      <c r="D27" s="31"/>
      <c r="E27" s="31"/>
      <c r="F27" s="31"/>
      <c r="G27" s="31"/>
      <c r="H27" s="11"/>
      <c r="I27" s="33"/>
      <c r="J27" s="2"/>
      <c r="K27" s="2"/>
      <c r="L27" s="2"/>
    </row>
    <row r="28" spans="1:12" ht="12.75">
      <c r="A28" s="176" t="s">
        <v>189</v>
      </c>
      <c r="B28" s="177"/>
      <c r="C28" s="178"/>
      <c r="D28" s="178"/>
      <c r="E28" s="179" t="s">
        <v>130</v>
      </c>
      <c r="F28" s="180"/>
      <c r="G28" s="180"/>
      <c r="H28" s="181" t="s">
        <v>129</v>
      </c>
      <c r="I28" s="181"/>
      <c r="J28" s="2"/>
      <c r="K28" s="2"/>
      <c r="L28" s="2"/>
    </row>
    <row r="29" spans="1:12" ht="12.75">
      <c r="A29" s="2"/>
      <c r="B29" s="2"/>
      <c r="C29" s="2"/>
      <c r="D29" s="17"/>
      <c r="E29" s="11"/>
      <c r="F29" s="11"/>
      <c r="G29" s="11"/>
      <c r="H29" s="34"/>
      <c r="I29" s="33"/>
      <c r="J29" s="2"/>
      <c r="K29" s="2"/>
      <c r="L29" s="2"/>
    </row>
    <row r="30" spans="1:12" ht="12.75">
      <c r="A30" s="171" t="s">
        <v>225</v>
      </c>
      <c r="B30" s="172"/>
      <c r="C30" s="172"/>
      <c r="D30" s="173"/>
      <c r="E30" s="171"/>
      <c r="F30" s="172"/>
      <c r="G30" s="172"/>
      <c r="H30" s="151"/>
      <c r="I30" s="152"/>
      <c r="J30" s="2"/>
      <c r="K30" s="2"/>
      <c r="L30" s="2"/>
    </row>
    <row r="31" spans="1:12" ht="12.75">
      <c r="A31" s="25"/>
      <c r="B31" s="25"/>
      <c r="C31" s="23"/>
      <c r="D31" s="174"/>
      <c r="E31" s="174"/>
      <c r="F31" s="174"/>
      <c r="G31" s="175"/>
      <c r="H31" s="11"/>
      <c r="I31" s="37"/>
      <c r="J31" s="2"/>
      <c r="K31" s="2"/>
      <c r="L31" s="2"/>
    </row>
    <row r="32" spans="1:12" ht="12.75">
      <c r="A32" s="171"/>
      <c r="B32" s="172"/>
      <c r="C32" s="172"/>
      <c r="D32" s="173"/>
      <c r="E32" s="171"/>
      <c r="F32" s="172"/>
      <c r="G32" s="172"/>
      <c r="H32" s="151"/>
      <c r="I32" s="152"/>
      <c r="J32" s="2"/>
      <c r="K32" s="2"/>
      <c r="L32" s="2"/>
    </row>
    <row r="33" spans="1:12" ht="12.75">
      <c r="A33" s="25"/>
      <c r="B33" s="25"/>
      <c r="C33" s="23"/>
      <c r="D33" s="35"/>
      <c r="E33" s="35"/>
      <c r="F33" s="35"/>
      <c r="G33" s="36"/>
      <c r="H33" s="11"/>
      <c r="I33" s="38"/>
      <c r="J33" s="2"/>
      <c r="K33" s="2"/>
      <c r="L33" s="2"/>
    </row>
    <row r="34" spans="1:12" ht="12.75">
      <c r="A34" s="171"/>
      <c r="B34" s="172"/>
      <c r="C34" s="172"/>
      <c r="D34" s="173"/>
      <c r="E34" s="171"/>
      <c r="F34" s="172"/>
      <c r="G34" s="172"/>
      <c r="H34" s="151"/>
      <c r="I34" s="152"/>
      <c r="J34" s="2"/>
      <c r="K34" s="2"/>
      <c r="L34" s="2"/>
    </row>
    <row r="35" spans="1:12" ht="12.75">
      <c r="A35" s="25"/>
      <c r="B35" s="25"/>
      <c r="C35" s="23"/>
      <c r="D35" s="35"/>
      <c r="E35" s="35"/>
      <c r="F35" s="35"/>
      <c r="G35" s="36"/>
      <c r="H35" s="11"/>
      <c r="I35" s="38"/>
      <c r="J35" s="2"/>
      <c r="K35" s="2"/>
      <c r="L35" s="2"/>
    </row>
    <row r="36" spans="1:12" ht="12.75">
      <c r="A36" s="171"/>
      <c r="B36" s="172"/>
      <c r="C36" s="172"/>
      <c r="D36" s="173"/>
      <c r="E36" s="171"/>
      <c r="F36" s="172"/>
      <c r="G36" s="172"/>
      <c r="H36" s="151"/>
      <c r="I36" s="152"/>
      <c r="J36" s="2"/>
      <c r="K36" s="2"/>
      <c r="L36" s="2"/>
    </row>
    <row r="37" spans="1:12" ht="12.75">
      <c r="A37" s="39"/>
      <c r="B37" s="39"/>
      <c r="C37" s="182"/>
      <c r="D37" s="183"/>
      <c r="E37" s="11"/>
      <c r="F37" s="182"/>
      <c r="G37" s="183"/>
      <c r="H37" s="11"/>
      <c r="I37" s="11"/>
      <c r="J37" s="2"/>
      <c r="K37" s="2"/>
      <c r="L37" s="2"/>
    </row>
    <row r="38" spans="1:12" ht="12.75">
      <c r="A38" s="171"/>
      <c r="B38" s="172"/>
      <c r="C38" s="172"/>
      <c r="D38" s="173"/>
      <c r="E38" s="171"/>
      <c r="F38" s="172"/>
      <c r="G38" s="172"/>
      <c r="H38" s="151"/>
      <c r="I38" s="152"/>
      <c r="J38" s="2"/>
      <c r="K38" s="2"/>
      <c r="L38" s="2"/>
    </row>
    <row r="39" spans="1:12" ht="12.75">
      <c r="A39" s="39"/>
      <c r="B39" s="39"/>
      <c r="C39" s="40"/>
      <c r="D39" s="29"/>
      <c r="E39" s="11"/>
      <c r="F39" s="40"/>
      <c r="G39" s="29"/>
      <c r="H39" s="11"/>
      <c r="I39" s="11"/>
      <c r="J39" s="2"/>
      <c r="K39" s="2"/>
      <c r="L39" s="2"/>
    </row>
    <row r="40" spans="1:12" ht="12.75">
      <c r="A40" s="171"/>
      <c r="B40" s="172"/>
      <c r="C40" s="172"/>
      <c r="D40" s="173"/>
      <c r="E40" s="171"/>
      <c r="F40" s="172"/>
      <c r="G40" s="172"/>
      <c r="H40" s="151"/>
      <c r="I40" s="152"/>
      <c r="J40" s="2"/>
      <c r="K40" s="2"/>
      <c r="L40" s="2"/>
    </row>
    <row r="41" spans="1:12" ht="12.75">
      <c r="A41" s="184" t="s">
        <v>105</v>
      </c>
      <c r="B41" s="185"/>
      <c r="C41" s="151"/>
      <c r="D41" s="152"/>
      <c r="E41" s="12"/>
      <c r="F41" s="158"/>
      <c r="G41" s="172"/>
      <c r="H41" s="172"/>
      <c r="I41" s="173"/>
      <c r="J41" s="2"/>
      <c r="K41" s="2"/>
      <c r="L41" s="2"/>
    </row>
    <row r="42" spans="1:12" ht="12.75">
      <c r="A42" s="39"/>
      <c r="B42" s="39"/>
      <c r="C42" s="182"/>
      <c r="D42" s="183"/>
      <c r="E42" s="11"/>
      <c r="F42" s="182"/>
      <c r="G42" s="186"/>
      <c r="H42" s="41"/>
      <c r="I42" s="41"/>
      <c r="J42" s="2"/>
      <c r="K42" s="2"/>
      <c r="L42" s="2"/>
    </row>
    <row r="43" spans="1:12" ht="12.75">
      <c r="A43" s="184" t="s">
        <v>190</v>
      </c>
      <c r="B43" s="185"/>
      <c r="C43" s="158" t="s">
        <v>226</v>
      </c>
      <c r="D43" s="191"/>
      <c r="E43" s="191"/>
      <c r="F43" s="191"/>
      <c r="G43" s="191"/>
      <c r="H43" s="191"/>
      <c r="I43" s="191"/>
      <c r="J43" s="2"/>
      <c r="K43" s="2"/>
      <c r="L43" s="2"/>
    </row>
    <row r="44" spans="1:12" ht="12.75">
      <c r="A44" s="20"/>
      <c r="B44" s="20"/>
      <c r="C44" s="42" t="s">
        <v>106</v>
      </c>
      <c r="D44" s="12"/>
      <c r="E44" s="12"/>
      <c r="F44" s="12"/>
      <c r="G44" s="12"/>
      <c r="H44" s="12"/>
      <c r="I44" s="12"/>
      <c r="J44" s="2"/>
      <c r="K44" s="2"/>
      <c r="L44" s="2"/>
    </row>
    <row r="45" spans="1:12" ht="12.75">
      <c r="A45" s="184" t="s">
        <v>107</v>
      </c>
      <c r="B45" s="185"/>
      <c r="C45" s="190" t="s">
        <v>227</v>
      </c>
      <c r="D45" s="188"/>
      <c r="E45" s="189"/>
      <c r="F45" s="12"/>
      <c r="G45" s="18" t="s">
        <v>108</v>
      </c>
      <c r="H45" s="190" t="s">
        <v>228</v>
      </c>
      <c r="I45" s="189"/>
      <c r="J45" s="2"/>
      <c r="K45" s="2"/>
      <c r="L45" s="2"/>
    </row>
    <row r="46" spans="1:12" ht="12.75">
      <c r="A46" s="20"/>
      <c r="B46" s="20"/>
      <c r="C46" s="42"/>
      <c r="D46" s="12"/>
      <c r="E46" s="12"/>
      <c r="F46" s="12"/>
      <c r="G46" s="12"/>
      <c r="H46" s="12"/>
      <c r="I46" s="12"/>
      <c r="J46" s="2"/>
      <c r="K46" s="2"/>
      <c r="L46" s="2"/>
    </row>
    <row r="47" spans="1:12" ht="12.75">
      <c r="A47" s="184" t="s">
        <v>101</v>
      </c>
      <c r="B47" s="185"/>
      <c r="C47" s="187" t="s">
        <v>229</v>
      </c>
      <c r="D47" s="188"/>
      <c r="E47" s="188"/>
      <c r="F47" s="188"/>
      <c r="G47" s="188"/>
      <c r="H47" s="188"/>
      <c r="I47" s="189"/>
      <c r="J47" s="2"/>
      <c r="K47" s="2"/>
      <c r="L47" s="2"/>
    </row>
    <row r="48" spans="1:12" ht="12.75">
      <c r="A48" s="20"/>
      <c r="B48" s="20"/>
      <c r="C48" s="12"/>
      <c r="D48" s="12"/>
      <c r="E48" s="12"/>
      <c r="F48" s="12"/>
      <c r="G48" s="12"/>
      <c r="H48" s="12"/>
      <c r="I48" s="12"/>
      <c r="J48" s="2"/>
      <c r="K48" s="2"/>
      <c r="L48" s="2"/>
    </row>
    <row r="49" spans="1:12" ht="12.75">
      <c r="A49" s="149" t="s">
        <v>109</v>
      </c>
      <c r="B49" s="150"/>
      <c r="C49" s="190" t="s">
        <v>230</v>
      </c>
      <c r="D49" s="188"/>
      <c r="E49" s="188"/>
      <c r="F49" s="188"/>
      <c r="G49" s="188"/>
      <c r="H49" s="188"/>
      <c r="I49" s="160"/>
      <c r="J49" s="2"/>
      <c r="K49" s="2"/>
      <c r="L49" s="2"/>
    </row>
    <row r="50" spans="1:12" ht="12.75">
      <c r="A50" s="43"/>
      <c r="B50" s="43"/>
      <c r="C50" s="199" t="s">
        <v>110</v>
      </c>
      <c r="D50" s="199"/>
      <c r="E50" s="199"/>
      <c r="F50" s="199"/>
      <c r="G50" s="199"/>
      <c r="H50" s="199"/>
      <c r="I50" s="45"/>
      <c r="J50" s="2"/>
      <c r="K50" s="2"/>
      <c r="L50" s="2"/>
    </row>
    <row r="51" spans="1:12" ht="12.75">
      <c r="A51" s="43"/>
      <c r="B51" s="43"/>
      <c r="C51" s="44"/>
      <c r="D51" s="44"/>
      <c r="E51" s="44"/>
      <c r="F51" s="44"/>
      <c r="G51" s="44"/>
      <c r="H51" s="44"/>
      <c r="I51" s="45"/>
      <c r="J51" s="2"/>
      <c r="K51" s="2"/>
      <c r="L51" s="2"/>
    </row>
    <row r="52" spans="1:12" ht="12.75">
      <c r="A52" s="43"/>
      <c r="B52" s="192" t="s">
        <v>181</v>
      </c>
      <c r="C52" s="193"/>
      <c r="D52" s="193"/>
      <c r="E52" s="193"/>
      <c r="F52" s="101"/>
      <c r="G52" s="101"/>
      <c r="H52" s="101"/>
      <c r="I52" s="102"/>
      <c r="J52" s="2"/>
      <c r="K52" s="2"/>
      <c r="L52" s="2"/>
    </row>
    <row r="53" spans="1:12" ht="12.75">
      <c r="A53" s="43"/>
      <c r="B53" s="192" t="s">
        <v>182</v>
      </c>
      <c r="C53" s="193"/>
      <c r="D53" s="193"/>
      <c r="E53" s="193"/>
      <c r="F53" s="193"/>
      <c r="G53" s="193"/>
      <c r="H53" s="193"/>
      <c r="I53" s="193"/>
      <c r="J53" s="2"/>
      <c r="K53" s="2"/>
      <c r="L53" s="2"/>
    </row>
    <row r="54" spans="1:12" ht="12.75">
      <c r="A54" s="43"/>
      <c r="B54" s="192" t="s">
        <v>183</v>
      </c>
      <c r="C54" s="193"/>
      <c r="D54" s="193"/>
      <c r="E54" s="193"/>
      <c r="F54" s="193"/>
      <c r="G54" s="193"/>
      <c r="H54" s="193"/>
      <c r="I54" s="102"/>
      <c r="J54" s="2"/>
      <c r="K54" s="2"/>
      <c r="L54" s="2"/>
    </row>
    <row r="55" spans="1:12" ht="12.75">
      <c r="A55" s="43"/>
      <c r="B55" s="192" t="s">
        <v>184</v>
      </c>
      <c r="C55" s="193"/>
      <c r="D55" s="193"/>
      <c r="E55" s="193"/>
      <c r="F55" s="193"/>
      <c r="G55" s="193"/>
      <c r="H55" s="193"/>
      <c r="I55" s="193"/>
      <c r="J55" s="2"/>
      <c r="K55" s="2"/>
      <c r="L55" s="2"/>
    </row>
    <row r="56" spans="1:12" ht="12.75">
      <c r="A56" s="43"/>
      <c r="B56" s="192" t="s">
        <v>185</v>
      </c>
      <c r="C56" s="193"/>
      <c r="D56" s="193"/>
      <c r="E56" s="193"/>
      <c r="F56" s="193"/>
      <c r="G56" s="193"/>
      <c r="H56" s="193"/>
      <c r="I56" s="193"/>
      <c r="J56" s="2"/>
      <c r="K56" s="2"/>
      <c r="L56" s="2"/>
    </row>
    <row r="57" spans="1:12" ht="12.75">
      <c r="A57" s="43"/>
      <c r="B57" s="43"/>
      <c r="C57" s="44"/>
      <c r="D57" s="44"/>
      <c r="E57" s="44"/>
      <c r="F57" s="44"/>
      <c r="G57" s="44"/>
      <c r="H57" s="44"/>
      <c r="I57" s="45"/>
      <c r="J57" s="2"/>
      <c r="K57" s="2"/>
      <c r="L57" s="2"/>
    </row>
    <row r="58" spans="1:12" ht="13.5" thickBot="1">
      <c r="A58" s="46" t="s">
        <v>113</v>
      </c>
      <c r="B58" s="12"/>
      <c r="C58" s="12"/>
      <c r="D58" s="12"/>
      <c r="E58" s="12"/>
      <c r="F58" s="12"/>
      <c r="G58" s="47"/>
      <c r="H58" s="48"/>
      <c r="I58" s="47"/>
      <c r="J58" s="2"/>
      <c r="K58" s="2"/>
      <c r="L58" s="2"/>
    </row>
    <row r="59" spans="1:12" ht="12.75">
      <c r="A59" s="12"/>
      <c r="B59" s="12"/>
      <c r="C59" s="12"/>
      <c r="D59" s="12"/>
      <c r="E59" s="43" t="s">
        <v>111</v>
      </c>
      <c r="F59" s="2"/>
      <c r="G59" s="194" t="s">
        <v>112</v>
      </c>
      <c r="H59" s="195"/>
      <c r="I59" s="196"/>
      <c r="J59" s="2"/>
      <c r="K59" s="2"/>
      <c r="L59" s="2"/>
    </row>
    <row r="60" spans="1:12" ht="12.75">
      <c r="A60" s="49"/>
      <c r="B60" s="49"/>
      <c r="C60" s="17"/>
      <c r="D60" s="17"/>
      <c r="E60" s="17"/>
      <c r="F60" s="17"/>
      <c r="G60" s="197"/>
      <c r="H60" s="198"/>
      <c r="I60" s="17"/>
      <c r="J60" s="2"/>
      <c r="K60" s="2"/>
      <c r="L60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5:I55"/>
    <mergeCell ref="B56:I56"/>
    <mergeCell ref="G59:I59"/>
    <mergeCell ref="G60:H60"/>
    <mergeCell ref="C50:H50"/>
    <mergeCell ref="B52:E52"/>
    <mergeCell ref="B53:I53"/>
    <mergeCell ref="B54:H54"/>
    <mergeCell ref="A47:B47"/>
    <mergeCell ref="C47:I47"/>
    <mergeCell ref="A49:B49"/>
    <mergeCell ref="C49:I49"/>
    <mergeCell ref="A43:B43"/>
    <mergeCell ref="C43:I43"/>
    <mergeCell ref="A45:B45"/>
    <mergeCell ref="C45:E45"/>
    <mergeCell ref="H45:I45"/>
    <mergeCell ref="A41:B41"/>
    <mergeCell ref="C41:D41"/>
    <mergeCell ref="F41:I41"/>
    <mergeCell ref="C42:D42"/>
    <mergeCell ref="F42:G42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47" r:id="rId3" display="branka.velkovski@koncar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40" sqref="L40"/>
    </sheetView>
  </sheetViews>
  <sheetFormatPr defaultColWidth="9.140625" defaultRowHeight="12.75"/>
  <cols>
    <col min="10" max="11" width="10.8515625" style="0" bestFit="1" customWidth="1"/>
    <col min="12" max="12" width="10.140625" style="139" bestFit="1" customWidth="1"/>
  </cols>
  <sheetData>
    <row r="1" spans="1:11" ht="15.75">
      <c r="A1" s="200" t="s">
        <v>120</v>
      </c>
      <c r="B1" s="200"/>
      <c r="C1" s="200"/>
      <c r="D1" s="200"/>
      <c r="E1" s="200"/>
      <c r="F1" s="200"/>
      <c r="G1" s="200"/>
      <c r="H1" s="200"/>
      <c r="I1" s="200"/>
      <c r="J1" s="200"/>
      <c r="K1" s="50"/>
    </row>
    <row r="2" spans="1:11" ht="12.75">
      <c r="A2" s="50"/>
      <c r="B2" s="51"/>
      <c r="C2" s="51"/>
      <c r="D2" s="51"/>
      <c r="E2" s="52" t="s">
        <v>121</v>
      </c>
      <c r="F2" s="50"/>
      <c r="G2" s="201" t="s">
        <v>263</v>
      </c>
      <c r="H2" s="202"/>
      <c r="I2" s="51"/>
      <c r="J2" s="51"/>
      <c r="K2" s="50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203"/>
      <c r="K3" s="204"/>
    </row>
    <row r="4" spans="1:11" ht="12.7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14" t="s">
        <v>51</v>
      </c>
      <c r="B5" s="215"/>
      <c r="C5" s="215"/>
      <c r="D5" s="215"/>
      <c r="E5" s="215"/>
      <c r="F5" s="215"/>
      <c r="G5" s="215"/>
      <c r="H5" s="216"/>
      <c r="I5" s="54" t="s">
        <v>171</v>
      </c>
      <c r="J5" s="55" t="s">
        <v>137</v>
      </c>
      <c r="K5" s="56" t="s">
        <v>138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58">
        <v>2</v>
      </c>
      <c r="J6" s="57">
        <v>3</v>
      </c>
      <c r="K6" s="57">
        <v>4</v>
      </c>
    </row>
    <row r="7" spans="1:11" ht="12.75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221" t="s">
        <v>15</v>
      </c>
      <c r="B8" s="222"/>
      <c r="C8" s="222"/>
      <c r="D8" s="222"/>
      <c r="E8" s="222"/>
      <c r="F8" s="222"/>
      <c r="G8" s="222"/>
      <c r="H8" s="223"/>
      <c r="I8" s="59">
        <v>1</v>
      </c>
      <c r="J8" s="112">
        <v>0</v>
      </c>
      <c r="K8" s="120">
        <v>0</v>
      </c>
    </row>
    <row r="9" spans="1:12" ht="12.75">
      <c r="A9" s="208" t="s">
        <v>144</v>
      </c>
      <c r="B9" s="209"/>
      <c r="C9" s="209"/>
      <c r="D9" s="209"/>
      <c r="E9" s="209"/>
      <c r="F9" s="209"/>
      <c r="G9" s="209"/>
      <c r="H9" s="210"/>
      <c r="I9" s="59">
        <v>2</v>
      </c>
      <c r="J9" s="112">
        <f>J10+J11+J12+J13+J14</f>
        <v>1173485772</v>
      </c>
      <c r="K9" s="113">
        <f>K10+K11+K12+K13+K14</f>
        <v>1208937677</v>
      </c>
      <c r="L9" s="136"/>
    </row>
    <row r="10" spans="1:12" ht="12.75">
      <c r="A10" s="211" t="s">
        <v>0</v>
      </c>
      <c r="B10" s="212"/>
      <c r="C10" s="212"/>
      <c r="D10" s="212"/>
      <c r="E10" s="212"/>
      <c r="F10" s="212"/>
      <c r="G10" s="212"/>
      <c r="H10" s="213"/>
      <c r="I10" s="59">
        <v>3</v>
      </c>
      <c r="J10" s="112">
        <v>28975122</v>
      </c>
      <c r="K10" s="113">
        <v>24650479</v>
      </c>
      <c r="L10" s="136"/>
    </row>
    <row r="11" spans="1:12" ht="12.75">
      <c r="A11" s="211" t="s">
        <v>1</v>
      </c>
      <c r="B11" s="212"/>
      <c r="C11" s="212"/>
      <c r="D11" s="212"/>
      <c r="E11" s="212"/>
      <c r="F11" s="212"/>
      <c r="G11" s="212"/>
      <c r="H11" s="213"/>
      <c r="I11" s="59">
        <v>4</v>
      </c>
      <c r="J11" s="112">
        <v>894353276</v>
      </c>
      <c r="K11" s="113">
        <v>889614386</v>
      </c>
      <c r="L11" s="136"/>
    </row>
    <row r="12" spans="1:12" ht="12.75">
      <c r="A12" s="211" t="s">
        <v>2</v>
      </c>
      <c r="B12" s="212"/>
      <c r="C12" s="212"/>
      <c r="D12" s="212"/>
      <c r="E12" s="212"/>
      <c r="F12" s="212"/>
      <c r="G12" s="212"/>
      <c r="H12" s="213"/>
      <c r="I12" s="59">
        <v>5</v>
      </c>
      <c r="J12" s="112">
        <v>174553929</v>
      </c>
      <c r="K12" s="113">
        <v>214902037</v>
      </c>
      <c r="L12" s="136"/>
    </row>
    <row r="13" spans="1:12" ht="12.75">
      <c r="A13" s="211" t="s">
        <v>3</v>
      </c>
      <c r="B13" s="212"/>
      <c r="C13" s="212"/>
      <c r="D13" s="212"/>
      <c r="E13" s="212"/>
      <c r="F13" s="212"/>
      <c r="G13" s="212"/>
      <c r="H13" s="213"/>
      <c r="I13" s="60">
        <v>6</v>
      </c>
      <c r="J13" s="112">
        <v>75603445</v>
      </c>
      <c r="K13" s="113">
        <v>79770775</v>
      </c>
      <c r="L13" s="136"/>
    </row>
    <row r="14" spans="1:12" ht="12.75">
      <c r="A14" s="211" t="s">
        <v>16</v>
      </c>
      <c r="B14" s="212"/>
      <c r="C14" s="212"/>
      <c r="D14" s="212"/>
      <c r="E14" s="212"/>
      <c r="F14" s="212"/>
      <c r="G14" s="212"/>
      <c r="H14" s="213"/>
      <c r="I14" s="59">
        <v>7</v>
      </c>
      <c r="J14" s="112">
        <v>0</v>
      </c>
      <c r="K14" s="113">
        <v>0</v>
      </c>
      <c r="L14" s="136"/>
    </row>
    <row r="15" spans="1:12" ht="12.75">
      <c r="A15" s="208" t="s">
        <v>145</v>
      </c>
      <c r="B15" s="209"/>
      <c r="C15" s="209"/>
      <c r="D15" s="209"/>
      <c r="E15" s="209"/>
      <c r="F15" s="209"/>
      <c r="G15" s="209"/>
      <c r="H15" s="210"/>
      <c r="I15" s="59">
        <v>8</v>
      </c>
      <c r="J15" s="112">
        <f>J16+J17+J18+J19</f>
        <v>2094424799</v>
      </c>
      <c r="K15" s="113">
        <f>K16+K17+K18+K19</f>
        <v>1968693934</v>
      </c>
      <c r="L15" s="136"/>
    </row>
    <row r="16" spans="1:12" ht="12.75">
      <c r="A16" s="211" t="s">
        <v>133</v>
      </c>
      <c r="B16" s="212"/>
      <c r="C16" s="212"/>
      <c r="D16" s="212"/>
      <c r="E16" s="212"/>
      <c r="F16" s="212"/>
      <c r="G16" s="212"/>
      <c r="H16" s="213"/>
      <c r="I16" s="59">
        <v>9</v>
      </c>
      <c r="J16" s="112">
        <v>581368485</v>
      </c>
      <c r="K16" s="113">
        <v>498070030</v>
      </c>
      <c r="L16" s="136"/>
    </row>
    <row r="17" spans="1:12" ht="12.75">
      <c r="A17" s="211" t="s">
        <v>134</v>
      </c>
      <c r="B17" s="212"/>
      <c r="C17" s="212"/>
      <c r="D17" s="212"/>
      <c r="E17" s="212"/>
      <c r="F17" s="212"/>
      <c r="G17" s="212"/>
      <c r="H17" s="213"/>
      <c r="I17" s="59">
        <v>10</v>
      </c>
      <c r="J17" s="112">
        <v>1052995624</v>
      </c>
      <c r="K17" s="113">
        <v>847010247</v>
      </c>
      <c r="L17" s="136"/>
    </row>
    <row r="18" spans="1:12" ht="12.75">
      <c r="A18" s="211" t="s">
        <v>135</v>
      </c>
      <c r="B18" s="212"/>
      <c r="C18" s="212"/>
      <c r="D18" s="212"/>
      <c r="E18" s="212"/>
      <c r="F18" s="212"/>
      <c r="G18" s="212"/>
      <c r="H18" s="213"/>
      <c r="I18" s="59">
        <v>11</v>
      </c>
      <c r="J18" s="112">
        <v>149739330</v>
      </c>
      <c r="K18" s="113">
        <v>110625530</v>
      </c>
      <c r="L18" s="136"/>
    </row>
    <row r="19" spans="1:12" ht="12.75">
      <c r="A19" s="211" t="s">
        <v>17</v>
      </c>
      <c r="B19" s="212"/>
      <c r="C19" s="212"/>
      <c r="D19" s="212"/>
      <c r="E19" s="212"/>
      <c r="F19" s="212"/>
      <c r="G19" s="212"/>
      <c r="H19" s="213"/>
      <c r="I19" s="59">
        <v>12</v>
      </c>
      <c r="J19" s="112">
        <v>310321360</v>
      </c>
      <c r="K19" s="113">
        <v>512988127</v>
      </c>
      <c r="L19" s="136"/>
    </row>
    <row r="20" spans="1:12" ht="12.75">
      <c r="A20" s="208" t="s">
        <v>18</v>
      </c>
      <c r="B20" s="209"/>
      <c r="C20" s="209"/>
      <c r="D20" s="209"/>
      <c r="E20" s="209"/>
      <c r="F20" s="209"/>
      <c r="G20" s="209"/>
      <c r="H20" s="210"/>
      <c r="I20" s="59">
        <v>13</v>
      </c>
      <c r="J20" s="112">
        <v>2843799</v>
      </c>
      <c r="K20" s="113">
        <v>8191297</v>
      </c>
      <c r="L20" s="136"/>
    </row>
    <row r="21" spans="1:12" ht="12.75">
      <c r="A21" s="208" t="s">
        <v>19</v>
      </c>
      <c r="B21" s="209"/>
      <c r="C21" s="209"/>
      <c r="D21" s="209"/>
      <c r="E21" s="209"/>
      <c r="F21" s="209"/>
      <c r="G21" s="209"/>
      <c r="H21" s="210"/>
      <c r="I21" s="59">
        <v>14</v>
      </c>
      <c r="J21" s="112">
        <v>0</v>
      </c>
      <c r="K21" s="113">
        <v>0</v>
      </c>
      <c r="L21" s="136"/>
    </row>
    <row r="22" spans="1:12" ht="12.75">
      <c r="A22" s="208" t="s">
        <v>146</v>
      </c>
      <c r="B22" s="209"/>
      <c r="C22" s="209"/>
      <c r="D22" s="209"/>
      <c r="E22" s="209"/>
      <c r="F22" s="209"/>
      <c r="G22" s="209"/>
      <c r="H22" s="210"/>
      <c r="I22" s="59">
        <v>15</v>
      </c>
      <c r="J22" s="113">
        <f>J8+J9+J15+J20+J21</f>
        <v>3270754370</v>
      </c>
      <c r="K22" s="113">
        <f>K8+K9+K15+K20+K21</f>
        <v>3185822908</v>
      </c>
      <c r="L22" s="136"/>
    </row>
    <row r="23" spans="1:11" ht="12.75">
      <c r="A23" s="224" t="s">
        <v>20</v>
      </c>
      <c r="B23" s="225"/>
      <c r="C23" s="225"/>
      <c r="D23" s="225"/>
      <c r="E23" s="225"/>
      <c r="F23" s="225"/>
      <c r="G23" s="225"/>
      <c r="H23" s="226"/>
      <c r="I23" s="59">
        <v>16</v>
      </c>
      <c r="J23" s="113">
        <v>622581792</v>
      </c>
      <c r="K23" s="121">
        <v>623491563</v>
      </c>
    </row>
    <row r="24" spans="1:11" ht="12.75">
      <c r="A24" s="227" t="s">
        <v>21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9"/>
    </row>
    <row r="25" spans="1:12" ht="12.75">
      <c r="A25" s="221" t="s">
        <v>147</v>
      </c>
      <c r="B25" s="222"/>
      <c r="C25" s="222"/>
      <c r="D25" s="222"/>
      <c r="E25" s="222"/>
      <c r="F25" s="222"/>
      <c r="G25" s="222"/>
      <c r="H25" s="223"/>
      <c r="I25" s="59">
        <v>17</v>
      </c>
      <c r="J25" s="112">
        <f>J26+J27+J28+J29+J30-J31+J32-J33+J34</f>
        <v>1617663280</v>
      </c>
      <c r="K25" s="120">
        <f>K26+K27+K28+K29+K30-K31+K32-K33+K34</f>
        <v>1698832949</v>
      </c>
      <c r="L25" s="136"/>
    </row>
    <row r="26" spans="1:12" ht="12.75">
      <c r="A26" s="211" t="s">
        <v>22</v>
      </c>
      <c r="B26" s="212"/>
      <c r="C26" s="212"/>
      <c r="D26" s="212"/>
      <c r="E26" s="212"/>
      <c r="F26" s="212"/>
      <c r="G26" s="212"/>
      <c r="H26" s="213"/>
      <c r="I26" s="60">
        <v>18</v>
      </c>
      <c r="J26" s="112">
        <v>1028847600</v>
      </c>
      <c r="K26" s="113">
        <v>1028847600</v>
      </c>
      <c r="L26" s="136"/>
    </row>
    <row r="27" spans="1:12" ht="12.75">
      <c r="A27" s="211" t="s">
        <v>23</v>
      </c>
      <c r="B27" s="212"/>
      <c r="C27" s="212"/>
      <c r="D27" s="212"/>
      <c r="E27" s="212"/>
      <c r="F27" s="212"/>
      <c r="G27" s="212"/>
      <c r="H27" s="213"/>
      <c r="I27" s="59">
        <v>19</v>
      </c>
      <c r="J27" s="112">
        <v>-2940923</v>
      </c>
      <c r="K27" s="113">
        <v>719579</v>
      </c>
      <c r="L27" s="136"/>
    </row>
    <row r="28" spans="1:12" ht="12.75">
      <c r="A28" s="211" t="s">
        <v>136</v>
      </c>
      <c r="B28" s="212"/>
      <c r="C28" s="212"/>
      <c r="D28" s="212"/>
      <c r="E28" s="212"/>
      <c r="F28" s="212"/>
      <c r="G28" s="212"/>
      <c r="H28" s="213"/>
      <c r="I28" s="60">
        <v>20</v>
      </c>
      <c r="J28" s="112">
        <v>156737655</v>
      </c>
      <c r="K28" s="113">
        <v>197995634</v>
      </c>
      <c r="L28" s="136"/>
    </row>
    <row r="29" spans="1:12" ht="12.75">
      <c r="A29" s="211" t="s">
        <v>24</v>
      </c>
      <c r="B29" s="212"/>
      <c r="C29" s="212"/>
      <c r="D29" s="212"/>
      <c r="E29" s="212"/>
      <c r="F29" s="212"/>
      <c r="G29" s="212"/>
      <c r="H29" s="213"/>
      <c r="I29" s="59">
        <v>21</v>
      </c>
      <c r="J29" s="112">
        <v>0</v>
      </c>
      <c r="K29" s="113">
        <v>0</v>
      </c>
      <c r="L29" s="136"/>
    </row>
    <row r="30" spans="1:12" ht="12.75">
      <c r="A30" s="211" t="s">
        <v>25</v>
      </c>
      <c r="B30" s="212"/>
      <c r="C30" s="212"/>
      <c r="D30" s="212"/>
      <c r="E30" s="212"/>
      <c r="F30" s="212"/>
      <c r="G30" s="212"/>
      <c r="H30" s="213"/>
      <c r="I30" s="60">
        <v>22</v>
      </c>
      <c r="J30" s="112">
        <v>121807709</v>
      </c>
      <c r="K30" s="113">
        <v>188213928</v>
      </c>
      <c r="L30" s="136"/>
    </row>
    <row r="31" spans="1:12" ht="12.75">
      <c r="A31" s="211" t="s">
        <v>26</v>
      </c>
      <c r="B31" s="212"/>
      <c r="C31" s="212"/>
      <c r="D31" s="212"/>
      <c r="E31" s="212"/>
      <c r="F31" s="212"/>
      <c r="G31" s="212"/>
      <c r="H31" s="213"/>
      <c r="I31" s="59">
        <v>23</v>
      </c>
      <c r="J31" s="112">
        <v>0</v>
      </c>
      <c r="K31" s="113">
        <v>0</v>
      </c>
      <c r="L31" s="136"/>
    </row>
    <row r="32" spans="1:12" ht="12.75">
      <c r="A32" s="211" t="s">
        <v>27</v>
      </c>
      <c r="B32" s="212"/>
      <c r="C32" s="212"/>
      <c r="D32" s="212"/>
      <c r="E32" s="212"/>
      <c r="F32" s="212"/>
      <c r="G32" s="212"/>
      <c r="H32" s="213"/>
      <c r="I32" s="60">
        <v>24</v>
      </c>
      <c r="J32" s="112">
        <v>112822916</v>
      </c>
      <c r="K32" s="113">
        <v>76821888</v>
      </c>
      <c r="L32" s="136"/>
    </row>
    <row r="33" spans="1:12" ht="12.75">
      <c r="A33" s="211" t="s">
        <v>28</v>
      </c>
      <c r="B33" s="212"/>
      <c r="C33" s="212"/>
      <c r="D33" s="212"/>
      <c r="E33" s="212"/>
      <c r="F33" s="212"/>
      <c r="G33" s="212"/>
      <c r="H33" s="213"/>
      <c r="I33" s="59">
        <v>25</v>
      </c>
      <c r="J33" s="112">
        <v>0</v>
      </c>
      <c r="K33" s="113">
        <v>0</v>
      </c>
      <c r="L33" s="136"/>
    </row>
    <row r="34" spans="1:12" ht="12.75">
      <c r="A34" s="211" t="s">
        <v>29</v>
      </c>
      <c r="B34" s="212"/>
      <c r="C34" s="212"/>
      <c r="D34" s="212"/>
      <c r="E34" s="212"/>
      <c r="F34" s="212"/>
      <c r="G34" s="212"/>
      <c r="H34" s="213"/>
      <c r="I34" s="60">
        <v>26</v>
      </c>
      <c r="J34" s="112">
        <v>200388323</v>
      </c>
      <c r="K34" s="113">
        <v>206234320</v>
      </c>
      <c r="L34" s="136"/>
    </row>
    <row r="35" spans="1:12" ht="12.75">
      <c r="A35" s="208" t="s">
        <v>4</v>
      </c>
      <c r="B35" s="209"/>
      <c r="C35" s="209"/>
      <c r="D35" s="209"/>
      <c r="E35" s="209"/>
      <c r="F35" s="209"/>
      <c r="G35" s="209"/>
      <c r="H35" s="210"/>
      <c r="I35" s="59">
        <v>27</v>
      </c>
      <c r="J35" s="112">
        <v>546048793</v>
      </c>
      <c r="K35" s="113">
        <v>526481535</v>
      </c>
      <c r="L35" s="136"/>
    </row>
    <row r="36" spans="1:12" ht="12.75">
      <c r="A36" s="208" t="s">
        <v>5</v>
      </c>
      <c r="B36" s="209"/>
      <c r="C36" s="209"/>
      <c r="D36" s="209"/>
      <c r="E36" s="209"/>
      <c r="F36" s="209"/>
      <c r="G36" s="209"/>
      <c r="H36" s="210"/>
      <c r="I36" s="60">
        <v>28</v>
      </c>
      <c r="J36" s="112">
        <v>75419112</v>
      </c>
      <c r="K36" s="113">
        <v>88515808</v>
      </c>
      <c r="L36" s="136"/>
    </row>
    <row r="37" spans="1:12" ht="12.75">
      <c r="A37" s="208" t="s">
        <v>6</v>
      </c>
      <c r="B37" s="209"/>
      <c r="C37" s="209"/>
      <c r="D37" s="209"/>
      <c r="E37" s="209"/>
      <c r="F37" s="209"/>
      <c r="G37" s="209"/>
      <c r="H37" s="210"/>
      <c r="I37" s="59">
        <v>29</v>
      </c>
      <c r="J37" s="112">
        <v>933728510</v>
      </c>
      <c r="K37" s="113">
        <v>702074695</v>
      </c>
      <c r="L37" s="136"/>
    </row>
    <row r="38" spans="1:12" ht="12.75">
      <c r="A38" s="208" t="s">
        <v>30</v>
      </c>
      <c r="B38" s="209"/>
      <c r="C38" s="209"/>
      <c r="D38" s="209"/>
      <c r="E38" s="209"/>
      <c r="F38" s="209"/>
      <c r="G38" s="209"/>
      <c r="H38" s="210"/>
      <c r="I38" s="60">
        <v>30</v>
      </c>
      <c r="J38" s="112">
        <v>97894675</v>
      </c>
      <c r="K38" s="113">
        <v>169917921</v>
      </c>
      <c r="L38" s="136"/>
    </row>
    <row r="39" spans="1:12" ht="12.75">
      <c r="A39" s="208" t="s">
        <v>148</v>
      </c>
      <c r="B39" s="209"/>
      <c r="C39" s="209"/>
      <c r="D39" s="209"/>
      <c r="E39" s="209"/>
      <c r="F39" s="209"/>
      <c r="G39" s="209"/>
      <c r="H39" s="210"/>
      <c r="I39" s="59">
        <v>31</v>
      </c>
      <c r="J39" s="112">
        <f>J25+J35+J36+J37+J38</f>
        <v>3270754370</v>
      </c>
      <c r="K39" s="113">
        <f>K25+K35+K36+K37+K38</f>
        <v>3185822908</v>
      </c>
      <c r="L39" s="136"/>
    </row>
    <row r="40" spans="1:12" ht="12.75">
      <c r="A40" s="224" t="s">
        <v>20</v>
      </c>
      <c r="B40" s="225"/>
      <c r="C40" s="225"/>
      <c r="D40" s="225"/>
      <c r="E40" s="225"/>
      <c r="F40" s="225"/>
      <c r="G40" s="225"/>
      <c r="H40" s="226"/>
      <c r="I40" s="61">
        <v>32</v>
      </c>
      <c r="J40" s="112">
        <v>622581792</v>
      </c>
      <c r="K40" s="121">
        <v>623491563</v>
      </c>
      <c r="L40" s="136"/>
    </row>
    <row r="41" spans="1:11" ht="12.75">
      <c r="A41" s="227" t="s">
        <v>172</v>
      </c>
      <c r="B41" s="230"/>
      <c r="C41" s="230"/>
      <c r="D41" s="230"/>
      <c r="E41" s="230"/>
      <c r="F41" s="230"/>
      <c r="G41" s="230"/>
      <c r="H41" s="230"/>
      <c r="I41" s="231"/>
      <c r="J41" s="231"/>
      <c r="K41" s="232"/>
    </row>
    <row r="42" spans="1:11" ht="12.75">
      <c r="A42" s="233" t="s">
        <v>11</v>
      </c>
      <c r="B42" s="234"/>
      <c r="C42" s="234"/>
      <c r="D42" s="234"/>
      <c r="E42" s="234"/>
      <c r="F42" s="234"/>
      <c r="G42" s="234"/>
      <c r="H42" s="234"/>
      <c r="I42" s="235"/>
      <c r="J42" s="235"/>
      <c r="K42" s="236"/>
    </row>
    <row r="43" spans="1:11" ht="12.75">
      <c r="A43" s="237" t="s">
        <v>12</v>
      </c>
      <c r="B43" s="238"/>
      <c r="C43" s="238"/>
      <c r="D43" s="238"/>
      <c r="E43" s="238"/>
      <c r="F43" s="238"/>
      <c r="G43" s="238"/>
      <c r="H43" s="239"/>
      <c r="I43" s="62">
        <v>33</v>
      </c>
      <c r="J43" s="122">
        <v>1417274957</v>
      </c>
      <c r="K43" s="120">
        <v>1492598629</v>
      </c>
    </row>
    <row r="44" spans="1:11" ht="12.75">
      <c r="A44" s="240" t="s">
        <v>13</v>
      </c>
      <c r="B44" s="241"/>
      <c r="C44" s="241"/>
      <c r="D44" s="241"/>
      <c r="E44" s="241"/>
      <c r="F44" s="241"/>
      <c r="G44" s="241"/>
      <c r="H44" s="242"/>
      <c r="I44" s="61">
        <v>34</v>
      </c>
      <c r="J44" s="123">
        <v>200388323</v>
      </c>
      <c r="K44" s="121">
        <v>206234320</v>
      </c>
    </row>
    <row r="45" ht="12.75">
      <c r="K45" s="136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62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7">
      <selection activeCell="O45" sqref="O45"/>
    </sheetView>
  </sheetViews>
  <sheetFormatPr defaultColWidth="9.140625" defaultRowHeight="12.75"/>
  <cols>
    <col min="1" max="4" width="9.140625" style="50" customWidth="1"/>
    <col min="5" max="5" width="11.00390625" style="50" customWidth="1"/>
    <col min="6" max="6" width="9.140625" style="50" customWidth="1"/>
    <col min="7" max="7" width="7.57421875" style="50" customWidth="1"/>
    <col min="8" max="8" width="3.140625" style="50" customWidth="1"/>
    <col min="9" max="9" width="6.57421875" style="1" customWidth="1"/>
    <col min="10" max="10" width="12.7109375" style="1" customWidth="1"/>
    <col min="11" max="12" width="12.7109375" style="63" customWidth="1"/>
    <col min="13" max="13" width="12.7109375" style="50" customWidth="1"/>
    <col min="14" max="16384" width="9.140625" style="50" customWidth="1"/>
  </cols>
  <sheetData>
    <row r="1" spans="1:13" ht="15.75">
      <c r="A1" s="200" t="s">
        <v>119</v>
      </c>
      <c r="B1" s="200"/>
      <c r="C1" s="200"/>
      <c r="D1" s="200"/>
      <c r="E1" s="200"/>
      <c r="F1" s="200"/>
      <c r="G1" s="200"/>
      <c r="H1" s="200"/>
      <c r="I1" s="200"/>
      <c r="J1" s="248"/>
      <c r="K1" s="248"/>
      <c r="L1" s="248"/>
      <c r="M1" s="248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4:10" ht="15" customHeight="1">
      <c r="D3" s="249" t="s">
        <v>118</v>
      </c>
      <c r="E3" s="250"/>
      <c r="F3" s="53" t="s">
        <v>191</v>
      </c>
      <c r="G3" s="64" t="s">
        <v>96</v>
      </c>
      <c r="H3" s="65"/>
      <c r="I3" s="201" t="s">
        <v>263</v>
      </c>
      <c r="J3" s="244"/>
    </row>
    <row r="4" spans="3:13" ht="12.75">
      <c r="C4" s="66"/>
      <c r="D4" s="67"/>
      <c r="E4" s="68"/>
      <c r="G4" s="68"/>
      <c r="L4" s="203"/>
      <c r="M4" s="204"/>
    </row>
    <row r="5" spans="1:13" ht="12.75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43"/>
      <c r="L5" s="243"/>
      <c r="M5" s="244"/>
    </row>
    <row r="6" spans="1:13" ht="28.5" customHeight="1">
      <c r="A6" s="245" t="s">
        <v>51</v>
      </c>
      <c r="B6" s="245"/>
      <c r="C6" s="245"/>
      <c r="D6" s="245"/>
      <c r="E6" s="245"/>
      <c r="F6" s="245"/>
      <c r="G6" s="245"/>
      <c r="H6" s="245"/>
      <c r="I6" s="69" t="s">
        <v>173</v>
      </c>
      <c r="J6" s="246" t="s">
        <v>139</v>
      </c>
      <c r="K6" s="247"/>
      <c r="L6" s="246" t="s">
        <v>140</v>
      </c>
      <c r="M6" s="247"/>
    </row>
    <row r="7" spans="1:13" ht="16.5" customHeight="1" thickBot="1">
      <c r="A7" s="251"/>
      <c r="B7" s="252"/>
      <c r="C7" s="252"/>
      <c r="D7" s="252"/>
      <c r="E7" s="252"/>
      <c r="F7" s="252"/>
      <c r="G7" s="252"/>
      <c r="H7" s="253"/>
      <c r="I7" s="70"/>
      <c r="J7" s="71" t="s">
        <v>125</v>
      </c>
      <c r="K7" s="72" t="s">
        <v>126</v>
      </c>
      <c r="L7" s="71" t="s">
        <v>125</v>
      </c>
      <c r="M7" s="73" t="s">
        <v>126</v>
      </c>
    </row>
    <row r="8" spans="1:13" ht="12.75" customHeight="1">
      <c r="A8" s="217">
        <v>1</v>
      </c>
      <c r="B8" s="217"/>
      <c r="C8" s="217"/>
      <c r="D8" s="217"/>
      <c r="E8" s="217"/>
      <c r="F8" s="217"/>
      <c r="G8" s="217"/>
      <c r="H8" s="217"/>
      <c r="I8" s="58">
        <v>2</v>
      </c>
      <c r="J8" s="58">
        <v>3</v>
      </c>
      <c r="K8" s="57">
        <v>4</v>
      </c>
      <c r="L8" s="57">
        <v>5</v>
      </c>
      <c r="M8" s="57">
        <v>6</v>
      </c>
    </row>
    <row r="9" spans="1:13" ht="12.75" customHeight="1">
      <c r="A9" s="221" t="s">
        <v>149</v>
      </c>
      <c r="B9" s="222"/>
      <c r="C9" s="222"/>
      <c r="D9" s="222"/>
      <c r="E9" s="222"/>
      <c r="F9" s="222"/>
      <c r="G9" s="222"/>
      <c r="H9" s="223"/>
      <c r="I9" s="59">
        <v>35</v>
      </c>
      <c r="J9" s="110">
        <f>J10+J11+J12</f>
        <v>2063178331</v>
      </c>
      <c r="K9" s="110">
        <f>K10+K11+K12</f>
        <v>644172944</v>
      </c>
      <c r="L9" s="110">
        <f>L10+L11+L12</f>
        <v>1898955103</v>
      </c>
      <c r="M9" s="111">
        <f>M10+M11+M12</f>
        <v>554529927</v>
      </c>
    </row>
    <row r="10" spans="1:13" ht="12.75" customHeight="1">
      <c r="A10" s="211" t="s">
        <v>31</v>
      </c>
      <c r="B10" s="212"/>
      <c r="C10" s="212"/>
      <c r="D10" s="212"/>
      <c r="E10" s="212"/>
      <c r="F10" s="212"/>
      <c r="G10" s="212"/>
      <c r="H10" s="213"/>
      <c r="I10" s="60">
        <v>36</v>
      </c>
      <c r="J10" s="112">
        <v>1990360181</v>
      </c>
      <c r="K10" s="112">
        <v>612303430</v>
      </c>
      <c r="L10" s="112">
        <v>1834864441</v>
      </c>
      <c r="M10" s="113">
        <v>523154699</v>
      </c>
    </row>
    <row r="11" spans="1:13" ht="12.75" customHeight="1">
      <c r="A11" s="211" t="s">
        <v>32</v>
      </c>
      <c r="B11" s="212"/>
      <c r="C11" s="212"/>
      <c r="D11" s="212"/>
      <c r="E11" s="212"/>
      <c r="F11" s="212"/>
      <c r="G11" s="212"/>
      <c r="H11" s="213"/>
      <c r="I11" s="59">
        <v>37</v>
      </c>
      <c r="J11" s="112">
        <v>0</v>
      </c>
      <c r="K11" s="112">
        <v>0</v>
      </c>
      <c r="L11" s="112">
        <v>0</v>
      </c>
      <c r="M11" s="113">
        <v>0</v>
      </c>
    </row>
    <row r="12" spans="1:13" ht="12.75" customHeight="1">
      <c r="A12" s="211" t="s">
        <v>33</v>
      </c>
      <c r="B12" s="212"/>
      <c r="C12" s="212"/>
      <c r="D12" s="212"/>
      <c r="E12" s="212"/>
      <c r="F12" s="212"/>
      <c r="G12" s="212"/>
      <c r="H12" s="213"/>
      <c r="I12" s="60">
        <v>38</v>
      </c>
      <c r="J12" s="112">
        <v>72818150</v>
      </c>
      <c r="K12" s="112">
        <v>31869514</v>
      </c>
      <c r="L12" s="112">
        <v>64090662</v>
      </c>
      <c r="M12" s="113">
        <v>31375228</v>
      </c>
    </row>
    <row r="13" spans="1:13" ht="12.75" customHeight="1">
      <c r="A13" s="208" t="s">
        <v>150</v>
      </c>
      <c r="B13" s="209"/>
      <c r="C13" s="209"/>
      <c r="D13" s="209"/>
      <c r="E13" s="209"/>
      <c r="F13" s="209"/>
      <c r="G13" s="209"/>
      <c r="H13" s="210"/>
      <c r="I13" s="59">
        <v>39</v>
      </c>
      <c r="J13" s="110">
        <f>J14-J15+J16+J17+J18+J19+J20+J21+J22</f>
        <v>2032773936</v>
      </c>
      <c r="K13" s="110">
        <f>K14-K15+K16+K17+K18+K19+K20+K21+K22</f>
        <v>643809230</v>
      </c>
      <c r="L13" s="110">
        <f>L14-L15+L16+L17+L18+L19+L20+L21+L22</f>
        <v>1852466970</v>
      </c>
      <c r="M13" s="114">
        <f>M14-M15+M16+M17+M18+M19+M20+M21+M22</f>
        <v>543896999</v>
      </c>
    </row>
    <row r="14" spans="1:17" ht="12.75" customHeight="1">
      <c r="A14" s="211" t="s">
        <v>167</v>
      </c>
      <c r="B14" s="212"/>
      <c r="C14" s="212"/>
      <c r="D14" s="212"/>
      <c r="E14" s="212"/>
      <c r="F14" s="212"/>
      <c r="G14" s="212"/>
      <c r="H14" s="213"/>
      <c r="I14" s="60">
        <v>40</v>
      </c>
      <c r="J14" s="112">
        <v>0</v>
      </c>
      <c r="K14" s="112">
        <v>0</v>
      </c>
      <c r="L14" s="112">
        <v>46261798</v>
      </c>
      <c r="M14" s="113">
        <v>9501555</v>
      </c>
      <c r="O14" s="132"/>
      <c r="P14" s="132"/>
      <c r="Q14" s="132"/>
    </row>
    <row r="15" spans="1:17" ht="12.75" customHeight="1">
      <c r="A15" s="211" t="s">
        <v>168</v>
      </c>
      <c r="B15" s="212"/>
      <c r="C15" s="212"/>
      <c r="D15" s="212"/>
      <c r="E15" s="212"/>
      <c r="F15" s="212"/>
      <c r="G15" s="212"/>
      <c r="H15" s="213"/>
      <c r="I15" s="59">
        <v>41</v>
      </c>
      <c r="J15" s="112">
        <v>34852317</v>
      </c>
      <c r="K15" s="112">
        <v>1639599</v>
      </c>
      <c r="L15" s="112">
        <v>0</v>
      </c>
      <c r="M15" s="113">
        <v>0</v>
      </c>
      <c r="O15" s="132"/>
      <c r="P15" s="132"/>
      <c r="Q15" s="132"/>
    </row>
    <row r="16" spans="1:17" ht="12.75" customHeight="1">
      <c r="A16" s="211" t="s">
        <v>169</v>
      </c>
      <c r="B16" s="212"/>
      <c r="C16" s="212"/>
      <c r="D16" s="212"/>
      <c r="E16" s="212"/>
      <c r="F16" s="212"/>
      <c r="G16" s="212"/>
      <c r="H16" s="213"/>
      <c r="I16" s="60">
        <v>42</v>
      </c>
      <c r="J16" s="110">
        <v>1394369360</v>
      </c>
      <c r="K16" s="110">
        <v>410363877</v>
      </c>
      <c r="L16" s="110">
        <v>1151189033</v>
      </c>
      <c r="M16" s="114">
        <v>328142780</v>
      </c>
      <c r="O16" s="132"/>
      <c r="P16" s="132"/>
      <c r="Q16" s="132"/>
    </row>
    <row r="17" spans="1:13" ht="12.75" customHeight="1">
      <c r="A17" s="211" t="s">
        <v>8</v>
      </c>
      <c r="B17" s="212"/>
      <c r="C17" s="212"/>
      <c r="D17" s="212"/>
      <c r="E17" s="212"/>
      <c r="F17" s="212"/>
      <c r="G17" s="212"/>
      <c r="H17" s="213"/>
      <c r="I17" s="59">
        <v>43</v>
      </c>
      <c r="J17" s="110">
        <v>344799196</v>
      </c>
      <c r="K17" s="110">
        <v>111968245</v>
      </c>
      <c r="L17" s="110">
        <v>350132457</v>
      </c>
      <c r="M17" s="114">
        <v>112091819</v>
      </c>
    </row>
    <row r="18" spans="1:13" ht="12.75" customHeight="1">
      <c r="A18" s="211" t="s">
        <v>34</v>
      </c>
      <c r="B18" s="212"/>
      <c r="C18" s="212"/>
      <c r="D18" s="212"/>
      <c r="E18" s="212"/>
      <c r="F18" s="212"/>
      <c r="G18" s="212"/>
      <c r="H18" s="213"/>
      <c r="I18" s="60">
        <v>44</v>
      </c>
      <c r="J18" s="112">
        <v>55228476</v>
      </c>
      <c r="K18" s="112">
        <v>18176745</v>
      </c>
      <c r="L18" s="112">
        <v>57527300</v>
      </c>
      <c r="M18" s="113">
        <v>19106101</v>
      </c>
    </row>
    <row r="19" spans="1:13" ht="12.75" customHeight="1">
      <c r="A19" s="211" t="s">
        <v>35</v>
      </c>
      <c r="B19" s="212"/>
      <c r="C19" s="212"/>
      <c r="D19" s="212"/>
      <c r="E19" s="212"/>
      <c r="F19" s="212"/>
      <c r="G19" s="212"/>
      <c r="H19" s="213"/>
      <c r="I19" s="59">
        <v>45</v>
      </c>
      <c r="J19" s="112">
        <v>130789532</v>
      </c>
      <c r="K19" s="112">
        <v>41973073</v>
      </c>
      <c r="L19" s="112">
        <v>145721159</v>
      </c>
      <c r="M19" s="113">
        <v>53310617</v>
      </c>
    </row>
    <row r="20" spans="1:13" ht="12.75" customHeight="1">
      <c r="A20" s="211" t="s">
        <v>7</v>
      </c>
      <c r="B20" s="212"/>
      <c r="C20" s="212"/>
      <c r="D20" s="212"/>
      <c r="E20" s="212"/>
      <c r="F20" s="212"/>
      <c r="G20" s="212"/>
      <c r="H20" s="213"/>
      <c r="I20" s="60">
        <v>46</v>
      </c>
      <c r="J20" s="112">
        <v>44148983</v>
      </c>
      <c r="K20" s="112">
        <v>17650781</v>
      </c>
      <c r="L20" s="112">
        <v>19151056</v>
      </c>
      <c r="M20" s="113">
        <v>9340531</v>
      </c>
    </row>
    <row r="21" spans="1:13" ht="12.75" customHeight="1">
      <c r="A21" s="211" t="s">
        <v>36</v>
      </c>
      <c r="B21" s="212"/>
      <c r="C21" s="212"/>
      <c r="D21" s="212"/>
      <c r="E21" s="212"/>
      <c r="F21" s="212"/>
      <c r="G21" s="212"/>
      <c r="H21" s="213"/>
      <c r="I21" s="59">
        <v>47</v>
      </c>
      <c r="J21" s="110">
        <v>88413362</v>
      </c>
      <c r="K21" s="110">
        <v>39772349</v>
      </c>
      <c r="L21" s="110">
        <v>79166554</v>
      </c>
      <c r="M21" s="114">
        <v>11654844</v>
      </c>
    </row>
    <row r="22" spans="1:13" ht="12.75" customHeight="1">
      <c r="A22" s="211" t="s">
        <v>37</v>
      </c>
      <c r="B22" s="212"/>
      <c r="C22" s="212"/>
      <c r="D22" s="212"/>
      <c r="E22" s="212"/>
      <c r="F22" s="212"/>
      <c r="G22" s="212"/>
      <c r="H22" s="213"/>
      <c r="I22" s="60">
        <v>48</v>
      </c>
      <c r="J22" s="112">
        <v>9877344</v>
      </c>
      <c r="K22" s="112">
        <v>5543759</v>
      </c>
      <c r="L22" s="112">
        <v>3317613</v>
      </c>
      <c r="M22" s="113">
        <v>748752</v>
      </c>
    </row>
    <row r="23" spans="1:13" ht="12.75" customHeight="1">
      <c r="A23" s="208" t="s">
        <v>151</v>
      </c>
      <c r="B23" s="209"/>
      <c r="C23" s="209"/>
      <c r="D23" s="209"/>
      <c r="E23" s="209"/>
      <c r="F23" s="209"/>
      <c r="G23" s="209"/>
      <c r="H23" s="210"/>
      <c r="I23" s="59">
        <v>49</v>
      </c>
      <c r="J23" s="112">
        <f>J24+J25+J26+J27+J28</f>
        <v>124351342</v>
      </c>
      <c r="K23" s="112">
        <f>K24+K25+K26+K27+K28</f>
        <v>47094922</v>
      </c>
      <c r="L23" s="112">
        <f>L24+L25+L26+L27+L28</f>
        <v>99422025</v>
      </c>
      <c r="M23" s="113">
        <f>M24+M25+M26+M27+M28</f>
        <v>39935604</v>
      </c>
    </row>
    <row r="24" spans="1:13" ht="21" customHeight="1">
      <c r="A24" s="211" t="s">
        <v>38</v>
      </c>
      <c r="B24" s="212"/>
      <c r="C24" s="212"/>
      <c r="D24" s="212"/>
      <c r="E24" s="212"/>
      <c r="F24" s="212"/>
      <c r="G24" s="212"/>
      <c r="H24" s="213"/>
      <c r="I24" s="60">
        <v>50</v>
      </c>
      <c r="J24" s="110">
        <v>2599176</v>
      </c>
      <c r="K24" s="110">
        <v>643610</v>
      </c>
      <c r="L24" s="110">
        <v>1237412</v>
      </c>
      <c r="M24" s="114">
        <v>268878</v>
      </c>
    </row>
    <row r="25" spans="1:13" ht="25.5" customHeight="1">
      <c r="A25" s="211" t="s">
        <v>39</v>
      </c>
      <c r="B25" s="212"/>
      <c r="C25" s="212"/>
      <c r="D25" s="212"/>
      <c r="E25" s="212"/>
      <c r="F25" s="212"/>
      <c r="G25" s="212"/>
      <c r="H25" s="213"/>
      <c r="I25" s="59">
        <v>51</v>
      </c>
      <c r="J25" s="110">
        <v>48126835</v>
      </c>
      <c r="K25" s="110">
        <v>14509199</v>
      </c>
      <c r="L25" s="110">
        <v>36799656</v>
      </c>
      <c r="M25" s="114">
        <v>14417046</v>
      </c>
    </row>
    <row r="26" spans="1:13" ht="12.75" customHeight="1">
      <c r="A26" s="211" t="s">
        <v>40</v>
      </c>
      <c r="B26" s="212"/>
      <c r="C26" s="212"/>
      <c r="D26" s="212"/>
      <c r="E26" s="212"/>
      <c r="F26" s="212"/>
      <c r="G26" s="212"/>
      <c r="H26" s="213"/>
      <c r="I26" s="60">
        <v>52</v>
      </c>
      <c r="J26" s="112">
        <v>71711841</v>
      </c>
      <c r="K26" s="112">
        <v>30972049</v>
      </c>
      <c r="L26" s="112">
        <v>60196790</v>
      </c>
      <c r="M26" s="113">
        <v>24676247</v>
      </c>
    </row>
    <row r="27" spans="1:13" ht="12.75" customHeight="1">
      <c r="A27" s="211" t="s">
        <v>41</v>
      </c>
      <c r="B27" s="212"/>
      <c r="C27" s="212"/>
      <c r="D27" s="212"/>
      <c r="E27" s="212"/>
      <c r="F27" s="212"/>
      <c r="G27" s="212"/>
      <c r="H27" s="213"/>
      <c r="I27" s="59">
        <v>53</v>
      </c>
      <c r="J27" s="112">
        <v>0</v>
      </c>
      <c r="K27" s="112">
        <v>0</v>
      </c>
      <c r="L27" s="112">
        <v>0</v>
      </c>
      <c r="M27" s="113">
        <v>0</v>
      </c>
    </row>
    <row r="28" spans="1:13" ht="12.75" customHeight="1">
      <c r="A28" s="211" t="s">
        <v>42</v>
      </c>
      <c r="B28" s="212"/>
      <c r="C28" s="212"/>
      <c r="D28" s="212"/>
      <c r="E28" s="212"/>
      <c r="F28" s="212"/>
      <c r="G28" s="212"/>
      <c r="H28" s="213"/>
      <c r="I28" s="60">
        <v>54</v>
      </c>
      <c r="J28" s="112">
        <v>1913490</v>
      </c>
      <c r="K28" s="112">
        <v>970064</v>
      </c>
      <c r="L28" s="112">
        <v>1188167</v>
      </c>
      <c r="M28" s="113">
        <v>573433</v>
      </c>
    </row>
    <row r="29" spans="1:13" ht="12.75" customHeight="1">
      <c r="A29" s="208" t="s">
        <v>152</v>
      </c>
      <c r="B29" s="209"/>
      <c r="C29" s="209"/>
      <c r="D29" s="209"/>
      <c r="E29" s="209"/>
      <c r="F29" s="209"/>
      <c r="G29" s="209"/>
      <c r="H29" s="210"/>
      <c r="I29" s="59">
        <v>55</v>
      </c>
      <c r="J29" s="110">
        <f>J30+J31+J32+J33</f>
        <v>49275217</v>
      </c>
      <c r="K29" s="110">
        <f>K30+K31+K32+K33</f>
        <v>11460217</v>
      </c>
      <c r="L29" s="110">
        <f>L30+L31+L32+L33</f>
        <v>33184598</v>
      </c>
      <c r="M29" s="114">
        <f>M30+M31+M32+M33</f>
        <v>9852599</v>
      </c>
    </row>
    <row r="30" spans="1:13" ht="12" customHeight="1">
      <c r="A30" s="211" t="s">
        <v>43</v>
      </c>
      <c r="B30" s="212"/>
      <c r="C30" s="212"/>
      <c r="D30" s="212"/>
      <c r="E30" s="212"/>
      <c r="F30" s="212"/>
      <c r="G30" s="212"/>
      <c r="H30" s="213"/>
      <c r="I30" s="60">
        <v>56</v>
      </c>
      <c r="J30" s="112">
        <v>2905300</v>
      </c>
      <c r="K30" s="112">
        <v>718859</v>
      </c>
      <c r="L30" s="112">
        <v>1869490</v>
      </c>
      <c r="M30" s="113">
        <v>704415</v>
      </c>
    </row>
    <row r="31" spans="1:13" ht="21" customHeight="1">
      <c r="A31" s="211" t="s">
        <v>44</v>
      </c>
      <c r="B31" s="212"/>
      <c r="C31" s="212"/>
      <c r="D31" s="212"/>
      <c r="E31" s="212"/>
      <c r="F31" s="212"/>
      <c r="G31" s="212"/>
      <c r="H31" s="213"/>
      <c r="I31" s="59">
        <v>57</v>
      </c>
      <c r="J31" s="112">
        <v>45549363</v>
      </c>
      <c r="K31" s="112">
        <v>10804969</v>
      </c>
      <c r="L31" s="112">
        <v>31166895</v>
      </c>
      <c r="M31" s="113">
        <v>9030014</v>
      </c>
    </row>
    <row r="32" spans="1:13" ht="12.75" customHeight="1">
      <c r="A32" s="211" t="s">
        <v>45</v>
      </c>
      <c r="B32" s="212"/>
      <c r="C32" s="212"/>
      <c r="D32" s="212"/>
      <c r="E32" s="212"/>
      <c r="F32" s="212"/>
      <c r="G32" s="212"/>
      <c r="H32" s="213"/>
      <c r="I32" s="60">
        <v>58</v>
      </c>
      <c r="J32" s="110">
        <v>0</v>
      </c>
      <c r="K32" s="110">
        <v>0</v>
      </c>
      <c r="L32" s="110">
        <v>0</v>
      </c>
      <c r="M32" s="114">
        <v>0</v>
      </c>
    </row>
    <row r="33" spans="1:13" ht="12.75" customHeight="1">
      <c r="A33" s="211" t="s">
        <v>46</v>
      </c>
      <c r="B33" s="212"/>
      <c r="C33" s="212"/>
      <c r="D33" s="212"/>
      <c r="E33" s="212"/>
      <c r="F33" s="212"/>
      <c r="G33" s="212"/>
      <c r="H33" s="213"/>
      <c r="I33" s="59">
        <v>59</v>
      </c>
      <c r="J33" s="112">
        <v>820554</v>
      </c>
      <c r="K33" s="112">
        <v>-63611</v>
      </c>
      <c r="L33" s="112">
        <v>148213</v>
      </c>
      <c r="M33" s="113">
        <v>118170</v>
      </c>
    </row>
    <row r="34" spans="1:13" ht="12.75" customHeight="1">
      <c r="A34" s="208" t="s">
        <v>47</v>
      </c>
      <c r="B34" s="209"/>
      <c r="C34" s="209"/>
      <c r="D34" s="209"/>
      <c r="E34" s="209"/>
      <c r="F34" s="209"/>
      <c r="G34" s="209"/>
      <c r="H34" s="210"/>
      <c r="I34" s="60">
        <v>60</v>
      </c>
      <c r="J34" s="112">
        <v>0</v>
      </c>
      <c r="K34" s="112">
        <v>0</v>
      </c>
      <c r="L34" s="112">
        <v>0</v>
      </c>
      <c r="M34" s="113">
        <v>0</v>
      </c>
    </row>
    <row r="35" spans="1:13" ht="12.75" customHeight="1">
      <c r="A35" s="208" t="s">
        <v>48</v>
      </c>
      <c r="B35" s="209"/>
      <c r="C35" s="209"/>
      <c r="D35" s="209"/>
      <c r="E35" s="209"/>
      <c r="F35" s="209"/>
      <c r="G35" s="209"/>
      <c r="H35" s="210"/>
      <c r="I35" s="59">
        <v>61</v>
      </c>
      <c r="J35" s="110">
        <v>0</v>
      </c>
      <c r="K35" s="110">
        <v>0</v>
      </c>
      <c r="L35" s="110">
        <v>0</v>
      </c>
      <c r="M35" s="114">
        <v>0</v>
      </c>
    </row>
    <row r="36" spans="1:13" ht="12.75" customHeight="1">
      <c r="A36" s="208" t="s">
        <v>153</v>
      </c>
      <c r="B36" s="209"/>
      <c r="C36" s="209"/>
      <c r="D36" s="209"/>
      <c r="E36" s="209"/>
      <c r="F36" s="209"/>
      <c r="G36" s="209"/>
      <c r="H36" s="210"/>
      <c r="I36" s="60">
        <v>62</v>
      </c>
      <c r="J36" s="110">
        <f>J9+J23+J34</f>
        <v>2187529673</v>
      </c>
      <c r="K36" s="110">
        <f>K9+K23+K34</f>
        <v>691267866</v>
      </c>
      <c r="L36" s="110">
        <f>L9+L23+L34</f>
        <v>1998377128</v>
      </c>
      <c r="M36" s="114">
        <f>M9+M23+M34</f>
        <v>594465531</v>
      </c>
    </row>
    <row r="37" spans="1:13" ht="12.75" customHeight="1">
      <c r="A37" s="208" t="s">
        <v>154</v>
      </c>
      <c r="B37" s="209"/>
      <c r="C37" s="209"/>
      <c r="D37" s="209"/>
      <c r="E37" s="209"/>
      <c r="F37" s="209"/>
      <c r="G37" s="209"/>
      <c r="H37" s="210"/>
      <c r="I37" s="59">
        <v>63</v>
      </c>
      <c r="J37" s="110">
        <f>J13+J29+J35</f>
        <v>2082049153</v>
      </c>
      <c r="K37" s="110">
        <f>K13+K29+K35</f>
        <v>655269447</v>
      </c>
      <c r="L37" s="110">
        <f>L13+L29+L35</f>
        <v>1885651568</v>
      </c>
      <c r="M37" s="114">
        <f>M13+M29+M35</f>
        <v>553749598</v>
      </c>
    </row>
    <row r="38" spans="1:13" ht="12.75" customHeight="1">
      <c r="A38" s="208" t="s">
        <v>155</v>
      </c>
      <c r="B38" s="209"/>
      <c r="C38" s="209"/>
      <c r="D38" s="209"/>
      <c r="E38" s="209"/>
      <c r="F38" s="209"/>
      <c r="G38" s="209"/>
      <c r="H38" s="210"/>
      <c r="I38" s="60">
        <v>64</v>
      </c>
      <c r="J38" s="110">
        <f>J36-J37</f>
        <v>105480520</v>
      </c>
      <c r="K38" s="110">
        <f>K36-K37</f>
        <v>35998419</v>
      </c>
      <c r="L38" s="110">
        <f>L36-L37</f>
        <v>112725560</v>
      </c>
      <c r="M38" s="114">
        <f>M36-M37</f>
        <v>40715933</v>
      </c>
    </row>
    <row r="39" spans="1:13" ht="12.75" customHeight="1">
      <c r="A39" s="208" t="s">
        <v>156</v>
      </c>
      <c r="B39" s="209"/>
      <c r="C39" s="209"/>
      <c r="D39" s="209"/>
      <c r="E39" s="209"/>
      <c r="F39" s="209"/>
      <c r="G39" s="209"/>
      <c r="H39" s="210"/>
      <c r="I39" s="59">
        <v>65</v>
      </c>
      <c r="J39" s="110">
        <v>0</v>
      </c>
      <c r="K39" s="110">
        <v>0</v>
      </c>
      <c r="L39" s="110">
        <v>0</v>
      </c>
      <c r="M39" s="114">
        <v>0</v>
      </c>
    </row>
    <row r="40" spans="1:13" ht="12.75" customHeight="1">
      <c r="A40" s="208" t="s">
        <v>49</v>
      </c>
      <c r="B40" s="209"/>
      <c r="C40" s="209"/>
      <c r="D40" s="209"/>
      <c r="E40" s="209"/>
      <c r="F40" s="209"/>
      <c r="G40" s="209"/>
      <c r="H40" s="210"/>
      <c r="I40" s="60">
        <v>66</v>
      </c>
      <c r="J40" s="110">
        <v>15868424</v>
      </c>
      <c r="K40" s="110">
        <v>5026938</v>
      </c>
      <c r="L40" s="110">
        <v>15600649</v>
      </c>
      <c r="M40" s="114">
        <v>5892969</v>
      </c>
    </row>
    <row r="41" spans="1:13" ht="12.75" customHeight="1">
      <c r="A41" s="208" t="s">
        <v>157</v>
      </c>
      <c r="B41" s="209"/>
      <c r="C41" s="209"/>
      <c r="D41" s="209"/>
      <c r="E41" s="209"/>
      <c r="F41" s="209"/>
      <c r="G41" s="209"/>
      <c r="H41" s="210"/>
      <c r="I41" s="59">
        <v>67</v>
      </c>
      <c r="J41" s="110">
        <f>J38-J40</f>
        <v>89612096</v>
      </c>
      <c r="K41" s="110">
        <f>K38-K40</f>
        <v>30971481</v>
      </c>
      <c r="L41" s="110">
        <f>L38-L40</f>
        <v>97124911</v>
      </c>
      <c r="M41" s="114">
        <f>M38-M40</f>
        <v>34822964</v>
      </c>
    </row>
    <row r="42" spans="1:13" ht="12.75">
      <c r="A42" s="224" t="s">
        <v>158</v>
      </c>
      <c r="B42" s="225"/>
      <c r="C42" s="225"/>
      <c r="D42" s="225"/>
      <c r="E42" s="225"/>
      <c r="F42" s="225"/>
      <c r="G42" s="225"/>
      <c r="H42" s="226"/>
      <c r="I42" s="61">
        <v>68</v>
      </c>
      <c r="J42" s="115">
        <v>0</v>
      </c>
      <c r="K42" s="115">
        <v>0</v>
      </c>
      <c r="L42" s="115">
        <v>0</v>
      </c>
      <c r="M42" s="116">
        <v>0</v>
      </c>
    </row>
    <row r="43" spans="1:13" ht="12.75">
      <c r="A43" s="254" t="s">
        <v>9</v>
      </c>
      <c r="B43" s="255"/>
      <c r="C43" s="255"/>
      <c r="D43" s="255"/>
      <c r="E43" s="255"/>
      <c r="F43" s="255"/>
      <c r="G43" s="255"/>
      <c r="H43" s="255"/>
      <c r="I43" s="256"/>
      <c r="J43" s="256"/>
      <c r="K43" s="256"/>
      <c r="L43" s="256"/>
      <c r="M43" s="257"/>
    </row>
    <row r="44" spans="1:13" ht="12.75">
      <c r="A44" s="221" t="s">
        <v>123</v>
      </c>
      <c r="B44" s="222"/>
      <c r="C44" s="222"/>
      <c r="D44" s="222"/>
      <c r="E44" s="222"/>
      <c r="F44" s="222"/>
      <c r="G44" s="222"/>
      <c r="H44" s="223"/>
      <c r="I44" s="62">
        <v>69</v>
      </c>
      <c r="J44" s="117">
        <v>68509157</v>
      </c>
      <c r="K44" s="117">
        <v>24074749</v>
      </c>
      <c r="L44" s="117">
        <v>76821888</v>
      </c>
      <c r="M44" s="111">
        <v>26319782</v>
      </c>
    </row>
    <row r="45" spans="1:13" ht="12.75">
      <c r="A45" s="208" t="s">
        <v>122</v>
      </c>
      <c r="B45" s="209"/>
      <c r="C45" s="209"/>
      <c r="D45" s="209"/>
      <c r="E45" s="209"/>
      <c r="F45" s="209"/>
      <c r="G45" s="209"/>
      <c r="H45" s="210"/>
      <c r="I45" s="60">
        <v>70</v>
      </c>
      <c r="J45" s="110">
        <v>21102939</v>
      </c>
      <c r="K45" s="110">
        <v>6896732</v>
      </c>
      <c r="L45" s="110">
        <v>20303023</v>
      </c>
      <c r="M45" s="114">
        <v>8503182</v>
      </c>
    </row>
    <row r="46" spans="1:13" ht="12.75">
      <c r="A46" s="208" t="s">
        <v>124</v>
      </c>
      <c r="B46" s="209"/>
      <c r="C46" s="209"/>
      <c r="D46" s="209"/>
      <c r="E46" s="209"/>
      <c r="F46" s="209"/>
      <c r="G46" s="209"/>
      <c r="H46" s="210"/>
      <c r="I46" s="60">
        <v>71</v>
      </c>
      <c r="J46" s="110">
        <v>0</v>
      </c>
      <c r="K46" s="110">
        <v>0</v>
      </c>
      <c r="L46" s="110">
        <v>0</v>
      </c>
      <c r="M46" s="114">
        <v>0</v>
      </c>
    </row>
    <row r="47" spans="1:13" ht="12.75">
      <c r="A47" s="224" t="s">
        <v>10</v>
      </c>
      <c r="B47" s="225"/>
      <c r="C47" s="225"/>
      <c r="D47" s="225"/>
      <c r="E47" s="225"/>
      <c r="F47" s="225"/>
      <c r="G47" s="225"/>
      <c r="H47" s="226"/>
      <c r="I47" s="61">
        <v>72</v>
      </c>
      <c r="J47" s="118">
        <v>0</v>
      </c>
      <c r="K47" s="118">
        <v>0</v>
      </c>
      <c r="L47" s="118">
        <v>0</v>
      </c>
      <c r="M47" s="119">
        <v>0</v>
      </c>
    </row>
    <row r="48" ht="12.75">
      <c r="K48" s="137"/>
    </row>
    <row r="49" ht="12.75">
      <c r="M49" s="138"/>
    </row>
  </sheetData>
  <sheetProtection/>
  <protectedRanges>
    <protectedRange sqref="I3:J3 J9:M42 F3 J44:M47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6" right="0.51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3">
      <selection activeCell="L43" sqref="L43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9.140625" style="3" customWidth="1"/>
    <col min="7" max="7" width="9.7109375" style="3" customWidth="1"/>
    <col min="8" max="8" width="5.28125" style="3" customWidth="1"/>
    <col min="9" max="9" width="6.7109375" style="3" customWidth="1"/>
    <col min="10" max="11" width="12.7109375" style="3" customWidth="1"/>
    <col min="12" max="16384" width="9.140625" style="3" customWidth="1"/>
  </cols>
  <sheetData>
    <row r="1" s="74" customFormat="1" ht="12.75"/>
    <row r="2" spans="1:11" s="75" customFormat="1" ht="15.75">
      <c r="A2" s="267" t="s">
        <v>50</v>
      </c>
      <c r="B2" s="268"/>
      <c r="C2" s="268"/>
      <c r="D2" s="268"/>
      <c r="E2" s="268"/>
      <c r="F2" s="268"/>
      <c r="G2" s="268"/>
      <c r="H2" s="268"/>
      <c r="I2" s="268"/>
      <c r="J2" s="269"/>
      <c r="K2" s="270"/>
    </row>
    <row r="3" spans="1:10" s="75" customFormat="1" ht="15.75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s="86" customFormat="1" ht="12.75">
      <c r="A4" s="79"/>
      <c r="B4" s="80"/>
      <c r="C4" s="81"/>
      <c r="D4" s="271" t="s">
        <v>117</v>
      </c>
      <c r="E4" s="272"/>
      <c r="F4" s="82">
        <v>40179</v>
      </c>
      <c r="G4" s="83" t="s">
        <v>96</v>
      </c>
      <c r="H4" s="273">
        <v>40451</v>
      </c>
      <c r="I4" s="274"/>
      <c r="J4" s="85"/>
    </row>
    <row r="5" spans="1:11" s="81" customFormat="1" ht="22.5" customHeight="1">
      <c r="A5" s="275"/>
      <c r="B5" s="275"/>
      <c r="C5" s="275"/>
      <c r="D5" s="275"/>
      <c r="E5" s="275"/>
      <c r="F5" s="275"/>
      <c r="G5" s="87"/>
      <c r="H5" s="87"/>
      <c r="I5" s="87"/>
      <c r="J5" s="276"/>
      <c r="K5" s="277"/>
    </row>
    <row r="6" spans="1:11" s="81" customFormat="1" ht="12.75" customHeight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s="86" customFormat="1" ht="24" thickBot="1">
      <c r="A7" s="261" t="s">
        <v>51</v>
      </c>
      <c r="B7" s="261"/>
      <c r="C7" s="261"/>
      <c r="D7" s="261"/>
      <c r="E7" s="261"/>
      <c r="F7" s="261"/>
      <c r="G7" s="261"/>
      <c r="H7" s="261"/>
      <c r="I7" s="88" t="s">
        <v>174</v>
      </c>
      <c r="J7" s="89" t="s">
        <v>139</v>
      </c>
      <c r="K7" s="89" t="s">
        <v>140</v>
      </c>
    </row>
    <row r="8" spans="1:11" s="86" customFormat="1" ht="12.75">
      <c r="A8" s="262">
        <v>1</v>
      </c>
      <c r="B8" s="262"/>
      <c r="C8" s="262"/>
      <c r="D8" s="262"/>
      <c r="E8" s="262"/>
      <c r="F8" s="262"/>
      <c r="G8" s="262"/>
      <c r="H8" s="262"/>
      <c r="I8" s="90">
        <v>2</v>
      </c>
      <c r="J8" s="91" t="s">
        <v>115</v>
      </c>
      <c r="K8" s="91" t="s">
        <v>116</v>
      </c>
    </row>
    <row r="9" spans="1:11" s="92" customFormat="1" ht="12.75">
      <c r="A9" s="263" t="s">
        <v>52</v>
      </c>
      <c r="B9" s="264"/>
      <c r="C9" s="264"/>
      <c r="D9" s="264"/>
      <c r="E9" s="264"/>
      <c r="F9" s="264"/>
      <c r="G9" s="264"/>
      <c r="H9" s="264"/>
      <c r="I9" s="265"/>
      <c r="J9" s="265"/>
      <c r="K9" s="266"/>
    </row>
    <row r="10" spans="1:11" ht="12.75">
      <c r="A10" s="278" t="s">
        <v>53</v>
      </c>
      <c r="B10" s="279"/>
      <c r="C10" s="279"/>
      <c r="D10" s="279"/>
      <c r="E10" s="279"/>
      <c r="F10" s="279"/>
      <c r="G10" s="279"/>
      <c r="H10" s="279"/>
      <c r="I10" s="93">
        <v>73</v>
      </c>
      <c r="J10" s="105">
        <v>105480520</v>
      </c>
      <c r="K10" s="107">
        <v>112725560</v>
      </c>
    </row>
    <row r="11" spans="1:11" ht="12.75">
      <c r="A11" s="278" t="s">
        <v>54</v>
      </c>
      <c r="B11" s="279"/>
      <c r="C11" s="279"/>
      <c r="D11" s="279"/>
      <c r="E11" s="279"/>
      <c r="F11" s="279"/>
      <c r="G11" s="279"/>
      <c r="H11" s="279"/>
      <c r="I11" s="93">
        <v>74</v>
      </c>
      <c r="J11" s="105">
        <v>55228476</v>
      </c>
      <c r="K11" s="108">
        <v>57527300</v>
      </c>
    </row>
    <row r="12" spans="1:11" ht="12.75">
      <c r="A12" s="278" t="s">
        <v>55</v>
      </c>
      <c r="B12" s="279"/>
      <c r="C12" s="279"/>
      <c r="D12" s="279"/>
      <c r="E12" s="279"/>
      <c r="F12" s="279"/>
      <c r="G12" s="279"/>
      <c r="H12" s="279"/>
      <c r="I12" s="93">
        <v>75</v>
      </c>
      <c r="J12" s="105">
        <v>0</v>
      </c>
      <c r="K12" s="108">
        <v>0</v>
      </c>
    </row>
    <row r="13" spans="1:11" ht="12.75">
      <c r="A13" s="278" t="s">
        <v>56</v>
      </c>
      <c r="B13" s="279"/>
      <c r="C13" s="279"/>
      <c r="D13" s="279"/>
      <c r="E13" s="279"/>
      <c r="F13" s="279"/>
      <c r="G13" s="279"/>
      <c r="H13" s="279"/>
      <c r="I13" s="93">
        <v>76</v>
      </c>
      <c r="J13" s="105">
        <v>89732000</v>
      </c>
      <c r="K13" s="108">
        <v>205985377</v>
      </c>
    </row>
    <row r="14" spans="1:11" ht="12.75">
      <c r="A14" s="278" t="s">
        <v>57</v>
      </c>
      <c r="B14" s="279"/>
      <c r="C14" s="279"/>
      <c r="D14" s="279"/>
      <c r="E14" s="279"/>
      <c r="F14" s="279"/>
      <c r="G14" s="279"/>
      <c r="H14" s="279"/>
      <c r="I14" s="93">
        <v>77</v>
      </c>
      <c r="J14" s="105">
        <v>108223000</v>
      </c>
      <c r="K14" s="108">
        <v>83298455</v>
      </c>
    </row>
    <row r="15" spans="1:11" ht="12.75">
      <c r="A15" s="278" t="s">
        <v>58</v>
      </c>
      <c r="B15" s="279"/>
      <c r="C15" s="279"/>
      <c r="D15" s="279"/>
      <c r="E15" s="279"/>
      <c r="F15" s="279"/>
      <c r="G15" s="279"/>
      <c r="H15" s="279"/>
      <c r="I15" s="93">
        <v>78</v>
      </c>
      <c r="J15" s="105">
        <v>108437060</v>
      </c>
      <c r="K15" s="108">
        <v>198276500</v>
      </c>
    </row>
    <row r="16" spans="1:11" ht="12.75">
      <c r="A16" s="280" t="s">
        <v>159</v>
      </c>
      <c r="B16" s="281"/>
      <c r="C16" s="281"/>
      <c r="D16" s="281"/>
      <c r="E16" s="281"/>
      <c r="F16" s="281"/>
      <c r="G16" s="281"/>
      <c r="H16" s="281"/>
      <c r="I16" s="93">
        <v>79</v>
      </c>
      <c r="J16" s="105">
        <f>SUM(J10:J15)</f>
        <v>467101056</v>
      </c>
      <c r="K16" s="108">
        <f>SUM(K10:K15)</f>
        <v>657813192</v>
      </c>
    </row>
    <row r="17" spans="1:11" ht="12.75">
      <c r="A17" s="278" t="s">
        <v>59</v>
      </c>
      <c r="B17" s="279"/>
      <c r="C17" s="279"/>
      <c r="D17" s="279"/>
      <c r="E17" s="279"/>
      <c r="F17" s="279"/>
      <c r="G17" s="279"/>
      <c r="H17" s="279"/>
      <c r="I17" s="93">
        <v>80</v>
      </c>
      <c r="J17" s="105">
        <v>218577000</v>
      </c>
      <c r="K17" s="108">
        <v>231653815</v>
      </c>
    </row>
    <row r="18" spans="1:11" ht="12.75">
      <c r="A18" s="278" t="s">
        <v>60</v>
      </c>
      <c r="B18" s="279"/>
      <c r="C18" s="279"/>
      <c r="D18" s="279"/>
      <c r="E18" s="279"/>
      <c r="F18" s="279"/>
      <c r="G18" s="279"/>
      <c r="H18" s="279"/>
      <c r="I18" s="93">
        <v>81</v>
      </c>
      <c r="J18" s="105">
        <v>0</v>
      </c>
      <c r="K18" s="108">
        <v>0</v>
      </c>
    </row>
    <row r="19" spans="1:11" ht="12.75">
      <c r="A19" s="278" t="s">
        <v>61</v>
      </c>
      <c r="B19" s="279"/>
      <c r="C19" s="279"/>
      <c r="D19" s="279"/>
      <c r="E19" s="279"/>
      <c r="F19" s="279"/>
      <c r="G19" s="279"/>
      <c r="H19" s="279"/>
      <c r="I19" s="93">
        <v>82</v>
      </c>
      <c r="J19" s="105">
        <v>0</v>
      </c>
      <c r="K19" s="108">
        <v>0</v>
      </c>
    </row>
    <row r="20" spans="1:11" ht="12.75">
      <c r="A20" s="278" t="s">
        <v>62</v>
      </c>
      <c r="B20" s="279"/>
      <c r="C20" s="279"/>
      <c r="D20" s="279"/>
      <c r="E20" s="279"/>
      <c r="F20" s="279"/>
      <c r="G20" s="279"/>
      <c r="H20" s="279"/>
      <c r="I20" s="93">
        <v>83</v>
      </c>
      <c r="J20" s="105">
        <v>182490631</v>
      </c>
      <c r="K20" s="108">
        <v>221178840</v>
      </c>
    </row>
    <row r="21" spans="1:11" ht="12.75">
      <c r="A21" s="280" t="s">
        <v>160</v>
      </c>
      <c r="B21" s="281"/>
      <c r="C21" s="281"/>
      <c r="D21" s="281"/>
      <c r="E21" s="281"/>
      <c r="F21" s="281"/>
      <c r="G21" s="281"/>
      <c r="H21" s="281"/>
      <c r="I21" s="93">
        <v>84</v>
      </c>
      <c r="J21" s="105">
        <f>SUM(J17:J20)</f>
        <v>401067631</v>
      </c>
      <c r="K21" s="108">
        <f>SUM(K17:K20)</f>
        <v>452832655</v>
      </c>
    </row>
    <row r="22" spans="1:11" ht="12.75">
      <c r="A22" s="280" t="s">
        <v>175</v>
      </c>
      <c r="B22" s="281"/>
      <c r="C22" s="281"/>
      <c r="D22" s="281"/>
      <c r="E22" s="281"/>
      <c r="F22" s="281"/>
      <c r="G22" s="281"/>
      <c r="H22" s="281"/>
      <c r="I22" s="93">
        <v>85</v>
      </c>
      <c r="J22" s="105">
        <f>J16-J21</f>
        <v>66033425</v>
      </c>
      <c r="K22" s="108">
        <f>K16-K21</f>
        <v>204980537</v>
      </c>
    </row>
    <row r="23" spans="1:11" ht="12.75">
      <c r="A23" s="280" t="s">
        <v>176</v>
      </c>
      <c r="B23" s="281"/>
      <c r="C23" s="281"/>
      <c r="D23" s="281"/>
      <c r="E23" s="281"/>
      <c r="F23" s="281"/>
      <c r="G23" s="281"/>
      <c r="H23" s="281"/>
      <c r="I23" s="93">
        <v>86</v>
      </c>
      <c r="J23" s="105">
        <v>0</v>
      </c>
      <c r="K23" s="109">
        <v>0</v>
      </c>
    </row>
    <row r="24" spans="1:11" s="92" customFormat="1" ht="12.75">
      <c r="A24" s="263" t="s">
        <v>63</v>
      </c>
      <c r="B24" s="264"/>
      <c r="C24" s="264"/>
      <c r="D24" s="264"/>
      <c r="E24" s="264"/>
      <c r="F24" s="264"/>
      <c r="G24" s="264"/>
      <c r="H24" s="264"/>
      <c r="I24" s="265"/>
      <c r="J24" s="265"/>
      <c r="K24" s="266"/>
    </row>
    <row r="25" spans="1:11" ht="12.75">
      <c r="A25" s="278" t="s">
        <v>64</v>
      </c>
      <c r="B25" s="279"/>
      <c r="C25" s="279"/>
      <c r="D25" s="279"/>
      <c r="E25" s="279"/>
      <c r="F25" s="279"/>
      <c r="G25" s="279"/>
      <c r="H25" s="279"/>
      <c r="I25" s="93">
        <v>87</v>
      </c>
      <c r="J25" s="105">
        <v>4411364</v>
      </c>
      <c r="K25" s="107">
        <v>2369572</v>
      </c>
    </row>
    <row r="26" spans="1:11" ht="12.75">
      <c r="A26" s="278" t="s">
        <v>65</v>
      </c>
      <c r="B26" s="279"/>
      <c r="C26" s="279"/>
      <c r="D26" s="279"/>
      <c r="E26" s="279"/>
      <c r="F26" s="279"/>
      <c r="G26" s="279"/>
      <c r="H26" s="279"/>
      <c r="I26" s="93">
        <v>88</v>
      </c>
      <c r="J26" s="105">
        <v>3705276</v>
      </c>
      <c r="K26" s="108">
        <v>5123343</v>
      </c>
    </row>
    <row r="27" spans="1:11" ht="12.75">
      <c r="A27" s="278" t="s">
        <v>66</v>
      </c>
      <c r="B27" s="279"/>
      <c r="C27" s="279"/>
      <c r="D27" s="279"/>
      <c r="E27" s="279"/>
      <c r="F27" s="279"/>
      <c r="G27" s="279"/>
      <c r="H27" s="279"/>
      <c r="I27" s="93">
        <v>89</v>
      </c>
      <c r="J27" s="105">
        <v>0</v>
      </c>
      <c r="K27" s="108">
        <v>0</v>
      </c>
    </row>
    <row r="28" spans="1:11" ht="12.75">
      <c r="A28" s="278" t="s">
        <v>67</v>
      </c>
      <c r="B28" s="279"/>
      <c r="C28" s="279"/>
      <c r="D28" s="279"/>
      <c r="E28" s="279"/>
      <c r="F28" s="279"/>
      <c r="G28" s="279"/>
      <c r="H28" s="279"/>
      <c r="I28" s="93">
        <v>90</v>
      </c>
      <c r="J28" s="105">
        <v>46867467</v>
      </c>
      <c r="K28" s="108">
        <v>63948379</v>
      </c>
    </row>
    <row r="29" spans="1:11" ht="12.75">
      <c r="A29" s="278" t="s">
        <v>68</v>
      </c>
      <c r="B29" s="279"/>
      <c r="C29" s="279"/>
      <c r="D29" s="279"/>
      <c r="E29" s="279"/>
      <c r="F29" s="279"/>
      <c r="G29" s="279"/>
      <c r="H29" s="279"/>
      <c r="I29" s="93">
        <v>91</v>
      </c>
      <c r="J29" s="105">
        <v>0</v>
      </c>
      <c r="K29" s="108">
        <v>0</v>
      </c>
    </row>
    <row r="30" spans="1:11" ht="12.75">
      <c r="A30" s="280" t="s">
        <v>161</v>
      </c>
      <c r="B30" s="281"/>
      <c r="C30" s="281"/>
      <c r="D30" s="281"/>
      <c r="E30" s="281"/>
      <c r="F30" s="281"/>
      <c r="G30" s="281"/>
      <c r="H30" s="281"/>
      <c r="I30" s="93">
        <v>92</v>
      </c>
      <c r="J30" s="105">
        <f>SUM(J25:J29)</f>
        <v>54984107</v>
      </c>
      <c r="K30" s="108">
        <f>SUM(K25:K29)</f>
        <v>71441294</v>
      </c>
    </row>
    <row r="31" spans="1:11" ht="12.75">
      <c r="A31" s="278" t="s">
        <v>69</v>
      </c>
      <c r="B31" s="279"/>
      <c r="C31" s="279"/>
      <c r="D31" s="279"/>
      <c r="E31" s="279"/>
      <c r="F31" s="279"/>
      <c r="G31" s="279"/>
      <c r="H31" s="279"/>
      <c r="I31" s="93">
        <v>93</v>
      </c>
      <c r="J31" s="105">
        <v>31482564</v>
      </c>
      <c r="K31" s="108">
        <v>40987974</v>
      </c>
    </row>
    <row r="32" spans="1:11" ht="12.75">
      <c r="A32" s="278" t="s">
        <v>70</v>
      </c>
      <c r="B32" s="279"/>
      <c r="C32" s="279"/>
      <c r="D32" s="279"/>
      <c r="E32" s="279"/>
      <c r="F32" s="279"/>
      <c r="G32" s="279"/>
      <c r="H32" s="279"/>
      <c r="I32" s="93">
        <v>94</v>
      </c>
      <c r="J32" s="105">
        <v>50000</v>
      </c>
      <c r="K32" s="108">
        <v>2668809</v>
      </c>
    </row>
    <row r="33" spans="1:11" ht="12.75">
      <c r="A33" s="278" t="s">
        <v>71</v>
      </c>
      <c r="B33" s="279"/>
      <c r="C33" s="279"/>
      <c r="D33" s="279"/>
      <c r="E33" s="279"/>
      <c r="F33" s="279"/>
      <c r="G33" s="279"/>
      <c r="H33" s="279"/>
      <c r="I33" s="93">
        <v>95</v>
      </c>
      <c r="J33" s="105">
        <v>0</v>
      </c>
      <c r="K33" s="108">
        <v>0</v>
      </c>
    </row>
    <row r="34" spans="1:11" ht="12.75">
      <c r="A34" s="280" t="s">
        <v>162</v>
      </c>
      <c r="B34" s="281"/>
      <c r="C34" s="281"/>
      <c r="D34" s="281"/>
      <c r="E34" s="281"/>
      <c r="F34" s="281"/>
      <c r="G34" s="281"/>
      <c r="H34" s="281"/>
      <c r="I34" s="93">
        <v>96</v>
      </c>
      <c r="J34" s="105">
        <f>SUM(J31:J33)</f>
        <v>31532564</v>
      </c>
      <c r="K34" s="108">
        <f>SUM(K31:K33)</f>
        <v>43656783</v>
      </c>
    </row>
    <row r="35" spans="1:11" ht="12.75">
      <c r="A35" s="280" t="s">
        <v>177</v>
      </c>
      <c r="B35" s="281"/>
      <c r="C35" s="281"/>
      <c r="D35" s="281"/>
      <c r="E35" s="281"/>
      <c r="F35" s="281"/>
      <c r="G35" s="281"/>
      <c r="H35" s="281"/>
      <c r="I35" s="93">
        <v>97</v>
      </c>
      <c r="J35" s="105">
        <f>J30-J34</f>
        <v>23451543</v>
      </c>
      <c r="K35" s="108">
        <f>K30-K34</f>
        <v>27784511</v>
      </c>
    </row>
    <row r="36" spans="1:11" ht="12.75">
      <c r="A36" s="280" t="s">
        <v>178</v>
      </c>
      <c r="B36" s="281"/>
      <c r="C36" s="281"/>
      <c r="D36" s="281"/>
      <c r="E36" s="281"/>
      <c r="F36" s="281"/>
      <c r="G36" s="281"/>
      <c r="H36" s="281"/>
      <c r="I36" s="93">
        <v>98</v>
      </c>
      <c r="J36" s="105">
        <v>0</v>
      </c>
      <c r="K36" s="109">
        <v>0</v>
      </c>
    </row>
    <row r="37" spans="1:11" s="92" customFormat="1" ht="12.75">
      <c r="A37" s="263" t="s">
        <v>72</v>
      </c>
      <c r="B37" s="264"/>
      <c r="C37" s="264"/>
      <c r="D37" s="264"/>
      <c r="E37" s="264"/>
      <c r="F37" s="264"/>
      <c r="G37" s="264"/>
      <c r="H37" s="264"/>
      <c r="I37" s="265"/>
      <c r="J37" s="265"/>
      <c r="K37" s="266"/>
    </row>
    <row r="38" spans="1:11" ht="12.75">
      <c r="A38" s="278" t="s">
        <v>73</v>
      </c>
      <c r="B38" s="279"/>
      <c r="C38" s="279"/>
      <c r="D38" s="279"/>
      <c r="E38" s="279"/>
      <c r="F38" s="279"/>
      <c r="G38" s="279"/>
      <c r="H38" s="279"/>
      <c r="I38" s="93">
        <v>99</v>
      </c>
      <c r="J38" s="105">
        <v>249000</v>
      </c>
      <c r="K38" s="107">
        <v>0</v>
      </c>
    </row>
    <row r="39" spans="1:11" ht="12.75">
      <c r="A39" s="278" t="s">
        <v>74</v>
      </c>
      <c r="B39" s="279"/>
      <c r="C39" s="279"/>
      <c r="D39" s="279"/>
      <c r="E39" s="279"/>
      <c r="F39" s="279"/>
      <c r="G39" s="279"/>
      <c r="H39" s="279"/>
      <c r="I39" s="93">
        <v>100</v>
      </c>
      <c r="J39" s="105">
        <v>148726345</v>
      </c>
      <c r="K39" s="108">
        <v>55335436</v>
      </c>
    </row>
    <row r="40" spans="1:11" ht="12.75">
      <c r="A40" s="278" t="s">
        <v>75</v>
      </c>
      <c r="B40" s="279"/>
      <c r="C40" s="279"/>
      <c r="D40" s="279"/>
      <c r="E40" s="279"/>
      <c r="F40" s="279"/>
      <c r="G40" s="279"/>
      <c r="H40" s="279"/>
      <c r="I40" s="93">
        <v>101</v>
      </c>
      <c r="J40" s="105">
        <v>26846695</v>
      </c>
      <c r="K40" s="108">
        <v>99535494</v>
      </c>
    </row>
    <row r="41" spans="1:11" ht="12.75">
      <c r="A41" s="280" t="s">
        <v>163</v>
      </c>
      <c r="B41" s="281"/>
      <c r="C41" s="281"/>
      <c r="D41" s="281"/>
      <c r="E41" s="281"/>
      <c r="F41" s="281"/>
      <c r="G41" s="281"/>
      <c r="H41" s="281"/>
      <c r="I41" s="93">
        <v>102</v>
      </c>
      <c r="J41" s="105">
        <f>SUM(J38:J40)</f>
        <v>175822040</v>
      </c>
      <c r="K41" s="108">
        <f>SUM(K38:K40)</f>
        <v>154870930</v>
      </c>
    </row>
    <row r="42" spans="1:11" ht="12.75">
      <c r="A42" s="278" t="s">
        <v>76</v>
      </c>
      <c r="B42" s="279"/>
      <c r="C42" s="279"/>
      <c r="D42" s="279"/>
      <c r="E42" s="279"/>
      <c r="F42" s="279"/>
      <c r="G42" s="279"/>
      <c r="H42" s="279"/>
      <c r="I42" s="93">
        <v>103</v>
      </c>
      <c r="J42" s="105">
        <v>151645073</v>
      </c>
      <c r="K42" s="108">
        <v>107885284</v>
      </c>
    </row>
    <row r="43" spans="1:11" ht="12.75">
      <c r="A43" s="278" t="s">
        <v>77</v>
      </c>
      <c r="B43" s="279"/>
      <c r="C43" s="279"/>
      <c r="D43" s="279"/>
      <c r="E43" s="279"/>
      <c r="F43" s="279"/>
      <c r="G43" s="279"/>
      <c r="H43" s="279"/>
      <c r="I43" s="93">
        <v>104</v>
      </c>
      <c r="J43" s="105">
        <v>19034466</v>
      </c>
      <c r="K43" s="108">
        <v>17168267</v>
      </c>
    </row>
    <row r="44" spans="1:11" ht="12.75">
      <c r="A44" s="278" t="s">
        <v>78</v>
      </c>
      <c r="B44" s="279"/>
      <c r="C44" s="279"/>
      <c r="D44" s="279"/>
      <c r="E44" s="279"/>
      <c r="F44" s="279"/>
      <c r="G44" s="279"/>
      <c r="H44" s="279"/>
      <c r="I44" s="93">
        <v>105</v>
      </c>
      <c r="J44" s="105">
        <v>0</v>
      </c>
      <c r="K44" s="108">
        <v>0</v>
      </c>
    </row>
    <row r="45" spans="1:11" ht="12.75">
      <c r="A45" s="278" t="s">
        <v>79</v>
      </c>
      <c r="B45" s="279"/>
      <c r="C45" s="279"/>
      <c r="D45" s="279"/>
      <c r="E45" s="279"/>
      <c r="F45" s="279"/>
      <c r="G45" s="279"/>
      <c r="H45" s="279"/>
      <c r="I45" s="93">
        <v>106</v>
      </c>
      <c r="J45" s="105">
        <v>0</v>
      </c>
      <c r="K45" s="108">
        <v>0</v>
      </c>
    </row>
    <row r="46" spans="1:11" ht="12.75">
      <c r="A46" s="278" t="s">
        <v>80</v>
      </c>
      <c r="B46" s="279"/>
      <c r="C46" s="279"/>
      <c r="D46" s="279"/>
      <c r="E46" s="279"/>
      <c r="F46" s="279"/>
      <c r="G46" s="279"/>
      <c r="H46" s="279"/>
      <c r="I46" s="93">
        <v>107</v>
      </c>
      <c r="J46" s="105">
        <v>26266603</v>
      </c>
      <c r="K46" s="108">
        <v>59915660</v>
      </c>
    </row>
    <row r="47" spans="1:11" ht="14.25" customHeight="1">
      <c r="A47" s="280" t="s">
        <v>164</v>
      </c>
      <c r="B47" s="281"/>
      <c r="C47" s="281"/>
      <c r="D47" s="281"/>
      <c r="E47" s="281"/>
      <c r="F47" s="281"/>
      <c r="G47" s="281"/>
      <c r="H47" s="281"/>
      <c r="I47" s="93">
        <v>108</v>
      </c>
      <c r="J47" s="105">
        <f>SUM(J42:J46)</f>
        <v>196946142</v>
      </c>
      <c r="K47" s="108">
        <f>SUM(K42:K46)</f>
        <v>184969211</v>
      </c>
    </row>
    <row r="48" spans="1:11" ht="12.75">
      <c r="A48" s="280" t="s">
        <v>179</v>
      </c>
      <c r="B48" s="281"/>
      <c r="C48" s="281"/>
      <c r="D48" s="281"/>
      <c r="E48" s="281"/>
      <c r="F48" s="281"/>
      <c r="G48" s="281"/>
      <c r="H48" s="281"/>
      <c r="I48" s="93">
        <v>109</v>
      </c>
      <c r="J48" s="105">
        <v>0</v>
      </c>
      <c r="K48" s="108">
        <v>0</v>
      </c>
    </row>
    <row r="49" spans="1:11" ht="12.75">
      <c r="A49" s="280" t="s">
        <v>180</v>
      </c>
      <c r="B49" s="281"/>
      <c r="C49" s="281"/>
      <c r="D49" s="281"/>
      <c r="E49" s="281"/>
      <c r="F49" s="281"/>
      <c r="G49" s="281"/>
      <c r="H49" s="281"/>
      <c r="I49" s="93">
        <v>110</v>
      </c>
      <c r="J49" s="105">
        <f>J47-J41</f>
        <v>21124102</v>
      </c>
      <c r="K49" s="108">
        <f>K47-K41</f>
        <v>30098281</v>
      </c>
    </row>
    <row r="50" spans="1:11" ht="12.75">
      <c r="A50" s="278" t="s">
        <v>165</v>
      </c>
      <c r="B50" s="279"/>
      <c r="C50" s="279"/>
      <c r="D50" s="279"/>
      <c r="E50" s="279"/>
      <c r="F50" s="279"/>
      <c r="G50" s="279"/>
      <c r="H50" s="279"/>
      <c r="I50" s="93">
        <v>111</v>
      </c>
      <c r="J50" s="105">
        <f>J22-J23+J35-J36+J48-J49</f>
        <v>68360866</v>
      </c>
      <c r="K50" s="108">
        <f>K22-K23+K35-K36+K48-K49</f>
        <v>202666767</v>
      </c>
    </row>
    <row r="51" spans="1:11" ht="12.75">
      <c r="A51" s="278" t="s">
        <v>166</v>
      </c>
      <c r="B51" s="279"/>
      <c r="C51" s="279"/>
      <c r="D51" s="279"/>
      <c r="E51" s="279"/>
      <c r="F51" s="279"/>
      <c r="G51" s="279"/>
      <c r="H51" s="279"/>
      <c r="I51" s="93">
        <v>112</v>
      </c>
      <c r="J51" s="105">
        <v>0</v>
      </c>
      <c r="K51" s="108">
        <v>0</v>
      </c>
    </row>
    <row r="52" spans="1:11" ht="12.75">
      <c r="A52" s="278" t="s">
        <v>81</v>
      </c>
      <c r="B52" s="279"/>
      <c r="C52" s="279"/>
      <c r="D52" s="279"/>
      <c r="E52" s="279"/>
      <c r="F52" s="279"/>
      <c r="G52" s="279"/>
      <c r="H52" s="279"/>
      <c r="I52" s="93">
        <v>113</v>
      </c>
      <c r="J52" s="105">
        <v>372394492</v>
      </c>
      <c r="K52" s="108">
        <v>310321360</v>
      </c>
    </row>
    <row r="53" spans="1:11" ht="12.75">
      <c r="A53" s="278" t="s">
        <v>82</v>
      </c>
      <c r="B53" s="279"/>
      <c r="C53" s="279"/>
      <c r="D53" s="279"/>
      <c r="E53" s="279"/>
      <c r="F53" s="279"/>
      <c r="G53" s="279"/>
      <c r="H53" s="279"/>
      <c r="I53" s="93">
        <v>114</v>
      </c>
      <c r="J53" s="105">
        <v>68360866</v>
      </c>
      <c r="K53" s="108">
        <v>202666767</v>
      </c>
    </row>
    <row r="54" spans="1:11" ht="12.75">
      <c r="A54" s="278" t="s">
        <v>83</v>
      </c>
      <c r="B54" s="279"/>
      <c r="C54" s="279"/>
      <c r="D54" s="279"/>
      <c r="E54" s="279"/>
      <c r="F54" s="279"/>
      <c r="G54" s="279"/>
      <c r="H54" s="279"/>
      <c r="I54" s="93">
        <v>115</v>
      </c>
      <c r="J54" s="105">
        <v>0</v>
      </c>
      <c r="K54" s="108">
        <v>0</v>
      </c>
    </row>
    <row r="55" spans="1:11" ht="12.75">
      <c r="A55" s="282" t="s">
        <v>84</v>
      </c>
      <c r="B55" s="283"/>
      <c r="C55" s="283"/>
      <c r="D55" s="283"/>
      <c r="E55" s="283"/>
      <c r="F55" s="283"/>
      <c r="G55" s="283"/>
      <c r="H55" s="283"/>
      <c r="I55" s="94">
        <v>116</v>
      </c>
      <c r="J55" s="106">
        <f>J52+J53-J54</f>
        <v>440755358</v>
      </c>
      <c r="K55" s="109">
        <f>K52+K53-K54</f>
        <v>512988127</v>
      </c>
    </row>
  </sheetData>
  <sheetProtection/>
  <protectedRanges>
    <protectedRange sqref="H4:I4 J10:K23 J25:K36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36" right="0.31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2" width="9.140625" style="81" customWidth="1"/>
    <col min="3" max="3" width="1.1484375" style="81" customWidth="1"/>
    <col min="4" max="4" width="8.28125" style="81" customWidth="1"/>
    <col min="5" max="5" width="11.28125" style="81" customWidth="1"/>
    <col min="6" max="6" width="8.140625" style="81" customWidth="1"/>
    <col min="7" max="7" width="9.28125" style="81" customWidth="1"/>
    <col min="8" max="8" width="4.57421875" style="81" hidden="1" customWidth="1"/>
    <col min="9" max="9" width="7.140625" style="81" customWidth="1"/>
    <col min="10" max="10" width="11.7109375" style="81" customWidth="1"/>
    <col min="11" max="11" width="10.140625" style="81" customWidth="1"/>
    <col min="12" max="12" width="10.00390625" style="81" customWidth="1"/>
    <col min="13" max="13" width="11.7109375" style="81" customWidth="1"/>
    <col min="14" max="14" width="12.7109375" style="81" bestFit="1" customWidth="1"/>
    <col min="15" max="16384" width="9.140625" style="81" customWidth="1"/>
  </cols>
  <sheetData>
    <row r="1" s="74" customFormat="1" ht="12.75"/>
    <row r="2" spans="1:13" s="75" customFormat="1" ht="18" customHeight="1">
      <c r="A2" s="284" t="s">
        <v>85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70"/>
    </row>
    <row r="3" spans="1:12" s="75" customFormat="1" ht="8.2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86" customFormat="1" ht="15.75" customHeight="1">
      <c r="A4" s="79"/>
      <c r="B4" s="80"/>
      <c r="C4" s="95"/>
      <c r="D4" s="96" t="s">
        <v>114</v>
      </c>
      <c r="E4" s="82">
        <v>40179</v>
      </c>
      <c r="F4" s="83" t="s">
        <v>96</v>
      </c>
      <c r="G4" s="82">
        <v>40451</v>
      </c>
      <c r="H4" s="97"/>
      <c r="I4" s="84"/>
      <c r="J4" s="84"/>
      <c r="K4" s="84"/>
      <c r="L4" s="85"/>
    </row>
    <row r="5" spans="1:13" ht="12.75">
      <c r="A5" s="286"/>
      <c r="B5" s="287"/>
      <c r="C5" s="287"/>
      <c r="D5" s="287"/>
      <c r="E5" s="287"/>
      <c r="F5" s="288"/>
      <c r="G5" s="288"/>
      <c r="H5" s="98"/>
      <c r="I5" s="98"/>
      <c r="J5" s="98"/>
      <c r="K5" s="98"/>
      <c r="L5" s="276"/>
      <c r="M5" s="277"/>
    </row>
    <row r="6" spans="1:13" ht="13.5" customHeight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60"/>
    </row>
    <row r="7" spans="1:13" s="86" customFormat="1" ht="24" thickBot="1">
      <c r="A7" s="261" t="s">
        <v>51</v>
      </c>
      <c r="B7" s="261"/>
      <c r="C7" s="261"/>
      <c r="D7" s="261"/>
      <c r="E7" s="261"/>
      <c r="F7" s="261"/>
      <c r="G7" s="261"/>
      <c r="H7" s="261"/>
      <c r="I7" s="88" t="s">
        <v>174</v>
      </c>
      <c r="J7" s="89" t="s">
        <v>139</v>
      </c>
      <c r="K7" s="89" t="s">
        <v>141</v>
      </c>
      <c r="L7" s="89" t="s">
        <v>142</v>
      </c>
      <c r="M7" s="89" t="s">
        <v>140</v>
      </c>
    </row>
    <row r="8" spans="1:13" s="86" customFormat="1" ht="33.75">
      <c r="A8" s="289">
        <v>1</v>
      </c>
      <c r="B8" s="289"/>
      <c r="C8" s="289"/>
      <c r="D8" s="289"/>
      <c r="E8" s="289"/>
      <c r="F8" s="289"/>
      <c r="G8" s="289"/>
      <c r="H8" s="289"/>
      <c r="I8" s="99">
        <v>2</v>
      </c>
      <c r="J8" s="91" t="s">
        <v>143</v>
      </c>
      <c r="K8" s="99"/>
      <c r="L8" s="91" t="s">
        <v>115</v>
      </c>
      <c r="M8" s="91" t="s">
        <v>116</v>
      </c>
    </row>
    <row r="9" spans="1:13" s="3" customFormat="1" ht="12.75">
      <c r="A9" s="278" t="s">
        <v>86</v>
      </c>
      <c r="B9" s="279"/>
      <c r="C9" s="279"/>
      <c r="D9" s="279"/>
      <c r="E9" s="279"/>
      <c r="F9" s="279"/>
      <c r="G9" s="279"/>
      <c r="H9" s="279"/>
      <c r="I9" s="93">
        <v>117</v>
      </c>
      <c r="J9" s="124">
        <v>1132799297</v>
      </c>
      <c r="K9" s="124">
        <v>18619354</v>
      </c>
      <c r="L9" s="124">
        <v>0</v>
      </c>
      <c r="M9" s="124">
        <f>J9+K9-L9</f>
        <v>1151418651</v>
      </c>
    </row>
    <row r="10" spans="1:13" s="3" customFormat="1" ht="12.75">
      <c r="A10" s="278" t="s">
        <v>87</v>
      </c>
      <c r="B10" s="279"/>
      <c r="C10" s="279"/>
      <c r="D10" s="279"/>
      <c r="E10" s="279"/>
      <c r="F10" s="279"/>
      <c r="G10" s="279"/>
      <c r="H10" s="279"/>
      <c r="I10" s="93">
        <v>118</v>
      </c>
      <c r="J10" s="108">
        <v>-2940923</v>
      </c>
      <c r="K10" s="108">
        <v>3660502</v>
      </c>
      <c r="L10" s="108">
        <v>0</v>
      </c>
      <c r="M10" s="124">
        <f aca="true" t="shared" si="0" ref="M10:M17">J10+K10-L10</f>
        <v>719579</v>
      </c>
    </row>
    <row r="11" spans="1:13" s="3" customFormat="1" ht="12.75">
      <c r="A11" s="278" t="s">
        <v>88</v>
      </c>
      <c r="B11" s="279"/>
      <c r="C11" s="279"/>
      <c r="D11" s="279"/>
      <c r="E11" s="279"/>
      <c r="F11" s="279"/>
      <c r="G11" s="279"/>
      <c r="H11" s="279"/>
      <c r="I11" s="93">
        <v>119</v>
      </c>
      <c r="J11" s="108">
        <v>222280821</v>
      </c>
      <c r="K11" s="108">
        <v>96703218</v>
      </c>
      <c r="L11" s="108">
        <v>60134365</v>
      </c>
      <c r="M11" s="124">
        <f t="shared" si="0"/>
        <v>258849674</v>
      </c>
    </row>
    <row r="12" spans="1:13" s="3" customFormat="1" ht="12.75">
      <c r="A12" s="278" t="s">
        <v>89</v>
      </c>
      <c r="B12" s="279"/>
      <c r="C12" s="279"/>
      <c r="D12" s="279"/>
      <c r="E12" s="279"/>
      <c r="F12" s="279"/>
      <c r="G12" s="279"/>
      <c r="H12" s="279"/>
      <c r="I12" s="93">
        <v>120</v>
      </c>
      <c r="J12" s="108">
        <v>120410918</v>
      </c>
      <c r="K12" s="108">
        <v>180039751</v>
      </c>
      <c r="L12" s="108">
        <v>109730535</v>
      </c>
      <c r="M12" s="124">
        <f t="shared" si="0"/>
        <v>190720134</v>
      </c>
    </row>
    <row r="13" spans="1:13" s="3" customFormat="1" ht="12.75">
      <c r="A13" s="278" t="s">
        <v>90</v>
      </c>
      <c r="B13" s="279"/>
      <c r="C13" s="279"/>
      <c r="D13" s="279"/>
      <c r="E13" s="279"/>
      <c r="F13" s="279"/>
      <c r="G13" s="279"/>
      <c r="H13" s="279"/>
      <c r="I13" s="93">
        <v>121</v>
      </c>
      <c r="J13" s="108">
        <v>145113167</v>
      </c>
      <c r="K13" s="108">
        <v>97124911</v>
      </c>
      <c r="L13" s="108">
        <v>145113167</v>
      </c>
      <c r="M13" s="124">
        <f t="shared" si="0"/>
        <v>97124911</v>
      </c>
    </row>
    <row r="14" spans="1:13" s="3" customFormat="1" ht="12.75">
      <c r="A14" s="278" t="s">
        <v>91</v>
      </c>
      <c r="B14" s="279"/>
      <c r="C14" s="279"/>
      <c r="D14" s="279"/>
      <c r="E14" s="279"/>
      <c r="F14" s="279"/>
      <c r="G14" s="279"/>
      <c r="H14" s="279"/>
      <c r="I14" s="93">
        <v>122</v>
      </c>
      <c r="J14" s="108">
        <v>0</v>
      </c>
      <c r="K14" s="108">
        <v>0</v>
      </c>
      <c r="L14" s="108">
        <v>0</v>
      </c>
      <c r="M14" s="124">
        <f t="shared" si="0"/>
        <v>0</v>
      </c>
    </row>
    <row r="15" spans="1:13" s="3" customFormat="1" ht="12.75">
      <c r="A15" s="278" t="s">
        <v>92</v>
      </c>
      <c r="B15" s="279"/>
      <c r="C15" s="279"/>
      <c r="D15" s="279"/>
      <c r="E15" s="279"/>
      <c r="F15" s="279"/>
      <c r="G15" s="279"/>
      <c r="H15" s="279"/>
      <c r="I15" s="93">
        <v>123</v>
      </c>
      <c r="J15" s="108">
        <v>0</v>
      </c>
      <c r="K15" s="108">
        <v>0</v>
      </c>
      <c r="L15" s="108">
        <v>0</v>
      </c>
      <c r="M15" s="124">
        <f t="shared" si="0"/>
        <v>0</v>
      </c>
    </row>
    <row r="16" spans="1:13" s="3" customFormat="1" ht="12.75">
      <c r="A16" s="278" t="s">
        <v>93</v>
      </c>
      <c r="B16" s="279"/>
      <c r="C16" s="279"/>
      <c r="D16" s="279"/>
      <c r="E16" s="279"/>
      <c r="F16" s="279"/>
      <c r="G16" s="279"/>
      <c r="H16" s="279"/>
      <c r="I16" s="93">
        <v>124</v>
      </c>
      <c r="J16" s="108">
        <v>0</v>
      </c>
      <c r="K16" s="108">
        <v>0</v>
      </c>
      <c r="L16" s="108">
        <v>0</v>
      </c>
      <c r="M16" s="124">
        <f t="shared" si="0"/>
        <v>0</v>
      </c>
    </row>
    <row r="17" spans="1:13" s="3" customFormat="1" ht="12.75">
      <c r="A17" s="278" t="s">
        <v>94</v>
      </c>
      <c r="B17" s="279"/>
      <c r="C17" s="279"/>
      <c r="D17" s="279"/>
      <c r="E17" s="279"/>
      <c r="F17" s="279"/>
      <c r="G17" s="279"/>
      <c r="H17" s="279"/>
      <c r="I17" s="93">
        <v>125</v>
      </c>
      <c r="J17" s="108">
        <v>0</v>
      </c>
      <c r="K17" s="108">
        <v>0</v>
      </c>
      <c r="L17" s="108">
        <v>0</v>
      </c>
      <c r="M17" s="124">
        <f t="shared" si="0"/>
        <v>0</v>
      </c>
    </row>
    <row r="18" spans="1:13" s="3" customFormat="1" ht="12.75">
      <c r="A18" s="278" t="s">
        <v>231</v>
      </c>
      <c r="B18" s="279"/>
      <c r="C18" s="279"/>
      <c r="D18" s="279"/>
      <c r="E18" s="279"/>
      <c r="F18" s="279"/>
      <c r="G18" s="279"/>
      <c r="H18" s="279"/>
      <c r="I18" s="93">
        <v>126</v>
      </c>
      <c r="J18" s="108">
        <v>0</v>
      </c>
      <c r="K18" s="108">
        <v>0</v>
      </c>
      <c r="L18" s="108">
        <v>0</v>
      </c>
      <c r="M18" s="108">
        <v>0</v>
      </c>
    </row>
    <row r="19" spans="1:13" s="3" customFormat="1" ht="12.75">
      <c r="A19" s="278" t="s">
        <v>232</v>
      </c>
      <c r="B19" s="279"/>
      <c r="C19" s="279"/>
      <c r="D19" s="279"/>
      <c r="E19" s="279"/>
      <c r="F19" s="279"/>
      <c r="G19" s="279"/>
      <c r="H19" s="279"/>
      <c r="I19" s="93">
        <v>127</v>
      </c>
      <c r="J19" s="108">
        <v>0</v>
      </c>
      <c r="K19" s="108">
        <v>0</v>
      </c>
      <c r="L19" s="108">
        <v>0</v>
      </c>
      <c r="M19" s="108">
        <v>0</v>
      </c>
    </row>
    <row r="20" spans="1:13" s="3" customFormat="1" ht="12.75">
      <c r="A20" s="278" t="s">
        <v>233</v>
      </c>
      <c r="B20" s="279"/>
      <c r="C20" s="279"/>
      <c r="D20" s="279"/>
      <c r="E20" s="279"/>
      <c r="F20" s="279"/>
      <c r="G20" s="279"/>
      <c r="H20" s="279"/>
      <c r="I20" s="93">
        <v>128</v>
      </c>
      <c r="J20" s="108">
        <v>0</v>
      </c>
      <c r="K20" s="108">
        <v>0</v>
      </c>
      <c r="L20" s="108">
        <v>0</v>
      </c>
      <c r="M20" s="108">
        <v>0</v>
      </c>
    </row>
    <row r="21" spans="1:13" s="3" customFormat="1" ht="12.75">
      <c r="A21" s="278" t="s">
        <v>234</v>
      </c>
      <c r="B21" s="279"/>
      <c r="C21" s="279"/>
      <c r="D21" s="279"/>
      <c r="E21" s="279"/>
      <c r="F21" s="279"/>
      <c r="G21" s="279"/>
      <c r="H21" s="279"/>
      <c r="I21" s="93">
        <v>129</v>
      </c>
      <c r="J21" s="108">
        <v>0</v>
      </c>
      <c r="K21" s="108">
        <v>0</v>
      </c>
      <c r="L21" s="108">
        <v>0</v>
      </c>
      <c r="M21" s="108">
        <v>0</v>
      </c>
    </row>
    <row r="22" spans="1:13" s="3" customFormat="1" ht="12.75">
      <c r="A22" s="278" t="s">
        <v>235</v>
      </c>
      <c r="B22" s="279"/>
      <c r="C22" s="279"/>
      <c r="D22" s="279"/>
      <c r="E22" s="279"/>
      <c r="F22" s="279"/>
      <c r="G22" s="279"/>
      <c r="H22" s="279"/>
      <c r="I22" s="93">
        <v>130</v>
      </c>
      <c r="J22" s="108">
        <v>0</v>
      </c>
      <c r="K22" s="108">
        <v>0</v>
      </c>
      <c r="L22" s="108">
        <v>0</v>
      </c>
      <c r="M22" s="108">
        <v>0</v>
      </c>
    </row>
    <row r="23" spans="1:13" s="3" customFormat="1" ht="12.75">
      <c r="A23" s="278" t="s">
        <v>236</v>
      </c>
      <c r="B23" s="279"/>
      <c r="C23" s="279"/>
      <c r="D23" s="279"/>
      <c r="E23" s="279"/>
      <c r="F23" s="279"/>
      <c r="G23" s="279"/>
      <c r="H23" s="279"/>
      <c r="I23" s="93">
        <v>131</v>
      </c>
      <c r="J23" s="108">
        <v>0</v>
      </c>
      <c r="K23" s="108">
        <v>0</v>
      </c>
      <c r="L23" s="108">
        <v>0</v>
      </c>
      <c r="M23" s="108">
        <v>0</v>
      </c>
    </row>
    <row r="24" spans="1:13" s="3" customFormat="1" ht="12.75">
      <c r="A24" s="280" t="s">
        <v>237</v>
      </c>
      <c r="B24" s="281"/>
      <c r="C24" s="281"/>
      <c r="D24" s="281"/>
      <c r="E24" s="281"/>
      <c r="F24" s="281"/>
      <c r="G24" s="281"/>
      <c r="H24" s="281"/>
      <c r="I24" s="93">
        <v>132</v>
      </c>
      <c r="J24" s="125">
        <f>SUM(J9:J23)</f>
        <v>1617663280</v>
      </c>
      <c r="K24" s="125">
        <f>SUM(K9:K23)</f>
        <v>396147736</v>
      </c>
      <c r="L24" s="125">
        <f>SUM(L9:L23)</f>
        <v>314978067</v>
      </c>
      <c r="M24" s="125">
        <f>SUM(M9:M23)</f>
        <v>1698832949</v>
      </c>
    </row>
    <row r="25" spans="1:13" s="92" customFormat="1" ht="12.75">
      <c r="A25" s="294"/>
      <c r="B25" s="295"/>
      <c r="C25" s="295"/>
      <c r="D25" s="295"/>
      <c r="E25" s="295"/>
      <c r="F25" s="295"/>
      <c r="G25" s="295"/>
      <c r="H25" s="295"/>
      <c r="I25" s="296"/>
      <c r="J25" s="296"/>
      <c r="K25" s="296"/>
      <c r="L25" s="296"/>
      <c r="M25" s="297"/>
    </row>
    <row r="26" spans="1:13" s="3" customFormat="1" ht="12.75">
      <c r="A26" s="290" t="s">
        <v>238</v>
      </c>
      <c r="B26" s="291"/>
      <c r="C26" s="291"/>
      <c r="D26" s="291"/>
      <c r="E26" s="291"/>
      <c r="F26" s="291"/>
      <c r="G26" s="291"/>
      <c r="H26" s="291"/>
      <c r="I26" s="100">
        <v>133</v>
      </c>
      <c r="J26" s="134">
        <v>1417274957</v>
      </c>
      <c r="K26" s="126"/>
      <c r="L26" s="107"/>
      <c r="M26" s="107">
        <v>1492598629</v>
      </c>
    </row>
    <row r="27" spans="1:14" s="3" customFormat="1" ht="12.75">
      <c r="A27" s="282" t="s">
        <v>239</v>
      </c>
      <c r="B27" s="283"/>
      <c r="C27" s="283"/>
      <c r="D27" s="283"/>
      <c r="E27" s="283"/>
      <c r="F27" s="283"/>
      <c r="G27" s="283"/>
      <c r="H27" s="283"/>
      <c r="I27" s="94">
        <v>134</v>
      </c>
      <c r="J27" s="135">
        <v>200388323</v>
      </c>
      <c r="K27" s="127"/>
      <c r="L27" s="109"/>
      <c r="M27" s="109">
        <v>206234320</v>
      </c>
      <c r="N27" s="140"/>
    </row>
    <row r="28" spans="1:13" s="3" customFormat="1" ht="20.25" customHeight="1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</row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20:H20"/>
    <mergeCell ref="A21:H21"/>
    <mergeCell ref="A14:H14"/>
    <mergeCell ref="A15:H15"/>
    <mergeCell ref="A16:H16"/>
    <mergeCell ref="A17:H17"/>
    <mergeCell ref="A18:H18"/>
    <mergeCell ref="A19:H19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41" right="0.3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H54" sqref="H54"/>
    </sheetView>
  </sheetViews>
  <sheetFormatPr defaultColWidth="9.140625" defaultRowHeight="12.75"/>
  <cols>
    <col min="1" max="16384" width="9.140625" style="128" customWidth="1"/>
  </cols>
  <sheetData>
    <row r="1" spans="1:10" ht="11.25">
      <c r="A1" s="130" t="s">
        <v>248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1.25">
      <c r="A2" s="130" t="s">
        <v>249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1.2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1.25">
      <c r="A4" s="130" t="s">
        <v>250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1.25">
      <c r="A5" s="130"/>
      <c r="B5" s="129" t="s">
        <v>251</v>
      </c>
      <c r="C5" s="129"/>
      <c r="D5" s="129"/>
      <c r="E5" s="129"/>
      <c r="F5" s="129"/>
      <c r="G5" s="129"/>
      <c r="H5" s="129"/>
      <c r="I5" s="129"/>
      <c r="J5" s="129"/>
    </row>
    <row r="6" spans="1:10" ht="11.25">
      <c r="A6" s="130"/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1.25">
      <c r="A7" s="130" t="s">
        <v>252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1.25">
      <c r="A8" s="130"/>
      <c r="B8" s="129" t="s">
        <v>264</v>
      </c>
      <c r="C8" s="129"/>
      <c r="D8" s="129"/>
      <c r="E8" s="129"/>
      <c r="F8" s="129"/>
      <c r="G8" s="129"/>
      <c r="H8" s="129"/>
      <c r="J8" s="129"/>
    </row>
    <row r="9" spans="1:10" ht="11.25">
      <c r="A9" s="130"/>
      <c r="B9" s="129" t="s">
        <v>265</v>
      </c>
      <c r="C9" s="129"/>
      <c r="D9" s="129"/>
      <c r="E9" s="129"/>
      <c r="F9" s="129"/>
      <c r="G9" s="129"/>
      <c r="H9" s="129"/>
      <c r="I9" s="129"/>
      <c r="J9" s="129"/>
    </row>
    <row r="10" spans="1:10" ht="11.25">
      <c r="A10" s="130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3" ht="11.25">
      <c r="A11" s="142" t="s">
        <v>253</v>
      </c>
      <c r="B11" s="143"/>
      <c r="C11" s="143"/>
    </row>
    <row r="12" spans="1:3" ht="11.25">
      <c r="A12" s="142"/>
      <c r="B12" s="143" t="s">
        <v>281</v>
      </c>
      <c r="C12" s="143"/>
    </row>
    <row r="13" spans="1:2" ht="11.25">
      <c r="A13" s="131"/>
      <c r="B13" s="128" t="s">
        <v>282</v>
      </c>
    </row>
    <row r="14" spans="1:2" ht="11.25">
      <c r="A14" s="131"/>
      <c r="B14" s="128" t="s">
        <v>284</v>
      </c>
    </row>
    <row r="15" spans="1:2" ht="11.25">
      <c r="A15" s="131"/>
      <c r="B15" s="128" t="s">
        <v>283</v>
      </c>
    </row>
    <row r="16" ht="11.25">
      <c r="A16" s="131"/>
    </row>
    <row r="17" ht="11.25">
      <c r="A17" s="131" t="s">
        <v>254</v>
      </c>
    </row>
    <row r="18" spans="1:2" ht="11.25">
      <c r="A18" s="131"/>
      <c r="B18" s="128" t="s">
        <v>255</v>
      </c>
    </row>
    <row r="19" ht="11.25">
      <c r="A19" s="131"/>
    </row>
    <row r="20" ht="11.25">
      <c r="A20" s="131" t="s">
        <v>256</v>
      </c>
    </row>
    <row r="21" ht="11.25">
      <c r="A21" s="131" t="s">
        <v>257</v>
      </c>
    </row>
    <row r="22" spans="1:2" ht="11.25">
      <c r="A22" s="131"/>
      <c r="B22" s="128" t="s">
        <v>259</v>
      </c>
    </row>
    <row r="23" ht="11.25">
      <c r="A23" s="131"/>
    </row>
    <row r="24" ht="11.25">
      <c r="A24" s="131" t="s">
        <v>258</v>
      </c>
    </row>
    <row r="25" spans="1:2" ht="11.25">
      <c r="A25" s="131"/>
      <c r="B25" s="128" t="s">
        <v>266</v>
      </c>
    </row>
    <row r="26" spans="1:2" ht="11.25">
      <c r="A26" s="131"/>
      <c r="B26" s="128" t="s">
        <v>267</v>
      </c>
    </row>
    <row r="27" spans="1:2" ht="11.25">
      <c r="A27" s="131"/>
      <c r="B27" s="128" t="s">
        <v>268</v>
      </c>
    </row>
    <row r="28" spans="1:2" ht="11.25">
      <c r="A28" s="131"/>
      <c r="B28" s="128" t="s">
        <v>269</v>
      </c>
    </row>
    <row r="29" spans="1:2" ht="11.25">
      <c r="A29" s="131"/>
      <c r="B29" s="128" t="s">
        <v>270</v>
      </c>
    </row>
    <row r="30" spans="1:2" ht="11.25">
      <c r="A30" s="131"/>
      <c r="B30" s="128" t="s">
        <v>271</v>
      </c>
    </row>
    <row r="31" ht="11.25">
      <c r="A31" s="131"/>
    </row>
    <row r="32" ht="11.25">
      <c r="A32" s="131" t="s">
        <v>240</v>
      </c>
    </row>
    <row r="33" spans="1:2" ht="11.25">
      <c r="A33" s="131"/>
      <c r="B33" s="128" t="s">
        <v>241</v>
      </c>
    </row>
    <row r="34" spans="1:2" ht="11.25">
      <c r="A34" s="131"/>
      <c r="B34" s="128" t="s">
        <v>242</v>
      </c>
    </row>
    <row r="35" ht="11.25">
      <c r="A35" s="131"/>
    </row>
    <row r="36" ht="11.25">
      <c r="A36" s="131" t="s">
        <v>243</v>
      </c>
    </row>
    <row r="37" spans="1:2" ht="11.25">
      <c r="A37" s="131"/>
      <c r="B37" s="128" t="s">
        <v>272</v>
      </c>
    </row>
    <row r="38" spans="1:2" ht="11.25">
      <c r="A38" s="131"/>
      <c r="B38" s="128" t="s">
        <v>273</v>
      </c>
    </row>
    <row r="39" spans="1:2" ht="11.25">
      <c r="A39" s="131"/>
      <c r="B39" s="128" t="s">
        <v>275</v>
      </c>
    </row>
    <row r="40" spans="1:2" ht="11.25">
      <c r="A40" s="131"/>
      <c r="B40" s="128" t="s">
        <v>274</v>
      </c>
    </row>
    <row r="41" ht="11.25">
      <c r="A41" s="131"/>
    </row>
    <row r="42" ht="11.25">
      <c r="A42" s="131" t="s">
        <v>244</v>
      </c>
    </row>
    <row r="43" spans="1:2" ht="11.25">
      <c r="A43" s="131"/>
      <c r="B43" s="128" t="s">
        <v>276</v>
      </c>
    </row>
    <row r="44" spans="1:2" ht="11.25">
      <c r="A44" s="131"/>
      <c r="B44" s="128" t="s">
        <v>277</v>
      </c>
    </row>
    <row r="45" spans="1:2" ht="11.25">
      <c r="A45" s="131"/>
      <c r="B45" s="128" t="s">
        <v>279</v>
      </c>
    </row>
    <row r="46" spans="1:2" ht="11.25">
      <c r="A46" s="131"/>
      <c r="B46" s="128" t="s">
        <v>260</v>
      </c>
    </row>
    <row r="47" spans="1:2" ht="11.25">
      <c r="A47" s="131"/>
      <c r="B47" s="128" t="s">
        <v>278</v>
      </c>
    </row>
    <row r="48" ht="11.25">
      <c r="A48" s="131"/>
    </row>
    <row r="49" ht="11.25">
      <c r="A49" s="131" t="s">
        <v>245</v>
      </c>
    </row>
    <row r="50" spans="1:2" ht="11.25">
      <c r="A50" s="131"/>
      <c r="B50" s="128" t="s">
        <v>280</v>
      </c>
    </row>
    <row r="51" spans="1:2" ht="11.25">
      <c r="A51" s="131"/>
      <c r="B51" s="128" t="s">
        <v>285</v>
      </c>
    </row>
    <row r="52" spans="1:2" ht="11.25">
      <c r="A52" s="131"/>
      <c r="B52" s="128" t="s">
        <v>286</v>
      </c>
    </row>
    <row r="53" ht="11.25">
      <c r="A53" s="131"/>
    </row>
    <row r="54" ht="11.25">
      <c r="A54" s="131" t="s">
        <v>246</v>
      </c>
    </row>
    <row r="55" spans="1:2" ht="11.25">
      <c r="A55" s="131"/>
      <c r="B55" s="128" t="s">
        <v>247</v>
      </c>
    </row>
  </sheetData>
  <sheetProtection/>
  <printOptions/>
  <pageMargins left="0.32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1.7109375" style="0" customWidth="1"/>
    <col min="2" max="2" width="18.57421875" style="0" customWidth="1"/>
    <col min="3" max="3" width="12.28125" style="0" customWidth="1"/>
  </cols>
  <sheetData>
    <row r="1" ht="12.75">
      <c r="C1" t="s">
        <v>204</v>
      </c>
    </row>
    <row r="4" spans="1:3" ht="12.75">
      <c r="A4" s="133" t="s">
        <v>189</v>
      </c>
      <c r="B4" s="104" t="s">
        <v>130</v>
      </c>
      <c r="C4" s="104" t="s">
        <v>129</v>
      </c>
    </row>
    <row r="5" spans="1:3" ht="12.75">
      <c r="A5" s="103"/>
      <c r="B5" s="103"/>
      <c r="C5" s="103"/>
    </row>
    <row r="6" spans="1:3" ht="12.75">
      <c r="A6" s="103" t="s">
        <v>205</v>
      </c>
      <c r="B6" s="103" t="s">
        <v>200</v>
      </c>
      <c r="C6" s="104">
        <v>1343068</v>
      </c>
    </row>
    <row r="7" spans="1:3" ht="12.75">
      <c r="A7" s="103" t="s">
        <v>206</v>
      </c>
      <c r="B7" s="103" t="s">
        <v>200</v>
      </c>
      <c r="C7" s="104">
        <v>3645363</v>
      </c>
    </row>
    <row r="8" spans="1:3" ht="12.75">
      <c r="A8" s="103" t="s">
        <v>207</v>
      </c>
      <c r="B8" s="103" t="s">
        <v>200</v>
      </c>
      <c r="C8" s="104">
        <v>3282899</v>
      </c>
    </row>
    <row r="9" spans="1:3" ht="12.75">
      <c r="A9" s="103" t="s">
        <v>208</v>
      </c>
      <c r="B9" s="103" t="s">
        <v>200</v>
      </c>
      <c r="C9" s="104">
        <v>3282678</v>
      </c>
    </row>
    <row r="10" spans="1:3" ht="12.75">
      <c r="A10" s="103" t="s">
        <v>209</v>
      </c>
      <c r="B10" s="103" t="s">
        <v>200</v>
      </c>
      <c r="C10" s="104">
        <v>1356216</v>
      </c>
    </row>
    <row r="11" spans="1:3" ht="12.75">
      <c r="A11" s="103" t="s">
        <v>210</v>
      </c>
      <c r="B11" s="103" t="s">
        <v>200</v>
      </c>
      <c r="C11" s="104">
        <v>2435071</v>
      </c>
    </row>
    <row r="12" spans="1:3" ht="12.75">
      <c r="A12" s="103" t="s">
        <v>211</v>
      </c>
      <c r="B12" s="103" t="s">
        <v>200</v>
      </c>
      <c r="C12" s="104">
        <v>3654656</v>
      </c>
    </row>
    <row r="13" spans="1:3" ht="12.75">
      <c r="A13" s="103" t="s">
        <v>212</v>
      </c>
      <c r="B13" s="103" t="s">
        <v>200</v>
      </c>
      <c r="C13" s="104">
        <v>3654664</v>
      </c>
    </row>
    <row r="14" spans="1:3" ht="12.75">
      <c r="A14" s="103" t="s">
        <v>213</v>
      </c>
      <c r="B14" s="103" t="s">
        <v>200</v>
      </c>
      <c r="C14" s="104">
        <v>3641287</v>
      </c>
    </row>
    <row r="15" spans="1:3" ht="12.75">
      <c r="A15" s="103" t="s">
        <v>214</v>
      </c>
      <c r="B15" s="103" t="s">
        <v>200</v>
      </c>
      <c r="C15" s="104">
        <v>3282660</v>
      </c>
    </row>
    <row r="16" spans="1:3" ht="12.75">
      <c r="A16" s="103" t="s">
        <v>215</v>
      </c>
      <c r="B16" s="103" t="s">
        <v>216</v>
      </c>
      <c r="C16" s="104">
        <v>3641279</v>
      </c>
    </row>
    <row r="17" spans="1:3" ht="12.75">
      <c r="A17" s="103" t="s">
        <v>217</v>
      </c>
      <c r="B17" s="103" t="s">
        <v>200</v>
      </c>
      <c r="C17" s="104">
        <v>1403222</v>
      </c>
    </row>
    <row r="18" spans="1:3" ht="12.75">
      <c r="A18" s="103" t="s">
        <v>218</v>
      </c>
      <c r="B18" s="103" t="s">
        <v>200</v>
      </c>
      <c r="C18" s="104">
        <v>3641252</v>
      </c>
    </row>
    <row r="19" spans="1:3" ht="12.75">
      <c r="A19" s="103" t="s">
        <v>219</v>
      </c>
      <c r="B19" s="103" t="s">
        <v>200</v>
      </c>
      <c r="C19" s="104">
        <v>3228398</v>
      </c>
    </row>
    <row r="20" spans="1:3" ht="12.75">
      <c r="A20" s="103" t="s">
        <v>262</v>
      </c>
      <c r="B20" s="103" t="s">
        <v>200</v>
      </c>
      <c r="C20" s="104">
        <v>3788717</v>
      </c>
    </row>
    <row r="21" spans="1:3" ht="12.75">
      <c r="A21" s="103" t="s">
        <v>261</v>
      </c>
      <c r="B21" s="103" t="s">
        <v>200</v>
      </c>
      <c r="C21" s="104">
        <v>3672468</v>
      </c>
    </row>
    <row r="22" spans="1:3" ht="12.75">
      <c r="A22" s="103" t="s">
        <v>220</v>
      </c>
      <c r="B22" s="103" t="s">
        <v>200</v>
      </c>
      <c r="C22" s="104">
        <v>3654362</v>
      </c>
    </row>
    <row r="23" spans="1:3" ht="12.75">
      <c r="A23" s="103" t="s">
        <v>221</v>
      </c>
      <c r="B23" s="103" t="s">
        <v>200</v>
      </c>
      <c r="C23" s="104">
        <v>3654354</v>
      </c>
    </row>
    <row r="24" spans="1:3" ht="12.75">
      <c r="A24" s="103" t="s">
        <v>222</v>
      </c>
      <c r="B24" s="103" t="s">
        <v>200</v>
      </c>
      <c r="C24" s="104">
        <v>1114328</v>
      </c>
    </row>
    <row r="25" spans="1:3" ht="12.75">
      <c r="A25" s="103" t="s">
        <v>223</v>
      </c>
      <c r="B25" s="103" t="s">
        <v>224</v>
      </c>
      <c r="C25" s="104"/>
    </row>
    <row r="26" spans="1:3" ht="12.75">
      <c r="A26" s="103"/>
      <c r="B26" s="103"/>
      <c r="C26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jasminka</cp:lastModifiedBy>
  <cp:lastPrinted>2010-10-21T07:33:46Z</cp:lastPrinted>
  <dcterms:created xsi:type="dcterms:W3CDTF">2009-04-09T07:10:35Z</dcterms:created>
  <dcterms:modified xsi:type="dcterms:W3CDTF">2010-10-27T08:44:50Z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