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4520" windowHeight="14595" activeTab="0"/>
  </bookViews>
  <sheets>
    <sheet name="OPĆI PODACI" sheetId="1" r:id="rId1"/>
    <sheet name="Bilanca" sheetId="2" r:id="rId2"/>
    <sheet name="RDG" sheetId="3" r:id="rId3"/>
    <sheet name="NT D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<sst xmlns="http://schemas.openxmlformats.org/spreadsheetml/2006/main" count="337" uniqueCount="311">
  <si>
    <t xml:space="preserve">     3. Obveze prema bankama i drugim financijskim institucijama</t>
  </si>
  <si>
    <t>E) ODGOĐENO PLAĆANJE TROŠKOVA I PRIHOD BUDUĆEGA RAZDOBLJA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</si>
  <si>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</si>
  <si>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</si>
  <si>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</si>
  <si>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</si>
  <si>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</si>
  <si>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</si>
  <si>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</si>
  <si>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</si>
  <si>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</si>
  <si>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</si>
  <si>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</si>
  <si>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</si>
  <si>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</si>
  <si>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</si>
  <si>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</si>
  <si>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</si>
  <si>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</si>
  <si>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</si>
  <si>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</si>
  <si>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</si>
  <si>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</si>
  <si>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</si>
  <si>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</si>
  <si>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</si>
  <si>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</si>
  <si>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</si>
  <si>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</si>
  <si>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</si>
  <si>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</si>
  <si>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</si>
  <si>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</si>
  <si>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</si>
  <si>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</si>
  <si>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</si>
  <si>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</si>
  <si>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</si>
  <si>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</si>
  <si>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</si>
  <si>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</si>
  <si>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</si>
  <si>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</si>
  <si>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</si>
  <si>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</si>
  <si>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</si>
  <si>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</si>
  <si>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</si>
  <si>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</si>
  <si>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</si>
  <si>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</si>
  <si>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</si>
  <si>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</si>
  <si>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</si>
  <si>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</si>
  <si>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</si>
  <si>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</si>
  <si>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</si>
  <si>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</si>
  <si>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</si>
  <si>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</si>
  <si>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</si>
  <si>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</si>
  <si>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</si>
  <si>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</si>
  <si>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</si>
  <si>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</si>
  <si>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</si>
  <si>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</si>
  <si>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</si>
  <si>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</si>
  <si>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</si>
  <si>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</si>
  <si>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</si>
  <si>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</si>
  <si>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</si>
  <si>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</si>
  <si>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</si>
  <si>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</si>
  <si>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</si>
  <si>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</si>
  <si>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</si>
  <si>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</si>
  <si>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</si>
  <si>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</si>
  <si>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</si>
  <si>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</si>
  <si>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</si>
  <si>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</si>
  <si>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</si>
  <si>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</si>
  <si>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</si>
  <si>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</si>
  <si>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</si>
  <si>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</si>
  <si>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</si>
  <si>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</si>
  <si>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</si>
  <si>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</si>
  <si>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</si>
  <si>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 xml:space="preserve">   1. Prihodi od prodaje</t>
  </si>
  <si>
    <t>BILANCA</t>
  </si>
  <si>
    <t>RAČUN DOBITI I GUBITKA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</si>
  <si>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</si>
  <si>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</si>
  <si>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</si>
  <si>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</si>
  <si>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</si>
  <si>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</si>
  <si>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</si>
  <si>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</si>
  <si>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</si>
  <si>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</si>
  <si>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</si>
  <si>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</si>
  <si>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</si>
  <si>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</si>
  <si>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</si>
  <si>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</si>
  <si>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</si>
  <si>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</si>
  <si>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</si>
  <si>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</si>
  <si>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</si>
  <si>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</si>
  <si>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</si>
  <si>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</si>
  <si>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</si>
  <si>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</si>
  <si>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</si>
  <si>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</si>
  <si>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</si>
  <si>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</si>
  <si>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</si>
  <si>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</si>
  <si>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</si>
  <si>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</si>
  <si>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</si>
  <si>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</si>
  <si>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</si>
  <si>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</si>
  <si>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</si>
  <si>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</si>
  <si>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</si>
  <si>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</si>
  <si>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</si>
  <si>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</si>
  <si>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</si>
  <si>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</si>
  <si>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</si>
  <si>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</si>
  <si>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</si>
  <si>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</si>
  <si>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</si>
  <si>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</si>
  <si>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</si>
  <si>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</si>
  <si>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</si>
  <si>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</si>
  <si>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</si>
  <si>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</si>
  <si>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</si>
  <si>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</si>
  <si>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</si>
  <si>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</si>
  <si>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</si>
  <si>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</si>
  <si>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</si>
  <si>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</si>
  <si>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</si>
  <si>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</si>
  <si>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</si>
  <si>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</si>
  <si>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</si>
  <si>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</si>
  <si>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</si>
  <si>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</si>
  <si>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</si>
  <si>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</si>
  <si>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</si>
  <si>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</si>
  <si>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</si>
  <si>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</si>
  <si>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</si>
  <si>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</si>
  <si>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</si>
  <si>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</si>
  <si>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</si>
  <si>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</si>
  <si>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</si>
  <si>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</si>
  <si>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</si>
  <si>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</si>
  <si>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</si>
  <si>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</si>
  <si>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</si>
  <si>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</si>
  <si>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</si>
  <si>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</si>
  <si>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</si>
  <si>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</si>
  <si>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</si>
  <si>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</si>
  <si>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</si>
  <si>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</si>
  <si>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</si>
  <si>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</si>
  <si>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</si>
  <si>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</si>
  <si>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</si>
  <si>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</si>
  <si>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</si>
  <si>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</si>
  <si>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</si>
  <si>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</si>
  <si>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</si>
  <si>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</si>
  <si>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</si>
  <si>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</si>
  <si>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</si>
  <si>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</si>
  <si>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</si>
  <si>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</si>
  <si>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</si>
  <si>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</si>
  <si>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</si>
  <si>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</si>
  <si>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</si>
  <si>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</si>
  <si>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</si>
  <si>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</si>
  <si>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</si>
  <si>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</si>
  <si>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</si>
  <si>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</si>
  <si>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</si>
  <si>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</si>
  <si>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</si>
  <si>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</si>
  <si>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</si>
  <si>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</si>
  <si>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</si>
  <si>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Tromjesečni financijski izvještaj poduzetnika TFI-POD</t>
  </si>
  <si>
    <t>(krajem izvještajnog razdoblja)</t>
  </si>
  <si>
    <t>Prethodno razdoblje</t>
  </si>
  <si>
    <t>Tekuće razdoblje</t>
  </si>
  <si>
    <t>3654664</t>
  </si>
  <si>
    <t>080040901</t>
  </si>
  <si>
    <t>49214559889</t>
  </si>
  <si>
    <t>KONČAR DISTRIBUTIVNI I SPECIJALNI TRANSFORMATORI d.d.</t>
  </si>
  <si>
    <t>ZAGREB</t>
  </si>
  <si>
    <t>JOSIPA MOKROVIĆA 8</t>
  </si>
  <si>
    <t>darko.krpan@koncar-dst.hr</t>
  </si>
  <si>
    <t>www.koncar-dst.hr</t>
  </si>
  <si>
    <t>SUSEDGRAD</t>
  </si>
  <si>
    <t>ZAGREBAČKA</t>
  </si>
  <si>
    <t>2711</t>
  </si>
  <si>
    <t>NE</t>
  </si>
  <si>
    <t>KRPAN DARKO</t>
  </si>
  <si>
    <t>013783702</t>
  </si>
  <si>
    <t>013783714</t>
  </si>
  <si>
    <t>VLAIĆ PETAR</t>
  </si>
  <si>
    <t>Obveznik: KONČAR DISTRIBUTIVNI I SPECIJALNI TRANSFORMATORI d.d.</t>
  </si>
  <si>
    <t xml:space="preserve">     1. Kamate, tečajne razlike, dividende i slični prihodi iz odnosa s PP
         povezanim poduzetnicima</t>
  </si>
  <si>
    <t xml:space="preserve">     2. Kamate, tečajne razlike, dividende, slični prihodi iz odnosa s NP
          nepovezanim poduzetnicima i drugim osobama</t>
  </si>
  <si>
    <t>IZVJEŠTAJ O NOVČANOM TIJEKU - Direktna metoda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</si>
  <si>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</si>
  <si>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</si>
  <si>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</si>
  <si>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</si>
  <si>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</si>
  <si>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</si>
  <si>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</si>
  <si>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</si>
  <si>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</si>
  <si>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</si>
  <si>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</si>
  <si>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</si>
  <si>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</si>
  <si>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</si>
  <si>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</si>
  <si>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</si>
  <si>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</si>
  <si>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</si>
  <si>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</si>
  <si>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</si>
  <si>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</si>
  <si>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</si>
  <si>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</si>
  <si>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</si>
  <si>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</si>
  <si>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</si>
  <si>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</si>
  <si>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</si>
  <si>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</si>
  <si>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</si>
  <si>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</si>
  <si>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</si>
  <si>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</si>
  <si>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Prethodno razdoblje 31.12.2016.</t>
  </si>
  <si>
    <t>stanje na dan 30.9.2017.</t>
  </si>
  <si>
    <t>Tekuće razdoblje 30.9.2017.</t>
  </si>
  <si>
    <t>Kumulativno   1 - 9 / 2016</t>
  </si>
  <si>
    <t>Tromjesečje   7 - 9 / 2016</t>
  </si>
  <si>
    <t>Kumulativno   1 - 9 / 2017</t>
  </si>
  <si>
    <t>Tromjesečje   7 - 9 / 2017</t>
  </si>
  <si>
    <t>u razdoblju 1.1.2017. do 30.9.2017.</t>
  </si>
  <si>
    <t>Prethodno razdoblje              1-9/2016</t>
  </si>
  <si>
    <t>Tekuće razdoblje                     1-9/2017</t>
  </si>
  <si>
    <t>Prethodna godina 1-9/2016</t>
  </si>
  <si>
    <t>Tekuća godina           1-9/2017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</si>
</sst>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#,##0_ ;\-#,##0\ 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29" xfId="57" applyFont="1" applyFill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rko.krpan@koncar-dst.hr" TargetMode="External" /><Relationship Id="rId2" Type="http://schemas.openxmlformats.org/officeDocument/2006/relationships/hyperlink" Target="http://www.koncar-dst.hr/" TargetMode="External" /><Relationship Id="rId3" Type="http://schemas.openxmlformats.org/officeDocument/2006/relationships/hyperlink" Target="mailto:darko.krpan@koncar-d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H2" sqref="H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8.7109375" style="11" customWidth="1"/>
    <col min="10" max="16384" width="9.140625" style="11" customWidth="1"/>
  </cols>
  <sheetData>
    <row r="1" spans="1:12" ht="15.75">
      <c r="A1" s="126" t="s">
        <v>177</v>
      </c>
      <c r="B1" s="127"/>
      <c r="C1" s="127"/>
      <c r="D1" s="76"/>
      <c r="E1" s="76"/>
      <c r="F1" s="76"/>
      <c r="G1" s="76"/>
      <c r="H1" s="76"/>
      <c r="I1" s="77"/>
      <c r="J1" s="10"/>
      <c r="K1" s="10"/>
      <c r="L1" s="10"/>
    </row>
    <row r="2" spans="1:12" ht="12.75">
      <c r="A2" s="177" t="s">
        <v>178</v>
      </c>
      <c r="B2" s="178"/>
      <c r="C2" s="178"/>
      <c r="D2" s="179"/>
      <c r="E2" s="111">
        <v>42736</v>
      </c>
      <c r="F2" s="12"/>
      <c r="G2" s="13" t="s">
        <v>179</v>
      </c>
      <c r="H2" s="111">
        <v>43008</v>
      </c>
      <c r="I2" s="78"/>
      <c r="J2" s="10"/>
      <c r="K2" s="10"/>
      <c r="L2" s="10"/>
    </row>
    <row r="3" spans="1:12" ht="12.75">
      <c r="A3" s="79"/>
      <c r="B3" s="14"/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.75">
      <c r="A4" s="180" t="s">
        <v>242</v>
      </c>
      <c r="B4" s="181"/>
      <c r="C4" s="181"/>
      <c r="D4" s="181"/>
      <c r="E4" s="181"/>
      <c r="F4" s="181"/>
      <c r="G4" s="181"/>
      <c r="H4" s="181"/>
      <c r="I4" s="182"/>
      <c r="J4" s="10"/>
      <c r="K4" s="10"/>
      <c r="L4" s="10"/>
    </row>
    <row r="5" spans="1:12" ht="12.75">
      <c r="A5" s="81"/>
      <c r="B5" s="16"/>
      <c r="C5" s="16"/>
      <c r="D5" s="16"/>
      <c r="E5" s="17"/>
      <c r="F5" s="82"/>
      <c r="G5" s="18"/>
      <c r="H5" s="19"/>
      <c r="I5" s="83"/>
      <c r="J5" s="10"/>
      <c r="K5" s="10"/>
      <c r="L5" s="10"/>
    </row>
    <row r="6" spans="1:12" ht="12.75">
      <c r="A6" s="145" t="s">
        <v>180</v>
      </c>
      <c r="B6" s="146"/>
      <c r="C6" s="137" t="s">
        <v>246</v>
      </c>
      <c r="D6" s="138"/>
      <c r="E6" s="29"/>
      <c r="F6" s="29"/>
      <c r="G6" s="29"/>
      <c r="H6" s="29"/>
      <c r="I6" s="84"/>
      <c r="J6" s="10"/>
      <c r="K6" s="10"/>
      <c r="L6" s="10"/>
    </row>
    <row r="7" spans="1:12" ht="12.75">
      <c r="A7" s="85"/>
      <c r="B7" s="22"/>
      <c r="C7" s="16"/>
      <c r="D7" s="16"/>
      <c r="E7" s="29"/>
      <c r="F7" s="29"/>
      <c r="G7" s="29"/>
      <c r="H7" s="29"/>
      <c r="I7" s="84"/>
      <c r="J7" s="10"/>
      <c r="K7" s="10"/>
      <c r="L7" s="10"/>
    </row>
    <row r="8" spans="1:12" ht="12.75">
      <c r="A8" s="183" t="s">
        <v>181</v>
      </c>
      <c r="B8" s="184"/>
      <c r="C8" s="137" t="s">
        <v>247</v>
      </c>
      <c r="D8" s="138"/>
      <c r="E8" s="29"/>
      <c r="F8" s="29"/>
      <c r="G8" s="29"/>
      <c r="H8" s="29"/>
      <c r="I8" s="86"/>
      <c r="J8" s="10"/>
      <c r="K8" s="10"/>
      <c r="L8" s="10"/>
    </row>
    <row r="9" spans="1:12" ht="12.75">
      <c r="A9" s="87"/>
      <c r="B9" s="47"/>
      <c r="C9" s="20"/>
      <c r="D9" s="26"/>
      <c r="E9" s="16"/>
      <c r="F9" s="16"/>
      <c r="G9" s="16"/>
      <c r="H9" s="16"/>
      <c r="I9" s="86"/>
      <c r="J9" s="10"/>
      <c r="K9" s="10"/>
      <c r="L9" s="10"/>
    </row>
    <row r="10" spans="1:12" ht="12.75">
      <c r="A10" s="129" t="s">
        <v>182</v>
      </c>
      <c r="B10" s="175"/>
      <c r="C10" s="137" t="s">
        <v>248</v>
      </c>
      <c r="D10" s="138"/>
      <c r="E10" s="16"/>
      <c r="F10" s="16"/>
      <c r="G10" s="16"/>
      <c r="H10" s="16"/>
      <c r="I10" s="86"/>
      <c r="J10" s="10"/>
      <c r="K10" s="10"/>
      <c r="L10" s="10"/>
    </row>
    <row r="11" spans="1:12" ht="12.75">
      <c r="A11" s="176"/>
      <c r="B11" s="175"/>
      <c r="C11" s="16"/>
      <c r="D11" s="16"/>
      <c r="E11" s="16"/>
      <c r="F11" s="16"/>
      <c r="G11" s="16"/>
      <c r="H11" s="16"/>
      <c r="I11" s="86"/>
      <c r="J11" s="10"/>
      <c r="K11" s="10"/>
      <c r="L11" s="10"/>
    </row>
    <row r="12" spans="1:12" ht="12.75">
      <c r="A12" s="145" t="s">
        <v>183</v>
      </c>
      <c r="B12" s="146"/>
      <c r="C12" s="131" t="s">
        <v>249</v>
      </c>
      <c r="D12" s="172"/>
      <c r="E12" s="172"/>
      <c r="F12" s="172"/>
      <c r="G12" s="172"/>
      <c r="H12" s="172"/>
      <c r="I12" s="147"/>
      <c r="J12" s="10"/>
      <c r="K12" s="10"/>
      <c r="L12" s="10"/>
    </row>
    <row r="13" spans="1:12" ht="12.75">
      <c r="A13" s="85"/>
      <c r="B13" s="22"/>
      <c r="C13" s="21"/>
      <c r="D13" s="16"/>
      <c r="E13" s="16"/>
      <c r="F13" s="16"/>
      <c r="G13" s="16"/>
      <c r="H13" s="16"/>
      <c r="I13" s="86"/>
      <c r="J13" s="10"/>
      <c r="K13" s="10"/>
      <c r="L13" s="10"/>
    </row>
    <row r="14" spans="1:12" ht="12.75">
      <c r="A14" s="145" t="s">
        <v>184</v>
      </c>
      <c r="B14" s="146"/>
      <c r="C14" s="173">
        <v>10090</v>
      </c>
      <c r="D14" s="174"/>
      <c r="E14" s="16"/>
      <c r="F14" s="131" t="s">
        <v>250</v>
      </c>
      <c r="G14" s="172"/>
      <c r="H14" s="172"/>
      <c r="I14" s="147"/>
      <c r="J14" s="10"/>
      <c r="K14" s="10"/>
      <c r="L14" s="10"/>
    </row>
    <row r="15" spans="1:12" ht="12.75">
      <c r="A15" s="85"/>
      <c r="B15" s="22"/>
      <c r="C15" s="16"/>
      <c r="D15" s="16"/>
      <c r="E15" s="16"/>
      <c r="F15" s="16"/>
      <c r="G15" s="16"/>
      <c r="H15" s="16"/>
      <c r="I15" s="86"/>
      <c r="J15" s="10"/>
      <c r="K15" s="10"/>
      <c r="L15" s="10"/>
    </row>
    <row r="16" spans="1:12" ht="12.75">
      <c r="A16" s="145" t="s">
        <v>185</v>
      </c>
      <c r="B16" s="146"/>
      <c r="C16" s="131" t="s">
        <v>251</v>
      </c>
      <c r="D16" s="172"/>
      <c r="E16" s="172"/>
      <c r="F16" s="172"/>
      <c r="G16" s="172"/>
      <c r="H16" s="172"/>
      <c r="I16" s="147"/>
      <c r="J16" s="10"/>
      <c r="K16" s="10"/>
      <c r="L16" s="10"/>
    </row>
    <row r="17" spans="1:12" ht="12.75">
      <c r="A17" s="85"/>
      <c r="B17" s="22"/>
      <c r="C17" s="16"/>
      <c r="D17" s="16"/>
      <c r="E17" s="16"/>
      <c r="F17" s="16"/>
      <c r="G17" s="16"/>
      <c r="H17" s="16"/>
      <c r="I17" s="86"/>
      <c r="J17" s="10"/>
      <c r="K17" s="10"/>
      <c r="L17" s="10"/>
    </row>
    <row r="18" spans="1:12" ht="12.75">
      <c r="A18" s="145" t="s">
        <v>186</v>
      </c>
      <c r="B18" s="146"/>
      <c r="C18" s="165" t="s">
        <v>252</v>
      </c>
      <c r="D18" s="166"/>
      <c r="E18" s="166"/>
      <c r="F18" s="166"/>
      <c r="G18" s="166"/>
      <c r="H18" s="166"/>
      <c r="I18" s="167"/>
      <c r="J18" s="10"/>
      <c r="K18" s="10"/>
      <c r="L18" s="10"/>
    </row>
    <row r="19" spans="1:12" ht="12.75">
      <c r="A19" s="85"/>
      <c r="B19" s="22"/>
      <c r="C19" s="21"/>
      <c r="D19" s="16"/>
      <c r="E19" s="16"/>
      <c r="F19" s="16"/>
      <c r="G19" s="16"/>
      <c r="H19" s="16"/>
      <c r="I19" s="86"/>
      <c r="J19" s="10"/>
      <c r="K19" s="10"/>
      <c r="L19" s="10"/>
    </row>
    <row r="20" spans="1:12" ht="12.75">
      <c r="A20" s="145" t="s">
        <v>187</v>
      </c>
      <c r="B20" s="146"/>
      <c r="C20" s="165" t="s">
        <v>253</v>
      </c>
      <c r="D20" s="166"/>
      <c r="E20" s="166"/>
      <c r="F20" s="166"/>
      <c r="G20" s="166"/>
      <c r="H20" s="166"/>
      <c r="I20" s="167"/>
      <c r="J20" s="10"/>
      <c r="K20" s="10"/>
      <c r="L20" s="10"/>
    </row>
    <row r="21" spans="1:12" ht="12.75">
      <c r="A21" s="85"/>
      <c r="B21" s="22"/>
      <c r="C21" s="21"/>
      <c r="D21" s="16"/>
      <c r="E21" s="16"/>
      <c r="F21" s="16"/>
      <c r="G21" s="16"/>
      <c r="H21" s="16"/>
      <c r="I21" s="86"/>
      <c r="J21" s="10"/>
      <c r="K21" s="10"/>
      <c r="L21" s="10"/>
    </row>
    <row r="22" spans="1:12" ht="12.75">
      <c r="A22" s="145" t="s">
        <v>188</v>
      </c>
      <c r="B22" s="146"/>
      <c r="C22" s="112">
        <v>133</v>
      </c>
      <c r="D22" s="131" t="s">
        <v>254</v>
      </c>
      <c r="E22" s="168"/>
      <c r="F22" s="169"/>
      <c r="G22" s="145"/>
      <c r="H22" s="170"/>
      <c r="I22" s="88"/>
      <c r="J22" s="10"/>
      <c r="K22" s="10"/>
      <c r="L22" s="10"/>
    </row>
    <row r="23" spans="1:12" ht="12.75">
      <c r="A23" s="85"/>
      <c r="B23" s="22"/>
      <c r="C23" s="16"/>
      <c r="D23" s="24"/>
      <c r="E23" s="24"/>
      <c r="F23" s="24"/>
      <c r="G23" s="24"/>
      <c r="H23" s="16"/>
      <c r="I23" s="86"/>
      <c r="J23" s="10"/>
      <c r="K23" s="10"/>
      <c r="L23" s="10"/>
    </row>
    <row r="24" spans="1:12" ht="12.75">
      <c r="A24" s="145" t="s">
        <v>189</v>
      </c>
      <c r="B24" s="146"/>
      <c r="C24" s="112">
        <v>21</v>
      </c>
      <c r="D24" s="131" t="s">
        <v>255</v>
      </c>
      <c r="E24" s="168"/>
      <c r="F24" s="168"/>
      <c r="G24" s="169"/>
      <c r="H24" s="48" t="s">
        <v>190</v>
      </c>
      <c r="I24" s="113">
        <v>539</v>
      </c>
      <c r="J24" s="10"/>
      <c r="K24" s="10"/>
      <c r="L24" s="10"/>
    </row>
    <row r="25" spans="1:12" ht="12.75">
      <c r="A25" s="85"/>
      <c r="B25" s="22"/>
      <c r="C25" s="16"/>
      <c r="D25" s="24"/>
      <c r="E25" s="24"/>
      <c r="F25" s="24"/>
      <c r="G25" s="22"/>
      <c r="H25" s="22" t="s">
        <v>243</v>
      </c>
      <c r="I25" s="89"/>
      <c r="J25" s="10"/>
      <c r="K25" s="10"/>
      <c r="L25" s="10"/>
    </row>
    <row r="26" spans="1:12" ht="12.75">
      <c r="A26" s="145" t="s">
        <v>191</v>
      </c>
      <c r="B26" s="146"/>
      <c r="C26" s="114" t="s">
        <v>257</v>
      </c>
      <c r="D26" s="25"/>
      <c r="E26" s="33"/>
      <c r="F26" s="24"/>
      <c r="G26" s="171" t="s">
        <v>192</v>
      </c>
      <c r="H26" s="146"/>
      <c r="I26" s="115" t="s">
        <v>256</v>
      </c>
      <c r="J26" s="10"/>
      <c r="K26" s="10"/>
      <c r="L26" s="10"/>
    </row>
    <row r="27" spans="1:12" ht="12.75">
      <c r="A27" s="85"/>
      <c r="B27" s="22"/>
      <c r="C27" s="16"/>
      <c r="D27" s="24"/>
      <c r="E27" s="24"/>
      <c r="F27" s="24"/>
      <c r="G27" s="24"/>
      <c r="H27" s="16"/>
      <c r="I27" s="90"/>
      <c r="J27" s="10"/>
      <c r="K27" s="10"/>
      <c r="L27" s="10"/>
    </row>
    <row r="28" spans="1:12" ht="12.75">
      <c r="A28" s="158" t="s">
        <v>193</v>
      </c>
      <c r="B28" s="159"/>
      <c r="C28" s="160"/>
      <c r="D28" s="160"/>
      <c r="E28" s="161" t="s">
        <v>194</v>
      </c>
      <c r="F28" s="162"/>
      <c r="G28" s="162"/>
      <c r="H28" s="163" t="s">
        <v>195</v>
      </c>
      <c r="I28" s="164"/>
      <c r="J28" s="10"/>
      <c r="K28" s="10"/>
      <c r="L28" s="10"/>
    </row>
    <row r="29" spans="1:12" ht="12.75">
      <c r="A29" s="91"/>
      <c r="B29" s="33"/>
      <c r="C29" s="33"/>
      <c r="D29" s="26"/>
      <c r="E29" s="16"/>
      <c r="F29" s="16"/>
      <c r="G29" s="16"/>
      <c r="H29" s="27"/>
      <c r="I29" s="90"/>
      <c r="J29" s="10"/>
      <c r="K29" s="10"/>
      <c r="L29" s="10"/>
    </row>
    <row r="30" spans="1:12" ht="12.75">
      <c r="A30" s="155"/>
      <c r="B30" s="150"/>
      <c r="C30" s="150"/>
      <c r="D30" s="151"/>
      <c r="E30" s="155"/>
      <c r="F30" s="150"/>
      <c r="G30" s="150"/>
      <c r="H30" s="137"/>
      <c r="I30" s="138"/>
      <c r="J30" s="10"/>
      <c r="K30" s="10"/>
      <c r="L30" s="10"/>
    </row>
    <row r="31" spans="1:12" ht="12.75">
      <c r="A31" s="85"/>
      <c r="B31" s="22"/>
      <c r="C31" s="21"/>
      <c r="D31" s="156"/>
      <c r="E31" s="156"/>
      <c r="F31" s="156"/>
      <c r="G31" s="157"/>
      <c r="H31" s="16"/>
      <c r="I31" s="92"/>
      <c r="J31" s="10"/>
      <c r="K31" s="10"/>
      <c r="L31" s="10"/>
    </row>
    <row r="32" spans="1:12" ht="12.75">
      <c r="A32" s="155"/>
      <c r="B32" s="150"/>
      <c r="C32" s="150"/>
      <c r="D32" s="151"/>
      <c r="E32" s="155"/>
      <c r="F32" s="150"/>
      <c r="G32" s="150"/>
      <c r="H32" s="137"/>
      <c r="I32" s="138"/>
      <c r="J32" s="10"/>
      <c r="K32" s="10"/>
      <c r="L32" s="10"/>
    </row>
    <row r="33" spans="1:12" ht="12.75">
      <c r="A33" s="85"/>
      <c r="B33" s="22"/>
      <c r="C33" s="21"/>
      <c r="D33" s="28"/>
      <c r="E33" s="28"/>
      <c r="F33" s="28"/>
      <c r="G33" s="29"/>
      <c r="H33" s="16"/>
      <c r="I33" s="93"/>
      <c r="J33" s="10"/>
      <c r="K33" s="10"/>
      <c r="L33" s="10"/>
    </row>
    <row r="34" spans="1:12" ht="12.75">
      <c r="A34" s="155"/>
      <c r="B34" s="150"/>
      <c r="C34" s="150"/>
      <c r="D34" s="151"/>
      <c r="E34" s="155"/>
      <c r="F34" s="150"/>
      <c r="G34" s="150"/>
      <c r="H34" s="137"/>
      <c r="I34" s="138"/>
      <c r="J34" s="10"/>
      <c r="K34" s="10"/>
      <c r="L34" s="10"/>
    </row>
    <row r="35" spans="1:12" ht="12.75">
      <c r="A35" s="85"/>
      <c r="B35" s="22"/>
      <c r="C35" s="21"/>
      <c r="D35" s="28"/>
      <c r="E35" s="28"/>
      <c r="F35" s="28"/>
      <c r="G35" s="29"/>
      <c r="H35" s="16"/>
      <c r="I35" s="93"/>
      <c r="J35" s="10"/>
      <c r="K35" s="10"/>
      <c r="L35" s="10"/>
    </row>
    <row r="36" spans="1:12" ht="12.75">
      <c r="A36" s="155"/>
      <c r="B36" s="150"/>
      <c r="C36" s="150"/>
      <c r="D36" s="151"/>
      <c r="E36" s="155"/>
      <c r="F36" s="150"/>
      <c r="G36" s="150"/>
      <c r="H36" s="137"/>
      <c r="I36" s="138"/>
      <c r="J36" s="10"/>
      <c r="K36" s="10"/>
      <c r="L36" s="10"/>
    </row>
    <row r="37" spans="1:12" ht="12.75">
      <c r="A37" s="94"/>
      <c r="B37" s="30"/>
      <c r="C37" s="152"/>
      <c r="D37" s="153"/>
      <c r="E37" s="16"/>
      <c r="F37" s="152"/>
      <c r="G37" s="153"/>
      <c r="H37" s="16"/>
      <c r="I37" s="86"/>
      <c r="J37" s="10"/>
      <c r="K37" s="10"/>
      <c r="L37" s="10"/>
    </row>
    <row r="38" spans="1:12" ht="12.75">
      <c r="A38" s="155"/>
      <c r="B38" s="150"/>
      <c r="C38" s="150"/>
      <c r="D38" s="151"/>
      <c r="E38" s="155"/>
      <c r="F38" s="150"/>
      <c r="G38" s="150"/>
      <c r="H38" s="137"/>
      <c r="I38" s="138"/>
      <c r="J38" s="10"/>
      <c r="K38" s="10"/>
      <c r="L38" s="10"/>
    </row>
    <row r="39" spans="1:12" ht="12.75">
      <c r="A39" s="94"/>
      <c r="B39" s="30"/>
      <c r="C39" s="31"/>
      <c r="D39" s="32"/>
      <c r="E39" s="16"/>
      <c r="F39" s="31"/>
      <c r="G39" s="32"/>
      <c r="H39" s="16"/>
      <c r="I39" s="86"/>
      <c r="J39" s="10"/>
      <c r="K39" s="10"/>
      <c r="L39" s="10"/>
    </row>
    <row r="40" spans="1:12" ht="12.75">
      <c r="A40" s="155"/>
      <c r="B40" s="150"/>
      <c r="C40" s="150"/>
      <c r="D40" s="151"/>
      <c r="E40" s="155"/>
      <c r="F40" s="150"/>
      <c r="G40" s="150"/>
      <c r="H40" s="137"/>
      <c r="I40" s="138"/>
      <c r="J40" s="10"/>
      <c r="K40" s="10"/>
      <c r="L40" s="10"/>
    </row>
    <row r="41" spans="1:12" ht="12.75">
      <c r="A41" s="116"/>
      <c r="B41" s="33"/>
      <c r="C41" s="33"/>
      <c r="D41" s="33"/>
      <c r="E41" s="23"/>
      <c r="F41" s="117"/>
      <c r="G41" s="117"/>
      <c r="H41" s="118"/>
      <c r="I41" s="95"/>
      <c r="J41" s="10"/>
      <c r="K41" s="10"/>
      <c r="L41" s="10"/>
    </row>
    <row r="42" spans="1:12" ht="12.75">
      <c r="A42" s="94"/>
      <c r="B42" s="30"/>
      <c r="C42" s="31"/>
      <c r="D42" s="32"/>
      <c r="E42" s="16"/>
      <c r="F42" s="31"/>
      <c r="G42" s="32"/>
      <c r="H42" s="16"/>
      <c r="I42" s="86"/>
      <c r="J42" s="10"/>
      <c r="K42" s="10"/>
      <c r="L42" s="10"/>
    </row>
    <row r="43" spans="1:12" ht="12.75">
      <c r="A43" s="96"/>
      <c r="B43" s="34"/>
      <c r="C43" s="34"/>
      <c r="D43" s="20"/>
      <c r="E43" s="20"/>
      <c r="F43" s="34"/>
      <c r="G43" s="20"/>
      <c r="H43" s="20"/>
      <c r="I43" s="97"/>
      <c r="J43" s="10"/>
      <c r="K43" s="10"/>
      <c r="L43" s="10"/>
    </row>
    <row r="44" spans="1:12" ht="12.75">
      <c r="A44" s="129" t="s">
        <v>196</v>
      </c>
      <c r="B44" s="130"/>
      <c r="C44" s="137"/>
      <c r="D44" s="138"/>
      <c r="E44" s="26"/>
      <c r="F44" s="131"/>
      <c r="G44" s="150"/>
      <c r="H44" s="150"/>
      <c r="I44" s="151"/>
      <c r="J44" s="10"/>
      <c r="K44" s="10"/>
      <c r="L44" s="10"/>
    </row>
    <row r="45" spans="1:12" ht="12.75">
      <c r="A45" s="94"/>
      <c r="B45" s="30"/>
      <c r="C45" s="152"/>
      <c r="D45" s="153"/>
      <c r="E45" s="16"/>
      <c r="F45" s="152"/>
      <c r="G45" s="154"/>
      <c r="H45" s="35"/>
      <c r="I45" s="98"/>
      <c r="J45" s="10"/>
      <c r="K45" s="10"/>
      <c r="L45" s="10"/>
    </row>
    <row r="46" spans="1:12" ht="12.75">
      <c r="A46" s="129" t="s">
        <v>197</v>
      </c>
      <c r="B46" s="130"/>
      <c r="C46" s="131" t="s">
        <v>258</v>
      </c>
      <c r="D46" s="132"/>
      <c r="E46" s="132"/>
      <c r="F46" s="132"/>
      <c r="G46" s="132"/>
      <c r="H46" s="132"/>
      <c r="I46" s="133"/>
      <c r="J46" s="10"/>
      <c r="K46" s="10"/>
      <c r="L46" s="10"/>
    </row>
    <row r="47" spans="1:12" ht="12.75">
      <c r="A47" s="85"/>
      <c r="B47" s="22"/>
      <c r="C47" s="21" t="s">
        <v>198</v>
      </c>
      <c r="D47" s="16"/>
      <c r="E47" s="16"/>
      <c r="F47" s="16"/>
      <c r="G47" s="16"/>
      <c r="H47" s="16"/>
      <c r="I47" s="86"/>
      <c r="J47" s="10"/>
      <c r="K47" s="10"/>
      <c r="L47" s="10"/>
    </row>
    <row r="48" spans="1:12" ht="12.75">
      <c r="A48" s="129" t="s">
        <v>199</v>
      </c>
      <c r="B48" s="130"/>
      <c r="C48" s="134" t="s">
        <v>260</v>
      </c>
      <c r="D48" s="135"/>
      <c r="E48" s="136"/>
      <c r="F48" s="16"/>
      <c r="G48" s="48" t="s">
        <v>200</v>
      </c>
      <c r="H48" s="134" t="s">
        <v>259</v>
      </c>
      <c r="I48" s="136"/>
      <c r="J48" s="10"/>
      <c r="K48" s="10"/>
      <c r="L48" s="10"/>
    </row>
    <row r="49" spans="1:12" ht="12.75">
      <c r="A49" s="85"/>
      <c r="B49" s="22"/>
      <c r="C49" s="21"/>
      <c r="D49" s="16"/>
      <c r="E49" s="16"/>
      <c r="F49" s="16"/>
      <c r="G49" s="16"/>
      <c r="H49" s="16"/>
      <c r="I49" s="86"/>
      <c r="J49" s="10"/>
      <c r="K49" s="10"/>
      <c r="L49" s="10"/>
    </row>
    <row r="50" spans="1:12" ht="12.75">
      <c r="A50" s="129" t="s">
        <v>186</v>
      </c>
      <c r="B50" s="130"/>
      <c r="C50" s="144" t="s">
        <v>252</v>
      </c>
      <c r="D50" s="135"/>
      <c r="E50" s="135"/>
      <c r="F50" s="135"/>
      <c r="G50" s="135"/>
      <c r="H50" s="135"/>
      <c r="I50" s="136"/>
      <c r="J50" s="10"/>
      <c r="K50" s="10"/>
      <c r="L50" s="10"/>
    </row>
    <row r="51" spans="1:12" ht="12.75">
      <c r="A51" s="85"/>
      <c r="B51" s="22"/>
      <c r="C51" s="16"/>
      <c r="D51" s="16"/>
      <c r="E51" s="16"/>
      <c r="F51" s="16"/>
      <c r="G51" s="16"/>
      <c r="H51" s="16"/>
      <c r="I51" s="86"/>
      <c r="J51" s="10"/>
      <c r="K51" s="10"/>
      <c r="L51" s="10"/>
    </row>
    <row r="52" spans="1:12" ht="12.75">
      <c r="A52" s="145" t="s">
        <v>201</v>
      </c>
      <c r="B52" s="146"/>
      <c r="C52" s="134" t="s">
        <v>261</v>
      </c>
      <c r="D52" s="135"/>
      <c r="E52" s="135"/>
      <c r="F52" s="135"/>
      <c r="G52" s="135"/>
      <c r="H52" s="135"/>
      <c r="I52" s="147"/>
      <c r="J52" s="10"/>
      <c r="K52" s="10"/>
      <c r="L52" s="10"/>
    </row>
    <row r="53" spans="1:12" ht="12.75">
      <c r="A53" s="99"/>
      <c r="B53" s="20"/>
      <c r="C53" s="128" t="s">
        <v>202</v>
      </c>
      <c r="D53" s="128"/>
      <c r="E53" s="128"/>
      <c r="F53" s="128"/>
      <c r="G53" s="128"/>
      <c r="H53" s="128"/>
      <c r="I53" s="100"/>
      <c r="J53" s="10"/>
      <c r="K53" s="10"/>
      <c r="L53" s="10"/>
    </row>
    <row r="54" spans="1:12" ht="12.75">
      <c r="A54" s="99"/>
      <c r="B54" s="20"/>
      <c r="C54" s="36"/>
      <c r="D54" s="36"/>
      <c r="E54" s="36"/>
      <c r="F54" s="36"/>
      <c r="G54" s="36"/>
      <c r="H54" s="36"/>
      <c r="I54" s="100"/>
      <c r="J54" s="10"/>
      <c r="K54" s="10"/>
      <c r="L54" s="10"/>
    </row>
    <row r="55" spans="1:12" ht="12.75">
      <c r="A55" s="99"/>
      <c r="B55" s="148" t="s">
        <v>203</v>
      </c>
      <c r="C55" s="149"/>
      <c r="D55" s="149"/>
      <c r="E55" s="149"/>
      <c r="F55" s="46"/>
      <c r="G55" s="46"/>
      <c r="H55" s="46"/>
      <c r="I55" s="101"/>
      <c r="J55" s="10"/>
      <c r="K55" s="10"/>
      <c r="L55" s="10"/>
    </row>
    <row r="56" spans="1:12" ht="12.75">
      <c r="A56" s="99"/>
      <c r="B56" s="123" t="s">
        <v>234</v>
      </c>
      <c r="C56" s="124"/>
      <c r="D56" s="124"/>
      <c r="E56" s="124"/>
      <c r="F56" s="124"/>
      <c r="G56" s="124"/>
      <c r="H56" s="124"/>
      <c r="I56" s="125"/>
      <c r="J56" s="10"/>
      <c r="K56" s="10"/>
      <c r="L56" s="10"/>
    </row>
    <row r="57" spans="1:12" ht="12.75">
      <c r="A57" s="99"/>
      <c r="B57" s="123" t="s">
        <v>235</v>
      </c>
      <c r="C57" s="124"/>
      <c r="D57" s="124"/>
      <c r="E57" s="124"/>
      <c r="F57" s="124"/>
      <c r="G57" s="124"/>
      <c r="H57" s="124"/>
      <c r="I57" s="101"/>
      <c r="J57" s="10"/>
      <c r="K57" s="10"/>
      <c r="L57" s="10"/>
    </row>
    <row r="58" spans="1:12" ht="12.75">
      <c r="A58" s="99"/>
      <c r="B58" s="123" t="s">
        <v>236</v>
      </c>
      <c r="C58" s="124"/>
      <c r="D58" s="124"/>
      <c r="E58" s="124"/>
      <c r="F58" s="124"/>
      <c r="G58" s="124"/>
      <c r="H58" s="124"/>
      <c r="I58" s="125"/>
      <c r="J58" s="10"/>
      <c r="K58" s="10"/>
      <c r="L58" s="10"/>
    </row>
    <row r="59" spans="1:12" ht="12.75">
      <c r="A59" s="99"/>
      <c r="B59" s="123" t="s">
        <v>237</v>
      </c>
      <c r="C59" s="124"/>
      <c r="D59" s="124"/>
      <c r="E59" s="124"/>
      <c r="F59" s="124"/>
      <c r="G59" s="124"/>
      <c r="H59" s="124"/>
      <c r="I59" s="125"/>
      <c r="J59" s="10"/>
      <c r="K59" s="10"/>
      <c r="L59" s="10"/>
    </row>
    <row r="60" spans="1:12" ht="12.75">
      <c r="A60" s="99"/>
      <c r="B60" s="102"/>
      <c r="C60" s="103"/>
      <c r="D60" s="103"/>
      <c r="E60" s="103"/>
      <c r="F60" s="103"/>
      <c r="G60" s="103"/>
      <c r="H60" s="103"/>
      <c r="I60" s="104"/>
      <c r="J60" s="10"/>
      <c r="K60" s="10"/>
      <c r="L60" s="10"/>
    </row>
    <row r="61" spans="1:12" ht="13.5" thickBot="1">
      <c r="A61" s="105" t="s">
        <v>204</v>
      </c>
      <c r="B61" s="16"/>
      <c r="C61" s="16"/>
      <c r="D61" s="16"/>
      <c r="E61" s="16"/>
      <c r="F61" s="16"/>
      <c r="G61" s="37"/>
      <c r="H61" s="38"/>
      <c r="I61" s="106"/>
      <c r="J61" s="10"/>
      <c r="K61" s="10"/>
      <c r="L61" s="10"/>
    </row>
    <row r="62" spans="1:12" ht="12.75">
      <c r="A62" s="81"/>
      <c r="B62" s="16"/>
      <c r="C62" s="16"/>
      <c r="D62" s="16"/>
      <c r="E62" s="20" t="s">
        <v>205</v>
      </c>
      <c r="F62" s="33"/>
      <c r="G62" s="139" t="s">
        <v>206</v>
      </c>
      <c r="H62" s="140"/>
      <c r="I62" s="141"/>
      <c r="J62" s="10"/>
      <c r="K62" s="10"/>
      <c r="L62" s="10"/>
    </row>
    <row r="63" spans="1:12" ht="12.75">
      <c r="A63" s="107"/>
      <c r="B63" s="108"/>
      <c r="C63" s="109"/>
      <c r="D63" s="109"/>
      <c r="E63" s="109"/>
      <c r="F63" s="109"/>
      <c r="G63" s="142"/>
      <c r="H63" s="143"/>
      <c r="I63" s="110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C18:I18"/>
    <mergeCell ref="A10:B11"/>
    <mergeCell ref="C10:D10"/>
    <mergeCell ref="A2:D2"/>
    <mergeCell ref="A4:I4"/>
    <mergeCell ref="A6:B6"/>
    <mergeCell ref="C6:D6"/>
    <mergeCell ref="A8:B8"/>
    <mergeCell ref="C8:D8"/>
    <mergeCell ref="A26:B26"/>
    <mergeCell ref="G26:H26"/>
    <mergeCell ref="A12:B12"/>
    <mergeCell ref="C12:I12"/>
    <mergeCell ref="A14:B14"/>
    <mergeCell ref="C14:D14"/>
    <mergeCell ref="F14:I14"/>
    <mergeCell ref="A16:B16"/>
    <mergeCell ref="C16:I16"/>
    <mergeCell ref="A18:B18"/>
    <mergeCell ref="A20:B20"/>
    <mergeCell ref="C20:I20"/>
    <mergeCell ref="A22:B22"/>
    <mergeCell ref="D22:F22"/>
    <mergeCell ref="G22:H22"/>
    <mergeCell ref="A24:B24"/>
    <mergeCell ref="D24:G24"/>
    <mergeCell ref="A28:D28"/>
    <mergeCell ref="E28:G28"/>
    <mergeCell ref="H28:I28"/>
    <mergeCell ref="A30:D30"/>
    <mergeCell ref="E30:G30"/>
    <mergeCell ref="H30:I30"/>
    <mergeCell ref="H32:I32"/>
    <mergeCell ref="H34:I34"/>
    <mergeCell ref="A36:D36"/>
    <mergeCell ref="E36:G36"/>
    <mergeCell ref="H36:I36"/>
    <mergeCell ref="A34:D34"/>
    <mergeCell ref="E34:G34"/>
    <mergeCell ref="C37:D37"/>
    <mergeCell ref="F37:G37"/>
    <mergeCell ref="A38:D38"/>
    <mergeCell ref="E38:G38"/>
    <mergeCell ref="D31:G31"/>
    <mergeCell ref="A32:D32"/>
    <mergeCell ref="E32:G32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darko.krpan@koncar-dst.hr"/>
    <hyperlink ref="C20" r:id="rId2" display="www.koncar-dst.hr"/>
    <hyperlink ref="C50" r:id="rId3" display="darko.krpan@koncar-dst.hr"/>
  </hyperlinks>
  <printOptions/>
  <pageMargins left="0.35" right="0.31496062992125984" top="0.7480314960629921" bottom="0.35433070866141736" header="0.31496062992125984" footer="0.2362204724409449"/>
  <pageSetup horizontalDpi="600" verticalDpi="600" orientation="portrait" paperSize="9" scale="9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6" width="9.140625" style="49" customWidth="1"/>
    <col min="7" max="7" width="6.140625" style="49" customWidth="1"/>
    <col min="8" max="8" width="1.421875" style="49" customWidth="1"/>
    <col min="9" max="9" width="7.00390625" style="49" customWidth="1"/>
    <col min="10" max="10" width="16.00390625" style="49" customWidth="1"/>
    <col min="11" max="11" width="15.28125" style="49" customWidth="1"/>
    <col min="12" max="16384" width="9.140625" style="49" customWidth="1"/>
  </cols>
  <sheetData>
    <row r="1" spans="1:11" ht="12.75" customHeight="1">
      <c r="A1" s="189" t="s">
        <v>101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2.75" customHeight="1">
      <c r="A2" s="190" t="s">
        <v>300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2.75">
      <c r="A3" s="191" t="s">
        <v>262</v>
      </c>
      <c r="B3" s="192"/>
      <c r="C3" s="192"/>
      <c r="D3" s="192"/>
      <c r="E3" s="192"/>
      <c r="F3" s="192"/>
      <c r="G3" s="192"/>
      <c r="H3" s="192"/>
      <c r="I3" s="192"/>
      <c r="J3" s="192"/>
      <c r="K3" s="193"/>
    </row>
    <row r="4" spans="1:11" ht="29.25" customHeight="1">
      <c r="A4" s="194" t="s">
        <v>32</v>
      </c>
      <c r="B4" s="195"/>
      <c r="C4" s="195"/>
      <c r="D4" s="195"/>
      <c r="E4" s="195"/>
      <c r="F4" s="195"/>
      <c r="G4" s="195"/>
      <c r="H4" s="196"/>
      <c r="I4" s="55" t="s">
        <v>207</v>
      </c>
      <c r="J4" s="56" t="s">
        <v>299</v>
      </c>
      <c r="K4" s="57" t="s">
        <v>301</v>
      </c>
    </row>
    <row r="5" spans="1:11" ht="12.75">
      <c r="A5" s="185">
        <v>1</v>
      </c>
      <c r="B5" s="185"/>
      <c r="C5" s="185"/>
      <c r="D5" s="185"/>
      <c r="E5" s="185"/>
      <c r="F5" s="185"/>
      <c r="G5" s="185"/>
      <c r="H5" s="185"/>
      <c r="I5" s="54">
        <v>2</v>
      </c>
      <c r="J5" s="53">
        <v>3</v>
      </c>
      <c r="K5" s="53">
        <v>4</v>
      </c>
    </row>
    <row r="6" spans="1:11" ht="12.75">
      <c r="A6" s="186"/>
      <c r="B6" s="187"/>
      <c r="C6" s="187"/>
      <c r="D6" s="187"/>
      <c r="E6" s="187"/>
      <c r="F6" s="187"/>
      <c r="G6" s="187"/>
      <c r="H6" s="187"/>
      <c r="I6" s="187"/>
      <c r="J6" s="187"/>
      <c r="K6" s="188"/>
    </row>
    <row r="7" spans="1:11" ht="12.75">
      <c r="A7" s="200" t="s">
        <v>33</v>
      </c>
      <c r="B7" s="201"/>
      <c r="C7" s="201"/>
      <c r="D7" s="201"/>
      <c r="E7" s="201"/>
      <c r="F7" s="201"/>
      <c r="G7" s="201"/>
      <c r="H7" s="202"/>
      <c r="I7" s="3">
        <v>1</v>
      </c>
      <c r="J7" s="6"/>
      <c r="K7" s="6"/>
    </row>
    <row r="8" spans="1:11" ht="12.75">
      <c r="A8" s="203" t="s">
        <v>7</v>
      </c>
      <c r="B8" s="204"/>
      <c r="C8" s="204"/>
      <c r="D8" s="204"/>
      <c r="E8" s="204"/>
      <c r="F8" s="204"/>
      <c r="G8" s="204"/>
      <c r="H8" s="205"/>
      <c r="I8" s="1">
        <v>2</v>
      </c>
      <c r="J8" s="50">
        <v>153649368</v>
      </c>
      <c r="K8" s="50">
        <f>K9+K16+K26+K35+K39</f>
        <v>171373482</v>
      </c>
    </row>
    <row r="9" spans="1:11" ht="12.75">
      <c r="A9" s="197" t="s">
        <v>135</v>
      </c>
      <c r="B9" s="198"/>
      <c r="C9" s="198"/>
      <c r="D9" s="198"/>
      <c r="E9" s="198"/>
      <c r="F9" s="198"/>
      <c r="G9" s="198"/>
      <c r="H9" s="199"/>
      <c r="I9" s="1">
        <v>3</v>
      </c>
      <c r="J9" s="50">
        <v>2935724</v>
      </c>
      <c r="K9" s="50">
        <f>SUM(K10:K15)</f>
        <v>2181461</v>
      </c>
    </row>
    <row r="10" spans="1:11" ht="12.75">
      <c r="A10" s="197" t="s">
        <v>77</v>
      </c>
      <c r="B10" s="198"/>
      <c r="C10" s="198"/>
      <c r="D10" s="198"/>
      <c r="E10" s="198"/>
      <c r="F10" s="198"/>
      <c r="G10" s="198"/>
      <c r="H10" s="199"/>
      <c r="I10" s="1">
        <v>4</v>
      </c>
      <c r="J10" s="7"/>
      <c r="K10" s="7"/>
    </row>
    <row r="11" spans="1:11" ht="12.75">
      <c r="A11" s="197" t="s">
        <v>8</v>
      </c>
      <c r="B11" s="198"/>
      <c r="C11" s="198"/>
      <c r="D11" s="198"/>
      <c r="E11" s="198"/>
      <c r="F11" s="198"/>
      <c r="G11" s="198"/>
      <c r="H11" s="199"/>
      <c r="I11" s="1">
        <v>5</v>
      </c>
      <c r="J11" s="7">
        <v>2935724</v>
      </c>
      <c r="K11" s="7">
        <v>2173023</v>
      </c>
    </row>
    <row r="12" spans="1:11" ht="12.75">
      <c r="A12" s="197" t="s">
        <v>78</v>
      </c>
      <c r="B12" s="198"/>
      <c r="C12" s="198"/>
      <c r="D12" s="198"/>
      <c r="E12" s="198"/>
      <c r="F12" s="198"/>
      <c r="G12" s="198"/>
      <c r="H12" s="199"/>
      <c r="I12" s="1">
        <v>6</v>
      </c>
      <c r="J12" s="7"/>
      <c r="K12" s="7"/>
    </row>
    <row r="13" spans="1:11" ht="12.75">
      <c r="A13" s="197" t="s">
        <v>138</v>
      </c>
      <c r="B13" s="198"/>
      <c r="C13" s="198"/>
      <c r="D13" s="198"/>
      <c r="E13" s="198"/>
      <c r="F13" s="198"/>
      <c r="G13" s="198"/>
      <c r="H13" s="199"/>
      <c r="I13" s="1">
        <v>7</v>
      </c>
      <c r="J13" s="7"/>
      <c r="K13" s="7"/>
    </row>
    <row r="14" spans="1:11" ht="12.75">
      <c r="A14" s="197" t="s">
        <v>139</v>
      </c>
      <c r="B14" s="198"/>
      <c r="C14" s="198"/>
      <c r="D14" s="198"/>
      <c r="E14" s="198"/>
      <c r="F14" s="198"/>
      <c r="G14" s="198"/>
      <c r="H14" s="199"/>
      <c r="I14" s="1">
        <v>8</v>
      </c>
      <c r="J14" s="7"/>
      <c r="K14" s="7">
        <v>8438</v>
      </c>
    </row>
    <row r="15" spans="1:11" ht="12.75">
      <c r="A15" s="197" t="s">
        <v>140</v>
      </c>
      <c r="B15" s="198"/>
      <c r="C15" s="198"/>
      <c r="D15" s="198"/>
      <c r="E15" s="198"/>
      <c r="F15" s="198"/>
      <c r="G15" s="198"/>
      <c r="H15" s="199"/>
      <c r="I15" s="1">
        <v>9</v>
      </c>
      <c r="J15" s="7"/>
      <c r="K15" s="7"/>
    </row>
    <row r="16" spans="1:11" ht="12.75">
      <c r="A16" s="197" t="s">
        <v>136</v>
      </c>
      <c r="B16" s="198"/>
      <c r="C16" s="198"/>
      <c r="D16" s="198"/>
      <c r="E16" s="198"/>
      <c r="F16" s="198"/>
      <c r="G16" s="198"/>
      <c r="H16" s="199"/>
      <c r="I16" s="1">
        <v>10</v>
      </c>
      <c r="J16" s="50">
        <v>145810830</v>
      </c>
      <c r="K16" s="50">
        <f>SUM(K17:K25)</f>
        <v>141957447</v>
      </c>
    </row>
    <row r="17" spans="1:11" ht="12.75">
      <c r="A17" s="197" t="s">
        <v>141</v>
      </c>
      <c r="B17" s="198"/>
      <c r="C17" s="198"/>
      <c r="D17" s="198"/>
      <c r="E17" s="198"/>
      <c r="F17" s="198"/>
      <c r="G17" s="198"/>
      <c r="H17" s="199"/>
      <c r="I17" s="1">
        <v>11</v>
      </c>
      <c r="J17" s="7">
        <v>9012529</v>
      </c>
      <c r="K17" s="7">
        <v>9012529</v>
      </c>
    </row>
    <row r="18" spans="1:11" ht="12.75">
      <c r="A18" s="197" t="s">
        <v>176</v>
      </c>
      <c r="B18" s="198"/>
      <c r="C18" s="198"/>
      <c r="D18" s="198"/>
      <c r="E18" s="198"/>
      <c r="F18" s="198"/>
      <c r="G18" s="198"/>
      <c r="H18" s="199"/>
      <c r="I18" s="1">
        <v>12</v>
      </c>
      <c r="J18" s="7">
        <v>55906321</v>
      </c>
      <c r="K18" s="7">
        <v>56054582</v>
      </c>
    </row>
    <row r="19" spans="1:11" ht="12.75">
      <c r="A19" s="197" t="s">
        <v>142</v>
      </c>
      <c r="B19" s="198"/>
      <c r="C19" s="198"/>
      <c r="D19" s="198"/>
      <c r="E19" s="198"/>
      <c r="F19" s="198"/>
      <c r="G19" s="198"/>
      <c r="H19" s="199"/>
      <c r="I19" s="1">
        <v>13</v>
      </c>
      <c r="J19" s="7">
        <v>66736143</v>
      </c>
      <c r="K19" s="7">
        <v>64940334</v>
      </c>
    </row>
    <row r="20" spans="1:11" ht="12.75">
      <c r="A20" s="197" t="s">
        <v>17</v>
      </c>
      <c r="B20" s="198"/>
      <c r="C20" s="198"/>
      <c r="D20" s="198"/>
      <c r="E20" s="198"/>
      <c r="F20" s="198"/>
      <c r="G20" s="198"/>
      <c r="H20" s="199"/>
      <c r="I20" s="1">
        <v>14</v>
      </c>
      <c r="J20" s="7">
        <v>9170456</v>
      </c>
      <c r="K20" s="7">
        <v>9121843</v>
      </c>
    </row>
    <row r="21" spans="1:11" ht="12.75">
      <c r="A21" s="197" t="s">
        <v>18</v>
      </c>
      <c r="B21" s="198"/>
      <c r="C21" s="198"/>
      <c r="D21" s="198"/>
      <c r="E21" s="198"/>
      <c r="F21" s="198"/>
      <c r="G21" s="198"/>
      <c r="H21" s="199"/>
      <c r="I21" s="1">
        <v>15</v>
      </c>
      <c r="J21" s="7"/>
      <c r="K21" s="7"/>
    </row>
    <row r="22" spans="1:11" ht="12.75">
      <c r="A22" s="197" t="s">
        <v>41</v>
      </c>
      <c r="B22" s="198"/>
      <c r="C22" s="198"/>
      <c r="D22" s="198"/>
      <c r="E22" s="198"/>
      <c r="F22" s="198"/>
      <c r="G22" s="198"/>
      <c r="H22" s="199"/>
      <c r="I22" s="1">
        <v>16</v>
      </c>
      <c r="J22" s="7">
        <v>595554</v>
      </c>
      <c r="K22" s="7">
        <v>1567739</v>
      </c>
    </row>
    <row r="23" spans="1:11" ht="12.75">
      <c r="A23" s="197" t="s">
        <v>42</v>
      </c>
      <c r="B23" s="198"/>
      <c r="C23" s="198"/>
      <c r="D23" s="198"/>
      <c r="E23" s="198"/>
      <c r="F23" s="198"/>
      <c r="G23" s="198"/>
      <c r="H23" s="199"/>
      <c r="I23" s="1">
        <v>17</v>
      </c>
      <c r="J23" s="7">
        <v>4389827</v>
      </c>
      <c r="K23" s="7">
        <v>1260420</v>
      </c>
    </row>
    <row r="24" spans="1:11" ht="12.75">
      <c r="A24" s="197" t="s">
        <v>43</v>
      </c>
      <c r="B24" s="198"/>
      <c r="C24" s="198"/>
      <c r="D24" s="198"/>
      <c r="E24" s="198"/>
      <c r="F24" s="198"/>
      <c r="G24" s="198"/>
      <c r="H24" s="199"/>
      <c r="I24" s="1">
        <v>18</v>
      </c>
      <c r="J24" s="7"/>
      <c r="K24" s="7"/>
    </row>
    <row r="25" spans="1:11" ht="12.75">
      <c r="A25" s="197" t="s">
        <v>44</v>
      </c>
      <c r="B25" s="198"/>
      <c r="C25" s="198"/>
      <c r="D25" s="198"/>
      <c r="E25" s="198"/>
      <c r="F25" s="198"/>
      <c r="G25" s="198"/>
      <c r="H25" s="199"/>
      <c r="I25" s="1">
        <v>19</v>
      </c>
      <c r="J25" s="7"/>
      <c r="K25" s="7"/>
    </row>
    <row r="26" spans="1:11" ht="12.75">
      <c r="A26" s="197" t="s">
        <v>123</v>
      </c>
      <c r="B26" s="198"/>
      <c r="C26" s="198"/>
      <c r="D26" s="198"/>
      <c r="E26" s="198"/>
      <c r="F26" s="198"/>
      <c r="G26" s="198"/>
      <c r="H26" s="199"/>
      <c r="I26" s="1">
        <v>20</v>
      </c>
      <c r="J26" s="50">
        <v>4575743</v>
      </c>
      <c r="K26" s="50">
        <f>SUM(K27:K34)</f>
        <v>26907503</v>
      </c>
    </row>
    <row r="27" spans="1:11" ht="12.75">
      <c r="A27" s="197" t="s">
        <v>45</v>
      </c>
      <c r="B27" s="198"/>
      <c r="C27" s="198"/>
      <c r="D27" s="198"/>
      <c r="E27" s="198"/>
      <c r="F27" s="198"/>
      <c r="G27" s="198"/>
      <c r="H27" s="199"/>
      <c r="I27" s="1">
        <v>21</v>
      </c>
      <c r="J27" s="7">
        <v>1732458</v>
      </c>
      <c r="K27" s="7">
        <v>24064218</v>
      </c>
    </row>
    <row r="28" spans="1:11" ht="12.75">
      <c r="A28" s="197" t="s">
        <v>46</v>
      </c>
      <c r="B28" s="198"/>
      <c r="C28" s="198"/>
      <c r="D28" s="198"/>
      <c r="E28" s="198"/>
      <c r="F28" s="198"/>
      <c r="G28" s="198"/>
      <c r="H28" s="199"/>
      <c r="I28" s="1">
        <v>22</v>
      </c>
      <c r="J28" s="7"/>
      <c r="K28" s="7"/>
    </row>
    <row r="29" spans="1:11" ht="12.75">
      <c r="A29" s="197" t="s">
        <v>47</v>
      </c>
      <c r="B29" s="198"/>
      <c r="C29" s="198"/>
      <c r="D29" s="198"/>
      <c r="E29" s="198"/>
      <c r="F29" s="198"/>
      <c r="G29" s="198"/>
      <c r="H29" s="199"/>
      <c r="I29" s="1">
        <v>23</v>
      </c>
      <c r="J29" s="7">
        <v>2765328</v>
      </c>
      <c r="K29" s="7">
        <v>2765328</v>
      </c>
    </row>
    <row r="30" spans="1:11" ht="12.75">
      <c r="A30" s="197" t="s">
        <v>52</v>
      </c>
      <c r="B30" s="198"/>
      <c r="C30" s="198"/>
      <c r="D30" s="198"/>
      <c r="E30" s="198"/>
      <c r="F30" s="198"/>
      <c r="G30" s="198"/>
      <c r="H30" s="199"/>
      <c r="I30" s="1">
        <v>24</v>
      </c>
      <c r="J30" s="7"/>
      <c r="K30" s="7"/>
    </row>
    <row r="31" spans="1:11" ht="12.75">
      <c r="A31" s="197" t="s">
        <v>53</v>
      </c>
      <c r="B31" s="198"/>
      <c r="C31" s="198"/>
      <c r="D31" s="198"/>
      <c r="E31" s="198"/>
      <c r="F31" s="198"/>
      <c r="G31" s="198"/>
      <c r="H31" s="199"/>
      <c r="I31" s="1">
        <v>25</v>
      </c>
      <c r="J31" s="7">
        <v>39000</v>
      </c>
      <c r="K31" s="7">
        <v>39000</v>
      </c>
    </row>
    <row r="32" spans="1:11" ht="12.75">
      <c r="A32" s="197" t="s">
        <v>54</v>
      </c>
      <c r="B32" s="198"/>
      <c r="C32" s="198"/>
      <c r="D32" s="198"/>
      <c r="E32" s="198"/>
      <c r="F32" s="198"/>
      <c r="G32" s="198"/>
      <c r="H32" s="199"/>
      <c r="I32" s="1">
        <v>26</v>
      </c>
      <c r="J32" s="7"/>
      <c r="K32" s="7"/>
    </row>
    <row r="33" spans="1:11" ht="12.75">
      <c r="A33" s="197" t="s">
        <v>48</v>
      </c>
      <c r="B33" s="198"/>
      <c r="C33" s="198"/>
      <c r="D33" s="198"/>
      <c r="E33" s="198"/>
      <c r="F33" s="198"/>
      <c r="G33" s="198"/>
      <c r="H33" s="199"/>
      <c r="I33" s="1">
        <v>27</v>
      </c>
      <c r="J33" s="7">
        <v>38957</v>
      </c>
      <c r="K33" s="7">
        <v>38957</v>
      </c>
    </row>
    <row r="34" spans="1:11" ht="12.75">
      <c r="A34" s="197" t="s">
        <v>116</v>
      </c>
      <c r="B34" s="198"/>
      <c r="C34" s="198"/>
      <c r="D34" s="198"/>
      <c r="E34" s="198"/>
      <c r="F34" s="198"/>
      <c r="G34" s="198"/>
      <c r="H34" s="199"/>
      <c r="I34" s="1">
        <v>28</v>
      </c>
      <c r="J34" s="7"/>
      <c r="K34" s="7"/>
    </row>
    <row r="35" spans="1:11" ht="12.75">
      <c r="A35" s="197" t="s">
        <v>117</v>
      </c>
      <c r="B35" s="198"/>
      <c r="C35" s="198"/>
      <c r="D35" s="198"/>
      <c r="E35" s="198"/>
      <c r="F35" s="198"/>
      <c r="G35" s="198"/>
      <c r="H35" s="199"/>
      <c r="I35" s="1">
        <v>29</v>
      </c>
      <c r="J35" s="50">
        <v>0</v>
      </c>
      <c r="K35" s="50">
        <f>SUM(K36:K38)</f>
        <v>0</v>
      </c>
    </row>
    <row r="36" spans="1:11" ht="12.75">
      <c r="A36" s="197" t="s">
        <v>49</v>
      </c>
      <c r="B36" s="198"/>
      <c r="C36" s="198"/>
      <c r="D36" s="198"/>
      <c r="E36" s="198"/>
      <c r="F36" s="198"/>
      <c r="G36" s="198"/>
      <c r="H36" s="199"/>
      <c r="I36" s="1">
        <v>30</v>
      </c>
      <c r="J36" s="7"/>
      <c r="K36" s="7"/>
    </row>
    <row r="37" spans="1:11" ht="12.75">
      <c r="A37" s="197" t="s">
        <v>50</v>
      </c>
      <c r="B37" s="198"/>
      <c r="C37" s="198"/>
      <c r="D37" s="198"/>
      <c r="E37" s="198"/>
      <c r="F37" s="198"/>
      <c r="G37" s="198"/>
      <c r="H37" s="199"/>
      <c r="I37" s="1">
        <v>31</v>
      </c>
      <c r="J37" s="7"/>
      <c r="K37" s="7"/>
    </row>
    <row r="38" spans="1:11" ht="12.75">
      <c r="A38" s="197" t="s">
        <v>51</v>
      </c>
      <c r="B38" s="198"/>
      <c r="C38" s="198"/>
      <c r="D38" s="198"/>
      <c r="E38" s="198"/>
      <c r="F38" s="198"/>
      <c r="G38" s="198"/>
      <c r="H38" s="199"/>
      <c r="I38" s="1">
        <v>32</v>
      </c>
      <c r="J38" s="7"/>
      <c r="K38" s="7"/>
    </row>
    <row r="39" spans="1:11" ht="12.75">
      <c r="A39" s="197" t="s">
        <v>118</v>
      </c>
      <c r="B39" s="198"/>
      <c r="C39" s="198"/>
      <c r="D39" s="198"/>
      <c r="E39" s="198"/>
      <c r="F39" s="198"/>
      <c r="G39" s="198"/>
      <c r="H39" s="199"/>
      <c r="I39" s="1">
        <v>33</v>
      </c>
      <c r="J39" s="7">
        <v>327071</v>
      </c>
      <c r="K39" s="7">
        <v>327071</v>
      </c>
    </row>
    <row r="40" spans="1:11" ht="12.75">
      <c r="A40" s="203" t="s">
        <v>169</v>
      </c>
      <c r="B40" s="204"/>
      <c r="C40" s="204"/>
      <c r="D40" s="204"/>
      <c r="E40" s="204"/>
      <c r="F40" s="204"/>
      <c r="G40" s="204"/>
      <c r="H40" s="205"/>
      <c r="I40" s="1">
        <v>34</v>
      </c>
      <c r="J40" s="50">
        <v>436194227</v>
      </c>
      <c r="K40" s="50">
        <f>K41+K49+K56+K64</f>
        <v>495479904</v>
      </c>
    </row>
    <row r="41" spans="1:11" ht="12.75">
      <c r="A41" s="197" t="s">
        <v>69</v>
      </c>
      <c r="B41" s="198"/>
      <c r="C41" s="198"/>
      <c r="D41" s="198"/>
      <c r="E41" s="198"/>
      <c r="F41" s="198"/>
      <c r="G41" s="198"/>
      <c r="H41" s="199"/>
      <c r="I41" s="1">
        <v>35</v>
      </c>
      <c r="J41" s="50">
        <v>231121605</v>
      </c>
      <c r="K41" s="50">
        <f>SUM(K42:K48)</f>
        <v>198564740</v>
      </c>
    </row>
    <row r="42" spans="1:11" ht="12.75">
      <c r="A42" s="197" t="s">
        <v>79</v>
      </c>
      <c r="B42" s="198"/>
      <c r="C42" s="198"/>
      <c r="D42" s="198"/>
      <c r="E42" s="198"/>
      <c r="F42" s="198"/>
      <c r="G42" s="198"/>
      <c r="H42" s="199"/>
      <c r="I42" s="1">
        <v>36</v>
      </c>
      <c r="J42" s="7">
        <v>69318369</v>
      </c>
      <c r="K42" s="7">
        <v>64421702</v>
      </c>
    </row>
    <row r="43" spans="1:11" ht="12.75">
      <c r="A43" s="197" t="s">
        <v>80</v>
      </c>
      <c r="B43" s="198"/>
      <c r="C43" s="198"/>
      <c r="D43" s="198"/>
      <c r="E43" s="198"/>
      <c r="F43" s="198"/>
      <c r="G43" s="198"/>
      <c r="H43" s="199"/>
      <c r="I43" s="1">
        <v>37</v>
      </c>
      <c r="J43" s="7">
        <v>82370670</v>
      </c>
      <c r="K43" s="7">
        <v>71923395</v>
      </c>
    </row>
    <row r="44" spans="1:11" ht="12.75">
      <c r="A44" s="197" t="s">
        <v>55</v>
      </c>
      <c r="B44" s="198"/>
      <c r="C44" s="198"/>
      <c r="D44" s="198"/>
      <c r="E44" s="198"/>
      <c r="F44" s="198"/>
      <c r="G44" s="198"/>
      <c r="H44" s="199"/>
      <c r="I44" s="1">
        <v>38</v>
      </c>
      <c r="J44" s="7">
        <v>74842095</v>
      </c>
      <c r="K44" s="7">
        <v>58141405</v>
      </c>
    </row>
    <row r="45" spans="1:11" ht="12.75">
      <c r="A45" s="197" t="s">
        <v>56</v>
      </c>
      <c r="B45" s="198"/>
      <c r="C45" s="198"/>
      <c r="D45" s="198"/>
      <c r="E45" s="198"/>
      <c r="F45" s="198"/>
      <c r="G45" s="198"/>
      <c r="H45" s="199"/>
      <c r="I45" s="1">
        <v>39</v>
      </c>
      <c r="J45" s="7"/>
      <c r="K45" s="7"/>
    </row>
    <row r="46" spans="1:11" ht="12.75">
      <c r="A46" s="197" t="s">
        <v>57</v>
      </c>
      <c r="B46" s="198"/>
      <c r="C46" s="198"/>
      <c r="D46" s="198"/>
      <c r="E46" s="198"/>
      <c r="F46" s="198"/>
      <c r="G46" s="198"/>
      <c r="H46" s="199"/>
      <c r="I46" s="1">
        <v>40</v>
      </c>
      <c r="J46" s="7">
        <v>590471</v>
      </c>
      <c r="K46" s="7">
        <v>78238</v>
      </c>
    </row>
    <row r="47" spans="1:11" ht="12.75">
      <c r="A47" s="197" t="s">
        <v>58</v>
      </c>
      <c r="B47" s="198"/>
      <c r="C47" s="198"/>
      <c r="D47" s="198"/>
      <c r="E47" s="198"/>
      <c r="F47" s="198"/>
      <c r="G47" s="198"/>
      <c r="H47" s="199"/>
      <c r="I47" s="1">
        <v>41</v>
      </c>
      <c r="J47" s="7">
        <v>4000000</v>
      </c>
      <c r="K47" s="7">
        <v>4000000</v>
      </c>
    </row>
    <row r="48" spans="1:11" ht="12.75">
      <c r="A48" s="197" t="s">
        <v>59</v>
      </c>
      <c r="B48" s="198"/>
      <c r="C48" s="198"/>
      <c r="D48" s="198"/>
      <c r="E48" s="198"/>
      <c r="F48" s="198"/>
      <c r="G48" s="198"/>
      <c r="H48" s="199"/>
      <c r="I48" s="1">
        <v>42</v>
      </c>
      <c r="J48" s="7"/>
      <c r="K48" s="7"/>
    </row>
    <row r="49" spans="1:11" ht="12.75">
      <c r="A49" s="197" t="s">
        <v>70</v>
      </c>
      <c r="B49" s="198"/>
      <c r="C49" s="198"/>
      <c r="D49" s="198"/>
      <c r="E49" s="198"/>
      <c r="F49" s="198"/>
      <c r="G49" s="198"/>
      <c r="H49" s="199"/>
      <c r="I49" s="1">
        <v>43</v>
      </c>
      <c r="J49" s="50">
        <v>133380240</v>
      </c>
      <c r="K49" s="50">
        <f>SUM(K50:K55)</f>
        <v>203090542</v>
      </c>
    </row>
    <row r="50" spans="1:11" ht="12.75">
      <c r="A50" s="197" t="s">
        <v>130</v>
      </c>
      <c r="B50" s="198"/>
      <c r="C50" s="198"/>
      <c r="D50" s="198"/>
      <c r="E50" s="198"/>
      <c r="F50" s="198"/>
      <c r="G50" s="198"/>
      <c r="H50" s="199"/>
      <c r="I50" s="1">
        <v>44</v>
      </c>
      <c r="J50" s="7">
        <v>15256027</v>
      </c>
      <c r="K50" s="7">
        <v>12508562</v>
      </c>
    </row>
    <row r="51" spans="1:11" ht="12.75">
      <c r="A51" s="197" t="s">
        <v>131</v>
      </c>
      <c r="B51" s="198"/>
      <c r="C51" s="198"/>
      <c r="D51" s="198"/>
      <c r="E51" s="198"/>
      <c r="F51" s="198"/>
      <c r="G51" s="198"/>
      <c r="H51" s="199"/>
      <c r="I51" s="1">
        <v>45</v>
      </c>
      <c r="J51" s="7">
        <v>110965324</v>
      </c>
      <c r="K51" s="7">
        <v>183978371</v>
      </c>
    </row>
    <row r="52" spans="1:11" ht="12.75">
      <c r="A52" s="197" t="s">
        <v>132</v>
      </c>
      <c r="B52" s="198"/>
      <c r="C52" s="198"/>
      <c r="D52" s="198"/>
      <c r="E52" s="198"/>
      <c r="F52" s="198"/>
      <c r="G52" s="198"/>
      <c r="H52" s="199"/>
      <c r="I52" s="1">
        <v>46</v>
      </c>
      <c r="J52" s="7"/>
      <c r="K52" s="7"/>
    </row>
    <row r="53" spans="1:11" ht="12.75">
      <c r="A53" s="197" t="s">
        <v>133</v>
      </c>
      <c r="B53" s="198"/>
      <c r="C53" s="198"/>
      <c r="D53" s="198"/>
      <c r="E53" s="198"/>
      <c r="F53" s="198"/>
      <c r="G53" s="198"/>
      <c r="H53" s="199"/>
      <c r="I53" s="1">
        <v>47</v>
      </c>
      <c r="J53" s="7">
        <v>434708</v>
      </c>
      <c r="K53" s="7">
        <v>387068</v>
      </c>
    </row>
    <row r="54" spans="1:11" ht="12.75">
      <c r="A54" s="197" t="s">
        <v>4</v>
      </c>
      <c r="B54" s="198"/>
      <c r="C54" s="198"/>
      <c r="D54" s="198"/>
      <c r="E54" s="198"/>
      <c r="F54" s="198"/>
      <c r="G54" s="198"/>
      <c r="H54" s="199"/>
      <c r="I54" s="1">
        <v>48</v>
      </c>
      <c r="J54" s="7">
        <v>6596814</v>
      </c>
      <c r="K54" s="7">
        <v>6066592</v>
      </c>
    </row>
    <row r="55" spans="1:11" ht="12.75">
      <c r="A55" s="197" t="s">
        <v>5</v>
      </c>
      <c r="B55" s="198"/>
      <c r="C55" s="198"/>
      <c r="D55" s="198"/>
      <c r="E55" s="198"/>
      <c r="F55" s="198"/>
      <c r="G55" s="198"/>
      <c r="H55" s="199"/>
      <c r="I55" s="1">
        <v>49</v>
      </c>
      <c r="J55" s="7">
        <v>127367</v>
      </c>
      <c r="K55" s="7">
        <v>149949</v>
      </c>
    </row>
    <row r="56" spans="1:11" ht="12.75">
      <c r="A56" s="197" t="s">
        <v>71</v>
      </c>
      <c r="B56" s="198"/>
      <c r="C56" s="198"/>
      <c r="D56" s="198"/>
      <c r="E56" s="198"/>
      <c r="F56" s="198"/>
      <c r="G56" s="198"/>
      <c r="H56" s="199"/>
      <c r="I56" s="1">
        <v>50</v>
      </c>
      <c r="J56" s="50">
        <v>241611</v>
      </c>
      <c r="K56" s="50">
        <f>SUM(K57:K63)</f>
        <v>0</v>
      </c>
    </row>
    <row r="57" spans="1:11" ht="12.75">
      <c r="A57" s="197" t="s">
        <v>45</v>
      </c>
      <c r="B57" s="198"/>
      <c r="C57" s="198"/>
      <c r="D57" s="198"/>
      <c r="E57" s="198"/>
      <c r="F57" s="198"/>
      <c r="G57" s="198"/>
      <c r="H57" s="199"/>
      <c r="I57" s="1">
        <v>51</v>
      </c>
      <c r="J57" s="7"/>
      <c r="K57" s="7"/>
    </row>
    <row r="58" spans="1:11" ht="12.75">
      <c r="A58" s="197" t="s">
        <v>46</v>
      </c>
      <c r="B58" s="198"/>
      <c r="C58" s="198"/>
      <c r="D58" s="198"/>
      <c r="E58" s="198"/>
      <c r="F58" s="198"/>
      <c r="G58" s="198"/>
      <c r="H58" s="199"/>
      <c r="I58" s="1">
        <v>52</v>
      </c>
      <c r="J58" s="7"/>
      <c r="K58" s="7"/>
    </row>
    <row r="59" spans="1:11" ht="12.75">
      <c r="A59" s="197" t="s">
        <v>171</v>
      </c>
      <c r="B59" s="198"/>
      <c r="C59" s="198"/>
      <c r="D59" s="198"/>
      <c r="E59" s="198"/>
      <c r="F59" s="198"/>
      <c r="G59" s="198"/>
      <c r="H59" s="199"/>
      <c r="I59" s="1">
        <v>53</v>
      </c>
      <c r="J59" s="7"/>
      <c r="K59" s="7"/>
    </row>
    <row r="60" spans="1:11" ht="12.75">
      <c r="A60" s="197" t="s">
        <v>52</v>
      </c>
      <c r="B60" s="198"/>
      <c r="C60" s="198"/>
      <c r="D60" s="198"/>
      <c r="E60" s="198"/>
      <c r="F60" s="198"/>
      <c r="G60" s="198"/>
      <c r="H60" s="199"/>
      <c r="I60" s="1">
        <v>54</v>
      </c>
      <c r="J60" s="7"/>
      <c r="K60" s="7"/>
    </row>
    <row r="61" spans="1:11" ht="12.75">
      <c r="A61" s="197" t="s">
        <v>53</v>
      </c>
      <c r="B61" s="198"/>
      <c r="C61" s="198"/>
      <c r="D61" s="198"/>
      <c r="E61" s="198"/>
      <c r="F61" s="198"/>
      <c r="G61" s="198"/>
      <c r="H61" s="199"/>
      <c r="I61" s="1">
        <v>55</v>
      </c>
      <c r="J61" s="7"/>
      <c r="K61" s="7"/>
    </row>
    <row r="62" spans="1:11" ht="12.75">
      <c r="A62" s="197" t="s">
        <v>54</v>
      </c>
      <c r="B62" s="198"/>
      <c r="C62" s="198"/>
      <c r="D62" s="198"/>
      <c r="E62" s="198"/>
      <c r="F62" s="198"/>
      <c r="G62" s="198"/>
      <c r="H62" s="199"/>
      <c r="I62" s="1">
        <v>56</v>
      </c>
      <c r="J62" s="7"/>
      <c r="K62" s="7"/>
    </row>
    <row r="63" spans="1:11" ht="12.75">
      <c r="A63" s="197" t="s">
        <v>27</v>
      </c>
      <c r="B63" s="198"/>
      <c r="C63" s="198"/>
      <c r="D63" s="198"/>
      <c r="E63" s="198"/>
      <c r="F63" s="198"/>
      <c r="G63" s="198"/>
      <c r="H63" s="199"/>
      <c r="I63" s="1">
        <v>57</v>
      </c>
      <c r="J63" s="7">
        <v>241611</v>
      </c>
      <c r="K63" s="7"/>
    </row>
    <row r="64" spans="1:11" ht="12.75">
      <c r="A64" s="197" t="s">
        <v>137</v>
      </c>
      <c r="B64" s="198"/>
      <c r="C64" s="198"/>
      <c r="D64" s="198"/>
      <c r="E64" s="198"/>
      <c r="F64" s="198"/>
      <c r="G64" s="198"/>
      <c r="H64" s="199"/>
      <c r="I64" s="1">
        <v>58</v>
      </c>
      <c r="J64" s="7">
        <v>71450771</v>
      </c>
      <c r="K64" s="7">
        <v>93824622</v>
      </c>
    </row>
    <row r="65" spans="1:11" ht="12.75">
      <c r="A65" s="203" t="s">
        <v>29</v>
      </c>
      <c r="B65" s="204"/>
      <c r="C65" s="204"/>
      <c r="D65" s="204"/>
      <c r="E65" s="204"/>
      <c r="F65" s="204"/>
      <c r="G65" s="204"/>
      <c r="H65" s="205"/>
      <c r="I65" s="1">
        <v>59</v>
      </c>
      <c r="J65" s="7">
        <v>259517</v>
      </c>
      <c r="K65" s="7">
        <v>7543</v>
      </c>
    </row>
    <row r="66" spans="1:11" ht="12.75">
      <c r="A66" s="203" t="s">
        <v>170</v>
      </c>
      <c r="B66" s="204"/>
      <c r="C66" s="204"/>
      <c r="D66" s="204"/>
      <c r="E66" s="204"/>
      <c r="F66" s="204"/>
      <c r="G66" s="204"/>
      <c r="H66" s="205"/>
      <c r="I66" s="1">
        <v>60</v>
      </c>
      <c r="J66" s="50">
        <v>590103112</v>
      </c>
      <c r="K66" s="50">
        <f>K7+K8+K40+K65</f>
        <v>666860929</v>
      </c>
    </row>
    <row r="67" spans="1:11" ht="12.75">
      <c r="A67" s="206" t="s">
        <v>60</v>
      </c>
      <c r="B67" s="207"/>
      <c r="C67" s="207"/>
      <c r="D67" s="207"/>
      <c r="E67" s="207"/>
      <c r="F67" s="207"/>
      <c r="G67" s="207"/>
      <c r="H67" s="208"/>
      <c r="I67" s="4">
        <v>61</v>
      </c>
      <c r="J67" s="8">
        <v>174796490</v>
      </c>
      <c r="K67" s="8">
        <v>176974514</v>
      </c>
    </row>
    <row r="68" spans="1:11" ht="12.75">
      <c r="A68" s="209" t="s">
        <v>31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1"/>
    </row>
    <row r="69" spans="1:11" ht="12.75">
      <c r="A69" s="200" t="s">
        <v>124</v>
      </c>
      <c r="B69" s="201"/>
      <c r="C69" s="201"/>
      <c r="D69" s="201"/>
      <c r="E69" s="201"/>
      <c r="F69" s="201"/>
      <c r="G69" s="201"/>
      <c r="H69" s="202"/>
      <c r="I69" s="3">
        <v>62</v>
      </c>
      <c r="J69" s="51">
        <v>273498824</v>
      </c>
      <c r="K69" s="51">
        <f>K70+K71+K72+K78+K79+K82+K85</f>
        <v>285896365</v>
      </c>
    </row>
    <row r="70" spans="1:11" ht="12.75">
      <c r="A70" s="197" t="s">
        <v>93</v>
      </c>
      <c r="B70" s="198"/>
      <c r="C70" s="198"/>
      <c r="D70" s="198"/>
      <c r="E70" s="198"/>
      <c r="F70" s="198"/>
      <c r="G70" s="198"/>
      <c r="H70" s="199"/>
      <c r="I70" s="1">
        <v>63</v>
      </c>
      <c r="J70" s="7">
        <v>76684800</v>
      </c>
      <c r="K70" s="7">
        <v>76684800</v>
      </c>
    </row>
    <row r="71" spans="1:11" ht="12.75">
      <c r="A71" s="197" t="s">
        <v>94</v>
      </c>
      <c r="B71" s="198"/>
      <c r="C71" s="198"/>
      <c r="D71" s="198"/>
      <c r="E71" s="198"/>
      <c r="F71" s="198"/>
      <c r="G71" s="198"/>
      <c r="H71" s="199"/>
      <c r="I71" s="1">
        <v>64</v>
      </c>
      <c r="J71" s="7"/>
      <c r="K71" s="7"/>
    </row>
    <row r="72" spans="1:11" ht="12.75">
      <c r="A72" s="197" t="s">
        <v>95</v>
      </c>
      <c r="B72" s="198"/>
      <c r="C72" s="198"/>
      <c r="D72" s="198"/>
      <c r="E72" s="198"/>
      <c r="F72" s="198"/>
      <c r="G72" s="198"/>
      <c r="H72" s="199"/>
      <c r="I72" s="1">
        <v>65</v>
      </c>
      <c r="J72" s="50">
        <v>160883867</v>
      </c>
      <c r="K72" s="50">
        <f>K73+K74-K75+K76+K77</f>
        <v>182440736</v>
      </c>
    </row>
    <row r="73" spans="1:11" ht="12.75">
      <c r="A73" s="197" t="s">
        <v>96</v>
      </c>
      <c r="B73" s="198"/>
      <c r="C73" s="198"/>
      <c r="D73" s="198"/>
      <c r="E73" s="198"/>
      <c r="F73" s="198"/>
      <c r="G73" s="198"/>
      <c r="H73" s="199"/>
      <c r="I73" s="1">
        <v>66</v>
      </c>
      <c r="J73" s="7">
        <v>3839641</v>
      </c>
      <c r="K73" s="7">
        <v>3839641</v>
      </c>
    </row>
    <row r="74" spans="1:11" ht="12.75">
      <c r="A74" s="197" t="s">
        <v>97</v>
      </c>
      <c r="B74" s="198"/>
      <c r="C74" s="198"/>
      <c r="D74" s="198"/>
      <c r="E74" s="198"/>
      <c r="F74" s="198"/>
      <c r="G74" s="198"/>
      <c r="H74" s="199"/>
      <c r="I74" s="1">
        <v>67</v>
      </c>
      <c r="J74" s="7"/>
      <c r="K74" s="7"/>
    </row>
    <row r="75" spans="1:11" ht="12.75">
      <c r="A75" s="197" t="s">
        <v>85</v>
      </c>
      <c r="B75" s="198"/>
      <c r="C75" s="198"/>
      <c r="D75" s="198"/>
      <c r="E75" s="198"/>
      <c r="F75" s="198"/>
      <c r="G75" s="198"/>
      <c r="H75" s="199"/>
      <c r="I75" s="1">
        <v>68</v>
      </c>
      <c r="J75" s="7"/>
      <c r="K75" s="7"/>
    </row>
    <row r="76" spans="1:11" ht="12.75">
      <c r="A76" s="197" t="s">
        <v>86</v>
      </c>
      <c r="B76" s="198"/>
      <c r="C76" s="198"/>
      <c r="D76" s="198"/>
      <c r="E76" s="198"/>
      <c r="F76" s="198"/>
      <c r="G76" s="198"/>
      <c r="H76" s="199"/>
      <c r="I76" s="1">
        <v>69</v>
      </c>
      <c r="J76" s="7">
        <v>145672503</v>
      </c>
      <c r="K76" s="7">
        <v>153369600</v>
      </c>
    </row>
    <row r="77" spans="1:11" ht="12.75">
      <c r="A77" s="197" t="s">
        <v>87</v>
      </c>
      <c r="B77" s="198"/>
      <c r="C77" s="198"/>
      <c r="D77" s="198"/>
      <c r="E77" s="198"/>
      <c r="F77" s="198"/>
      <c r="G77" s="198"/>
      <c r="H77" s="199"/>
      <c r="I77" s="1">
        <v>70</v>
      </c>
      <c r="J77" s="7">
        <v>11371723</v>
      </c>
      <c r="K77" s="7">
        <v>25231495</v>
      </c>
    </row>
    <row r="78" spans="1:11" ht="12.75">
      <c r="A78" s="197" t="s">
        <v>88</v>
      </c>
      <c r="B78" s="198"/>
      <c r="C78" s="198"/>
      <c r="D78" s="198"/>
      <c r="E78" s="198"/>
      <c r="F78" s="198"/>
      <c r="G78" s="198"/>
      <c r="H78" s="199"/>
      <c r="I78" s="1">
        <v>71</v>
      </c>
      <c r="J78" s="7"/>
      <c r="K78" s="7"/>
    </row>
    <row r="79" spans="1:11" ht="12.75">
      <c r="A79" s="197" t="s">
        <v>167</v>
      </c>
      <c r="B79" s="198"/>
      <c r="C79" s="198"/>
      <c r="D79" s="198"/>
      <c r="E79" s="198"/>
      <c r="F79" s="198"/>
      <c r="G79" s="198"/>
      <c r="H79" s="199"/>
      <c r="I79" s="1">
        <v>72</v>
      </c>
      <c r="J79" s="50">
        <v>0</v>
      </c>
      <c r="K79" s="50">
        <f>K80-K81</f>
        <v>0</v>
      </c>
    </row>
    <row r="80" spans="1:11" ht="12.75">
      <c r="A80" s="212" t="s">
        <v>107</v>
      </c>
      <c r="B80" s="213"/>
      <c r="C80" s="213"/>
      <c r="D80" s="213"/>
      <c r="E80" s="213"/>
      <c r="F80" s="213"/>
      <c r="G80" s="213"/>
      <c r="H80" s="214"/>
      <c r="I80" s="1">
        <v>73</v>
      </c>
      <c r="J80" s="7"/>
      <c r="K80" s="7"/>
    </row>
    <row r="81" spans="1:11" ht="12.75">
      <c r="A81" s="212" t="s">
        <v>108</v>
      </c>
      <c r="B81" s="213"/>
      <c r="C81" s="213"/>
      <c r="D81" s="213"/>
      <c r="E81" s="213"/>
      <c r="F81" s="213"/>
      <c r="G81" s="213"/>
      <c r="H81" s="214"/>
      <c r="I81" s="1">
        <v>74</v>
      </c>
      <c r="J81" s="7"/>
      <c r="K81" s="7"/>
    </row>
    <row r="82" spans="1:11" ht="12.75">
      <c r="A82" s="197" t="s">
        <v>168</v>
      </c>
      <c r="B82" s="198"/>
      <c r="C82" s="198"/>
      <c r="D82" s="198"/>
      <c r="E82" s="198"/>
      <c r="F82" s="198"/>
      <c r="G82" s="198"/>
      <c r="H82" s="199"/>
      <c r="I82" s="1">
        <v>75</v>
      </c>
      <c r="J82" s="50">
        <v>35930157</v>
      </c>
      <c r="K82" s="50">
        <f>K83-K84</f>
        <v>26770829</v>
      </c>
    </row>
    <row r="83" spans="1:11" ht="12.75">
      <c r="A83" s="212" t="s">
        <v>109</v>
      </c>
      <c r="B83" s="213"/>
      <c r="C83" s="213"/>
      <c r="D83" s="213"/>
      <c r="E83" s="213"/>
      <c r="F83" s="213"/>
      <c r="G83" s="213"/>
      <c r="H83" s="214"/>
      <c r="I83" s="1">
        <v>76</v>
      </c>
      <c r="J83" s="7">
        <v>35930157</v>
      </c>
      <c r="K83" s="7">
        <v>26770829</v>
      </c>
    </row>
    <row r="84" spans="1:11" ht="12.75">
      <c r="A84" s="212" t="s">
        <v>110</v>
      </c>
      <c r="B84" s="213"/>
      <c r="C84" s="213"/>
      <c r="D84" s="213"/>
      <c r="E84" s="213"/>
      <c r="F84" s="213"/>
      <c r="G84" s="213"/>
      <c r="H84" s="214"/>
      <c r="I84" s="1">
        <v>77</v>
      </c>
      <c r="J84" s="7"/>
      <c r="K84" s="7"/>
    </row>
    <row r="85" spans="1:11" ht="12.75">
      <c r="A85" s="197" t="s">
        <v>111</v>
      </c>
      <c r="B85" s="198"/>
      <c r="C85" s="198"/>
      <c r="D85" s="198"/>
      <c r="E85" s="198"/>
      <c r="F85" s="198"/>
      <c r="G85" s="198"/>
      <c r="H85" s="199"/>
      <c r="I85" s="1">
        <v>78</v>
      </c>
      <c r="J85" s="7"/>
      <c r="K85" s="7"/>
    </row>
    <row r="86" spans="1:11" ht="12.75">
      <c r="A86" s="203" t="s">
        <v>9</v>
      </c>
      <c r="B86" s="204"/>
      <c r="C86" s="204"/>
      <c r="D86" s="204"/>
      <c r="E86" s="204"/>
      <c r="F86" s="204"/>
      <c r="G86" s="204"/>
      <c r="H86" s="205"/>
      <c r="I86" s="1">
        <v>79</v>
      </c>
      <c r="J86" s="50">
        <v>98091442</v>
      </c>
      <c r="K86" s="50">
        <f>SUM(K87:K89)</f>
        <v>98091442</v>
      </c>
    </row>
    <row r="87" spans="1:11" ht="12.75">
      <c r="A87" s="197" t="s">
        <v>81</v>
      </c>
      <c r="B87" s="198"/>
      <c r="C87" s="198"/>
      <c r="D87" s="198"/>
      <c r="E87" s="198"/>
      <c r="F87" s="198"/>
      <c r="G87" s="198"/>
      <c r="H87" s="199"/>
      <c r="I87" s="1">
        <v>80</v>
      </c>
      <c r="J87" s="7">
        <v>2255022</v>
      </c>
      <c r="K87" s="7">
        <v>2255022</v>
      </c>
    </row>
    <row r="88" spans="1:11" ht="12.75">
      <c r="A88" s="197" t="s">
        <v>82</v>
      </c>
      <c r="B88" s="198"/>
      <c r="C88" s="198"/>
      <c r="D88" s="198"/>
      <c r="E88" s="198"/>
      <c r="F88" s="198"/>
      <c r="G88" s="198"/>
      <c r="H88" s="199"/>
      <c r="I88" s="1">
        <v>81</v>
      </c>
      <c r="J88" s="7"/>
      <c r="K88" s="7"/>
    </row>
    <row r="89" spans="1:11" ht="12.75">
      <c r="A89" s="197" t="s">
        <v>83</v>
      </c>
      <c r="B89" s="198"/>
      <c r="C89" s="198"/>
      <c r="D89" s="198"/>
      <c r="E89" s="198"/>
      <c r="F89" s="198"/>
      <c r="G89" s="198"/>
      <c r="H89" s="199"/>
      <c r="I89" s="1">
        <v>82</v>
      </c>
      <c r="J89" s="7">
        <v>95836420</v>
      </c>
      <c r="K89" s="7">
        <v>95836420</v>
      </c>
    </row>
    <row r="90" spans="1:11" ht="12.75">
      <c r="A90" s="203" t="s">
        <v>10</v>
      </c>
      <c r="B90" s="204"/>
      <c r="C90" s="204"/>
      <c r="D90" s="204"/>
      <c r="E90" s="204"/>
      <c r="F90" s="204"/>
      <c r="G90" s="204"/>
      <c r="H90" s="205"/>
      <c r="I90" s="1">
        <v>83</v>
      </c>
      <c r="J90" s="50">
        <v>21253771</v>
      </c>
      <c r="K90" s="50">
        <f>SUM(K91:K99)</f>
        <v>43574496</v>
      </c>
    </row>
    <row r="91" spans="1:11" ht="12.75">
      <c r="A91" s="197" t="s">
        <v>84</v>
      </c>
      <c r="B91" s="198"/>
      <c r="C91" s="198"/>
      <c r="D91" s="198"/>
      <c r="E91" s="198"/>
      <c r="F91" s="198"/>
      <c r="G91" s="198"/>
      <c r="H91" s="199"/>
      <c r="I91" s="1">
        <v>84</v>
      </c>
      <c r="J91" s="7"/>
      <c r="K91" s="7"/>
    </row>
    <row r="92" spans="1:11" ht="12.75">
      <c r="A92" s="197" t="s">
        <v>172</v>
      </c>
      <c r="B92" s="198"/>
      <c r="C92" s="198"/>
      <c r="D92" s="198"/>
      <c r="E92" s="198"/>
      <c r="F92" s="198"/>
      <c r="G92" s="198"/>
      <c r="H92" s="199"/>
      <c r="I92" s="1">
        <v>85</v>
      </c>
      <c r="J92" s="7"/>
      <c r="K92" s="7"/>
    </row>
    <row r="93" spans="1:11" ht="12.75">
      <c r="A93" s="197" t="s">
        <v>0</v>
      </c>
      <c r="B93" s="198"/>
      <c r="C93" s="198"/>
      <c r="D93" s="198"/>
      <c r="E93" s="198"/>
      <c r="F93" s="198"/>
      <c r="G93" s="198"/>
      <c r="H93" s="199"/>
      <c r="I93" s="1">
        <v>86</v>
      </c>
      <c r="J93" s="7">
        <v>21253771</v>
      </c>
      <c r="K93" s="7">
        <v>43574496</v>
      </c>
    </row>
    <row r="94" spans="1:11" ht="12.75">
      <c r="A94" s="197" t="s">
        <v>173</v>
      </c>
      <c r="B94" s="198"/>
      <c r="C94" s="198"/>
      <c r="D94" s="198"/>
      <c r="E94" s="198"/>
      <c r="F94" s="198"/>
      <c r="G94" s="198"/>
      <c r="H94" s="199"/>
      <c r="I94" s="1">
        <v>87</v>
      </c>
      <c r="J94" s="7"/>
      <c r="K94" s="7"/>
    </row>
    <row r="95" spans="1:11" ht="12.75">
      <c r="A95" s="197" t="s">
        <v>174</v>
      </c>
      <c r="B95" s="198"/>
      <c r="C95" s="198"/>
      <c r="D95" s="198"/>
      <c r="E95" s="198"/>
      <c r="F95" s="198"/>
      <c r="G95" s="198"/>
      <c r="H95" s="199"/>
      <c r="I95" s="1">
        <v>88</v>
      </c>
      <c r="J95" s="7"/>
      <c r="K95" s="7"/>
    </row>
    <row r="96" spans="1:11" ht="12.75">
      <c r="A96" s="197" t="s">
        <v>175</v>
      </c>
      <c r="B96" s="198"/>
      <c r="C96" s="198"/>
      <c r="D96" s="198"/>
      <c r="E96" s="198"/>
      <c r="F96" s="198"/>
      <c r="G96" s="198"/>
      <c r="H96" s="199"/>
      <c r="I96" s="1">
        <v>89</v>
      </c>
      <c r="J96" s="7"/>
      <c r="K96" s="7"/>
    </row>
    <row r="97" spans="1:11" ht="12.75">
      <c r="A97" s="197" t="s">
        <v>63</v>
      </c>
      <c r="B97" s="198"/>
      <c r="C97" s="198"/>
      <c r="D97" s="198"/>
      <c r="E97" s="198"/>
      <c r="F97" s="198"/>
      <c r="G97" s="198"/>
      <c r="H97" s="199"/>
      <c r="I97" s="1">
        <v>90</v>
      </c>
      <c r="J97" s="7"/>
      <c r="K97" s="7"/>
    </row>
    <row r="98" spans="1:11" ht="12.75">
      <c r="A98" s="197" t="s">
        <v>61</v>
      </c>
      <c r="B98" s="198"/>
      <c r="C98" s="198"/>
      <c r="D98" s="198"/>
      <c r="E98" s="198"/>
      <c r="F98" s="198"/>
      <c r="G98" s="198"/>
      <c r="H98" s="199"/>
      <c r="I98" s="1">
        <v>91</v>
      </c>
      <c r="J98" s="7"/>
      <c r="K98" s="7"/>
    </row>
    <row r="99" spans="1:11" ht="12.75">
      <c r="A99" s="197" t="s">
        <v>62</v>
      </c>
      <c r="B99" s="198"/>
      <c r="C99" s="198"/>
      <c r="D99" s="198"/>
      <c r="E99" s="198"/>
      <c r="F99" s="198"/>
      <c r="G99" s="198"/>
      <c r="H99" s="199"/>
      <c r="I99" s="1">
        <v>92</v>
      </c>
      <c r="J99" s="7"/>
      <c r="K99" s="7"/>
    </row>
    <row r="100" spans="1:11" ht="12.75">
      <c r="A100" s="203" t="s">
        <v>11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50">
        <v>152403839</v>
      </c>
      <c r="K100" s="50">
        <f>SUM(K101:K112)</f>
        <v>189290729</v>
      </c>
    </row>
    <row r="101" spans="1:11" ht="12.75">
      <c r="A101" s="197" t="s">
        <v>84</v>
      </c>
      <c r="B101" s="198"/>
      <c r="C101" s="198"/>
      <c r="D101" s="198"/>
      <c r="E101" s="198"/>
      <c r="F101" s="198"/>
      <c r="G101" s="198"/>
      <c r="H101" s="199"/>
      <c r="I101" s="1">
        <v>94</v>
      </c>
      <c r="J101" s="7">
        <v>6533243</v>
      </c>
      <c r="K101" s="7">
        <v>5754413</v>
      </c>
    </row>
    <row r="102" spans="1:11" ht="12.75">
      <c r="A102" s="197" t="s">
        <v>172</v>
      </c>
      <c r="B102" s="198"/>
      <c r="C102" s="198"/>
      <c r="D102" s="198"/>
      <c r="E102" s="198"/>
      <c r="F102" s="198"/>
      <c r="G102" s="198"/>
      <c r="H102" s="199"/>
      <c r="I102" s="1">
        <v>95</v>
      </c>
      <c r="J102" s="7"/>
      <c r="K102" s="7"/>
    </row>
    <row r="103" spans="1:11" ht="12.75">
      <c r="A103" s="197" t="s">
        <v>0</v>
      </c>
      <c r="B103" s="198"/>
      <c r="C103" s="198"/>
      <c r="D103" s="198"/>
      <c r="E103" s="198"/>
      <c r="F103" s="198"/>
      <c r="G103" s="198"/>
      <c r="H103" s="199"/>
      <c r="I103" s="1">
        <v>96</v>
      </c>
      <c r="J103" s="7">
        <v>8501508</v>
      </c>
      <c r="K103" s="7">
        <v>2108315</v>
      </c>
    </row>
    <row r="104" spans="1:11" ht="12.75">
      <c r="A104" s="197" t="s">
        <v>173</v>
      </c>
      <c r="B104" s="198"/>
      <c r="C104" s="198"/>
      <c r="D104" s="198"/>
      <c r="E104" s="198"/>
      <c r="F104" s="198"/>
      <c r="G104" s="198"/>
      <c r="H104" s="199"/>
      <c r="I104" s="1">
        <v>97</v>
      </c>
      <c r="J104" s="7">
        <v>62225571</v>
      </c>
      <c r="K104" s="7">
        <v>42036689</v>
      </c>
    </row>
    <row r="105" spans="1:11" ht="12.75">
      <c r="A105" s="197" t="s">
        <v>174</v>
      </c>
      <c r="B105" s="198"/>
      <c r="C105" s="198"/>
      <c r="D105" s="198"/>
      <c r="E105" s="198"/>
      <c r="F105" s="198"/>
      <c r="G105" s="198"/>
      <c r="H105" s="199"/>
      <c r="I105" s="1">
        <v>98</v>
      </c>
      <c r="J105" s="7">
        <v>60069265</v>
      </c>
      <c r="K105" s="7">
        <v>78712108</v>
      </c>
    </row>
    <row r="106" spans="1:11" ht="12.75">
      <c r="A106" s="197" t="s">
        <v>175</v>
      </c>
      <c r="B106" s="198"/>
      <c r="C106" s="198"/>
      <c r="D106" s="198"/>
      <c r="E106" s="198"/>
      <c r="F106" s="198"/>
      <c r="G106" s="198"/>
      <c r="H106" s="199"/>
      <c r="I106" s="1">
        <v>99</v>
      </c>
      <c r="J106" s="7"/>
      <c r="K106" s="7"/>
    </row>
    <row r="107" spans="1:11" ht="12.75">
      <c r="A107" s="197" t="s">
        <v>63</v>
      </c>
      <c r="B107" s="198"/>
      <c r="C107" s="198"/>
      <c r="D107" s="198"/>
      <c r="E107" s="198"/>
      <c r="F107" s="198"/>
      <c r="G107" s="198"/>
      <c r="H107" s="199"/>
      <c r="I107" s="1">
        <v>100</v>
      </c>
      <c r="J107" s="7"/>
      <c r="K107" s="7"/>
    </row>
    <row r="108" spans="1:11" ht="12.75">
      <c r="A108" s="197" t="s">
        <v>64</v>
      </c>
      <c r="B108" s="198"/>
      <c r="C108" s="198"/>
      <c r="D108" s="198"/>
      <c r="E108" s="198"/>
      <c r="F108" s="198"/>
      <c r="G108" s="198"/>
      <c r="H108" s="199"/>
      <c r="I108" s="1">
        <v>101</v>
      </c>
      <c r="J108" s="7">
        <v>6514829</v>
      </c>
      <c r="K108" s="7">
        <v>13430328</v>
      </c>
    </row>
    <row r="109" spans="1:11" ht="12.75">
      <c r="A109" s="197" t="s">
        <v>65</v>
      </c>
      <c r="B109" s="198"/>
      <c r="C109" s="198"/>
      <c r="D109" s="198"/>
      <c r="E109" s="198"/>
      <c r="F109" s="198"/>
      <c r="G109" s="198"/>
      <c r="H109" s="199"/>
      <c r="I109" s="1">
        <v>102</v>
      </c>
      <c r="J109" s="7">
        <v>8120009</v>
      </c>
      <c r="K109" s="7">
        <v>11401093</v>
      </c>
    </row>
    <row r="110" spans="1:11" ht="12.75">
      <c r="A110" s="197" t="s">
        <v>68</v>
      </c>
      <c r="B110" s="198"/>
      <c r="C110" s="198"/>
      <c r="D110" s="198"/>
      <c r="E110" s="198"/>
      <c r="F110" s="198"/>
      <c r="G110" s="198"/>
      <c r="H110" s="199"/>
      <c r="I110" s="1">
        <v>103</v>
      </c>
      <c r="J110" s="7">
        <v>94957</v>
      </c>
      <c r="K110" s="7">
        <v>101616</v>
      </c>
    </row>
    <row r="111" spans="1:11" ht="12.75">
      <c r="A111" s="197" t="s">
        <v>66</v>
      </c>
      <c r="B111" s="198"/>
      <c r="C111" s="198"/>
      <c r="D111" s="198"/>
      <c r="E111" s="198"/>
      <c r="F111" s="198"/>
      <c r="G111" s="198"/>
      <c r="H111" s="199"/>
      <c r="I111" s="1">
        <v>104</v>
      </c>
      <c r="J111" s="7"/>
      <c r="K111" s="7"/>
    </row>
    <row r="112" spans="1:11" ht="12.75">
      <c r="A112" s="197" t="s">
        <v>67</v>
      </c>
      <c r="B112" s="198"/>
      <c r="C112" s="198"/>
      <c r="D112" s="198"/>
      <c r="E112" s="198"/>
      <c r="F112" s="198"/>
      <c r="G112" s="198"/>
      <c r="H112" s="199"/>
      <c r="I112" s="1">
        <v>105</v>
      </c>
      <c r="J112" s="7">
        <v>344457</v>
      </c>
      <c r="K112" s="7">
        <v>35746167</v>
      </c>
    </row>
    <row r="113" spans="1:11" ht="12.75">
      <c r="A113" s="203" t="s">
        <v>1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7">
        <v>44855236</v>
      </c>
      <c r="K113" s="7">
        <v>50007897</v>
      </c>
    </row>
    <row r="114" spans="1:11" ht="12.75">
      <c r="A114" s="203" t="s">
        <v>15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50">
        <v>590103112</v>
      </c>
      <c r="K114" s="50">
        <f>K69+K86+K90+K100+K113</f>
        <v>666860929</v>
      </c>
    </row>
    <row r="115" spans="1:11" ht="12.75">
      <c r="A115" s="217" t="s">
        <v>30</v>
      </c>
      <c r="B115" s="218"/>
      <c r="C115" s="218"/>
      <c r="D115" s="218"/>
      <c r="E115" s="218"/>
      <c r="F115" s="218"/>
      <c r="G115" s="218"/>
      <c r="H115" s="219"/>
      <c r="I115" s="2">
        <v>108</v>
      </c>
      <c r="J115" s="8">
        <v>174796490</v>
      </c>
      <c r="K115" s="8">
        <v>176974514</v>
      </c>
    </row>
    <row r="116" spans="1:11" ht="12.75">
      <c r="A116" s="209" t="s">
        <v>238</v>
      </c>
      <c r="B116" s="220"/>
      <c r="C116" s="220"/>
      <c r="D116" s="220"/>
      <c r="E116" s="220"/>
      <c r="F116" s="220"/>
      <c r="G116" s="220"/>
      <c r="H116" s="220"/>
      <c r="I116" s="221"/>
      <c r="J116" s="221"/>
      <c r="K116" s="222"/>
    </row>
    <row r="117" spans="1:11" ht="12.75">
      <c r="A117" s="200" t="s">
        <v>119</v>
      </c>
      <c r="B117" s="201"/>
      <c r="C117" s="201"/>
      <c r="D117" s="201"/>
      <c r="E117" s="201"/>
      <c r="F117" s="201"/>
      <c r="G117" s="201"/>
      <c r="H117" s="201"/>
      <c r="I117" s="223"/>
      <c r="J117" s="223"/>
      <c r="K117" s="224"/>
    </row>
    <row r="118" spans="1:11" ht="12.75">
      <c r="A118" s="197" t="s">
        <v>2</v>
      </c>
      <c r="B118" s="198"/>
      <c r="C118" s="198"/>
      <c r="D118" s="198"/>
      <c r="E118" s="198"/>
      <c r="F118" s="198"/>
      <c r="G118" s="198"/>
      <c r="H118" s="199"/>
      <c r="I118" s="1">
        <v>109</v>
      </c>
      <c r="J118" s="7"/>
      <c r="K118" s="7"/>
    </row>
    <row r="119" spans="1:11" ht="12.75">
      <c r="A119" s="225" t="s">
        <v>3</v>
      </c>
      <c r="B119" s="226"/>
      <c r="C119" s="226"/>
      <c r="D119" s="226"/>
      <c r="E119" s="226"/>
      <c r="F119" s="226"/>
      <c r="G119" s="226"/>
      <c r="H119" s="227"/>
      <c r="I119" s="4">
        <v>110</v>
      </c>
      <c r="J119" s="8"/>
      <c r="K119" s="8"/>
    </row>
    <row r="120" spans="1:11" ht="12.75">
      <c r="A120" s="228" t="s">
        <v>239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</row>
    <row r="121" spans="1:11" ht="12.75">
      <c r="A121" s="215"/>
      <c r="B121" s="216"/>
      <c r="C121" s="216"/>
      <c r="D121" s="216"/>
      <c r="E121" s="216"/>
      <c r="F121" s="216"/>
      <c r="G121" s="216"/>
      <c r="H121" s="216"/>
      <c r="I121" s="216"/>
      <c r="J121" s="216"/>
      <c r="K121" s="216"/>
    </row>
  </sheetData>
  <sheetProtection/>
  <mergeCells count="121">
    <mergeCell ref="A121:K121"/>
    <mergeCell ref="A115:H115"/>
    <mergeCell ref="A116:K116"/>
    <mergeCell ref="A117:K117"/>
    <mergeCell ref="A118:H118"/>
    <mergeCell ref="A119:H119"/>
    <mergeCell ref="A120:K120"/>
    <mergeCell ref="A114:H114"/>
    <mergeCell ref="A109:H109"/>
    <mergeCell ref="A110:H110"/>
    <mergeCell ref="A111:H111"/>
    <mergeCell ref="A112:H112"/>
    <mergeCell ref="A113:H113"/>
    <mergeCell ref="A97:H97"/>
    <mergeCell ref="A98:H98"/>
    <mergeCell ref="A99:H99"/>
    <mergeCell ref="A100:H100"/>
    <mergeCell ref="A107:H107"/>
    <mergeCell ref="A108:H108"/>
    <mergeCell ref="A103:H103"/>
    <mergeCell ref="A104:H104"/>
    <mergeCell ref="A105:H105"/>
    <mergeCell ref="A106:H106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71:H71"/>
    <mergeCell ref="A72:H72"/>
    <mergeCell ref="A73:H73"/>
    <mergeCell ref="A74:H74"/>
    <mergeCell ref="A75:H75"/>
    <mergeCell ref="A76:H76"/>
    <mergeCell ref="A61:H61"/>
    <mergeCell ref="A62:H62"/>
    <mergeCell ref="A63:H63"/>
    <mergeCell ref="A64:H64"/>
    <mergeCell ref="A77:H77"/>
    <mergeCell ref="A78:H78"/>
    <mergeCell ref="A67:H67"/>
    <mergeCell ref="A68:K68"/>
    <mergeCell ref="A69:H69"/>
    <mergeCell ref="A70:H70"/>
    <mergeCell ref="A51:H51"/>
    <mergeCell ref="A52:H52"/>
    <mergeCell ref="A65:H65"/>
    <mergeCell ref="A66:H66"/>
    <mergeCell ref="A55:H55"/>
    <mergeCell ref="A56:H56"/>
    <mergeCell ref="A57:H57"/>
    <mergeCell ref="A58:H58"/>
    <mergeCell ref="A59:H59"/>
    <mergeCell ref="A60:H6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1:K1"/>
    <mergeCell ref="A2:K2"/>
    <mergeCell ref="A3:K3"/>
    <mergeCell ref="A4:H4"/>
  </mergeCells>
  <dataValidations count="6">
    <dataValidation type="whole" operator="notEqual" allowBlank="1" showInputMessage="1" showErrorMessage="1" errorTitle="Pogrešan unos" error="Mogu se unijeti samo cjelobrojne vrijednosti." sqref="J118:K119 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72:K77 K70 K7:K67 K86:K115 K79:K84">
      <formula1>0</formula1>
    </dataValidation>
    <dataValidation allowBlank="1" sqref="J69:J115 J28:J67 J7:J26"/>
  </dataValidations>
  <printOptions/>
  <pageMargins left="0.3937007874015748" right="0.1968503937007874" top="0.2755905511811024" bottom="0.2362204724409449" header="0.15748031496062992" footer="0.15748031496062992"/>
  <pageSetup horizontalDpi="600" verticalDpi="600" orientation="portrait" paperSize="9" scale="9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6" width="9.140625" style="49" customWidth="1"/>
    <col min="7" max="7" width="2.421875" style="49" customWidth="1"/>
    <col min="8" max="8" width="0.2890625" style="49" customWidth="1"/>
    <col min="9" max="9" width="6.28125" style="49" customWidth="1"/>
    <col min="10" max="10" width="10.7109375" style="49" customWidth="1"/>
    <col min="11" max="12" width="10.421875" style="49" customWidth="1"/>
    <col min="13" max="13" width="10.57421875" style="49" customWidth="1"/>
    <col min="14" max="16384" width="9.140625" style="49" customWidth="1"/>
  </cols>
  <sheetData>
    <row r="1" spans="1:13" ht="12.75" customHeight="1">
      <c r="A1" s="189" t="s">
        <v>102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2.75" customHeight="1">
      <c r="A2" s="246" t="s">
        <v>306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2.75" customHeight="1">
      <c r="A3" s="232" t="s">
        <v>262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13" ht="34.5">
      <c r="A4" s="231" t="s">
        <v>32</v>
      </c>
      <c r="B4" s="231"/>
      <c r="C4" s="231"/>
      <c r="D4" s="231"/>
      <c r="E4" s="231"/>
      <c r="F4" s="231"/>
      <c r="G4" s="231"/>
      <c r="H4" s="231"/>
      <c r="I4" s="55" t="s">
        <v>208</v>
      </c>
      <c r="J4" s="230" t="s">
        <v>244</v>
      </c>
      <c r="K4" s="230"/>
      <c r="L4" s="230" t="s">
        <v>245</v>
      </c>
      <c r="M4" s="230"/>
    </row>
    <row r="5" spans="1:13" ht="24" customHeight="1">
      <c r="A5" s="231"/>
      <c r="B5" s="231"/>
      <c r="C5" s="231"/>
      <c r="D5" s="231"/>
      <c r="E5" s="231"/>
      <c r="F5" s="231"/>
      <c r="G5" s="231"/>
      <c r="H5" s="231"/>
      <c r="I5" s="55"/>
      <c r="J5" s="57" t="s">
        <v>302</v>
      </c>
      <c r="K5" s="57" t="s">
        <v>303</v>
      </c>
      <c r="L5" s="57" t="s">
        <v>304</v>
      </c>
      <c r="M5" s="57" t="s">
        <v>305</v>
      </c>
    </row>
    <row r="6" spans="1:13" ht="12.75">
      <c r="A6" s="230">
        <v>1</v>
      </c>
      <c r="B6" s="230"/>
      <c r="C6" s="230"/>
      <c r="D6" s="230"/>
      <c r="E6" s="230"/>
      <c r="F6" s="230"/>
      <c r="G6" s="230"/>
      <c r="H6" s="230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00" t="s">
        <v>16</v>
      </c>
      <c r="B7" s="201"/>
      <c r="C7" s="201"/>
      <c r="D7" s="201"/>
      <c r="E7" s="201"/>
      <c r="F7" s="201"/>
      <c r="G7" s="201"/>
      <c r="H7" s="202"/>
      <c r="I7" s="3">
        <v>111</v>
      </c>
      <c r="J7" s="51">
        <f>SUM(J8:J9)</f>
        <v>643665526</v>
      </c>
      <c r="K7" s="51">
        <f>SUM(K8:K9)</f>
        <v>272822141</v>
      </c>
      <c r="L7" s="51">
        <f>SUM(L8:L9)</f>
        <v>686470939</v>
      </c>
      <c r="M7" s="51">
        <f>SUM(M8:M9)</f>
        <v>236186413</v>
      </c>
    </row>
    <row r="8" spans="1:13" ht="12.75">
      <c r="A8" s="203" t="s">
        <v>100</v>
      </c>
      <c r="B8" s="204"/>
      <c r="C8" s="204"/>
      <c r="D8" s="204"/>
      <c r="E8" s="204"/>
      <c r="F8" s="204"/>
      <c r="G8" s="204"/>
      <c r="H8" s="205"/>
      <c r="I8" s="1">
        <v>112</v>
      </c>
      <c r="J8" s="7">
        <v>639973402</v>
      </c>
      <c r="K8" s="7">
        <v>271257958</v>
      </c>
      <c r="L8" s="7">
        <v>685261398</v>
      </c>
      <c r="M8" s="7">
        <v>235780017</v>
      </c>
    </row>
    <row r="9" spans="1:13" ht="12.75">
      <c r="A9" s="203" t="s">
        <v>72</v>
      </c>
      <c r="B9" s="204"/>
      <c r="C9" s="204"/>
      <c r="D9" s="204"/>
      <c r="E9" s="204"/>
      <c r="F9" s="204"/>
      <c r="G9" s="204"/>
      <c r="H9" s="205"/>
      <c r="I9" s="1">
        <v>113</v>
      </c>
      <c r="J9" s="7">
        <v>3692124</v>
      </c>
      <c r="K9" s="7">
        <v>1564183</v>
      </c>
      <c r="L9" s="7">
        <v>1209541</v>
      </c>
      <c r="M9" s="7">
        <v>406396</v>
      </c>
    </row>
    <row r="10" spans="1:13" ht="12.75">
      <c r="A10" s="203" t="s">
        <v>6</v>
      </c>
      <c r="B10" s="204"/>
      <c r="C10" s="204"/>
      <c r="D10" s="204"/>
      <c r="E10" s="204"/>
      <c r="F10" s="204"/>
      <c r="G10" s="204"/>
      <c r="H10" s="205"/>
      <c r="I10" s="1">
        <v>114</v>
      </c>
      <c r="J10" s="50">
        <v>616498020</v>
      </c>
      <c r="K10" s="50">
        <v>262133131</v>
      </c>
      <c r="L10" s="50">
        <f>L11+L12+L16+L20+L21+L22+L25+L26</f>
        <v>654901012</v>
      </c>
      <c r="M10" s="50">
        <v>225777888</v>
      </c>
    </row>
    <row r="11" spans="1:13" ht="12.75">
      <c r="A11" s="203" t="s">
        <v>73</v>
      </c>
      <c r="B11" s="204"/>
      <c r="C11" s="204"/>
      <c r="D11" s="204"/>
      <c r="E11" s="204"/>
      <c r="F11" s="204"/>
      <c r="G11" s="204"/>
      <c r="H11" s="205"/>
      <c r="I11" s="1">
        <v>115</v>
      </c>
      <c r="J11" s="7">
        <v>-23372836</v>
      </c>
      <c r="K11" s="7">
        <v>45438118</v>
      </c>
      <c r="L11" s="7">
        <v>27147965</v>
      </c>
      <c r="M11" s="7">
        <v>37342370</v>
      </c>
    </row>
    <row r="12" spans="1:13" ht="12.75">
      <c r="A12" s="203" t="s">
        <v>12</v>
      </c>
      <c r="B12" s="204"/>
      <c r="C12" s="204"/>
      <c r="D12" s="204"/>
      <c r="E12" s="204"/>
      <c r="F12" s="204"/>
      <c r="G12" s="204"/>
      <c r="H12" s="205"/>
      <c r="I12" s="1">
        <v>116</v>
      </c>
      <c r="J12" s="50">
        <v>512549263</v>
      </c>
      <c r="K12" s="50">
        <v>174606316</v>
      </c>
      <c r="L12" s="50">
        <f>SUM(L13:L15)</f>
        <v>489141501</v>
      </c>
      <c r="M12" s="50">
        <v>141323177</v>
      </c>
    </row>
    <row r="13" spans="1:13" ht="12.75">
      <c r="A13" s="197" t="s">
        <v>98</v>
      </c>
      <c r="B13" s="198"/>
      <c r="C13" s="198"/>
      <c r="D13" s="198"/>
      <c r="E13" s="198"/>
      <c r="F13" s="198"/>
      <c r="G13" s="198"/>
      <c r="H13" s="199"/>
      <c r="I13" s="1">
        <v>117</v>
      </c>
      <c r="J13" s="7">
        <v>447551370</v>
      </c>
      <c r="K13" s="7">
        <v>147279580</v>
      </c>
      <c r="L13" s="7">
        <v>420013564</v>
      </c>
      <c r="M13" s="7">
        <v>116232085</v>
      </c>
    </row>
    <row r="14" spans="1:13" ht="12.75">
      <c r="A14" s="197" t="s">
        <v>99</v>
      </c>
      <c r="B14" s="198"/>
      <c r="C14" s="198"/>
      <c r="D14" s="198"/>
      <c r="E14" s="198"/>
      <c r="F14" s="198"/>
      <c r="G14" s="198"/>
      <c r="H14" s="199"/>
      <c r="I14" s="1">
        <v>118</v>
      </c>
      <c r="J14" s="7">
        <v>22728311</v>
      </c>
      <c r="K14" s="7">
        <v>7599614</v>
      </c>
      <c r="L14" s="7">
        <v>22020123</v>
      </c>
      <c r="M14" s="7">
        <v>7525174</v>
      </c>
    </row>
    <row r="15" spans="1:13" ht="12.75">
      <c r="A15" s="197" t="s">
        <v>34</v>
      </c>
      <c r="B15" s="198"/>
      <c r="C15" s="198"/>
      <c r="D15" s="198"/>
      <c r="E15" s="198"/>
      <c r="F15" s="198"/>
      <c r="G15" s="198"/>
      <c r="H15" s="199"/>
      <c r="I15" s="1">
        <v>119</v>
      </c>
      <c r="J15" s="7">
        <v>42269582</v>
      </c>
      <c r="K15" s="7">
        <v>19727122</v>
      </c>
      <c r="L15" s="7">
        <v>47107814</v>
      </c>
      <c r="M15" s="7">
        <v>17565918</v>
      </c>
    </row>
    <row r="16" spans="1:13" ht="12.75">
      <c r="A16" s="203" t="s">
        <v>13</v>
      </c>
      <c r="B16" s="204"/>
      <c r="C16" s="204"/>
      <c r="D16" s="204"/>
      <c r="E16" s="204"/>
      <c r="F16" s="204"/>
      <c r="G16" s="204"/>
      <c r="H16" s="205"/>
      <c r="I16" s="1">
        <v>120</v>
      </c>
      <c r="J16" s="50">
        <v>88629368</v>
      </c>
      <c r="K16" s="50">
        <v>30301541</v>
      </c>
      <c r="L16" s="50">
        <f>SUM(L17:L19)</f>
        <v>96527222</v>
      </c>
      <c r="M16" s="50">
        <v>32796332</v>
      </c>
    </row>
    <row r="17" spans="1:13" ht="12.75">
      <c r="A17" s="197" t="s">
        <v>35</v>
      </c>
      <c r="B17" s="198"/>
      <c r="C17" s="198"/>
      <c r="D17" s="198"/>
      <c r="E17" s="198"/>
      <c r="F17" s="198"/>
      <c r="G17" s="198"/>
      <c r="H17" s="199"/>
      <c r="I17" s="1">
        <v>121</v>
      </c>
      <c r="J17" s="7">
        <v>49393366</v>
      </c>
      <c r="K17" s="7">
        <v>16488861</v>
      </c>
      <c r="L17" s="7">
        <v>54944694</v>
      </c>
      <c r="M17" s="7">
        <v>18443210</v>
      </c>
    </row>
    <row r="18" spans="1:13" ht="12.75">
      <c r="A18" s="197" t="s">
        <v>36</v>
      </c>
      <c r="B18" s="198"/>
      <c r="C18" s="198"/>
      <c r="D18" s="198"/>
      <c r="E18" s="198"/>
      <c r="F18" s="198"/>
      <c r="G18" s="198"/>
      <c r="H18" s="199"/>
      <c r="I18" s="1">
        <v>122</v>
      </c>
      <c r="J18" s="7">
        <v>27944596</v>
      </c>
      <c r="K18" s="7">
        <v>9259591</v>
      </c>
      <c r="L18" s="7">
        <v>29987173</v>
      </c>
      <c r="M18" s="7">
        <v>9735231</v>
      </c>
    </row>
    <row r="19" spans="1:13" ht="12.75">
      <c r="A19" s="197" t="s">
        <v>37</v>
      </c>
      <c r="B19" s="198"/>
      <c r="C19" s="198"/>
      <c r="D19" s="198"/>
      <c r="E19" s="198"/>
      <c r="F19" s="198"/>
      <c r="G19" s="198"/>
      <c r="H19" s="199"/>
      <c r="I19" s="1">
        <v>123</v>
      </c>
      <c r="J19" s="7">
        <v>11291406</v>
      </c>
      <c r="K19" s="7">
        <v>4553089</v>
      </c>
      <c r="L19" s="7">
        <v>11595355</v>
      </c>
      <c r="M19" s="7">
        <v>4617891</v>
      </c>
    </row>
    <row r="20" spans="1:13" ht="12.75">
      <c r="A20" s="203" t="s">
        <v>74</v>
      </c>
      <c r="B20" s="204"/>
      <c r="C20" s="204"/>
      <c r="D20" s="204"/>
      <c r="E20" s="204"/>
      <c r="F20" s="204"/>
      <c r="G20" s="204"/>
      <c r="H20" s="205"/>
      <c r="I20" s="1">
        <v>124</v>
      </c>
      <c r="J20" s="7">
        <v>14299882</v>
      </c>
      <c r="K20" s="7">
        <v>4815503</v>
      </c>
      <c r="L20" s="7">
        <v>13865699</v>
      </c>
      <c r="M20" s="7">
        <v>4540313</v>
      </c>
    </row>
    <row r="21" spans="1:13" ht="12.75">
      <c r="A21" s="203" t="s">
        <v>75</v>
      </c>
      <c r="B21" s="204"/>
      <c r="C21" s="204"/>
      <c r="D21" s="204"/>
      <c r="E21" s="204"/>
      <c r="F21" s="204"/>
      <c r="G21" s="204"/>
      <c r="H21" s="205"/>
      <c r="I21" s="1">
        <v>125</v>
      </c>
      <c r="J21" s="7">
        <v>21803093</v>
      </c>
      <c r="K21" s="7">
        <v>6951652</v>
      </c>
      <c r="L21" s="7">
        <v>22928794</v>
      </c>
      <c r="M21" s="7">
        <v>6681342</v>
      </c>
    </row>
    <row r="22" spans="1:13" ht="12.75">
      <c r="A22" s="203" t="s">
        <v>14</v>
      </c>
      <c r="B22" s="204"/>
      <c r="C22" s="204"/>
      <c r="D22" s="204"/>
      <c r="E22" s="204"/>
      <c r="F22" s="204"/>
      <c r="G22" s="204"/>
      <c r="H22" s="205"/>
      <c r="I22" s="1">
        <v>126</v>
      </c>
      <c r="J22" s="50">
        <v>62820</v>
      </c>
      <c r="K22" s="50">
        <v>0</v>
      </c>
      <c r="L22" s="50">
        <f>SUM(L23:L24)</f>
        <v>39915</v>
      </c>
      <c r="M22" s="50">
        <v>39915</v>
      </c>
    </row>
    <row r="23" spans="1:13" ht="12.75">
      <c r="A23" s="197" t="s">
        <v>89</v>
      </c>
      <c r="B23" s="198"/>
      <c r="C23" s="198"/>
      <c r="D23" s="198"/>
      <c r="E23" s="198"/>
      <c r="F23" s="198"/>
      <c r="G23" s="198"/>
      <c r="H23" s="199"/>
      <c r="I23" s="1">
        <v>127</v>
      </c>
      <c r="J23" s="7"/>
      <c r="K23" s="7">
        <v>0</v>
      </c>
      <c r="L23" s="7"/>
      <c r="M23" s="7">
        <v>0</v>
      </c>
    </row>
    <row r="24" spans="1:13" ht="12.75">
      <c r="A24" s="197" t="s">
        <v>90</v>
      </c>
      <c r="B24" s="198"/>
      <c r="C24" s="198"/>
      <c r="D24" s="198"/>
      <c r="E24" s="198"/>
      <c r="F24" s="198"/>
      <c r="G24" s="198"/>
      <c r="H24" s="199"/>
      <c r="I24" s="1">
        <v>128</v>
      </c>
      <c r="J24" s="7">
        <v>62820</v>
      </c>
      <c r="K24" s="7">
        <v>0</v>
      </c>
      <c r="L24" s="7">
        <v>39915</v>
      </c>
      <c r="M24" s="7">
        <v>39915</v>
      </c>
    </row>
    <row r="25" spans="1:13" ht="12.75">
      <c r="A25" s="203" t="s">
        <v>76</v>
      </c>
      <c r="B25" s="204"/>
      <c r="C25" s="204"/>
      <c r="D25" s="204"/>
      <c r="E25" s="204"/>
      <c r="F25" s="204"/>
      <c r="G25" s="204"/>
      <c r="H25" s="205"/>
      <c r="I25" s="1">
        <v>129</v>
      </c>
      <c r="J25" s="7"/>
      <c r="K25" s="7">
        <v>0</v>
      </c>
      <c r="L25" s="7">
        <v>5000000</v>
      </c>
      <c r="M25" s="7">
        <v>3000000</v>
      </c>
    </row>
    <row r="26" spans="1:13" ht="12.75">
      <c r="A26" s="203" t="s">
        <v>28</v>
      </c>
      <c r="B26" s="204"/>
      <c r="C26" s="204"/>
      <c r="D26" s="204"/>
      <c r="E26" s="204"/>
      <c r="F26" s="204"/>
      <c r="G26" s="204"/>
      <c r="H26" s="205"/>
      <c r="I26" s="1">
        <v>130</v>
      </c>
      <c r="J26" s="7">
        <v>2526430</v>
      </c>
      <c r="K26" s="7">
        <v>19999</v>
      </c>
      <c r="L26" s="7">
        <v>249916</v>
      </c>
      <c r="M26" s="7">
        <v>54439</v>
      </c>
    </row>
    <row r="27" spans="1:13" ht="12.75">
      <c r="A27" s="203" t="s">
        <v>143</v>
      </c>
      <c r="B27" s="204"/>
      <c r="C27" s="204"/>
      <c r="D27" s="204"/>
      <c r="E27" s="204"/>
      <c r="F27" s="204"/>
      <c r="G27" s="204"/>
      <c r="H27" s="205"/>
      <c r="I27" s="1">
        <v>131</v>
      </c>
      <c r="J27" s="50">
        <v>8568645</v>
      </c>
      <c r="K27" s="50">
        <v>2555597</v>
      </c>
      <c r="L27" s="50">
        <f>SUM(L28:L32)</f>
        <v>8416302</v>
      </c>
      <c r="M27" s="50">
        <v>3548461</v>
      </c>
    </row>
    <row r="28" spans="1:13" ht="12.75">
      <c r="A28" s="203" t="s">
        <v>263</v>
      </c>
      <c r="B28" s="204"/>
      <c r="C28" s="204"/>
      <c r="D28" s="204"/>
      <c r="E28" s="204"/>
      <c r="F28" s="204"/>
      <c r="G28" s="204"/>
      <c r="H28" s="205"/>
      <c r="I28" s="1">
        <v>132</v>
      </c>
      <c r="J28" s="7">
        <v>207495</v>
      </c>
      <c r="K28" s="7">
        <v>6667</v>
      </c>
      <c r="L28" s="7">
        <v>270340</v>
      </c>
      <c r="M28" s="7">
        <v>10908</v>
      </c>
    </row>
    <row r="29" spans="1:13" ht="12.75">
      <c r="A29" s="203" t="s">
        <v>264</v>
      </c>
      <c r="B29" s="204"/>
      <c r="C29" s="204"/>
      <c r="D29" s="204"/>
      <c r="E29" s="204"/>
      <c r="F29" s="204"/>
      <c r="G29" s="204"/>
      <c r="H29" s="205"/>
      <c r="I29" s="1">
        <v>133</v>
      </c>
      <c r="J29" s="7">
        <v>8361150</v>
      </c>
      <c r="K29" s="7">
        <v>2548930</v>
      </c>
      <c r="L29" s="7">
        <v>8145962</v>
      </c>
      <c r="M29" s="7">
        <v>3537553</v>
      </c>
    </row>
    <row r="30" spans="1:13" ht="12.75">
      <c r="A30" s="203" t="s">
        <v>91</v>
      </c>
      <c r="B30" s="204"/>
      <c r="C30" s="204"/>
      <c r="D30" s="204"/>
      <c r="E30" s="204"/>
      <c r="F30" s="204"/>
      <c r="G30" s="204"/>
      <c r="H30" s="205"/>
      <c r="I30" s="1">
        <v>134</v>
      </c>
      <c r="J30" s="7"/>
      <c r="K30" s="7">
        <v>0</v>
      </c>
      <c r="L30" s="7"/>
      <c r="M30" s="7">
        <v>0</v>
      </c>
    </row>
    <row r="31" spans="1:13" ht="12.75">
      <c r="A31" s="203" t="s">
        <v>153</v>
      </c>
      <c r="B31" s="204"/>
      <c r="C31" s="204"/>
      <c r="D31" s="204"/>
      <c r="E31" s="204"/>
      <c r="F31" s="204"/>
      <c r="G31" s="204"/>
      <c r="H31" s="205"/>
      <c r="I31" s="1">
        <v>135</v>
      </c>
      <c r="J31" s="7"/>
      <c r="K31" s="7">
        <v>0</v>
      </c>
      <c r="L31" s="7"/>
      <c r="M31" s="7">
        <v>0</v>
      </c>
    </row>
    <row r="32" spans="1:13" ht="12.75">
      <c r="A32" s="203" t="s">
        <v>92</v>
      </c>
      <c r="B32" s="204"/>
      <c r="C32" s="204"/>
      <c r="D32" s="204"/>
      <c r="E32" s="204"/>
      <c r="F32" s="204"/>
      <c r="G32" s="204"/>
      <c r="H32" s="205"/>
      <c r="I32" s="1">
        <v>136</v>
      </c>
      <c r="J32" s="7"/>
      <c r="K32" s="7">
        <v>0</v>
      </c>
      <c r="L32" s="7"/>
      <c r="M32" s="7">
        <v>0</v>
      </c>
    </row>
    <row r="33" spans="1:13" ht="12.75">
      <c r="A33" s="203" t="s">
        <v>144</v>
      </c>
      <c r="B33" s="204"/>
      <c r="C33" s="204"/>
      <c r="D33" s="204"/>
      <c r="E33" s="204"/>
      <c r="F33" s="204"/>
      <c r="G33" s="204"/>
      <c r="H33" s="205"/>
      <c r="I33" s="1">
        <v>137</v>
      </c>
      <c r="J33" s="50">
        <v>8562325</v>
      </c>
      <c r="K33" s="50">
        <v>2691691</v>
      </c>
      <c r="L33" s="50">
        <f>SUM(L34:L37)</f>
        <v>7338877</v>
      </c>
      <c r="M33" s="50">
        <v>2908609</v>
      </c>
    </row>
    <row r="34" spans="1:13" ht="12.75">
      <c r="A34" s="203" t="s">
        <v>39</v>
      </c>
      <c r="B34" s="204"/>
      <c r="C34" s="204"/>
      <c r="D34" s="204"/>
      <c r="E34" s="204"/>
      <c r="F34" s="204"/>
      <c r="G34" s="204"/>
      <c r="H34" s="205"/>
      <c r="I34" s="1">
        <v>138</v>
      </c>
      <c r="J34" s="7">
        <v>2770</v>
      </c>
      <c r="K34" s="7">
        <v>2447</v>
      </c>
      <c r="L34" s="7">
        <v>76130</v>
      </c>
      <c r="M34" s="7">
        <v>54378</v>
      </c>
    </row>
    <row r="35" spans="1:13" ht="12.75">
      <c r="A35" s="203" t="s">
        <v>38</v>
      </c>
      <c r="B35" s="204"/>
      <c r="C35" s="204"/>
      <c r="D35" s="204"/>
      <c r="E35" s="204"/>
      <c r="F35" s="204"/>
      <c r="G35" s="204"/>
      <c r="H35" s="205"/>
      <c r="I35" s="1">
        <v>139</v>
      </c>
      <c r="J35" s="7">
        <v>8559555</v>
      </c>
      <c r="K35" s="7">
        <v>2689244</v>
      </c>
      <c r="L35" s="7">
        <v>7262747</v>
      </c>
      <c r="M35" s="7">
        <v>2854231</v>
      </c>
    </row>
    <row r="36" spans="1:13" ht="12.75">
      <c r="A36" s="203" t="s">
        <v>154</v>
      </c>
      <c r="B36" s="204"/>
      <c r="C36" s="204"/>
      <c r="D36" s="204"/>
      <c r="E36" s="204"/>
      <c r="F36" s="204"/>
      <c r="G36" s="204"/>
      <c r="H36" s="205"/>
      <c r="I36" s="1">
        <v>140</v>
      </c>
      <c r="J36" s="7"/>
      <c r="K36" s="7"/>
      <c r="L36" s="7"/>
      <c r="M36" s="7"/>
    </row>
    <row r="37" spans="1:13" ht="12.75">
      <c r="A37" s="203" t="s">
        <v>40</v>
      </c>
      <c r="B37" s="204"/>
      <c r="C37" s="204"/>
      <c r="D37" s="204"/>
      <c r="E37" s="204"/>
      <c r="F37" s="204"/>
      <c r="G37" s="204"/>
      <c r="H37" s="205"/>
      <c r="I37" s="1">
        <v>141</v>
      </c>
      <c r="J37" s="7"/>
      <c r="K37" s="7"/>
      <c r="L37" s="7"/>
      <c r="M37" s="7"/>
    </row>
    <row r="38" spans="1:13" ht="12.75">
      <c r="A38" s="203" t="s">
        <v>128</v>
      </c>
      <c r="B38" s="204"/>
      <c r="C38" s="204"/>
      <c r="D38" s="204"/>
      <c r="E38" s="204"/>
      <c r="F38" s="204"/>
      <c r="G38" s="204"/>
      <c r="H38" s="205"/>
      <c r="I38" s="1">
        <v>142</v>
      </c>
      <c r="J38" s="7"/>
      <c r="K38" s="7"/>
      <c r="L38" s="7"/>
      <c r="M38" s="7"/>
    </row>
    <row r="39" spans="1:13" ht="12.75">
      <c r="A39" s="203" t="s">
        <v>129</v>
      </c>
      <c r="B39" s="204"/>
      <c r="C39" s="204"/>
      <c r="D39" s="204"/>
      <c r="E39" s="204"/>
      <c r="F39" s="204"/>
      <c r="G39" s="204"/>
      <c r="H39" s="205"/>
      <c r="I39" s="1">
        <v>143</v>
      </c>
      <c r="J39" s="7"/>
      <c r="K39" s="7"/>
      <c r="L39" s="7"/>
      <c r="M39" s="7"/>
    </row>
    <row r="40" spans="1:13" ht="12.75">
      <c r="A40" s="203" t="s">
        <v>155</v>
      </c>
      <c r="B40" s="204"/>
      <c r="C40" s="204"/>
      <c r="D40" s="204"/>
      <c r="E40" s="204"/>
      <c r="F40" s="204"/>
      <c r="G40" s="204"/>
      <c r="H40" s="205"/>
      <c r="I40" s="1">
        <v>144</v>
      </c>
      <c r="J40" s="7"/>
      <c r="K40" s="7"/>
      <c r="L40" s="7"/>
      <c r="M40" s="7"/>
    </row>
    <row r="41" spans="1:13" ht="12.75">
      <c r="A41" s="203" t="s">
        <v>156</v>
      </c>
      <c r="B41" s="204"/>
      <c r="C41" s="204"/>
      <c r="D41" s="204"/>
      <c r="E41" s="204"/>
      <c r="F41" s="204"/>
      <c r="G41" s="204"/>
      <c r="H41" s="205"/>
      <c r="I41" s="1">
        <v>145</v>
      </c>
      <c r="J41" s="7"/>
      <c r="K41" s="7"/>
      <c r="L41" s="7"/>
      <c r="M41" s="7"/>
    </row>
    <row r="42" spans="1:13" ht="12.75">
      <c r="A42" s="203" t="s">
        <v>145</v>
      </c>
      <c r="B42" s="204"/>
      <c r="C42" s="204"/>
      <c r="D42" s="204"/>
      <c r="E42" s="204"/>
      <c r="F42" s="204"/>
      <c r="G42" s="204"/>
      <c r="H42" s="205"/>
      <c r="I42" s="1">
        <v>146</v>
      </c>
      <c r="J42" s="50">
        <f>J7+J27+J38+J40</f>
        <v>652234171</v>
      </c>
      <c r="K42" s="50">
        <f>K7+K27+K38+K40</f>
        <v>275377738</v>
      </c>
      <c r="L42" s="50">
        <f>L7+L27+L38+L40</f>
        <v>694887241</v>
      </c>
      <c r="M42" s="50">
        <f>M7+M27+M38+M40</f>
        <v>239734874</v>
      </c>
    </row>
    <row r="43" spans="1:13" ht="12.75">
      <c r="A43" s="203" t="s">
        <v>146</v>
      </c>
      <c r="B43" s="204"/>
      <c r="C43" s="204"/>
      <c r="D43" s="204"/>
      <c r="E43" s="204"/>
      <c r="F43" s="204"/>
      <c r="G43" s="204"/>
      <c r="H43" s="205"/>
      <c r="I43" s="1">
        <v>147</v>
      </c>
      <c r="J43" s="50">
        <f>J10+J33+J39+J41</f>
        <v>625060345</v>
      </c>
      <c r="K43" s="50">
        <f>K10+K33+K39+K41</f>
        <v>264824822</v>
      </c>
      <c r="L43" s="50">
        <f>L10+L33+L39+L41</f>
        <v>662239889</v>
      </c>
      <c r="M43" s="50">
        <f>M10+M33+M39+M41</f>
        <v>228686497</v>
      </c>
    </row>
    <row r="44" spans="1:13" ht="12.75">
      <c r="A44" s="203" t="s">
        <v>165</v>
      </c>
      <c r="B44" s="204"/>
      <c r="C44" s="204"/>
      <c r="D44" s="204"/>
      <c r="E44" s="204"/>
      <c r="F44" s="204"/>
      <c r="G44" s="204"/>
      <c r="H44" s="205"/>
      <c r="I44" s="1">
        <v>148</v>
      </c>
      <c r="J44" s="50">
        <f>J42-J43</f>
        <v>27173826</v>
      </c>
      <c r="K44" s="50">
        <f>K42-K43</f>
        <v>10552916</v>
      </c>
      <c r="L44" s="50">
        <f>L42-L43</f>
        <v>32647352</v>
      </c>
      <c r="M44" s="50">
        <f>M42-M43</f>
        <v>11048377</v>
      </c>
    </row>
    <row r="45" spans="1:13" ht="12.75">
      <c r="A45" s="212" t="s">
        <v>148</v>
      </c>
      <c r="B45" s="213"/>
      <c r="C45" s="213"/>
      <c r="D45" s="213"/>
      <c r="E45" s="213"/>
      <c r="F45" s="213"/>
      <c r="G45" s="213"/>
      <c r="H45" s="214"/>
      <c r="I45" s="1">
        <v>149</v>
      </c>
      <c r="J45" s="50">
        <f>IF(J42&gt;J43,J42-J43,0)</f>
        <v>27173826</v>
      </c>
      <c r="K45" s="50">
        <f>IF(K42&gt;K43,K42-K43,0)</f>
        <v>10552916</v>
      </c>
      <c r="L45" s="50">
        <f>IF(L42&gt;L43,L42-L43,0)</f>
        <v>32647352</v>
      </c>
      <c r="M45" s="50">
        <f>IF(M42&gt;M43,M42-M43,0)</f>
        <v>11048377</v>
      </c>
    </row>
    <row r="46" spans="1:13" ht="12.75">
      <c r="A46" s="212" t="s">
        <v>149</v>
      </c>
      <c r="B46" s="213"/>
      <c r="C46" s="213"/>
      <c r="D46" s="213"/>
      <c r="E46" s="213"/>
      <c r="F46" s="213"/>
      <c r="G46" s="213"/>
      <c r="H46" s="214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</row>
    <row r="47" spans="1:13" ht="12.75">
      <c r="A47" s="203" t="s">
        <v>147</v>
      </c>
      <c r="B47" s="204"/>
      <c r="C47" s="204"/>
      <c r="D47" s="204"/>
      <c r="E47" s="204"/>
      <c r="F47" s="204"/>
      <c r="G47" s="204"/>
      <c r="H47" s="205"/>
      <c r="I47" s="1">
        <v>151</v>
      </c>
      <c r="J47" s="7">
        <v>5434765</v>
      </c>
      <c r="K47" s="7">
        <v>2110583</v>
      </c>
      <c r="L47" s="7">
        <v>5876523</v>
      </c>
      <c r="M47" s="7">
        <v>1988708</v>
      </c>
    </row>
    <row r="48" spans="1:13" ht="12.75">
      <c r="A48" s="203" t="s">
        <v>166</v>
      </c>
      <c r="B48" s="204"/>
      <c r="C48" s="204"/>
      <c r="D48" s="204"/>
      <c r="E48" s="204"/>
      <c r="F48" s="204"/>
      <c r="G48" s="204"/>
      <c r="H48" s="205"/>
      <c r="I48" s="1">
        <v>152</v>
      </c>
      <c r="J48" s="50">
        <f>J44-J47</f>
        <v>21739061</v>
      </c>
      <c r="K48" s="50">
        <f>K44-K47</f>
        <v>8442333</v>
      </c>
      <c r="L48" s="50">
        <f>L44-L47</f>
        <v>26770829</v>
      </c>
      <c r="M48" s="50">
        <f>M44-M47</f>
        <v>9059669</v>
      </c>
    </row>
    <row r="49" spans="1:13" ht="12.75">
      <c r="A49" s="212" t="s">
        <v>125</v>
      </c>
      <c r="B49" s="213"/>
      <c r="C49" s="213"/>
      <c r="D49" s="213"/>
      <c r="E49" s="213"/>
      <c r="F49" s="213"/>
      <c r="G49" s="213"/>
      <c r="H49" s="214"/>
      <c r="I49" s="1">
        <v>153</v>
      </c>
      <c r="J49" s="50">
        <f>IF(J48&gt;0,J48,0)</f>
        <v>21739061</v>
      </c>
      <c r="K49" s="50">
        <f>IF(K48&gt;0,K48,0)</f>
        <v>8442333</v>
      </c>
      <c r="L49" s="50">
        <f>IF(L48&gt;0,L48,0)</f>
        <v>26770829</v>
      </c>
      <c r="M49" s="50">
        <f>IF(M48&gt;0,M48,0)</f>
        <v>9059669</v>
      </c>
    </row>
    <row r="50" spans="1:13" ht="12.75">
      <c r="A50" s="233" t="s">
        <v>150</v>
      </c>
      <c r="B50" s="234"/>
      <c r="C50" s="234"/>
      <c r="D50" s="234"/>
      <c r="E50" s="234"/>
      <c r="F50" s="234"/>
      <c r="G50" s="234"/>
      <c r="H50" s="235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09" t="s">
        <v>240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</row>
    <row r="52" spans="1:13" ht="12.75" customHeight="1">
      <c r="A52" s="200" t="s">
        <v>120</v>
      </c>
      <c r="B52" s="201"/>
      <c r="C52" s="201"/>
      <c r="D52" s="201"/>
      <c r="E52" s="201"/>
      <c r="F52" s="201"/>
      <c r="G52" s="201"/>
      <c r="H52" s="201"/>
      <c r="I52" s="52"/>
      <c r="J52" s="52"/>
      <c r="K52" s="52"/>
      <c r="L52" s="52"/>
      <c r="M52" s="59"/>
    </row>
    <row r="53" spans="1:13" ht="12.75">
      <c r="A53" s="236" t="s">
        <v>163</v>
      </c>
      <c r="B53" s="237"/>
      <c r="C53" s="237"/>
      <c r="D53" s="237"/>
      <c r="E53" s="237"/>
      <c r="F53" s="237"/>
      <c r="G53" s="237"/>
      <c r="H53" s="238"/>
      <c r="I53" s="1">
        <v>155</v>
      </c>
      <c r="J53" s="7"/>
      <c r="K53" s="7"/>
      <c r="L53" s="7"/>
      <c r="M53" s="7"/>
    </row>
    <row r="54" spans="1:13" ht="12.75">
      <c r="A54" s="236" t="s">
        <v>164</v>
      </c>
      <c r="B54" s="237"/>
      <c r="C54" s="237"/>
      <c r="D54" s="237"/>
      <c r="E54" s="237"/>
      <c r="F54" s="237"/>
      <c r="G54" s="237"/>
      <c r="H54" s="238"/>
      <c r="I54" s="1">
        <v>156</v>
      </c>
      <c r="J54" s="8"/>
      <c r="K54" s="8"/>
      <c r="L54" s="8"/>
      <c r="M54" s="8"/>
    </row>
    <row r="55" spans="1:13" ht="12.75" customHeight="1">
      <c r="A55" s="209" t="s">
        <v>122</v>
      </c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</row>
    <row r="56" spans="1:13" ht="12.75">
      <c r="A56" s="200" t="s">
        <v>134</v>
      </c>
      <c r="B56" s="201"/>
      <c r="C56" s="201"/>
      <c r="D56" s="201"/>
      <c r="E56" s="201"/>
      <c r="F56" s="201"/>
      <c r="G56" s="201"/>
      <c r="H56" s="202"/>
      <c r="I56" s="9">
        <v>157</v>
      </c>
      <c r="J56" s="6">
        <f>J48</f>
        <v>21739061</v>
      </c>
      <c r="K56" s="6">
        <f>K48</f>
        <v>8442333</v>
      </c>
      <c r="L56" s="6">
        <f>L48</f>
        <v>26770829</v>
      </c>
      <c r="M56" s="6">
        <f>M48</f>
        <v>9059669</v>
      </c>
    </row>
    <row r="57" spans="1:13" ht="12.75">
      <c r="A57" s="203" t="s">
        <v>151</v>
      </c>
      <c r="B57" s="204"/>
      <c r="C57" s="204"/>
      <c r="D57" s="204"/>
      <c r="E57" s="204"/>
      <c r="F57" s="204"/>
      <c r="G57" s="204"/>
      <c r="H57" s="205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03" t="s">
        <v>157</v>
      </c>
      <c r="B58" s="204"/>
      <c r="C58" s="204"/>
      <c r="D58" s="204"/>
      <c r="E58" s="204"/>
      <c r="F58" s="204"/>
      <c r="G58" s="204"/>
      <c r="H58" s="205"/>
      <c r="I58" s="1">
        <v>159</v>
      </c>
      <c r="J58" s="7"/>
      <c r="K58" s="7"/>
      <c r="L58" s="7"/>
      <c r="M58" s="7"/>
    </row>
    <row r="59" spans="1:13" ht="12.75">
      <c r="A59" s="203" t="s">
        <v>158</v>
      </c>
      <c r="B59" s="204"/>
      <c r="C59" s="204"/>
      <c r="D59" s="204"/>
      <c r="E59" s="204"/>
      <c r="F59" s="204"/>
      <c r="G59" s="204"/>
      <c r="H59" s="205"/>
      <c r="I59" s="1">
        <v>160</v>
      </c>
      <c r="J59" s="7"/>
      <c r="K59" s="7"/>
      <c r="L59" s="7"/>
      <c r="M59" s="7"/>
    </row>
    <row r="60" spans="1:13" ht="12.75">
      <c r="A60" s="203" t="s">
        <v>26</v>
      </c>
      <c r="B60" s="204"/>
      <c r="C60" s="204"/>
      <c r="D60" s="204"/>
      <c r="E60" s="204"/>
      <c r="F60" s="204"/>
      <c r="G60" s="204"/>
      <c r="H60" s="205"/>
      <c r="I60" s="1">
        <v>161</v>
      </c>
      <c r="J60" s="7"/>
      <c r="K60" s="7"/>
      <c r="L60" s="7"/>
      <c r="M60" s="7"/>
    </row>
    <row r="61" spans="1:13" ht="12.75">
      <c r="A61" s="203" t="s">
        <v>159</v>
      </c>
      <c r="B61" s="204"/>
      <c r="C61" s="204"/>
      <c r="D61" s="204"/>
      <c r="E61" s="204"/>
      <c r="F61" s="204"/>
      <c r="G61" s="204"/>
      <c r="H61" s="205"/>
      <c r="I61" s="1">
        <v>162</v>
      </c>
      <c r="J61" s="7"/>
      <c r="K61" s="7"/>
      <c r="L61" s="7"/>
      <c r="M61" s="7"/>
    </row>
    <row r="62" spans="1:13" ht="12.75">
      <c r="A62" s="203" t="s">
        <v>160</v>
      </c>
      <c r="B62" s="204"/>
      <c r="C62" s="204"/>
      <c r="D62" s="204"/>
      <c r="E62" s="204"/>
      <c r="F62" s="204"/>
      <c r="G62" s="204"/>
      <c r="H62" s="205"/>
      <c r="I62" s="1">
        <v>163</v>
      </c>
      <c r="J62" s="7"/>
      <c r="K62" s="7"/>
      <c r="L62" s="7"/>
      <c r="M62" s="7"/>
    </row>
    <row r="63" spans="1:13" ht="12.75">
      <c r="A63" s="203" t="s">
        <v>161</v>
      </c>
      <c r="B63" s="204"/>
      <c r="C63" s="204"/>
      <c r="D63" s="204"/>
      <c r="E63" s="204"/>
      <c r="F63" s="204"/>
      <c r="G63" s="204"/>
      <c r="H63" s="205"/>
      <c r="I63" s="1">
        <v>164</v>
      </c>
      <c r="J63" s="7"/>
      <c r="K63" s="7"/>
      <c r="L63" s="7"/>
      <c r="M63" s="7"/>
    </row>
    <row r="64" spans="1:13" ht="12.75">
      <c r="A64" s="203" t="s">
        <v>162</v>
      </c>
      <c r="B64" s="204"/>
      <c r="C64" s="204"/>
      <c r="D64" s="204"/>
      <c r="E64" s="204"/>
      <c r="F64" s="204"/>
      <c r="G64" s="204"/>
      <c r="H64" s="205"/>
      <c r="I64" s="1">
        <v>165</v>
      </c>
      <c r="J64" s="7"/>
      <c r="K64" s="7"/>
      <c r="L64" s="7"/>
      <c r="M64" s="7"/>
    </row>
    <row r="65" spans="1:13" ht="12.75">
      <c r="A65" s="203" t="s">
        <v>152</v>
      </c>
      <c r="B65" s="204"/>
      <c r="C65" s="204"/>
      <c r="D65" s="204"/>
      <c r="E65" s="204"/>
      <c r="F65" s="204"/>
      <c r="G65" s="204"/>
      <c r="H65" s="205"/>
      <c r="I65" s="1">
        <v>166</v>
      </c>
      <c r="J65" s="7"/>
      <c r="K65" s="7"/>
      <c r="L65" s="7"/>
      <c r="M65" s="7"/>
    </row>
    <row r="66" spans="1:13" ht="12.75">
      <c r="A66" s="203" t="s">
        <v>126</v>
      </c>
      <c r="B66" s="204"/>
      <c r="C66" s="204"/>
      <c r="D66" s="204"/>
      <c r="E66" s="204"/>
      <c r="F66" s="204"/>
      <c r="G66" s="204"/>
      <c r="H66" s="205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203" t="s">
        <v>127</v>
      </c>
      <c r="B67" s="204"/>
      <c r="C67" s="204"/>
      <c r="D67" s="204"/>
      <c r="E67" s="204"/>
      <c r="F67" s="204"/>
      <c r="G67" s="204"/>
      <c r="H67" s="205"/>
      <c r="I67" s="1">
        <v>168</v>
      </c>
      <c r="J67" s="58">
        <f>J56+J66</f>
        <v>21739061</v>
      </c>
      <c r="K67" s="58">
        <f>K56+K66</f>
        <v>8442333</v>
      </c>
      <c r="L67" s="58">
        <f>L56+L66</f>
        <v>26770829</v>
      </c>
      <c r="M67" s="58">
        <f>M56+M66</f>
        <v>9059669</v>
      </c>
    </row>
    <row r="68" spans="1:13" ht="12.75" customHeight="1">
      <c r="A68" s="242" t="s">
        <v>241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ht="12.75" customHeight="1">
      <c r="A69" s="244" t="s">
        <v>121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</row>
    <row r="70" spans="1:13" ht="12.75">
      <c r="A70" s="236" t="s">
        <v>163</v>
      </c>
      <c r="B70" s="237"/>
      <c r="C70" s="237"/>
      <c r="D70" s="237"/>
      <c r="E70" s="237"/>
      <c r="F70" s="237"/>
      <c r="G70" s="237"/>
      <c r="H70" s="238"/>
      <c r="I70" s="1">
        <v>169</v>
      </c>
      <c r="J70" s="7"/>
      <c r="K70" s="7"/>
      <c r="L70" s="7"/>
      <c r="M70" s="7"/>
    </row>
    <row r="71" spans="1:13" ht="12.75">
      <c r="A71" s="239" t="s">
        <v>164</v>
      </c>
      <c r="B71" s="240"/>
      <c r="C71" s="240"/>
      <c r="D71" s="240"/>
      <c r="E71" s="240"/>
      <c r="F71" s="240"/>
      <c r="G71" s="240"/>
      <c r="H71" s="241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62:H62"/>
    <mergeCell ref="A51:M51"/>
    <mergeCell ref="A52:H52"/>
    <mergeCell ref="A58:H58"/>
    <mergeCell ref="A59:H59"/>
    <mergeCell ref="A61:H61"/>
    <mergeCell ref="A57:H57"/>
    <mergeCell ref="A60:H60"/>
    <mergeCell ref="A71:H71"/>
    <mergeCell ref="A65:H65"/>
    <mergeCell ref="A66:H66"/>
    <mergeCell ref="A67:H67"/>
    <mergeCell ref="A68:M68"/>
    <mergeCell ref="A70:H70"/>
    <mergeCell ref="A69:M69"/>
    <mergeCell ref="A63:H63"/>
    <mergeCell ref="A64:H64"/>
    <mergeCell ref="A49:H49"/>
    <mergeCell ref="A50:H50"/>
    <mergeCell ref="A56:H56"/>
    <mergeCell ref="A55:M55"/>
    <mergeCell ref="A53:H53"/>
    <mergeCell ref="A54:H54"/>
    <mergeCell ref="A43:H43"/>
    <mergeCell ref="A44:H44"/>
    <mergeCell ref="A45:H45"/>
    <mergeCell ref="A46:H46"/>
    <mergeCell ref="A47:H47"/>
    <mergeCell ref="A48:H48"/>
    <mergeCell ref="A27:H27"/>
    <mergeCell ref="A28:H28"/>
    <mergeCell ref="A29:H29"/>
    <mergeCell ref="A30:H30"/>
    <mergeCell ref="A37:H37"/>
    <mergeCell ref="A38:H38"/>
    <mergeCell ref="A41:H41"/>
    <mergeCell ref="A42:H42"/>
    <mergeCell ref="A31:H31"/>
    <mergeCell ref="A32:H32"/>
    <mergeCell ref="A33:H33"/>
    <mergeCell ref="A34:H34"/>
    <mergeCell ref="A39:H39"/>
    <mergeCell ref="A40:H40"/>
    <mergeCell ref="A35:H35"/>
    <mergeCell ref="A36:H36"/>
    <mergeCell ref="A15:H15"/>
    <mergeCell ref="A16:H16"/>
    <mergeCell ref="A23:H23"/>
    <mergeCell ref="A24:H24"/>
    <mergeCell ref="A25:H25"/>
    <mergeCell ref="A26:H26"/>
    <mergeCell ref="A19:H19"/>
    <mergeCell ref="A20:H20"/>
    <mergeCell ref="A21:H21"/>
    <mergeCell ref="A22:H22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6:H6"/>
    <mergeCell ref="J4:K4"/>
    <mergeCell ref="L4:M4"/>
    <mergeCell ref="A5:H5"/>
    <mergeCell ref="A3:M3"/>
    <mergeCell ref="A4:H4"/>
  </mergeCells>
  <dataValidations count="4">
    <dataValidation type="whole" operator="notEqual" allowBlank="1" showInputMessage="1" showErrorMessage="1" errorTitle="Pogrešan unos" error="Mogu se unijeti samo cjelobrojne vrijednosti." sqref="K56:M57 J70:L71 J53:L54 J56:J67 K66:M6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 M29 M3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12:J46 K26 K12:M22 J48:M50 K27:M27 M26 K33:M33 K28:L32 K34:L41 M28 J7:M10 L23:L26 K23:K24 M35">
      <formula1>0</formula1>
    </dataValidation>
    <dataValidation allowBlank="1" sqref="K25"/>
  </dataValidations>
  <printOptions/>
  <pageMargins left="0.48" right="0.15748031496062992" top="0.31" bottom="0.14" header="0.18" footer="0.1"/>
  <pageSetup horizontalDpi="600" verticalDpi="600" orientation="portrait" paperSize="9" scale="87" r:id="rId1"/>
  <ignoredErrors>
    <ignoredError sqref="J56:M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6" width="9.140625" style="49" customWidth="1"/>
    <col min="7" max="7" width="8.28125" style="49" customWidth="1"/>
    <col min="8" max="8" width="0.42578125" style="49" customWidth="1"/>
    <col min="9" max="9" width="7.140625" style="49" customWidth="1"/>
    <col min="10" max="10" width="13.140625" style="49" customWidth="1"/>
    <col min="11" max="11" width="14.00390625" style="49" customWidth="1"/>
    <col min="12" max="16384" width="9.140625" style="49" customWidth="1"/>
  </cols>
  <sheetData>
    <row r="1" spans="1:11" ht="12.75" customHeight="1">
      <c r="A1" s="254" t="s">
        <v>265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55" t="s">
        <v>306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>
      <c r="A3" s="256" t="s">
        <v>262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ht="33.75">
      <c r="A4" s="257" t="s">
        <v>32</v>
      </c>
      <c r="B4" s="257"/>
      <c r="C4" s="257"/>
      <c r="D4" s="257"/>
      <c r="E4" s="257"/>
      <c r="F4" s="257"/>
      <c r="G4" s="257"/>
      <c r="H4" s="257"/>
      <c r="I4" s="63" t="s">
        <v>208</v>
      </c>
      <c r="J4" s="64" t="s">
        <v>307</v>
      </c>
      <c r="K4" s="64" t="s">
        <v>308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119">
        <v>2</v>
      </c>
      <c r="J5" s="120" t="s">
        <v>211</v>
      </c>
      <c r="K5" s="120" t="s">
        <v>212</v>
      </c>
    </row>
    <row r="6" spans="1:11" ht="12.75">
      <c r="A6" s="209" t="s">
        <v>103</v>
      </c>
      <c r="B6" s="220"/>
      <c r="C6" s="220"/>
      <c r="D6" s="220"/>
      <c r="E6" s="220"/>
      <c r="F6" s="220"/>
      <c r="G6" s="220"/>
      <c r="H6" s="220"/>
      <c r="I6" s="247"/>
      <c r="J6" s="247"/>
      <c r="K6" s="248"/>
    </row>
    <row r="7" spans="1:11" ht="12.75">
      <c r="A7" s="197" t="s">
        <v>266</v>
      </c>
      <c r="B7" s="198"/>
      <c r="C7" s="198"/>
      <c r="D7" s="198"/>
      <c r="E7" s="198"/>
      <c r="F7" s="198"/>
      <c r="G7" s="198"/>
      <c r="H7" s="198"/>
      <c r="I7" s="1">
        <v>1</v>
      </c>
      <c r="J7" s="5">
        <v>583668603</v>
      </c>
      <c r="K7" s="7">
        <v>624613681</v>
      </c>
    </row>
    <row r="8" spans="1:11" ht="12.75">
      <c r="A8" s="197" t="s">
        <v>267</v>
      </c>
      <c r="B8" s="198"/>
      <c r="C8" s="198"/>
      <c r="D8" s="198"/>
      <c r="E8" s="198"/>
      <c r="F8" s="198"/>
      <c r="G8" s="198"/>
      <c r="H8" s="198"/>
      <c r="I8" s="1">
        <v>2</v>
      </c>
      <c r="J8" s="5"/>
      <c r="K8" s="7"/>
    </row>
    <row r="9" spans="1:11" ht="12.75">
      <c r="A9" s="197" t="s">
        <v>268</v>
      </c>
      <c r="B9" s="198"/>
      <c r="C9" s="198"/>
      <c r="D9" s="198"/>
      <c r="E9" s="198"/>
      <c r="F9" s="198"/>
      <c r="G9" s="198"/>
      <c r="H9" s="198"/>
      <c r="I9" s="1">
        <v>3</v>
      </c>
      <c r="J9" s="5">
        <v>37277</v>
      </c>
      <c r="K9" s="7">
        <v>15797</v>
      </c>
    </row>
    <row r="10" spans="1:11" ht="12.75">
      <c r="A10" s="197" t="s">
        <v>269</v>
      </c>
      <c r="B10" s="198"/>
      <c r="C10" s="198"/>
      <c r="D10" s="198"/>
      <c r="E10" s="198"/>
      <c r="F10" s="198"/>
      <c r="G10" s="198"/>
      <c r="H10" s="198"/>
      <c r="I10" s="1">
        <v>4</v>
      </c>
      <c r="J10" s="5">
        <v>35505400</v>
      </c>
      <c r="K10" s="7">
        <v>32034355</v>
      </c>
    </row>
    <row r="11" spans="1:11" ht="12.75">
      <c r="A11" s="197" t="s">
        <v>270</v>
      </c>
      <c r="B11" s="198"/>
      <c r="C11" s="198"/>
      <c r="D11" s="198"/>
      <c r="E11" s="198"/>
      <c r="F11" s="198"/>
      <c r="G11" s="198"/>
      <c r="H11" s="198"/>
      <c r="I11" s="1">
        <v>5</v>
      </c>
      <c r="J11" s="5">
        <v>1599163</v>
      </c>
      <c r="K11" s="7">
        <v>2929287</v>
      </c>
    </row>
    <row r="12" spans="1:11" ht="12.75">
      <c r="A12" s="203" t="s">
        <v>271</v>
      </c>
      <c r="B12" s="204"/>
      <c r="C12" s="204"/>
      <c r="D12" s="204"/>
      <c r="E12" s="204"/>
      <c r="F12" s="204"/>
      <c r="G12" s="204"/>
      <c r="H12" s="204"/>
      <c r="I12" s="1">
        <v>6</v>
      </c>
      <c r="J12" s="61">
        <v>620810443</v>
      </c>
      <c r="K12" s="50">
        <f>SUM(K7:K11)</f>
        <v>659593120</v>
      </c>
    </row>
    <row r="13" spans="1:11" ht="12.75">
      <c r="A13" s="197" t="s">
        <v>272</v>
      </c>
      <c r="B13" s="198"/>
      <c r="C13" s="198"/>
      <c r="D13" s="198"/>
      <c r="E13" s="198"/>
      <c r="F13" s="198"/>
      <c r="G13" s="198"/>
      <c r="H13" s="198"/>
      <c r="I13" s="1">
        <v>7</v>
      </c>
      <c r="J13" s="5">
        <v>557906132</v>
      </c>
      <c r="K13" s="7">
        <v>496414109</v>
      </c>
    </row>
    <row r="14" spans="1:11" ht="12.75">
      <c r="A14" s="197" t="s">
        <v>273</v>
      </c>
      <c r="B14" s="198"/>
      <c r="C14" s="198"/>
      <c r="D14" s="198"/>
      <c r="E14" s="198"/>
      <c r="F14" s="198"/>
      <c r="G14" s="198"/>
      <c r="H14" s="198"/>
      <c r="I14" s="1">
        <v>8</v>
      </c>
      <c r="J14" s="5">
        <v>78373092</v>
      </c>
      <c r="K14" s="7">
        <v>81090586</v>
      </c>
    </row>
    <row r="15" spans="1:11" ht="12.75">
      <c r="A15" s="197" t="s">
        <v>274</v>
      </c>
      <c r="B15" s="198"/>
      <c r="C15" s="198"/>
      <c r="D15" s="198"/>
      <c r="E15" s="198"/>
      <c r="F15" s="198"/>
      <c r="G15" s="198"/>
      <c r="H15" s="198"/>
      <c r="I15" s="1">
        <v>9</v>
      </c>
      <c r="J15" s="5">
        <v>1730931</v>
      </c>
      <c r="K15" s="7">
        <v>915150</v>
      </c>
    </row>
    <row r="16" spans="1:11" ht="12.75">
      <c r="A16" s="197" t="s">
        <v>275</v>
      </c>
      <c r="B16" s="198"/>
      <c r="C16" s="198"/>
      <c r="D16" s="198"/>
      <c r="E16" s="198"/>
      <c r="F16" s="198"/>
      <c r="G16" s="198"/>
      <c r="H16" s="198"/>
      <c r="I16" s="1">
        <v>10</v>
      </c>
      <c r="J16" s="5">
        <v>1827714</v>
      </c>
      <c r="K16" s="7">
        <v>551500</v>
      </c>
    </row>
    <row r="17" spans="1:11" ht="12.75">
      <c r="A17" s="197" t="s">
        <v>276</v>
      </c>
      <c r="B17" s="198"/>
      <c r="C17" s="198"/>
      <c r="D17" s="198"/>
      <c r="E17" s="198"/>
      <c r="F17" s="198"/>
      <c r="G17" s="198"/>
      <c r="H17" s="198"/>
      <c r="I17" s="1">
        <v>11</v>
      </c>
      <c r="J17" s="5">
        <v>15295174</v>
      </c>
      <c r="K17" s="7">
        <v>11947775</v>
      </c>
    </row>
    <row r="18" spans="1:11" ht="12.75">
      <c r="A18" s="197" t="s">
        <v>277</v>
      </c>
      <c r="B18" s="198"/>
      <c r="C18" s="198"/>
      <c r="D18" s="198"/>
      <c r="E18" s="198"/>
      <c r="F18" s="198"/>
      <c r="G18" s="198"/>
      <c r="H18" s="198"/>
      <c r="I18" s="1">
        <v>12</v>
      </c>
      <c r="J18" s="5">
        <v>15188008</v>
      </c>
      <c r="K18" s="7">
        <v>16712569</v>
      </c>
    </row>
    <row r="19" spans="1:11" ht="12.75">
      <c r="A19" s="203" t="s">
        <v>278</v>
      </c>
      <c r="B19" s="204"/>
      <c r="C19" s="204"/>
      <c r="D19" s="204"/>
      <c r="E19" s="204"/>
      <c r="F19" s="204"/>
      <c r="G19" s="204"/>
      <c r="H19" s="204"/>
      <c r="I19" s="1">
        <v>13</v>
      </c>
      <c r="J19" s="61">
        <f>SUM(J13:J18)</f>
        <v>670321051</v>
      </c>
      <c r="K19" s="50">
        <f>SUM(K13:K18)</f>
        <v>607631689</v>
      </c>
    </row>
    <row r="20" spans="1:11" ht="12.75">
      <c r="A20" s="203" t="s">
        <v>279</v>
      </c>
      <c r="B20" s="249"/>
      <c r="C20" s="249"/>
      <c r="D20" s="249"/>
      <c r="E20" s="249"/>
      <c r="F20" s="249"/>
      <c r="G20" s="249"/>
      <c r="H20" s="250"/>
      <c r="I20" s="1">
        <v>14</v>
      </c>
      <c r="J20" s="61">
        <f>IF(J12&gt;J19,J12-J19,0)</f>
        <v>0</v>
      </c>
      <c r="K20" s="50">
        <f>IF(K12&gt;K19,K12-K19,0)</f>
        <v>51961431</v>
      </c>
    </row>
    <row r="21" spans="1:11" ht="12.75">
      <c r="A21" s="206" t="s">
        <v>280</v>
      </c>
      <c r="B21" s="251"/>
      <c r="C21" s="251"/>
      <c r="D21" s="251"/>
      <c r="E21" s="251"/>
      <c r="F21" s="251"/>
      <c r="G21" s="251"/>
      <c r="H21" s="252"/>
      <c r="I21" s="1">
        <v>15</v>
      </c>
      <c r="J21" s="61">
        <f>IF(J19&gt;J12,J19-J12,0)</f>
        <v>49510608</v>
      </c>
      <c r="K21" s="50">
        <f>IF(K19&gt;K12,K19-K12,0)</f>
        <v>0</v>
      </c>
    </row>
    <row r="22" spans="1:11" ht="12.75">
      <c r="A22" s="209" t="s">
        <v>104</v>
      </c>
      <c r="B22" s="220"/>
      <c r="C22" s="220"/>
      <c r="D22" s="220"/>
      <c r="E22" s="220"/>
      <c r="F22" s="220"/>
      <c r="G22" s="220"/>
      <c r="H22" s="220"/>
      <c r="I22" s="247"/>
      <c r="J22" s="247"/>
      <c r="K22" s="248"/>
    </row>
    <row r="23" spans="1:11" ht="12.75">
      <c r="A23" s="197" t="s">
        <v>281</v>
      </c>
      <c r="B23" s="198"/>
      <c r="C23" s="198"/>
      <c r="D23" s="198"/>
      <c r="E23" s="198"/>
      <c r="F23" s="198"/>
      <c r="G23" s="198"/>
      <c r="H23" s="198"/>
      <c r="I23" s="1">
        <v>16</v>
      </c>
      <c r="J23" s="5">
        <v>450072</v>
      </c>
      <c r="K23" s="7">
        <v>266475</v>
      </c>
    </row>
    <row r="24" spans="1:11" ht="12.75">
      <c r="A24" s="197" t="s">
        <v>282</v>
      </c>
      <c r="B24" s="198"/>
      <c r="C24" s="198"/>
      <c r="D24" s="198"/>
      <c r="E24" s="198"/>
      <c r="F24" s="198"/>
      <c r="G24" s="198"/>
      <c r="H24" s="198"/>
      <c r="I24" s="1">
        <v>17</v>
      </c>
      <c r="J24" s="5"/>
      <c r="K24" s="7"/>
    </row>
    <row r="25" spans="1:11" ht="12.75">
      <c r="A25" s="197" t="s">
        <v>283</v>
      </c>
      <c r="B25" s="198"/>
      <c r="C25" s="198"/>
      <c r="D25" s="198"/>
      <c r="E25" s="198"/>
      <c r="F25" s="198"/>
      <c r="G25" s="198"/>
      <c r="H25" s="198"/>
      <c r="I25" s="1">
        <v>18</v>
      </c>
      <c r="J25" s="5"/>
      <c r="K25" s="7"/>
    </row>
    <row r="26" spans="1:11" ht="12.75">
      <c r="A26" s="197" t="s">
        <v>284</v>
      </c>
      <c r="B26" s="198"/>
      <c r="C26" s="198"/>
      <c r="D26" s="198"/>
      <c r="E26" s="198"/>
      <c r="F26" s="198"/>
      <c r="G26" s="198"/>
      <c r="H26" s="198"/>
      <c r="I26" s="1">
        <v>19</v>
      </c>
      <c r="J26" s="5">
        <v>1415230</v>
      </c>
      <c r="K26" s="7">
        <v>1542514</v>
      </c>
    </row>
    <row r="27" spans="1:11" ht="12.75">
      <c r="A27" s="197" t="s">
        <v>285</v>
      </c>
      <c r="B27" s="198"/>
      <c r="C27" s="198"/>
      <c r="D27" s="198"/>
      <c r="E27" s="198"/>
      <c r="F27" s="198"/>
      <c r="G27" s="198"/>
      <c r="H27" s="198"/>
      <c r="I27" s="1">
        <v>20</v>
      </c>
      <c r="J27" s="5"/>
      <c r="K27" s="7"/>
    </row>
    <row r="28" spans="1:11" ht="12.75">
      <c r="A28" s="203" t="s">
        <v>286</v>
      </c>
      <c r="B28" s="204"/>
      <c r="C28" s="204"/>
      <c r="D28" s="204"/>
      <c r="E28" s="204"/>
      <c r="F28" s="204"/>
      <c r="G28" s="204"/>
      <c r="H28" s="204"/>
      <c r="I28" s="1">
        <v>21</v>
      </c>
      <c r="J28" s="61">
        <v>1865302</v>
      </c>
      <c r="K28" s="50">
        <f>SUM(K23:K27)</f>
        <v>1808989</v>
      </c>
    </row>
    <row r="29" spans="1:11" ht="12.75">
      <c r="A29" s="197" t="s">
        <v>287</v>
      </c>
      <c r="B29" s="198"/>
      <c r="C29" s="198"/>
      <c r="D29" s="198"/>
      <c r="E29" s="198"/>
      <c r="F29" s="198"/>
      <c r="G29" s="198"/>
      <c r="H29" s="198"/>
      <c r="I29" s="1">
        <v>22</v>
      </c>
      <c r="J29" s="5">
        <v>12438424</v>
      </c>
      <c r="K29" s="7">
        <v>10539244</v>
      </c>
    </row>
    <row r="30" spans="1:11" ht="12.75">
      <c r="A30" s="197" t="s">
        <v>288</v>
      </c>
      <c r="B30" s="198"/>
      <c r="C30" s="198"/>
      <c r="D30" s="198"/>
      <c r="E30" s="198"/>
      <c r="F30" s="198"/>
      <c r="G30" s="198"/>
      <c r="H30" s="198"/>
      <c r="I30" s="1">
        <v>23</v>
      </c>
      <c r="J30" s="5"/>
      <c r="K30" s="7">
        <v>22331760</v>
      </c>
    </row>
    <row r="31" spans="1:11" ht="12.75">
      <c r="A31" s="197" t="s">
        <v>289</v>
      </c>
      <c r="B31" s="198"/>
      <c r="C31" s="198"/>
      <c r="D31" s="198"/>
      <c r="E31" s="198"/>
      <c r="F31" s="198"/>
      <c r="G31" s="198"/>
      <c r="H31" s="198"/>
      <c r="I31" s="1">
        <v>24</v>
      </c>
      <c r="J31" s="5"/>
      <c r="K31" s="7"/>
    </row>
    <row r="32" spans="1:11" ht="12.75">
      <c r="A32" s="203" t="s">
        <v>290</v>
      </c>
      <c r="B32" s="204"/>
      <c r="C32" s="204"/>
      <c r="D32" s="204"/>
      <c r="E32" s="204"/>
      <c r="F32" s="204"/>
      <c r="G32" s="204"/>
      <c r="H32" s="204"/>
      <c r="I32" s="1">
        <v>25</v>
      </c>
      <c r="J32" s="61">
        <f>SUM(J29:J31)</f>
        <v>12438424</v>
      </c>
      <c r="K32" s="50">
        <f>SUM(K29:K31)</f>
        <v>32871004</v>
      </c>
    </row>
    <row r="33" spans="1:11" ht="12.75">
      <c r="A33" s="203" t="s">
        <v>291</v>
      </c>
      <c r="B33" s="204"/>
      <c r="C33" s="204"/>
      <c r="D33" s="204"/>
      <c r="E33" s="204"/>
      <c r="F33" s="204"/>
      <c r="G33" s="204"/>
      <c r="H33" s="204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03" t="s">
        <v>292</v>
      </c>
      <c r="B34" s="204"/>
      <c r="C34" s="204"/>
      <c r="D34" s="204"/>
      <c r="E34" s="204"/>
      <c r="F34" s="204"/>
      <c r="G34" s="204"/>
      <c r="H34" s="204"/>
      <c r="I34" s="1">
        <v>27</v>
      </c>
      <c r="J34" s="61">
        <f>IF(J32&gt;J28,J32-J28,0)</f>
        <v>10573122</v>
      </c>
      <c r="K34" s="50">
        <f>IF(K32&gt;K28,K32-K28,0)</f>
        <v>31062015</v>
      </c>
    </row>
    <row r="35" spans="1:11" ht="12.75">
      <c r="A35" s="209" t="s">
        <v>105</v>
      </c>
      <c r="B35" s="220"/>
      <c r="C35" s="220"/>
      <c r="D35" s="220"/>
      <c r="E35" s="220"/>
      <c r="F35" s="220"/>
      <c r="G35" s="220"/>
      <c r="H35" s="220"/>
      <c r="I35" s="247">
        <v>0</v>
      </c>
      <c r="J35" s="247"/>
      <c r="K35" s="248"/>
    </row>
    <row r="36" spans="1:11" ht="12.75">
      <c r="A36" s="197" t="s">
        <v>112</v>
      </c>
      <c r="B36" s="198"/>
      <c r="C36" s="198"/>
      <c r="D36" s="198"/>
      <c r="E36" s="198"/>
      <c r="F36" s="198"/>
      <c r="G36" s="198"/>
      <c r="H36" s="198"/>
      <c r="I36" s="1">
        <v>28</v>
      </c>
      <c r="J36" s="5"/>
      <c r="K36" s="7"/>
    </row>
    <row r="37" spans="1:11" ht="12.75">
      <c r="A37" s="197" t="s">
        <v>19</v>
      </c>
      <c r="B37" s="198"/>
      <c r="C37" s="198"/>
      <c r="D37" s="198"/>
      <c r="E37" s="198"/>
      <c r="F37" s="198"/>
      <c r="G37" s="198"/>
      <c r="H37" s="198"/>
      <c r="I37" s="1">
        <v>29</v>
      </c>
      <c r="J37" s="5">
        <v>105688042</v>
      </c>
      <c r="K37" s="7">
        <v>22213581</v>
      </c>
    </row>
    <row r="38" spans="1:11" ht="12.75">
      <c r="A38" s="197" t="s">
        <v>20</v>
      </c>
      <c r="B38" s="198"/>
      <c r="C38" s="198"/>
      <c r="D38" s="198"/>
      <c r="E38" s="198"/>
      <c r="F38" s="198"/>
      <c r="G38" s="198"/>
      <c r="H38" s="198"/>
      <c r="I38" s="1">
        <v>30</v>
      </c>
      <c r="J38" s="5">
        <v>673167</v>
      </c>
      <c r="K38" s="7">
        <v>5529</v>
      </c>
    </row>
    <row r="39" spans="1:11" ht="12.75">
      <c r="A39" s="203" t="s">
        <v>293</v>
      </c>
      <c r="B39" s="204"/>
      <c r="C39" s="204"/>
      <c r="D39" s="204"/>
      <c r="E39" s="204"/>
      <c r="F39" s="204"/>
      <c r="G39" s="204"/>
      <c r="H39" s="204"/>
      <c r="I39" s="1">
        <v>31</v>
      </c>
      <c r="J39" s="61">
        <f>SUM(J36:J38)</f>
        <v>106361209</v>
      </c>
      <c r="K39" s="50">
        <f>SUM(K36:K38)</f>
        <v>22219110</v>
      </c>
    </row>
    <row r="40" spans="1:11" ht="12.75">
      <c r="A40" s="197" t="s">
        <v>21</v>
      </c>
      <c r="B40" s="198"/>
      <c r="C40" s="198"/>
      <c r="D40" s="198"/>
      <c r="E40" s="198"/>
      <c r="F40" s="198"/>
      <c r="G40" s="198"/>
      <c r="H40" s="198"/>
      <c r="I40" s="1">
        <v>32</v>
      </c>
      <c r="J40" s="5">
        <v>36455897</v>
      </c>
      <c r="K40" s="7">
        <v>6283243</v>
      </c>
    </row>
    <row r="41" spans="1:11" ht="12.75">
      <c r="A41" s="197" t="s">
        <v>22</v>
      </c>
      <c r="B41" s="198"/>
      <c r="C41" s="198"/>
      <c r="D41" s="198"/>
      <c r="E41" s="198"/>
      <c r="F41" s="198"/>
      <c r="G41" s="198"/>
      <c r="H41" s="198"/>
      <c r="I41" s="1">
        <v>33</v>
      </c>
      <c r="J41" s="5">
        <v>12028542</v>
      </c>
      <c r="K41" s="7">
        <v>14373288</v>
      </c>
    </row>
    <row r="42" spans="1:11" ht="12.75">
      <c r="A42" s="197" t="s">
        <v>23</v>
      </c>
      <c r="B42" s="198"/>
      <c r="C42" s="198"/>
      <c r="D42" s="198"/>
      <c r="E42" s="198"/>
      <c r="F42" s="198"/>
      <c r="G42" s="198"/>
      <c r="H42" s="198"/>
      <c r="I42" s="1">
        <v>34</v>
      </c>
      <c r="J42" s="5"/>
      <c r="K42" s="7"/>
    </row>
    <row r="43" spans="1:11" ht="12.75">
      <c r="A43" s="197" t="s">
        <v>24</v>
      </c>
      <c r="B43" s="198"/>
      <c r="C43" s="198"/>
      <c r="D43" s="198"/>
      <c r="E43" s="198"/>
      <c r="F43" s="198"/>
      <c r="G43" s="198"/>
      <c r="H43" s="198"/>
      <c r="I43" s="1">
        <v>35</v>
      </c>
      <c r="J43" s="5"/>
      <c r="K43" s="7"/>
    </row>
    <row r="44" spans="1:11" ht="12.75">
      <c r="A44" s="197" t="s">
        <v>25</v>
      </c>
      <c r="B44" s="198"/>
      <c r="C44" s="198"/>
      <c r="D44" s="198"/>
      <c r="E44" s="198"/>
      <c r="F44" s="198"/>
      <c r="G44" s="198"/>
      <c r="H44" s="198"/>
      <c r="I44" s="1">
        <v>36</v>
      </c>
      <c r="J44" s="5">
        <v>629278</v>
      </c>
      <c r="K44" s="7">
        <v>88144</v>
      </c>
    </row>
    <row r="45" spans="1:11" ht="12.75">
      <c r="A45" s="203" t="s">
        <v>294</v>
      </c>
      <c r="B45" s="204"/>
      <c r="C45" s="204"/>
      <c r="D45" s="204"/>
      <c r="E45" s="204"/>
      <c r="F45" s="204"/>
      <c r="G45" s="204"/>
      <c r="H45" s="204"/>
      <c r="I45" s="1">
        <v>37</v>
      </c>
      <c r="J45" s="61">
        <f>SUM(J40:J44)</f>
        <v>49113717</v>
      </c>
      <c r="K45" s="50">
        <f>SUM(K40:K44)</f>
        <v>20744675</v>
      </c>
    </row>
    <row r="46" spans="1:11" ht="12.75">
      <c r="A46" s="203" t="s">
        <v>295</v>
      </c>
      <c r="B46" s="204"/>
      <c r="C46" s="204"/>
      <c r="D46" s="204"/>
      <c r="E46" s="204"/>
      <c r="F46" s="204"/>
      <c r="G46" s="204"/>
      <c r="H46" s="204"/>
      <c r="I46" s="1">
        <v>38</v>
      </c>
      <c r="J46" s="61">
        <f>IF(J39&gt;J45,J39-J45,0)</f>
        <v>57247492</v>
      </c>
      <c r="K46" s="50">
        <f>IF(K39&gt;K45,K39-K45,0)</f>
        <v>1474435</v>
      </c>
    </row>
    <row r="47" spans="1:11" ht="12.75">
      <c r="A47" s="203" t="s">
        <v>296</v>
      </c>
      <c r="B47" s="204"/>
      <c r="C47" s="204"/>
      <c r="D47" s="204"/>
      <c r="E47" s="204"/>
      <c r="F47" s="204"/>
      <c r="G47" s="204"/>
      <c r="H47" s="204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03" t="s">
        <v>297</v>
      </c>
      <c r="B48" s="204"/>
      <c r="C48" s="204"/>
      <c r="D48" s="204"/>
      <c r="E48" s="204"/>
      <c r="F48" s="204"/>
      <c r="G48" s="204"/>
      <c r="H48" s="204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22373851</v>
      </c>
    </row>
    <row r="49" spans="1:11" ht="12.75">
      <c r="A49" s="203" t="s">
        <v>298</v>
      </c>
      <c r="B49" s="204"/>
      <c r="C49" s="204"/>
      <c r="D49" s="204"/>
      <c r="E49" s="204"/>
      <c r="F49" s="204"/>
      <c r="G49" s="204"/>
      <c r="H49" s="204"/>
      <c r="I49" s="1">
        <v>41</v>
      </c>
      <c r="J49" s="61">
        <f>IF(J21-J20+J34-J33+J47-J46&gt;0,J21-J20+J34-J33+J47-J46,0)</f>
        <v>2836238</v>
      </c>
      <c r="K49" s="50">
        <f>IF(K21-K20+K34-K33+K47-K46&gt;0,K21-K20+K34-K33+K47-K46,0)</f>
        <v>0</v>
      </c>
    </row>
    <row r="50" spans="1:11" ht="12.75">
      <c r="A50" s="203" t="s">
        <v>106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>
        <v>45335652</v>
      </c>
      <c r="K50" s="7">
        <v>71450771</v>
      </c>
    </row>
    <row r="51" spans="1:11" ht="12.75">
      <c r="A51" s="203" t="s">
        <v>113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>
        <v>22373851</v>
      </c>
    </row>
    <row r="52" spans="1:11" ht="12.75">
      <c r="A52" s="203" t="s">
        <v>114</v>
      </c>
      <c r="B52" s="204"/>
      <c r="C52" s="204"/>
      <c r="D52" s="204"/>
      <c r="E52" s="204"/>
      <c r="F52" s="204"/>
      <c r="G52" s="204"/>
      <c r="H52" s="204"/>
      <c r="I52" s="1">
        <v>44</v>
      </c>
      <c r="J52" s="5">
        <v>2836238</v>
      </c>
      <c r="K52" s="7"/>
    </row>
    <row r="53" spans="1:11" ht="12.75">
      <c r="A53" s="206" t="s">
        <v>115</v>
      </c>
      <c r="B53" s="207"/>
      <c r="C53" s="207"/>
      <c r="D53" s="207"/>
      <c r="E53" s="207"/>
      <c r="F53" s="207"/>
      <c r="G53" s="207"/>
      <c r="H53" s="207"/>
      <c r="I53" s="4">
        <v>45</v>
      </c>
      <c r="J53" s="62">
        <f>J50+J51-J52</f>
        <v>42499414</v>
      </c>
      <c r="K53" s="58">
        <f>K50+K51-K52</f>
        <v>93824622</v>
      </c>
    </row>
    <row r="54" spans="1:11" ht="12.75">
      <c r="A54" s="121"/>
      <c r="B54" s="122"/>
      <c r="C54" s="122"/>
      <c r="D54" s="122"/>
      <c r="E54" s="122"/>
      <c r="F54" s="122"/>
      <c r="G54" s="122"/>
      <c r="H54" s="122"/>
      <c r="I54" s="122"/>
      <c r="J54" s="122"/>
      <c r="K54" s="122"/>
    </row>
  </sheetData>
  <sheetProtection/>
  <mergeCells count="53">
    <mergeCell ref="A5:H5"/>
    <mergeCell ref="A6:K6"/>
    <mergeCell ref="A1:K1"/>
    <mergeCell ref="A2:K2"/>
    <mergeCell ref="A3:K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K22"/>
    <mergeCell ref="A23:H23"/>
    <mergeCell ref="A24:H24"/>
    <mergeCell ref="A36:H36"/>
    <mergeCell ref="A37:H37"/>
    <mergeCell ref="A38:H38"/>
    <mergeCell ref="A25:H25"/>
    <mergeCell ref="A26:H26"/>
    <mergeCell ref="A27:H27"/>
    <mergeCell ref="A28:H28"/>
    <mergeCell ref="A47:H47"/>
    <mergeCell ref="A48:H48"/>
    <mergeCell ref="A49:H49"/>
    <mergeCell ref="A50:H50"/>
    <mergeCell ref="A51:H51"/>
    <mergeCell ref="A31:H31"/>
    <mergeCell ref="A32:H32"/>
    <mergeCell ref="A33:H33"/>
    <mergeCell ref="A34:H34"/>
    <mergeCell ref="A35:K35"/>
    <mergeCell ref="A52:H52"/>
    <mergeCell ref="A39:H39"/>
    <mergeCell ref="A40:H40"/>
    <mergeCell ref="A41:H41"/>
    <mergeCell ref="A42:H42"/>
    <mergeCell ref="A53:H53"/>
    <mergeCell ref="A43:H43"/>
    <mergeCell ref="A44:H44"/>
    <mergeCell ref="A45:H45"/>
    <mergeCell ref="A46:H46"/>
  </mergeCells>
  <dataValidations count="1">
    <dataValidation allowBlank="1" sqref="A1:IV65536"/>
  </dataValidations>
  <printOptions/>
  <pageMargins left="0.38" right="0.1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22" sqref="A22:K22"/>
    </sheetView>
  </sheetViews>
  <sheetFormatPr defaultColWidth="9.140625" defaultRowHeight="12.75"/>
  <cols>
    <col min="1" max="4" width="9.140625" style="68" customWidth="1"/>
    <col min="5" max="5" width="10.421875" style="68" bestFit="1" customWidth="1"/>
    <col min="6" max="6" width="4.57421875" style="68" customWidth="1"/>
    <col min="7" max="8" width="5.57421875" style="68" customWidth="1"/>
    <col min="9" max="9" width="6.7109375" style="68" customWidth="1"/>
    <col min="10" max="10" width="13.57421875" style="68" customWidth="1"/>
    <col min="11" max="11" width="14.140625" style="68" customWidth="1"/>
    <col min="12" max="16384" width="9.140625" style="68" customWidth="1"/>
  </cols>
  <sheetData>
    <row r="1" spans="1:12" ht="12.75">
      <c r="A1" s="264" t="s">
        <v>209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67"/>
    </row>
    <row r="2" spans="1:12" ht="15.75">
      <c r="A2" s="39"/>
      <c r="B2" s="66"/>
      <c r="C2" s="274" t="s">
        <v>210</v>
      </c>
      <c r="D2" s="274"/>
      <c r="E2" s="69">
        <v>42736</v>
      </c>
      <c r="F2" s="40" t="s">
        <v>179</v>
      </c>
      <c r="G2" s="275">
        <v>43008</v>
      </c>
      <c r="H2" s="276"/>
      <c r="I2" s="66"/>
      <c r="J2" s="66"/>
      <c r="K2" s="66"/>
      <c r="L2" s="70"/>
    </row>
    <row r="3" spans="1:11" ht="23.25">
      <c r="A3" s="277" t="s">
        <v>32</v>
      </c>
      <c r="B3" s="277"/>
      <c r="C3" s="277"/>
      <c r="D3" s="277"/>
      <c r="E3" s="277"/>
      <c r="F3" s="277"/>
      <c r="G3" s="277"/>
      <c r="H3" s="277"/>
      <c r="I3" s="73" t="s">
        <v>233</v>
      </c>
      <c r="J3" s="64" t="s">
        <v>309</v>
      </c>
      <c r="K3" s="64" t="s">
        <v>310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75">
        <v>2</v>
      </c>
      <c r="J4" s="74" t="s">
        <v>211</v>
      </c>
      <c r="K4" s="65" t="s">
        <v>212</v>
      </c>
    </row>
    <row r="5" spans="1:11" ht="12.75">
      <c r="A5" s="266" t="s">
        <v>213</v>
      </c>
      <c r="B5" s="267"/>
      <c r="C5" s="267"/>
      <c r="D5" s="267"/>
      <c r="E5" s="267"/>
      <c r="F5" s="267"/>
      <c r="G5" s="267"/>
      <c r="H5" s="267"/>
      <c r="I5" s="41">
        <v>1</v>
      </c>
      <c r="J5" s="42">
        <v>76684800</v>
      </c>
      <c r="K5" s="42">
        <v>76684800</v>
      </c>
    </row>
    <row r="6" spans="1:11" ht="12.75">
      <c r="A6" s="266" t="s">
        <v>214</v>
      </c>
      <c r="B6" s="267"/>
      <c r="C6" s="267"/>
      <c r="D6" s="267"/>
      <c r="E6" s="267"/>
      <c r="F6" s="267"/>
      <c r="G6" s="267"/>
      <c r="H6" s="267"/>
      <c r="I6" s="41">
        <v>2</v>
      </c>
      <c r="J6" s="43"/>
      <c r="K6" s="43"/>
    </row>
    <row r="7" spans="1:11" ht="12.75">
      <c r="A7" s="266" t="s">
        <v>215</v>
      </c>
      <c r="B7" s="267"/>
      <c r="C7" s="267"/>
      <c r="D7" s="267"/>
      <c r="E7" s="267"/>
      <c r="F7" s="267"/>
      <c r="G7" s="267"/>
      <c r="H7" s="267"/>
      <c r="I7" s="41">
        <v>3</v>
      </c>
      <c r="J7" s="43">
        <v>160883867</v>
      </c>
      <c r="K7" s="43">
        <v>182440736</v>
      </c>
    </row>
    <row r="8" spans="1:11" ht="12.75">
      <c r="A8" s="266" t="s">
        <v>216</v>
      </c>
      <c r="B8" s="267"/>
      <c r="C8" s="267"/>
      <c r="D8" s="267"/>
      <c r="E8" s="267"/>
      <c r="F8" s="267"/>
      <c r="G8" s="267"/>
      <c r="H8" s="267"/>
      <c r="I8" s="41">
        <v>4</v>
      </c>
      <c r="J8" s="43"/>
      <c r="K8" s="43"/>
    </row>
    <row r="9" spans="1:11" ht="12.75">
      <c r="A9" s="266" t="s">
        <v>217</v>
      </c>
      <c r="B9" s="267"/>
      <c r="C9" s="267"/>
      <c r="D9" s="267"/>
      <c r="E9" s="267"/>
      <c r="F9" s="267"/>
      <c r="G9" s="267"/>
      <c r="H9" s="267"/>
      <c r="I9" s="41">
        <v>5</v>
      </c>
      <c r="J9" s="43">
        <v>21739061</v>
      </c>
      <c r="K9" s="43">
        <v>26770829</v>
      </c>
    </row>
    <row r="10" spans="1:11" ht="12.75">
      <c r="A10" s="266" t="s">
        <v>218</v>
      </c>
      <c r="B10" s="267"/>
      <c r="C10" s="267"/>
      <c r="D10" s="267"/>
      <c r="E10" s="267"/>
      <c r="F10" s="267"/>
      <c r="G10" s="267"/>
      <c r="H10" s="267"/>
      <c r="I10" s="41">
        <v>6</v>
      </c>
      <c r="J10" s="43"/>
      <c r="K10" s="43"/>
    </row>
    <row r="11" spans="1:11" ht="12.75">
      <c r="A11" s="266" t="s">
        <v>219</v>
      </c>
      <c r="B11" s="267"/>
      <c r="C11" s="267"/>
      <c r="D11" s="267"/>
      <c r="E11" s="267"/>
      <c r="F11" s="267"/>
      <c r="G11" s="267"/>
      <c r="H11" s="267"/>
      <c r="I11" s="41">
        <v>7</v>
      </c>
      <c r="J11" s="43"/>
      <c r="K11" s="43"/>
    </row>
    <row r="12" spans="1:11" ht="12.75">
      <c r="A12" s="266" t="s">
        <v>220</v>
      </c>
      <c r="B12" s="267"/>
      <c r="C12" s="267"/>
      <c r="D12" s="267"/>
      <c r="E12" s="267"/>
      <c r="F12" s="267"/>
      <c r="G12" s="267"/>
      <c r="H12" s="267"/>
      <c r="I12" s="41">
        <v>8</v>
      </c>
      <c r="J12" s="43"/>
      <c r="K12" s="43"/>
    </row>
    <row r="13" spans="1:11" ht="12.75">
      <c r="A13" s="266" t="s">
        <v>221</v>
      </c>
      <c r="B13" s="267"/>
      <c r="C13" s="267"/>
      <c r="D13" s="267"/>
      <c r="E13" s="267"/>
      <c r="F13" s="267"/>
      <c r="G13" s="267"/>
      <c r="H13" s="267"/>
      <c r="I13" s="41">
        <v>9</v>
      </c>
      <c r="J13" s="43"/>
      <c r="K13" s="43"/>
    </row>
    <row r="14" spans="1:11" ht="12.75">
      <c r="A14" s="268" t="s">
        <v>222</v>
      </c>
      <c r="B14" s="269"/>
      <c r="C14" s="269"/>
      <c r="D14" s="269"/>
      <c r="E14" s="269"/>
      <c r="F14" s="269"/>
      <c r="G14" s="269"/>
      <c r="H14" s="269"/>
      <c r="I14" s="41">
        <v>10</v>
      </c>
      <c r="J14" s="71">
        <f>SUM(J5:J13)</f>
        <v>259307728</v>
      </c>
      <c r="K14" s="71">
        <f>SUM(K5:K13)</f>
        <v>285896365</v>
      </c>
    </row>
    <row r="15" spans="1:11" ht="12.75">
      <c r="A15" s="266" t="s">
        <v>223</v>
      </c>
      <c r="B15" s="267"/>
      <c r="C15" s="267"/>
      <c r="D15" s="267"/>
      <c r="E15" s="267"/>
      <c r="F15" s="267"/>
      <c r="G15" s="267"/>
      <c r="H15" s="267"/>
      <c r="I15" s="41">
        <v>11</v>
      </c>
      <c r="J15" s="43"/>
      <c r="K15" s="43"/>
    </row>
    <row r="16" spans="1:11" ht="12.75">
      <c r="A16" s="266" t="s">
        <v>224</v>
      </c>
      <c r="B16" s="267"/>
      <c r="C16" s="267"/>
      <c r="D16" s="267"/>
      <c r="E16" s="267"/>
      <c r="F16" s="267"/>
      <c r="G16" s="267"/>
      <c r="H16" s="267"/>
      <c r="I16" s="41">
        <v>12</v>
      </c>
      <c r="J16" s="43"/>
      <c r="K16" s="43"/>
    </row>
    <row r="17" spans="1:11" ht="12.75">
      <c r="A17" s="266" t="s">
        <v>225</v>
      </c>
      <c r="B17" s="267"/>
      <c r="C17" s="267"/>
      <c r="D17" s="267"/>
      <c r="E17" s="267"/>
      <c r="F17" s="267"/>
      <c r="G17" s="267"/>
      <c r="H17" s="267"/>
      <c r="I17" s="41">
        <v>13</v>
      </c>
      <c r="J17" s="43"/>
      <c r="K17" s="43"/>
    </row>
    <row r="18" spans="1:11" ht="12.75">
      <c r="A18" s="266" t="s">
        <v>226</v>
      </c>
      <c r="B18" s="267"/>
      <c r="C18" s="267"/>
      <c r="D18" s="267"/>
      <c r="E18" s="267"/>
      <c r="F18" s="267"/>
      <c r="G18" s="267"/>
      <c r="H18" s="267"/>
      <c r="I18" s="41">
        <v>14</v>
      </c>
      <c r="J18" s="43"/>
      <c r="K18" s="43"/>
    </row>
    <row r="19" spans="1:11" ht="12.75">
      <c r="A19" s="266" t="s">
        <v>227</v>
      </c>
      <c r="B19" s="267"/>
      <c r="C19" s="267"/>
      <c r="D19" s="267"/>
      <c r="E19" s="267"/>
      <c r="F19" s="267"/>
      <c r="G19" s="267"/>
      <c r="H19" s="267"/>
      <c r="I19" s="41">
        <v>15</v>
      </c>
      <c r="J19" s="43"/>
      <c r="K19" s="43"/>
    </row>
    <row r="20" spans="1:11" ht="12.75">
      <c r="A20" s="266" t="s">
        <v>228</v>
      </c>
      <c r="B20" s="267"/>
      <c r="C20" s="267"/>
      <c r="D20" s="267"/>
      <c r="E20" s="267"/>
      <c r="F20" s="267"/>
      <c r="G20" s="267"/>
      <c r="H20" s="267"/>
      <c r="I20" s="41">
        <v>16</v>
      </c>
      <c r="J20" s="43"/>
      <c r="K20" s="43"/>
    </row>
    <row r="21" spans="1:11" ht="12.75">
      <c r="A21" s="268" t="s">
        <v>229</v>
      </c>
      <c r="B21" s="269"/>
      <c r="C21" s="269"/>
      <c r="D21" s="269"/>
      <c r="E21" s="269"/>
      <c r="F21" s="269"/>
      <c r="G21" s="269"/>
      <c r="H21" s="269"/>
      <c r="I21" s="41">
        <v>17</v>
      </c>
      <c r="J21" s="72">
        <f>SUM(J15:J20)</f>
        <v>0</v>
      </c>
      <c r="K21" s="72">
        <f>SUM(K15:K20)</f>
        <v>0</v>
      </c>
    </row>
    <row r="22" spans="1:11" ht="12.75">
      <c r="A22" s="270"/>
      <c r="B22" s="271"/>
      <c r="C22" s="271"/>
      <c r="D22" s="271"/>
      <c r="E22" s="271"/>
      <c r="F22" s="271"/>
      <c r="G22" s="271"/>
      <c r="H22" s="271"/>
      <c r="I22" s="272"/>
      <c r="J22" s="272"/>
      <c r="K22" s="273"/>
    </row>
    <row r="23" spans="1:11" ht="12.75">
      <c r="A23" s="258" t="s">
        <v>230</v>
      </c>
      <c r="B23" s="259"/>
      <c r="C23" s="259"/>
      <c r="D23" s="259"/>
      <c r="E23" s="259"/>
      <c r="F23" s="259"/>
      <c r="G23" s="259"/>
      <c r="H23" s="259"/>
      <c r="I23" s="44">
        <v>18</v>
      </c>
      <c r="J23" s="42"/>
      <c r="K23" s="42"/>
    </row>
    <row r="24" spans="1:11" ht="17.25" customHeight="1">
      <c r="A24" s="260" t="s">
        <v>231</v>
      </c>
      <c r="B24" s="261"/>
      <c r="C24" s="261"/>
      <c r="D24" s="261"/>
      <c r="E24" s="261"/>
      <c r="F24" s="261"/>
      <c r="G24" s="261"/>
      <c r="H24" s="261"/>
      <c r="I24" s="45">
        <v>19</v>
      </c>
      <c r="J24" s="72"/>
      <c r="K24" s="72"/>
    </row>
    <row r="25" spans="1:11" ht="30" customHeight="1">
      <c r="A25" s="262" t="s">
        <v>232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</row>
  </sheetData>
  <sheetProtection/>
  <protectedRanges>
    <protectedRange sqref="E2" name="Range1_1"/>
    <protectedRange sqref="G2:H2" name="Range1"/>
  </protectedRanges>
  <mergeCells count="26">
    <mergeCell ref="A7:H7"/>
    <mergeCell ref="A8:H8"/>
    <mergeCell ref="C2:D2"/>
    <mergeCell ref="G2:H2"/>
    <mergeCell ref="A3:H3"/>
    <mergeCell ref="A4:H4"/>
    <mergeCell ref="A5:H5"/>
    <mergeCell ref="A6:H6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36" right="0.1968503937007874" top="0.82677165354330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Agapito Mario</cp:lastModifiedBy>
  <cp:lastPrinted>2017-10-24T13:05:06Z</cp:lastPrinted>
  <dcterms:created xsi:type="dcterms:W3CDTF">2008-10-17T11:51:54Z</dcterms:created>
  <dcterms:modified xsi:type="dcterms:W3CDTF">2017-10-25T07:19:48Z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