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465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<sst xmlns="http://schemas.openxmlformats.org/spreadsheetml/2006/main" count="338" uniqueCount="307">
  <si>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</si>
  <si>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</si>
  <si>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</si>
  <si>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</si>
  <si>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</si>
  <si>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</si>
  <si>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</si>
  <si>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</si>
  <si>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</si>
  <si>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</si>
  <si>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</si>
  <si>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</si>
  <si>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</si>
  <si>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</si>
  <si>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</si>
  <si>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</si>
  <si>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</si>
  <si>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</si>
  <si>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</si>
  <si>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</si>
  <si>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</si>
  <si>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</si>
  <si>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</si>
  <si>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</si>
  <si>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</si>
  <si>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</si>
  <si>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</si>
  <si>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</si>
  <si>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</si>
  <si>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</si>
  <si>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</si>
  <si>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</si>
  <si>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</si>
  <si>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</si>
  <si>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</si>
  <si>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</si>
  <si>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</si>
  <si>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</si>
  <si>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</si>
  <si>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</si>
  <si>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</si>
  <si>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</si>
  <si>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</si>
  <si>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</si>
  <si>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</si>
  <si>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</si>
  <si>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</si>
  <si>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</si>
  <si>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</si>
  <si>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</si>
  <si>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</si>
  <si>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</si>
  <si>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</si>
  <si>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</si>
  <si>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</si>
  <si>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</si>
  <si>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</si>
  <si>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</si>
  <si>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</si>
  <si>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</si>
  <si>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</si>
  <si>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</si>
  <si>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</si>
  <si>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</si>
  <si>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</si>
  <si>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</si>
  <si>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</si>
  <si>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</si>
  <si>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</si>
  <si>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</si>
  <si>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</si>
  <si>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</si>
  <si>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</si>
  <si>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</si>
  <si>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</si>
  <si>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</si>
  <si>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</si>
  <si>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</si>
  <si>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</si>
  <si>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</si>
  <si>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</si>
  <si>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</si>
  <si>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</si>
  <si>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</si>
  <si>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</si>
  <si>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</si>
  <si>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</si>
  <si>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</si>
  <si>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</si>
  <si>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</si>
  <si>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</si>
  <si>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</si>
  <si>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</si>
  <si>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</si>
  <si>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</si>
  <si>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</si>
  <si>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</si>
  <si>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</si>
  <si>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</si>
  <si>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</si>
  <si>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</si>
  <si>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</si>
  <si>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</si>
  <si>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</si>
  <si>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</si>
  <si>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</si>
  <si>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</si>
  <si>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</si>
  <si>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</si>
  <si>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</si>
  <si>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</si>
  <si>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</si>
  <si>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</si>
  <si>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</si>
  <si>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</si>
  <si>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</si>
  <si>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</si>
  <si>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</si>
  <si>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</si>
  <si>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</si>
  <si>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</si>
  <si>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</si>
  <si>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</si>
  <si>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</si>
  <si>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</si>
  <si>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</si>
  <si>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</si>
  <si>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</si>
  <si>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</si>
  <si>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</si>
  <si>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</si>
  <si>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</si>
  <si>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</si>
  <si>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</si>
  <si>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</si>
  <si>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</si>
  <si>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</si>
  <si>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</si>
  <si>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</si>
  <si>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</si>
  <si>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</si>
  <si>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</si>
  <si>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</si>
  <si>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</si>
  <si>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</si>
  <si>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</si>
  <si>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</si>
  <si>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</si>
  <si>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</si>
  <si>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</si>
  <si>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</si>
  <si>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</si>
  <si>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</si>
  <si>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</si>
  <si>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</si>
  <si>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</si>
  <si>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</si>
  <si>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</si>
  <si>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</si>
  <si>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</si>
  <si>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</si>
  <si>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</si>
  <si>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</si>
  <si>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</si>
  <si>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</si>
  <si>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</si>
  <si>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</si>
  <si>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</si>
  <si>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</si>
  <si>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</si>
  <si>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</si>
  <si>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</si>
  <si>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</si>
  <si>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</si>
  <si>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</si>
  <si>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</si>
  <si>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</si>
  <si>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</si>
  <si>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</si>
  <si>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</si>
  <si>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</si>
  <si>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</si>
  <si>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</si>
  <si>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</si>
  <si>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</si>
  <si>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</si>
  <si>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</si>
  <si>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</si>
  <si>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</si>
  <si>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</si>
  <si>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</si>
  <si>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</si>
  <si>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</si>
  <si>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</si>
  <si>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</si>
  <si>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</si>
  <si>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</si>
  <si>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</si>
  <si>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</si>
  <si>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</si>
  <si>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</si>
  <si>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</si>
  <si>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</si>
  <si>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</si>
  <si>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</si>
  <si>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</si>
  <si>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</si>
  <si>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</si>
  <si>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</si>
  <si>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</si>
  <si>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</si>
  <si>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</si>
  <si>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</si>
  <si>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</si>
  <si>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</si>
  <si>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</si>
  <si>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</si>
  <si>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</si>
  <si>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</si>
  <si>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</si>
  <si>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</si>
  <si>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</si>
  <si>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</si>
  <si>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</si>
  <si>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</si>
  <si>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</si>
  <si>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</si>
  <si>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</si>
  <si>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</si>
  <si>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</si>
  <si>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</si>
  <si>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</si>
  <si>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</si>
  <si>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</si>
  <si>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</si>
  <si>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</si>
  <si>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</si>
  <si>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</si>
  <si>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</si>
  <si>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</si>
  <si>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</si>
  <si>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</si>
  <si>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</si>
  <si>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</si>
  <si>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</si>
  <si>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</si>
  <si>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</si>
  <si>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</si>
  <si>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</si>
  <si>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</si>
  <si>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</si>
  <si>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</si>
  <si>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</si>
  <si>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</si>
  <si>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</si>
  <si>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</si>
  <si>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</si>
  <si>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</si>
  <si>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</si>
  <si>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</si>
  <si>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</si>
  <si>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</si>
  <si>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</si>
  <si>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</si>
  <si>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</si>
  <si>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</si>
  <si>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</si>
  <si>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</si>
  <si>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</si>
  <si>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</si>
  <si>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</si>
  <si>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</si>
  <si>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</si>
  <si>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</si>
  <si>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</si>
  <si>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</si>
  <si>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</si>
  <si>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</si>
  <si>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</si>
  <si>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</si>
  <si>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</si>
  <si>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</si>
  <si>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</si>
  <si>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</si>
  <si>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3654664</t>
  </si>
  <si>
    <t>080040901</t>
  </si>
  <si>
    <t>49214559889</t>
  </si>
  <si>
    <t>KONČAR D&amp;ST d.d.</t>
  </si>
  <si>
    <t>ZAGREB</t>
  </si>
  <si>
    <t>JOSIPA MOKROVIĆA 8</t>
  </si>
  <si>
    <t>darko.krpan@koncar-dst.hr</t>
  </si>
  <si>
    <t>www.koncar-dst.hr</t>
  </si>
  <si>
    <t>GRAD ZAGREB</t>
  </si>
  <si>
    <t>NE</t>
  </si>
  <si>
    <t>2711</t>
  </si>
  <si>
    <t>Krpan Darko</t>
  </si>
  <si>
    <t>01/3783-714</t>
  </si>
  <si>
    <t>01/3783-702</t>
  </si>
  <si>
    <t>Petar Vlaić</t>
  </si>
  <si>
    <t>Obveznik: KONČAR DISTRIBUTIVNI I SPECIJALNI TRANSFORMATORI d.d.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</si>
  <si>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</si>
  <si>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 i drugim osobama
          nepovezanim poduzetnicima i drugim osobama</t>
  </si>
  <si>
    <t xml:space="preserve">    2. Kamate, tečajne razlike i drugi rashodi iz odnosa s nepovezanim poduzetnicima i drugim osobama
        poduzetnicima i drugim osobama</t>
  </si>
  <si>
    <t>1.1.2017.</t>
  </si>
  <si>
    <t>31.12.2017.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</si>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</sst>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3" borderId="16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3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3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3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3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3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3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/>
    </xf>
    <xf numFmtId="49" fontId="6" fillId="34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3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Alignment="1">
      <alignment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3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49" fontId="2" fillId="0" borderId="30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3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Border="1" applyAlignment="1">
      <alignment horizontal="left" vertical="center"/>
      <protection/>
    </xf>
    <xf numFmtId="0" fontId="18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1" xfId="58" applyFont="1" applyBorder="1" applyAlignment="1" applyProtection="1">
      <alignment horizontal="center" vertical="top"/>
      <protection hidden="1"/>
    </xf>
    <xf numFmtId="0" fontId="3" fillId="0" borderId="31" xfId="58" applyFont="1" applyBorder="1" applyAlignment="1">
      <alignment horizontal="center"/>
      <protection/>
    </xf>
    <xf numFmtId="0" fontId="3" fillId="0" borderId="31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30" xfId="58" applyNumberFormat="1" applyFont="1" applyBorder="1" applyAlignment="1" applyProtection="1">
      <alignment horizontal="center" vertical="center"/>
      <protection hidden="1" locked="0"/>
    </xf>
    <xf numFmtId="0" fontId="2" fillId="33" borderId="28" xfId="58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/>
      <protection/>
    </xf>
    <xf numFmtId="0" fontId="3" fillId="0" borderId="30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9" xfId="58" applyFont="1" applyBorder="1" applyAlignment="1" applyProtection="1">
      <alignment horizontal="left" vertical="center"/>
      <protection hidden="1" locked="0"/>
    </xf>
    <xf numFmtId="0" fontId="2" fillId="33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3" borderId="28" xfId="53" applyFill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2" fillId="0" borderId="30" xfId="58" applyFont="1" applyBorder="1" applyAlignment="1" applyProtection="1">
      <alignment/>
      <protection hidden="1" locked="0"/>
    </xf>
    <xf numFmtId="0" fontId="3" fillId="0" borderId="29" xfId="58" applyFont="1" applyBorder="1" applyAlignment="1">
      <alignment horizontal="left"/>
      <protection/>
    </xf>
    <xf numFmtId="0" fontId="3" fillId="0" borderId="30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9" xfId="58" applyFont="1" applyBorder="1" applyAlignment="1">
      <alignment horizontal="left" vertical="center"/>
      <protection/>
    </xf>
    <xf numFmtId="1" fontId="2" fillId="33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9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9" fillId="33" borderId="34" xfId="0" applyFont="1" applyFill="1" applyBorder="1" applyAlignment="1" applyProtection="1">
      <alignment vertical="center" wrapText="1"/>
      <protection hidden="1"/>
    </xf>
    <xf numFmtId="0" fontId="9" fillId="33" borderId="35" xfId="0" applyFont="1" applyFill="1" applyBorder="1" applyAlignment="1" applyProtection="1">
      <alignment vertical="center" wrapText="1"/>
      <protection hidden="1"/>
    </xf>
    <xf numFmtId="0" fontId="9" fillId="33" borderId="36" xfId="0" applyFont="1" applyFill="1" applyBorder="1" applyAlignment="1" applyProtection="1">
      <alignment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4" borderId="37" xfId="0" applyFont="1" applyFill="1" applyBorder="1" applyAlignment="1" applyProtection="1">
      <alignment horizontal="center" vertical="center" wrapText="1"/>
      <protection hidden="1"/>
    </xf>
    <xf numFmtId="0" fontId="2" fillId="34" borderId="38" xfId="0" applyFont="1" applyFill="1" applyBorder="1" applyAlignment="1" applyProtection="1">
      <alignment horizontal="center" vertical="center" wrapText="1"/>
      <protection hidden="1"/>
    </xf>
    <xf numFmtId="0" fontId="6" fillId="34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0" fillId="35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vertical="center"/>
    </xf>
    <xf numFmtId="0" fontId="0" fillId="35" borderId="36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9" fillId="36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9" fillId="35" borderId="35" xfId="0" applyFont="1" applyFill="1" applyBorder="1" applyAlignment="1">
      <alignment vertical="center" wrapText="1"/>
    </xf>
    <xf numFmtId="0" fontId="9" fillId="35" borderId="3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6" fillId="33" borderId="35" xfId="0" applyFont="1" applyFill="1" applyBorder="1" applyAlignment="1" applyProtection="1">
      <alignment vertical="center" wrapText="1"/>
      <protection hidden="1"/>
    </xf>
    <xf numFmtId="0" fontId="6" fillId="33" borderId="36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0" fillId="37" borderId="35" xfId="0" applyFont="1" applyFill="1" applyBorder="1" applyAlignment="1">
      <alignment vertical="center" wrapText="1"/>
    </xf>
    <xf numFmtId="0" fontId="0" fillId="37" borderId="36" xfId="0" applyFont="1" applyFill="1" applyBorder="1" applyAlignment="1">
      <alignment vertical="center"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3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8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car-dst.hr/" TargetMode="External" /><Relationship Id="rId2" Type="http://schemas.openxmlformats.org/officeDocument/2006/relationships/hyperlink" Target="mailto:darko.krpan@koncar-dst.hr" TargetMode="External" /><Relationship Id="rId3" Type="http://schemas.openxmlformats.org/officeDocument/2006/relationships/hyperlink" Target="mailto:darko.krpan@koncar-d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I29" sqref="I29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2" t="s">
        <v>218</v>
      </c>
      <c r="B1" s="132"/>
      <c r="C1" s="13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4" t="s">
        <v>219</v>
      </c>
      <c r="B2" s="164"/>
      <c r="C2" s="164"/>
      <c r="D2" s="165"/>
      <c r="E2" s="24" t="s">
        <v>303</v>
      </c>
      <c r="F2" s="25"/>
      <c r="G2" s="26" t="s">
        <v>220</v>
      </c>
      <c r="H2" s="24" t="s">
        <v>304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66" t="s">
        <v>221</v>
      </c>
      <c r="B4" s="166"/>
      <c r="C4" s="166"/>
      <c r="D4" s="166"/>
      <c r="E4" s="166"/>
      <c r="F4" s="166"/>
      <c r="G4" s="166"/>
      <c r="H4" s="166"/>
      <c r="I4" s="16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1" t="s">
        <v>222</v>
      </c>
      <c r="B6" s="122"/>
      <c r="C6" s="133" t="s">
        <v>284</v>
      </c>
      <c r="D6" s="134"/>
      <c r="E6" s="167"/>
      <c r="F6" s="167"/>
      <c r="G6" s="167"/>
      <c r="H6" s="167"/>
      <c r="I6" s="39"/>
      <c r="J6" s="22"/>
      <c r="K6" s="22"/>
      <c r="L6" s="22"/>
    </row>
    <row r="7" spans="1:12" ht="12.75">
      <c r="A7" s="40"/>
      <c r="B7" s="40"/>
      <c r="C7" s="31"/>
      <c r="D7" s="31"/>
      <c r="E7" s="167"/>
      <c r="F7" s="167"/>
      <c r="G7" s="167"/>
      <c r="H7" s="167"/>
      <c r="I7" s="39"/>
      <c r="J7" s="22"/>
      <c r="K7" s="22"/>
      <c r="L7" s="22"/>
    </row>
    <row r="8" spans="1:12" ht="12.75">
      <c r="A8" s="168" t="s">
        <v>223</v>
      </c>
      <c r="B8" s="169"/>
      <c r="C8" s="133" t="s">
        <v>285</v>
      </c>
      <c r="D8" s="134"/>
      <c r="E8" s="167"/>
      <c r="F8" s="167"/>
      <c r="G8" s="167"/>
      <c r="H8" s="16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1" t="s">
        <v>224</v>
      </c>
      <c r="B10" s="162"/>
      <c r="C10" s="133" t="s">
        <v>286</v>
      </c>
      <c r="D10" s="13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3"/>
      <c r="B11" s="16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1" t="s">
        <v>225</v>
      </c>
      <c r="B12" s="122"/>
      <c r="C12" s="135" t="s">
        <v>287</v>
      </c>
      <c r="D12" s="158"/>
      <c r="E12" s="158"/>
      <c r="F12" s="158"/>
      <c r="G12" s="158"/>
      <c r="H12" s="158"/>
      <c r="I12" s="12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1" t="s">
        <v>226</v>
      </c>
      <c r="B14" s="122"/>
      <c r="C14" s="159">
        <v>10090</v>
      </c>
      <c r="D14" s="160"/>
      <c r="E14" s="31"/>
      <c r="F14" s="135" t="s">
        <v>288</v>
      </c>
      <c r="G14" s="158"/>
      <c r="H14" s="158"/>
      <c r="I14" s="12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1" t="s">
        <v>227</v>
      </c>
      <c r="B16" s="122"/>
      <c r="C16" s="135" t="s">
        <v>289</v>
      </c>
      <c r="D16" s="158"/>
      <c r="E16" s="158"/>
      <c r="F16" s="158"/>
      <c r="G16" s="158"/>
      <c r="H16" s="158"/>
      <c r="I16" s="12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1" t="s">
        <v>228</v>
      </c>
      <c r="B18" s="122"/>
      <c r="C18" s="118" t="s">
        <v>290</v>
      </c>
      <c r="D18" s="119"/>
      <c r="E18" s="119"/>
      <c r="F18" s="119"/>
      <c r="G18" s="119"/>
      <c r="H18" s="119"/>
      <c r="I18" s="120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1" t="s">
        <v>229</v>
      </c>
      <c r="B20" s="122"/>
      <c r="C20" s="151" t="s">
        <v>291</v>
      </c>
      <c r="D20" s="152"/>
      <c r="E20" s="152"/>
      <c r="F20" s="152"/>
      <c r="G20" s="152"/>
      <c r="H20" s="152"/>
      <c r="I20" s="15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1" t="s">
        <v>230</v>
      </c>
      <c r="B22" s="122"/>
      <c r="C22" s="44">
        <v>133</v>
      </c>
      <c r="D22" s="135" t="s">
        <v>288</v>
      </c>
      <c r="E22" s="154"/>
      <c r="F22" s="155"/>
      <c r="G22" s="156"/>
      <c r="H22" s="15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1" t="s">
        <v>231</v>
      </c>
      <c r="B24" s="122"/>
      <c r="C24" s="44">
        <v>21</v>
      </c>
      <c r="D24" s="135" t="s">
        <v>292</v>
      </c>
      <c r="E24" s="154"/>
      <c r="F24" s="154"/>
      <c r="G24" s="155"/>
      <c r="H24" s="38" t="s">
        <v>232</v>
      </c>
      <c r="I24" s="48">
        <v>539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233</v>
      </c>
      <c r="I25" s="43"/>
      <c r="J25" s="22"/>
      <c r="K25" s="22"/>
      <c r="L25" s="22"/>
    </row>
    <row r="26" spans="1:12" ht="12.75">
      <c r="A26" s="121" t="s">
        <v>234</v>
      </c>
      <c r="B26" s="122"/>
      <c r="C26" s="49" t="s">
        <v>293</v>
      </c>
      <c r="D26" s="50"/>
      <c r="E26" s="22"/>
      <c r="F26" s="51"/>
      <c r="G26" s="121" t="s">
        <v>235</v>
      </c>
      <c r="H26" s="122"/>
      <c r="I26" s="52" t="s">
        <v>294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5" t="s">
        <v>236</v>
      </c>
      <c r="B28" s="146"/>
      <c r="C28" s="147"/>
      <c r="D28" s="147"/>
      <c r="E28" s="148" t="s">
        <v>237</v>
      </c>
      <c r="F28" s="149"/>
      <c r="G28" s="149"/>
      <c r="H28" s="150" t="s">
        <v>238</v>
      </c>
      <c r="I28" s="15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2"/>
      <c r="B30" s="136"/>
      <c r="C30" s="136"/>
      <c r="D30" s="137"/>
      <c r="E30" s="142"/>
      <c r="F30" s="136"/>
      <c r="G30" s="136"/>
      <c r="H30" s="133"/>
      <c r="I30" s="134"/>
      <c r="J30" s="22"/>
      <c r="K30" s="22"/>
      <c r="L30" s="22"/>
    </row>
    <row r="31" spans="1:12" ht="12.75">
      <c r="A31" s="45"/>
      <c r="B31" s="45"/>
      <c r="C31" s="43"/>
      <c r="D31" s="143"/>
      <c r="E31" s="143"/>
      <c r="F31" s="143"/>
      <c r="G31" s="144"/>
      <c r="H31" s="31"/>
      <c r="I31" s="57"/>
      <c r="J31" s="22"/>
      <c r="K31" s="22"/>
      <c r="L31" s="22"/>
    </row>
    <row r="32" spans="1:12" ht="12.75">
      <c r="A32" s="142"/>
      <c r="B32" s="136"/>
      <c r="C32" s="136"/>
      <c r="D32" s="137"/>
      <c r="E32" s="142"/>
      <c r="F32" s="136"/>
      <c r="G32" s="136"/>
      <c r="H32" s="133"/>
      <c r="I32" s="134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2"/>
      <c r="B34" s="136"/>
      <c r="C34" s="136"/>
      <c r="D34" s="137"/>
      <c r="E34" s="142"/>
      <c r="F34" s="136"/>
      <c r="G34" s="136"/>
      <c r="H34" s="133"/>
      <c r="I34" s="134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2"/>
      <c r="B36" s="136"/>
      <c r="C36" s="136"/>
      <c r="D36" s="137"/>
      <c r="E36" s="142"/>
      <c r="F36" s="136"/>
      <c r="G36" s="136"/>
      <c r="H36" s="133"/>
      <c r="I36" s="134"/>
      <c r="J36" s="22"/>
      <c r="K36" s="22"/>
      <c r="L36" s="22"/>
    </row>
    <row r="37" spans="1:12" ht="12.75">
      <c r="A37" s="59"/>
      <c r="B37" s="59"/>
      <c r="C37" s="138"/>
      <c r="D37" s="139"/>
      <c r="E37" s="31"/>
      <c r="F37" s="138"/>
      <c r="G37" s="139"/>
      <c r="H37" s="31"/>
      <c r="I37" s="31"/>
      <c r="J37" s="22"/>
      <c r="K37" s="22"/>
      <c r="L37" s="22"/>
    </row>
    <row r="38" spans="1:12" ht="12.75">
      <c r="A38" s="142"/>
      <c r="B38" s="136"/>
      <c r="C38" s="136"/>
      <c r="D38" s="137"/>
      <c r="E38" s="142"/>
      <c r="F38" s="136"/>
      <c r="G38" s="136"/>
      <c r="H38" s="133"/>
      <c r="I38" s="134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2"/>
      <c r="B40" s="136"/>
      <c r="C40" s="136"/>
      <c r="D40" s="137"/>
      <c r="E40" s="142"/>
      <c r="F40" s="136"/>
      <c r="G40" s="136"/>
      <c r="H40" s="133"/>
      <c r="I40" s="134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16" t="s">
        <v>239</v>
      </c>
      <c r="B44" s="117"/>
      <c r="C44" s="133"/>
      <c r="D44" s="134"/>
      <c r="E44" s="32"/>
      <c r="F44" s="135"/>
      <c r="G44" s="136"/>
      <c r="H44" s="136"/>
      <c r="I44" s="137"/>
      <c r="J44" s="22"/>
      <c r="K44" s="22"/>
      <c r="L44" s="22"/>
    </row>
    <row r="45" spans="1:12" ht="12.75">
      <c r="A45" s="59"/>
      <c r="B45" s="59"/>
      <c r="C45" s="138"/>
      <c r="D45" s="139"/>
      <c r="E45" s="31"/>
      <c r="F45" s="138"/>
      <c r="G45" s="140"/>
      <c r="H45" s="67"/>
      <c r="I45" s="67"/>
      <c r="J45" s="22"/>
      <c r="K45" s="22"/>
      <c r="L45" s="22"/>
    </row>
    <row r="46" spans="1:12" ht="12.75">
      <c r="A46" s="116" t="s">
        <v>240</v>
      </c>
      <c r="B46" s="117"/>
      <c r="C46" s="135" t="s">
        <v>295</v>
      </c>
      <c r="D46" s="141"/>
      <c r="E46" s="141"/>
      <c r="F46" s="141"/>
      <c r="G46" s="141"/>
      <c r="H46" s="141"/>
      <c r="I46" s="141"/>
      <c r="J46" s="22"/>
      <c r="K46" s="22"/>
      <c r="L46" s="22"/>
    </row>
    <row r="47" spans="1:12" ht="12.75">
      <c r="A47" s="40"/>
      <c r="B47" s="40"/>
      <c r="C47" s="68" t="s">
        <v>241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16" t="s">
        <v>242</v>
      </c>
      <c r="B48" s="117"/>
      <c r="C48" s="123" t="s">
        <v>296</v>
      </c>
      <c r="D48" s="119"/>
      <c r="E48" s="120"/>
      <c r="F48" s="32"/>
      <c r="G48" s="38" t="s">
        <v>243</v>
      </c>
      <c r="H48" s="123" t="s">
        <v>297</v>
      </c>
      <c r="I48" s="120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16" t="s">
        <v>228</v>
      </c>
      <c r="B50" s="117"/>
      <c r="C50" s="118" t="s">
        <v>290</v>
      </c>
      <c r="D50" s="119"/>
      <c r="E50" s="119"/>
      <c r="F50" s="119"/>
      <c r="G50" s="119"/>
      <c r="H50" s="119"/>
      <c r="I50" s="12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1" t="s">
        <v>244</v>
      </c>
      <c r="B52" s="122"/>
      <c r="C52" s="123" t="s">
        <v>298</v>
      </c>
      <c r="D52" s="119"/>
      <c r="E52" s="119"/>
      <c r="F52" s="119"/>
      <c r="G52" s="119"/>
      <c r="H52" s="119"/>
      <c r="I52" s="124"/>
      <c r="J52" s="22"/>
      <c r="K52" s="22"/>
      <c r="L52" s="22"/>
    </row>
    <row r="53" spans="1:12" ht="12.75">
      <c r="A53" s="69"/>
      <c r="B53" s="69"/>
      <c r="C53" s="127" t="s">
        <v>245</v>
      </c>
      <c r="D53" s="127"/>
      <c r="E53" s="127"/>
      <c r="F53" s="127"/>
      <c r="G53" s="127"/>
      <c r="H53" s="127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5" t="s">
        <v>246</v>
      </c>
      <c r="C55" s="126"/>
      <c r="D55" s="126"/>
      <c r="E55" s="126"/>
      <c r="F55" s="107"/>
      <c r="G55" s="107"/>
      <c r="H55" s="108"/>
      <c r="I55" s="108"/>
      <c r="J55" s="22"/>
      <c r="K55" s="22"/>
      <c r="L55" s="22"/>
    </row>
    <row r="56" spans="1:12" ht="12.75">
      <c r="A56" s="69"/>
      <c r="B56" s="109" t="s">
        <v>283</v>
      </c>
      <c r="C56" s="110"/>
      <c r="D56" s="110"/>
      <c r="E56" s="110"/>
      <c r="F56" s="110"/>
      <c r="G56" s="110"/>
      <c r="H56" s="131" t="s">
        <v>278</v>
      </c>
      <c r="I56" s="131"/>
      <c r="J56" s="22"/>
      <c r="K56" s="22"/>
      <c r="L56" s="22"/>
    </row>
    <row r="57" spans="1:12" ht="12.75">
      <c r="A57" s="69"/>
      <c r="B57" s="109" t="s">
        <v>279</v>
      </c>
      <c r="C57" s="110"/>
      <c r="D57" s="110"/>
      <c r="E57" s="110"/>
      <c r="F57" s="110"/>
      <c r="G57" s="110"/>
      <c r="H57" s="131"/>
      <c r="I57" s="131"/>
      <c r="J57" s="22"/>
      <c r="K57" s="22"/>
      <c r="L57" s="22"/>
    </row>
    <row r="58" spans="1:12" ht="12.75">
      <c r="A58" s="69"/>
      <c r="B58" s="109" t="s">
        <v>280</v>
      </c>
      <c r="C58" s="110"/>
      <c r="D58" s="110"/>
      <c r="E58" s="110"/>
      <c r="F58" s="110"/>
      <c r="G58" s="110"/>
      <c r="H58" s="131"/>
      <c r="I58" s="131"/>
      <c r="J58" s="22"/>
      <c r="K58" s="22"/>
      <c r="L58" s="22"/>
    </row>
    <row r="59" spans="1:12" ht="12.75">
      <c r="A59" s="69"/>
      <c r="B59" s="109" t="s">
        <v>281</v>
      </c>
      <c r="C59" s="111"/>
      <c r="D59" s="111"/>
      <c r="E59" s="111"/>
      <c r="F59" s="111"/>
      <c r="G59" s="111"/>
      <c r="H59" s="131"/>
      <c r="I59" s="131"/>
      <c r="J59" s="22"/>
      <c r="K59" s="22"/>
      <c r="L59" s="22"/>
    </row>
    <row r="60" spans="1:12" ht="12.75">
      <c r="A60" s="69"/>
      <c r="B60" s="109" t="s">
        <v>282</v>
      </c>
      <c r="C60" s="111"/>
      <c r="D60" s="111"/>
      <c r="E60" s="111"/>
      <c r="F60" s="111"/>
      <c r="G60" s="111"/>
      <c r="H60" s="131"/>
      <c r="I60" s="131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247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248</v>
      </c>
      <c r="F63" s="22"/>
      <c r="G63" s="128" t="s">
        <v>249</v>
      </c>
      <c r="H63" s="129"/>
      <c r="I63" s="130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4"/>
      <c r="H64" s="115"/>
      <c r="I64" s="37"/>
      <c r="J64" s="22"/>
      <c r="K64" s="22"/>
      <c r="L64" s="22"/>
    </row>
  </sheetData>
  <sheetProtection/>
  <protectedRanges>
    <protectedRange sqref="A34:D34 A32:I32 A30:I30 I24" name="Range1"/>
    <protectedRange sqref="E2" name="Range1_1"/>
    <protectedRange sqref="H2" name="Range1_2"/>
    <protectedRange sqref="C6:D6" name="Range1_3"/>
    <protectedRange sqref="C8:D8" name="Range1_4"/>
    <protectedRange sqref="C10:D10" name="Range1_5"/>
    <protectedRange sqref="C12:I12" name="Range1_6"/>
    <protectedRange sqref="C14:D14" name="Range1_7"/>
    <protectedRange sqref="F14:I14" name="Range1_8"/>
    <protectedRange sqref="C16:I16" name="Range1_9"/>
    <protectedRange sqref="C20:I20" name="Range1_11"/>
    <protectedRange sqref="D22:F22" name="Range1_12"/>
    <protectedRange sqref="C22" name="Range1_13"/>
    <protectedRange sqref="C24" name="Range1_14"/>
    <protectedRange sqref="D24:G24" name="Range1_15"/>
    <protectedRange sqref="C26" name="Range1_16"/>
    <protectedRange sqref="I26" name="Range1_18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koncar-dst.hr"/>
    <hyperlink ref="C50" r:id="rId2" display="darko.krpan@koncar-dst.hr"/>
    <hyperlink ref="C18" r:id="rId3" display="darko.krpan@koncar-d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25">
      <selection activeCell="K53" sqref="K53"/>
    </sheetView>
  </sheetViews>
  <sheetFormatPr defaultColWidth="9.140625" defaultRowHeight="12.75"/>
  <cols>
    <col min="7" max="7" width="6.00390625" style="0" customWidth="1"/>
    <col min="8" max="8" width="1.8515625" style="0" customWidth="1"/>
    <col min="9" max="9" width="7.28125" style="0" customWidth="1"/>
    <col min="10" max="10" width="10.8515625" style="0" customWidth="1"/>
    <col min="11" max="11" width="11.28125" style="0" customWidth="1"/>
  </cols>
  <sheetData>
    <row r="1" spans="1:11" ht="12.75">
      <c r="A1" s="170" t="s">
        <v>132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74" t="s">
        <v>305</v>
      </c>
      <c r="B2" s="175"/>
      <c r="C2" s="175"/>
      <c r="D2" s="175"/>
      <c r="E2" s="175"/>
      <c r="F2" s="175"/>
      <c r="G2" s="175"/>
      <c r="H2" s="175"/>
      <c r="I2" s="175"/>
      <c r="J2" s="175"/>
      <c r="K2" s="173"/>
    </row>
    <row r="3" spans="1:11" ht="12.7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2.75">
      <c r="A4" s="180" t="s">
        <v>299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34.5" thickBot="1">
      <c r="A5" s="183" t="s">
        <v>41</v>
      </c>
      <c r="B5" s="184"/>
      <c r="C5" s="184"/>
      <c r="D5" s="184"/>
      <c r="E5" s="184"/>
      <c r="F5" s="184"/>
      <c r="G5" s="184"/>
      <c r="H5" s="185"/>
      <c r="I5" s="77" t="s">
        <v>250</v>
      </c>
      <c r="J5" s="78" t="s">
        <v>90</v>
      </c>
      <c r="K5" s="79" t="s">
        <v>91</v>
      </c>
    </row>
    <row r="6" spans="1:11" ht="12.75">
      <c r="A6" s="186">
        <v>1</v>
      </c>
      <c r="B6" s="186"/>
      <c r="C6" s="186"/>
      <c r="D6" s="186"/>
      <c r="E6" s="186"/>
      <c r="F6" s="186"/>
      <c r="G6" s="186"/>
      <c r="H6" s="186"/>
      <c r="I6" s="81">
        <v>2</v>
      </c>
      <c r="J6" s="80">
        <v>3</v>
      </c>
      <c r="K6" s="80">
        <v>4</v>
      </c>
    </row>
    <row r="7" spans="1:11" ht="12.75">
      <c r="A7" s="187"/>
      <c r="B7" s="188"/>
      <c r="C7" s="188"/>
      <c r="D7" s="188"/>
      <c r="E7" s="188"/>
      <c r="F7" s="188"/>
      <c r="G7" s="188"/>
      <c r="H7" s="188"/>
      <c r="I7" s="188"/>
      <c r="J7" s="188"/>
      <c r="K7" s="189"/>
    </row>
    <row r="8" spans="1:11" ht="12.75">
      <c r="A8" s="190" t="s">
        <v>42</v>
      </c>
      <c r="B8" s="191"/>
      <c r="C8" s="191"/>
      <c r="D8" s="191"/>
      <c r="E8" s="191"/>
      <c r="F8" s="191"/>
      <c r="G8" s="191"/>
      <c r="H8" s="192"/>
      <c r="I8" s="6">
        <v>1</v>
      </c>
      <c r="J8" s="11"/>
      <c r="K8" s="11"/>
    </row>
    <row r="9" spans="1:11" ht="12.75">
      <c r="A9" s="193" t="s">
        <v>10</v>
      </c>
      <c r="B9" s="194"/>
      <c r="C9" s="194"/>
      <c r="D9" s="194"/>
      <c r="E9" s="194"/>
      <c r="F9" s="194"/>
      <c r="G9" s="194"/>
      <c r="H9" s="195"/>
      <c r="I9" s="4">
        <v>2</v>
      </c>
      <c r="J9" s="12">
        <f>J10+J17+J27+J36+J40</f>
        <v>153649368</v>
      </c>
      <c r="K9" s="12">
        <f>K10+K17+K27+K36+K40</f>
        <v>173524860</v>
      </c>
    </row>
    <row r="10" spans="1:11" ht="12.75">
      <c r="A10" s="177" t="s">
        <v>176</v>
      </c>
      <c r="B10" s="178"/>
      <c r="C10" s="178"/>
      <c r="D10" s="178"/>
      <c r="E10" s="178"/>
      <c r="F10" s="178"/>
      <c r="G10" s="178"/>
      <c r="H10" s="179"/>
      <c r="I10" s="4">
        <v>3</v>
      </c>
      <c r="J10" s="12">
        <f>SUM(J11:J16)</f>
        <v>2935724</v>
      </c>
      <c r="K10" s="12">
        <f>SUM(K11:K16)</f>
        <v>2376372</v>
      </c>
    </row>
    <row r="11" spans="1:11" ht="12.75">
      <c r="A11" s="177" t="s">
        <v>92</v>
      </c>
      <c r="B11" s="178"/>
      <c r="C11" s="178"/>
      <c r="D11" s="178"/>
      <c r="E11" s="178"/>
      <c r="F11" s="178"/>
      <c r="G11" s="178"/>
      <c r="H11" s="179"/>
      <c r="I11" s="4">
        <v>4</v>
      </c>
      <c r="J11" s="13"/>
      <c r="K11" s="13"/>
    </row>
    <row r="12" spans="1:11" ht="12.75">
      <c r="A12" s="177" t="s">
        <v>11</v>
      </c>
      <c r="B12" s="178"/>
      <c r="C12" s="178"/>
      <c r="D12" s="178"/>
      <c r="E12" s="178"/>
      <c r="F12" s="178"/>
      <c r="G12" s="178"/>
      <c r="H12" s="179"/>
      <c r="I12" s="4">
        <v>5</v>
      </c>
      <c r="J12" s="13">
        <v>2935724</v>
      </c>
      <c r="K12" s="13">
        <v>2376372</v>
      </c>
    </row>
    <row r="13" spans="1:11" ht="12.75">
      <c r="A13" s="177" t="s">
        <v>93</v>
      </c>
      <c r="B13" s="178"/>
      <c r="C13" s="178"/>
      <c r="D13" s="178"/>
      <c r="E13" s="178"/>
      <c r="F13" s="178"/>
      <c r="G13" s="178"/>
      <c r="H13" s="179"/>
      <c r="I13" s="4">
        <v>6</v>
      </c>
      <c r="J13" s="13"/>
      <c r="K13" s="13"/>
    </row>
    <row r="14" spans="1:11" ht="12.75">
      <c r="A14" s="177" t="s">
        <v>179</v>
      </c>
      <c r="B14" s="178"/>
      <c r="C14" s="178"/>
      <c r="D14" s="178"/>
      <c r="E14" s="178"/>
      <c r="F14" s="178"/>
      <c r="G14" s="178"/>
      <c r="H14" s="179"/>
      <c r="I14" s="4">
        <v>7</v>
      </c>
      <c r="J14" s="13"/>
      <c r="K14" s="13"/>
    </row>
    <row r="15" spans="1:11" ht="12.75">
      <c r="A15" s="177" t="s">
        <v>180</v>
      </c>
      <c r="B15" s="178"/>
      <c r="C15" s="178"/>
      <c r="D15" s="178"/>
      <c r="E15" s="178"/>
      <c r="F15" s="178"/>
      <c r="G15" s="178"/>
      <c r="H15" s="179"/>
      <c r="I15" s="4">
        <v>8</v>
      </c>
      <c r="J15" s="13"/>
      <c r="K15" s="13"/>
    </row>
    <row r="16" spans="1:11" ht="12.75">
      <c r="A16" s="177" t="s">
        <v>181</v>
      </c>
      <c r="B16" s="178"/>
      <c r="C16" s="178"/>
      <c r="D16" s="178"/>
      <c r="E16" s="178"/>
      <c r="F16" s="178"/>
      <c r="G16" s="178"/>
      <c r="H16" s="179"/>
      <c r="I16" s="4">
        <v>9</v>
      </c>
      <c r="J16" s="13"/>
      <c r="K16" s="13"/>
    </row>
    <row r="17" spans="1:11" ht="12.75">
      <c r="A17" s="177" t="s">
        <v>177</v>
      </c>
      <c r="B17" s="178"/>
      <c r="C17" s="178"/>
      <c r="D17" s="178"/>
      <c r="E17" s="178"/>
      <c r="F17" s="178"/>
      <c r="G17" s="178"/>
      <c r="H17" s="179"/>
      <c r="I17" s="4">
        <v>10</v>
      </c>
      <c r="J17" s="12">
        <f>SUM(J18:J26)</f>
        <v>145810830</v>
      </c>
      <c r="K17" s="12">
        <f>SUM(K18:K26)</f>
        <v>143993165</v>
      </c>
    </row>
    <row r="18" spans="1:11" ht="12.75">
      <c r="A18" s="177" t="s">
        <v>182</v>
      </c>
      <c r="B18" s="178"/>
      <c r="C18" s="178"/>
      <c r="D18" s="178"/>
      <c r="E18" s="178"/>
      <c r="F18" s="178"/>
      <c r="G18" s="178"/>
      <c r="H18" s="179"/>
      <c r="I18" s="4">
        <v>11</v>
      </c>
      <c r="J18" s="13">
        <v>9012529</v>
      </c>
      <c r="K18" s="13">
        <v>9012529</v>
      </c>
    </row>
    <row r="19" spans="1:11" ht="12.75">
      <c r="A19" s="177" t="s">
        <v>217</v>
      </c>
      <c r="B19" s="178"/>
      <c r="C19" s="178"/>
      <c r="D19" s="178"/>
      <c r="E19" s="178"/>
      <c r="F19" s="178"/>
      <c r="G19" s="178"/>
      <c r="H19" s="179"/>
      <c r="I19" s="4">
        <v>12</v>
      </c>
      <c r="J19" s="13">
        <v>55906321</v>
      </c>
      <c r="K19" s="13">
        <v>56266922</v>
      </c>
    </row>
    <row r="20" spans="1:11" ht="12.75">
      <c r="A20" s="177" t="s">
        <v>183</v>
      </c>
      <c r="B20" s="178"/>
      <c r="C20" s="178"/>
      <c r="D20" s="178"/>
      <c r="E20" s="178"/>
      <c r="F20" s="178"/>
      <c r="G20" s="178"/>
      <c r="H20" s="179"/>
      <c r="I20" s="4">
        <v>13</v>
      </c>
      <c r="J20" s="13">
        <v>66736143</v>
      </c>
      <c r="K20" s="13">
        <v>64908277</v>
      </c>
    </row>
    <row r="21" spans="1:11" ht="12.75">
      <c r="A21" s="177" t="s">
        <v>21</v>
      </c>
      <c r="B21" s="178"/>
      <c r="C21" s="178"/>
      <c r="D21" s="178"/>
      <c r="E21" s="178"/>
      <c r="F21" s="178"/>
      <c r="G21" s="178"/>
      <c r="H21" s="179"/>
      <c r="I21" s="4">
        <v>14</v>
      </c>
      <c r="J21" s="13">
        <v>9170456</v>
      </c>
      <c r="K21" s="13">
        <v>9470505</v>
      </c>
    </row>
    <row r="22" spans="1:11" ht="12.75">
      <c r="A22" s="177" t="s">
        <v>22</v>
      </c>
      <c r="B22" s="178"/>
      <c r="C22" s="178"/>
      <c r="D22" s="178"/>
      <c r="E22" s="178"/>
      <c r="F22" s="178"/>
      <c r="G22" s="178"/>
      <c r="H22" s="179"/>
      <c r="I22" s="4">
        <v>15</v>
      </c>
      <c r="J22" s="13"/>
      <c r="K22" s="13"/>
    </row>
    <row r="23" spans="1:11" ht="12.75">
      <c r="A23" s="177" t="s">
        <v>49</v>
      </c>
      <c r="B23" s="178"/>
      <c r="C23" s="178"/>
      <c r="D23" s="178"/>
      <c r="E23" s="178"/>
      <c r="F23" s="178"/>
      <c r="G23" s="178"/>
      <c r="H23" s="179"/>
      <c r="I23" s="4">
        <v>16</v>
      </c>
      <c r="J23" s="13">
        <v>595554</v>
      </c>
      <c r="K23" s="13">
        <v>755608</v>
      </c>
    </row>
    <row r="24" spans="1:11" ht="12.75">
      <c r="A24" s="177" t="s">
        <v>50</v>
      </c>
      <c r="B24" s="178"/>
      <c r="C24" s="178"/>
      <c r="D24" s="178"/>
      <c r="E24" s="178"/>
      <c r="F24" s="178"/>
      <c r="G24" s="178"/>
      <c r="H24" s="179"/>
      <c r="I24" s="4">
        <v>17</v>
      </c>
      <c r="J24" s="13">
        <v>4389827</v>
      </c>
      <c r="K24" s="13">
        <v>79324</v>
      </c>
    </row>
    <row r="25" spans="1:11" ht="12.75">
      <c r="A25" s="177" t="s">
        <v>51</v>
      </c>
      <c r="B25" s="178"/>
      <c r="C25" s="178"/>
      <c r="D25" s="178"/>
      <c r="E25" s="178"/>
      <c r="F25" s="178"/>
      <c r="G25" s="178"/>
      <c r="H25" s="179"/>
      <c r="I25" s="4">
        <v>18</v>
      </c>
      <c r="J25" s="13"/>
      <c r="K25" s="13"/>
    </row>
    <row r="26" spans="1:11" ht="12.75">
      <c r="A26" s="177" t="s">
        <v>52</v>
      </c>
      <c r="B26" s="178"/>
      <c r="C26" s="178"/>
      <c r="D26" s="178"/>
      <c r="E26" s="178"/>
      <c r="F26" s="178"/>
      <c r="G26" s="178"/>
      <c r="H26" s="179"/>
      <c r="I26" s="4">
        <v>19</v>
      </c>
      <c r="J26" s="13"/>
      <c r="K26" s="13">
        <v>3500000</v>
      </c>
    </row>
    <row r="27" spans="1:11" ht="12.75">
      <c r="A27" s="177" t="s">
        <v>161</v>
      </c>
      <c r="B27" s="178"/>
      <c r="C27" s="178"/>
      <c r="D27" s="178"/>
      <c r="E27" s="178"/>
      <c r="F27" s="178"/>
      <c r="G27" s="178"/>
      <c r="H27" s="179"/>
      <c r="I27" s="4">
        <v>20</v>
      </c>
      <c r="J27" s="12">
        <f>SUM(J28:J35)</f>
        <v>4575743</v>
      </c>
      <c r="K27" s="12">
        <f>SUM(K28:K35)</f>
        <v>26926328</v>
      </c>
    </row>
    <row r="28" spans="1:11" ht="12.75">
      <c r="A28" s="177" t="s">
        <v>53</v>
      </c>
      <c r="B28" s="178"/>
      <c r="C28" s="178"/>
      <c r="D28" s="178"/>
      <c r="E28" s="178"/>
      <c r="F28" s="178"/>
      <c r="G28" s="178"/>
      <c r="H28" s="179"/>
      <c r="I28" s="4">
        <v>21</v>
      </c>
      <c r="J28" s="13">
        <v>1732458</v>
      </c>
      <c r="K28" s="13">
        <v>24064218</v>
      </c>
    </row>
    <row r="29" spans="1:11" ht="12.75">
      <c r="A29" s="177" t="s">
        <v>54</v>
      </c>
      <c r="B29" s="178"/>
      <c r="C29" s="178"/>
      <c r="D29" s="178"/>
      <c r="E29" s="178"/>
      <c r="F29" s="178"/>
      <c r="G29" s="178"/>
      <c r="H29" s="179"/>
      <c r="I29" s="4">
        <v>22</v>
      </c>
      <c r="J29" s="13"/>
      <c r="K29" s="13"/>
    </row>
    <row r="30" spans="1:11" ht="12.75">
      <c r="A30" s="177" t="s">
        <v>55</v>
      </c>
      <c r="B30" s="178"/>
      <c r="C30" s="178"/>
      <c r="D30" s="178"/>
      <c r="E30" s="178"/>
      <c r="F30" s="178"/>
      <c r="G30" s="178"/>
      <c r="H30" s="179"/>
      <c r="I30" s="4">
        <v>23</v>
      </c>
      <c r="J30" s="13">
        <v>2765328</v>
      </c>
      <c r="K30" s="13">
        <v>2765328</v>
      </c>
    </row>
    <row r="31" spans="1:11" ht="12.75">
      <c r="A31" s="177" t="s">
        <v>60</v>
      </c>
      <c r="B31" s="178"/>
      <c r="C31" s="178"/>
      <c r="D31" s="178"/>
      <c r="E31" s="178"/>
      <c r="F31" s="178"/>
      <c r="G31" s="178"/>
      <c r="H31" s="179"/>
      <c r="I31" s="4">
        <v>24</v>
      </c>
      <c r="J31" s="13"/>
      <c r="K31" s="13"/>
    </row>
    <row r="32" spans="1:11" ht="12.75">
      <c r="A32" s="177" t="s">
        <v>61</v>
      </c>
      <c r="B32" s="178"/>
      <c r="C32" s="178"/>
      <c r="D32" s="178"/>
      <c r="E32" s="178"/>
      <c r="F32" s="178"/>
      <c r="G32" s="178"/>
      <c r="H32" s="179"/>
      <c r="I32" s="4">
        <v>25</v>
      </c>
      <c r="J32" s="13">
        <v>39000</v>
      </c>
      <c r="K32" s="13">
        <v>39000</v>
      </c>
    </row>
    <row r="33" spans="1:11" ht="12.75">
      <c r="A33" s="177" t="s">
        <v>62</v>
      </c>
      <c r="B33" s="178"/>
      <c r="C33" s="178"/>
      <c r="D33" s="178"/>
      <c r="E33" s="178"/>
      <c r="F33" s="178"/>
      <c r="G33" s="178"/>
      <c r="H33" s="179"/>
      <c r="I33" s="4">
        <v>26</v>
      </c>
      <c r="J33" s="13"/>
      <c r="K33" s="13"/>
    </row>
    <row r="34" spans="1:11" ht="12.75">
      <c r="A34" s="177" t="s">
        <v>56</v>
      </c>
      <c r="B34" s="178"/>
      <c r="C34" s="178"/>
      <c r="D34" s="178"/>
      <c r="E34" s="178"/>
      <c r="F34" s="178"/>
      <c r="G34" s="178"/>
      <c r="H34" s="179"/>
      <c r="I34" s="4">
        <v>27</v>
      </c>
      <c r="J34" s="13">
        <v>38957</v>
      </c>
      <c r="K34" s="13">
        <v>57782</v>
      </c>
    </row>
    <row r="35" spans="1:11" ht="12.75">
      <c r="A35" s="177" t="s">
        <v>153</v>
      </c>
      <c r="B35" s="178"/>
      <c r="C35" s="178"/>
      <c r="D35" s="178"/>
      <c r="E35" s="178"/>
      <c r="F35" s="178"/>
      <c r="G35" s="178"/>
      <c r="H35" s="179"/>
      <c r="I35" s="4">
        <v>28</v>
      </c>
      <c r="J35" s="13"/>
      <c r="K35" s="13"/>
    </row>
    <row r="36" spans="1:11" ht="12.75">
      <c r="A36" s="177" t="s">
        <v>154</v>
      </c>
      <c r="B36" s="178"/>
      <c r="C36" s="178"/>
      <c r="D36" s="178"/>
      <c r="E36" s="178"/>
      <c r="F36" s="178"/>
      <c r="G36" s="178"/>
      <c r="H36" s="179"/>
      <c r="I36" s="4">
        <v>29</v>
      </c>
      <c r="J36" s="12">
        <f>SUM(J37:J39)</f>
        <v>0</v>
      </c>
      <c r="K36" s="12">
        <f>SUM(K37:K39)</f>
        <v>0</v>
      </c>
    </row>
    <row r="37" spans="1:11" ht="12.75">
      <c r="A37" s="177" t="s">
        <v>57</v>
      </c>
      <c r="B37" s="178"/>
      <c r="C37" s="178"/>
      <c r="D37" s="178"/>
      <c r="E37" s="178"/>
      <c r="F37" s="178"/>
      <c r="G37" s="178"/>
      <c r="H37" s="179"/>
      <c r="I37" s="4">
        <v>30</v>
      </c>
      <c r="J37" s="13"/>
      <c r="K37" s="13"/>
    </row>
    <row r="38" spans="1:11" ht="12.75">
      <c r="A38" s="177" t="s">
        <v>58</v>
      </c>
      <c r="B38" s="178"/>
      <c r="C38" s="178"/>
      <c r="D38" s="178"/>
      <c r="E38" s="178"/>
      <c r="F38" s="178"/>
      <c r="G38" s="178"/>
      <c r="H38" s="179"/>
      <c r="I38" s="4">
        <v>31</v>
      </c>
      <c r="J38" s="13"/>
      <c r="K38" s="13"/>
    </row>
    <row r="39" spans="1:11" ht="12.75">
      <c r="A39" s="177" t="s">
        <v>59</v>
      </c>
      <c r="B39" s="178"/>
      <c r="C39" s="178"/>
      <c r="D39" s="178"/>
      <c r="E39" s="178"/>
      <c r="F39" s="178"/>
      <c r="G39" s="178"/>
      <c r="H39" s="179"/>
      <c r="I39" s="4">
        <v>32</v>
      </c>
      <c r="J39" s="13"/>
      <c r="K39" s="13"/>
    </row>
    <row r="40" spans="1:11" ht="12.75">
      <c r="A40" s="177" t="s">
        <v>155</v>
      </c>
      <c r="B40" s="178"/>
      <c r="C40" s="178"/>
      <c r="D40" s="178"/>
      <c r="E40" s="178"/>
      <c r="F40" s="178"/>
      <c r="G40" s="178"/>
      <c r="H40" s="179"/>
      <c r="I40" s="4">
        <v>33</v>
      </c>
      <c r="J40" s="112">
        <v>327071</v>
      </c>
      <c r="K40" s="112">
        <v>228995</v>
      </c>
    </row>
    <row r="41" spans="1:11" ht="12.75">
      <c r="A41" s="193" t="s">
        <v>210</v>
      </c>
      <c r="B41" s="194"/>
      <c r="C41" s="194"/>
      <c r="D41" s="194"/>
      <c r="E41" s="194"/>
      <c r="F41" s="194"/>
      <c r="G41" s="194"/>
      <c r="H41" s="195"/>
      <c r="I41" s="4">
        <v>34</v>
      </c>
      <c r="J41" s="12">
        <f>J42+J50+J57+J65</f>
        <v>436194227</v>
      </c>
      <c r="K41" s="12">
        <f>K42+K50+K57+K65</f>
        <v>472403101</v>
      </c>
    </row>
    <row r="42" spans="1:11" ht="12.75">
      <c r="A42" s="177" t="s">
        <v>78</v>
      </c>
      <c r="B42" s="178"/>
      <c r="C42" s="178"/>
      <c r="D42" s="178"/>
      <c r="E42" s="178"/>
      <c r="F42" s="178"/>
      <c r="G42" s="178"/>
      <c r="H42" s="179"/>
      <c r="I42" s="4">
        <v>35</v>
      </c>
      <c r="J42" s="12">
        <f>SUM(J43:J49)</f>
        <v>231121605</v>
      </c>
      <c r="K42" s="12">
        <f>SUM(K43:K49)</f>
        <v>197648312</v>
      </c>
    </row>
    <row r="43" spans="1:11" ht="12.75">
      <c r="A43" s="177" t="s">
        <v>96</v>
      </c>
      <c r="B43" s="178"/>
      <c r="C43" s="178"/>
      <c r="D43" s="178"/>
      <c r="E43" s="178"/>
      <c r="F43" s="178"/>
      <c r="G43" s="178"/>
      <c r="H43" s="179"/>
      <c r="I43" s="4">
        <v>36</v>
      </c>
      <c r="J43" s="13">
        <v>69318369</v>
      </c>
      <c r="K43" s="13">
        <v>69268327</v>
      </c>
    </row>
    <row r="44" spans="1:11" ht="12.75">
      <c r="A44" s="177" t="s">
        <v>97</v>
      </c>
      <c r="B44" s="178"/>
      <c r="C44" s="178"/>
      <c r="D44" s="178"/>
      <c r="E44" s="178"/>
      <c r="F44" s="178"/>
      <c r="G44" s="178"/>
      <c r="H44" s="179"/>
      <c r="I44" s="4">
        <v>37</v>
      </c>
      <c r="J44" s="13">
        <v>82370670</v>
      </c>
      <c r="K44" s="13">
        <v>80065789</v>
      </c>
    </row>
    <row r="45" spans="1:11" ht="12.75">
      <c r="A45" s="177" t="s">
        <v>63</v>
      </c>
      <c r="B45" s="178"/>
      <c r="C45" s="178"/>
      <c r="D45" s="178"/>
      <c r="E45" s="178"/>
      <c r="F45" s="178"/>
      <c r="G45" s="178"/>
      <c r="H45" s="179"/>
      <c r="I45" s="4">
        <v>38</v>
      </c>
      <c r="J45" s="13">
        <v>74842095</v>
      </c>
      <c r="K45" s="13">
        <v>48284251</v>
      </c>
    </row>
    <row r="46" spans="1:11" ht="12.75">
      <c r="A46" s="177" t="s">
        <v>64</v>
      </c>
      <c r="B46" s="178"/>
      <c r="C46" s="178"/>
      <c r="D46" s="178"/>
      <c r="E46" s="178"/>
      <c r="F46" s="178"/>
      <c r="G46" s="178"/>
      <c r="H46" s="179"/>
      <c r="I46" s="4">
        <v>39</v>
      </c>
      <c r="J46" s="13"/>
      <c r="K46" s="13"/>
    </row>
    <row r="47" spans="1:11" ht="12.75">
      <c r="A47" s="177" t="s">
        <v>65</v>
      </c>
      <c r="B47" s="178"/>
      <c r="C47" s="178"/>
      <c r="D47" s="178"/>
      <c r="E47" s="178"/>
      <c r="F47" s="178"/>
      <c r="G47" s="178"/>
      <c r="H47" s="179"/>
      <c r="I47" s="4">
        <v>40</v>
      </c>
      <c r="J47" s="13">
        <v>590471</v>
      </c>
      <c r="K47" s="13">
        <v>29945</v>
      </c>
    </row>
    <row r="48" spans="1:11" ht="12.75">
      <c r="A48" s="177" t="s">
        <v>66</v>
      </c>
      <c r="B48" s="178"/>
      <c r="C48" s="178"/>
      <c r="D48" s="178"/>
      <c r="E48" s="178"/>
      <c r="F48" s="178"/>
      <c r="G48" s="178"/>
      <c r="H48" s="179"/>
      <c r="I48" s="4">
        <v>41</v>
      </c>
      <c r="J48" s="13">
        <v>4000000</v>
      </c>
      <c r="K48" s="13"/>
    </row>
    <row r="49" spans="1:11" ht="12.75">
      <c r="A49" s="177" t="s">
        <v>67</v>
      </c>
      <c r="B49" s="178"/>
      <c r="C49" s="178"/>
      <c r="D49" s="178"/>
      <c r="E49" s="178"/>
      <c r="F49" s="178"/>
      <c r="G49" s="178"/>
      <c r="H49" s="179"/>
      <c r="I49" s="4">
        <v>42</v>
      </c>
      <c r="J49" s="13"/>
      <c r="K49" s="13"/>
    </row>
    <row r="50" spans="1:11" ht="12.75">
      <c r="A50" s="177" t="s">
        <v>79</v>
      </c>
      <c r="B50" s="178"/>
      <c r="C50" s="178"/>
      <c r="D50" s="178"/>
      <c r="E50" s="178"/>
      <c r="F50" s="178"/>
      <c r="G50" s="178"/>
      <c r="H50" s="179"/>
      <c r="I50" s="4">
        <v>43</v>
      </c>
      <c r="J50" s="12">
        <f>SUM(J51:J56)</f>
        <v>133380240</v>
      </c>
      <c r="K50" s="12">
        <f>SUM(K51:K56)</f>
        <v>156021980</v>
      </c>
    </row>
    <row r="51" spans="1:11" ht="12.75">
      <c r="A51" s="177" t="s">
        <v>171</v>
      </c>
      <c r="B51" s="178"/>
      <c r="C51" s="178"/>
      <c r="D51" s="178"/>
      <c r="E51" s="178"/>
      <c r="F51" s="178"/>
      <c r="G51" s="178"/>
      <c r="H51" s="179"/>
      <c r="I51" s="4">
        <v>44</v>
      </c>
      <c r="J51" s="13">
        <v>15256027</v>
      </c>
      <c r="K51" s="13">
        <v>43057121</v>
      </c>
    </row>
    <row r="52" spans="1:11" ht="12.75">
      <c r="A52" s="177" t="s">
        <v>172</v>
      </c>
      <c r="B52" s="178"/>
      <c r="C52" s="178"/>
      <c r="D52" s="178"/>
      <c r="E52" s="178"/>
      <c r="F52" s="178"/>
      <c r="G52" s="178"/>
      <c r="H52" s="179"/>
      <c r="I52" s="4">
        <v>45</v>
      </c>
      <c r="J52" s="13">
        <v>110965324</v>
      </c>
      <c r="K52" s="13">
        <v>110968416</v>
      </c>
    </row>
    <row r="53" spans="1:11" ht="12.75">
      <c r="A53" s="177" t="s">
        <v>173</v>
      </c>
      <c r="B53" s="178"/>
      <c r="C53" s="178"/>
      <c r="D53" s="178"/>
      <c r="E53" s="178"/>
      <c r="F53" s="178"/>
      <c r="G53" s="178"/>
      <c r="H53" s="179"/>
      <c r="I53" s="4">
        <v>46</v>
      </c>
      <c r="J53" s="13"/>
      <c r="K53" s="13"/>
    </row>
    <row r="54" spans="1:11" ht="12.75">
      <c r="A54" s="177" t="s">
        <v>174</v>
      </c>
      <c r="B54" s="178"/>
      <c r="C54" s="178"/>
      <c r="D54" s="178"/>
      <c r="E54" s="178"/>
      <c r="F54" s="178"/>
      <c r="G54" s="178"/>
      <c r="H54" s="179"/>
      <c r="I54" s="4">
        <v>47</v>
      </c>
      <c r="J54" s="13">
        <v>434708</v>
      </c>
      <c r="K54" s="13">
        <v>331191</v>
      </c>
    </row>
    <row r="55" spans="1:11" ht="12.75">
      <c r="A55" s="177" t="s">
        <v>7</v>
      </c>
      <c r="B55" s="178"/>
      <c r="C55" s="178"/>
      <c r="D55" s="178"/>
      <c r="E55" s="178"/>
      <c r="F55" s="178"/>
      <c r="G55" s="178"/>
      <c r="H55" s="179"/>
      <c r="I55" s="4">
        <v>48</v>
      </c>
      <c r="J55" s="13">
        <v>6596814</v>
      </c>
      <c r="K55" s="13">
        <v>1561335</v>
      </c>
    </row>
    <row r="56" spans="1:11" ht="12.75">
      <c r="A56" s="177" t="s">
        <v>8</v>
      </c>
      <c r="B56" s="178"/>
      <c r="C56" s="178"/>
      <c r="D56" s="178"/>
      <c r="E56" s="178"/>
      <c r="F56" s="178"/>
      <c r="G56" s="178"/>
      <c r="H56" s="179"/>
      <c r="I56" s="4">
        <v>49</v>
      </c>
      <c r="J56" s="13">
        <v>127367</v>
      </c>
      <c r="K56" s="13">
        <v>103917</v>
      </c>
    </row>
    <row r="57" spans="1:11" ht="12.75">
      <c r="A57" s="177" t="s">
        <v>80</v>
      </c>
      <c r="B57" s="178"/>
      <c r="C57" s="178"/>
      <c r="D57" s="178"/>
      <c r="E57" s="178"/>
      <c r="F57" s="178"/>
      <c r="G57" s="178"/>
      <c r="H57" s="179"/>
      <c r="I57" s="4">
        <v>50</v>
      </c>
      <c r="J57" s="12">
        <f>SUM(J58:J64)</f>
        <v>241611</v>
      </c>
      <c r="K57" s="12">
        <f>SUM(K58:K64)</f>
        <v>882706</v>
      </c>
    </row>
    <row r="58" spans="1:11" ht="12.75">
      <c r="A58" s="177" t="s">
        <v>53</v>
      </c>
      <c r="B58" s="178"/>
      <c r="C58" s="178"/>
      <c r="D58" s="178"/>
      <c r="E58" s="178"/>
      <c r="F58" s="178"/>
      <c r="G58" s="178"/>
      <c r="H58" s="179"/>
      <c r="I58" s="4">
        <v>51</v>
      </c>
      <c r="J58" s="13"/>
      <c r="K58" s="13"/>
    </row>
    <row r="59" spans="1:11" ht="12.75">
      <c r="A59" s="177" t="s">
        <v>54</v>
      </c>
      <c r="B59" s="178"/>
      <c r="C59" s="178"/>
      <c r="D59" s="178"/>
      <c r="E59" s="178"/>
      <c r="F59" s="178"/>
      <c r="G59" s="178"/>
      <c r="H59" s="179"/>
      <c r="I59" s="4">
        <v>52</v>
      </c>
      <c r="J59" s="13"/>
      <c r="K59" s="13"/>
    </row>
    <row r="60" spans="1:11" ht="12.75">
      <c r="A60" s="177" t="s">
        <v>212</v>
      </c>
      <c r="B60" s="178"/>
      <c r="C60" s="178"/>
      <c r="D60" s="178"/>
      <c r="E60" s="178"/>
      <c r="F60" s="178"/>
      <c r="G60" s="178"/>
      <c r="H60" s="179"/>
      <c r="I60" s="4">
        <v>53</v>
      </c>
      <c r="J60" s="13"/>
      <c r="K60" s="13"/>
    </row>
    <row r="61" spans="1:11" ht="12.75">
      <c r="A61" s="177" t="s">
        <v>60</v>
      </c>
      <c r="B61" s="178"/>
      <c r="C61" s="178"/>
      <c r="D61" s="178"/>
      <c r="E61" s="178"/>
      <c r="F61" s="178"/>
      <c r="G61" s="178"/>
      <c r="H61" s="179"/>
      <c r="I61" s="4">
        <v>54</v>
      </c>
      <c r="J61" s="13"/>
      <c r="K61" s="13"/>
    </row>
    <row r="62" spans="1:11" ht="12.75">
      <c r="A62" s="177" t="s">
        <v>61</v>
      </c>
      <c r="B62" s="178"/>
      <c r="C62" s="178"/>
      <c r="D62" s="178"/>
      <c r="E62" s="178"/>
      <c r="F62" s="178"/>
      <c r="G62" s="178"/>
      <c r="H62" s="179"/>
      <c r="I62" s="4">
        <v>55</v>
      </c>
      <c r="J62" s="13"/>
      <c r="K62" s="13"/>
    </row>
    <row r="63" spans="1:11" ht="12.75">
      <c r="A63" s="177" t="s">
        <v>62</v>
      </c>
      <c r="B63" s="178"/>
      <c r="C63" s="178"/>
      <c r="D63" s="178"/>
      <c r="E63" s="178"/>
      <c r="F63" s="178"/>
      <c r="G63" s="178"/>
      <c r="H63" s="179"/>
      <c r="I63" s="4">
        <v>56</v>
      </c>
      <c r="J63" s="13"/>
      <c r="K63" s="13"/>
    </row>
    <row r="64" spans="1:11" ht="12.75">
      <c r="A64" s="177" t="s">
        <v>31</v>
      </c>
      <c r="B64" s="178"/>
      <c r="C64" s="178"/>
      <c r="D64" s="178"/>
      <c r="E64" s="178"/>
      <c r="F64" s="178"/>
      <c r="G64" s="178"/>
      <c r="H64" s="179"/>
      <c r="I64" s="4">
        <v>57</v>
      </c>
      <c r="J64" s="112">
        <v>241611</v>
      </c>
      <c r="K64" s="112">
        <v>882706</v>
      </c>
    </row>
    <row r="65" spans="1:11" ht="12.75">
      <c r="A65" s="177" t="s">
        <v>178</v>
      </c>
      <c r="B65" s="178"/>
      <c r="C65" s="178"/>
      <c r="D65" s="178"/>
      <c r="E65" s="178"/>
      <c r="F65" s="178"/>
      <c r="G65" s="178"/>
      <c r="H65" s="179"/>
      <c r="I65" s="4">
        <v>58</v>
      </c>
      <c r="J65" s="13">
        <v>71450771</v>
      </c>
      <c r="K65" s="13">
        <v>117850103</v>
      </c>
    </row>
    <row r="66" spans="1:11" ht="12.75">
      <c r="A66" s="193" t="s">
        <v>38</v>
      </c>
      <c r="B66" s="194"/>
      <c r="C66" s="194"/>
      <c r="D66" s="194"/>
      <c r="E66" s="194"/>
      <c r="F66" s="194"/>
      <c r="G66" s="194"/>
      <c r="H66" s="195"/>
      <c r="I66" s="4">
        <v>59</v>
      </c>
      <c r="J66" s="13">
        <v>259517</v>
      </c>
      <c r="K66" s="13">
        <v>538178</v>
      </c>
    </row>
    <row r="67" spans="1:11" ht="12.75">
      <c r="A67" s="193" t="s">
        <v>211</v>
      </c>
      <c r="B67" s="194"/>
      <c r="C67" s="194"/>
      <c r="D67" s="194"/>
      <c r="E67" s="194"/>
      <c r="F67" s="194"/>
      <c r="G67" s="194"/>
      <c r="H67" s="195"/>
      <c r="I67" s="4">
        <v>60</v>
      </c>
      <c r="J67" s="12">
        <f>J8+J9+J41+J66</f>
        <v>590103112</v>
      </c>
      <c r="K67" s="12">
        <f>K8+K9+K41+K66</f>
        <v>646466139</v>
      </c>
    </row>
    <row r="68" spans="1:11" ht="12.75">
      <c r="A68" s="199" t="s">
        <v>68</v>
      </c>
      <c r="B68" s="200"/>
      <c r="C68" s="200"/>
      <c r="D68" s="200"/>
      <c r="E68" s="200"/>
      <c r="F68" s="200"/>
      <c r="G68" s="200"/>
      <c r="H68" s="201"/>
      <c r="I68" s="5">
        <v>61</v>
      </c>
      <c r="J68" s="14">
        <v>174796490</v>
      </c>
      <c r="K68" s="14">
        <v>197149947</v>
      </c>
    </row>
    <row r="69" spans="1:11" ht="12.75">
      <c r="A69" s="202" t="s">
        <v>40</v>
      </c>
      <c r="B69" s="203"/>
      <c r="C69" s="203"/>
      <c r="D69" s="203"/>
      <c r="E69" s="203"/>
      <c r="F69" s="203"/>
      <c r="G69" s="203"/>
      <c r="H69" s="203"/>
      <c r="I69" s="203"/>
      <c r="J69" s="203"/>
      <c r="K69" s="204"/>
    </row>
    <row r="70" spans="1:11" ht="12.75">
      <c r="A70" s="190" t="s">
        <v>162</v>
      </c>
      <c r="B70" s="191"/>
      <c r="C70" s="191"/>
      <c r="D70" s="191"/>
      <c r="E70" s="191"/>
      <c r="F70" s="191"/>
      <c r="G70" s="191"/>
      <c r="H70" s="192"/>
      <c r="I70" s="6">
        <v>62</v>
      </c>
      <c r="J70" s="20">
        <f>J71+J72+J73+J79+J80+J83+J86</f>
        <v>273498824</v>
      </c>
      <c r="K70" s="20">
        <f>K71+K72+K73+K79+K80+K83+K86</f>
        <v>300633051</v>
      </c>
    </row>
    <row r="71" spans="1:11" ht="12.75">
      <c r="A71" s="177" t="s">
        <v>120</v>
      </c>
      <c r="B71" s="178"/>
      <c r="C71" s="178"/>
      <c r="D71" s="178"/>
      <c r="E71" s="178"/>
      <c r="F71" s="178"/>
      <c r="G71" s="178"/>
      <c r="H71" s="179"/>
      <c r="I71" s="4">
        <v>63</v>
      </c>
      <c r="J71" s="13">
        <v>76684800</v>
      </c>
      <c r="K71" s="13">
        <v>76684800</v>
      </c>
    </row>
    <row r="72" spans="1:11" ht="12.75">
      <c r="A72" s="177" t="s">
        <v>121</v>
      </c>
      <c r="B72" s="178"/>
      <c r="C72" s="178"/>
      <c r="D72" s="178"/>
      <c r="E72" s="178"/>
      <c r="F72" s="178"/>
      <c r="G72" s="178"/>
      <c r="H72" s="179"/>
      <c r="I72" s="4">
        <v>64</v>
      </c>
      <c r="J72" s="13"/>
      <c r="K72" s="13"/>
    </row>
    <row r="73" spans="1:11" ht="12.75">
      <c r="A73" s="177" t="s">
        <v>122</v>
      </c>
      <c r="B73" s="178"/>
      <c r="C73" s="178"/>
      <c r="D73" s="178"/>
      <c r="E73" s="178"/>
      <c r="F73" s="178"/>
      <c r="G73" s="178"/>
      <c r="H73" s="179"/>
      <c r="I73" s="4">
        <v>65</v>
      </c>
      <c r="J73" s="12">
        <f>J74+J75-J76+J77+J78</f>
        <v>160883867</v>
      </c>
      <c r="K73" s="12">
        <f>K74+K75-K76+K77+K78</f>
        <v>182440736</v>
      </c>
    </row>
    <row r="74" spans="1:11" ht="12.75">
      <c r="A74" s="177" t="s">
        <v>123</v>
      </c>
      <c r="B74" s="178"/>
      <c r="C74" s="178"/>
      <c r="D74" s="178"/>
      <c r="E74" s="178"/>
      <c r="F74" s="178"/>
      <c r="G74" s="178"/>
      <c r="H74" s="179"/>
      <c r="I74" s="4">
        <v>66</v>
      </c>
      <c r="J74" s="13">
        <v>3839641</v>
      </c>
      <c r="K74" s="13">
        <v>3839641</v>
      </c>
    </row>
    <row r="75" spans="1:11" ht="12.75">
      <c r="A75" s="177" t="s">
        <v>124</v>
      </c>
      <c r="B75" s="178"/>
      <c r="C75" s="178"/>
      <c r="D75" s="178"/>
      <c r="E75" s="178"/>
      <c r="F75" s="178"/>
      <c r="G75" s="178"/>
      <c r="H75" s="179"/>
      <c r="I75" s="4">
        <v>67</v>
      </c>
      <c r="J75" s="13"/>
      <c r="K75" s="13"/>
    </row>
    <row r="76" spans="1:11" ht="12.75">
      <c r="A76" s="177" t="s">
        <v>112</v>
      </c>
      <c r="B76" s="178"/>
      <c r="C76" s="178"/>
      <c r="D76" s="178"/>
      <c r="E76" s="178"/>
      <c r="F76" s="178"/>
      <c r="G76" s="178"/>
      <c r="H76" s="179"/>
      <c r="I76" s="4">
        <v>68</v>
      </c>
      <c r="J76" s="13"/>
      <c r="K76" s="13"/>
    </row>
    <row r="77" spans="1:11" ht="12.75">
      <c r="A77" s="177" t="s">
        <v>113</v>
      </c>
      <c r="B77" s="178"/>
      <c r="C77" s="178"/>
      <c r="D77" s="178"/>
      <c r="E77" s="178"/>
      <c r="F77" s="178"/>
      <c r="G77" s="178"/>
      <c r="H77" s="179"/>
      <c r="I77" s="4">
        <v>69</v>
      </c>
      <c r="J77" s="13">
        <v>145672503</v>
      </c>
      <c r="K77" s="13">
        <v>153369600</v>
      </c>
    </row>
    <row r="78" spans="1:11" ht="12.75">
      <c r="A78" s="177" t="s">
        <v>114</v>
      </c>
      <c r="B78" s="178"/>
      <c r="C78" s="178"/>
      <c r="D78" s="178"/>
      <c r="E78" s="178"/>
      <c r="F78" s="178"/>
      <c r="G78" s="178"/>
      <c r="H78" s="179"/>
      <c r="I78" s="4">
        <v>70</v>
      </c>
      <c r="J78" s="13">
        <v>11371723</v>
      </c>
      <c r="K78" s="13">
        <v>25231495</v>
      </c>
    </row>
    <row r="79" spans="1:11" ht="12.75">
      <c r="A79" s="177" t="s">
        <v>115</v>
      </c>
      <c r="B79" s="178"/>
      <c r="C79" s="178"/>
      <c r="D79" s="178"/>
      <c r="E79" s="178"/>
      <c r="F79" s="178"/>
      <c r="G79" s="178"/>
      <c r="H79" s="179"/>
      <c r="I79" s="4">
        <v>71</v>
      </c>
      <c r="J79" s="13"/>
      <c r="K79" s="13"/>
    </row>
    <row r="80" spans="1:11" ht="12.75">
      <c r="A80" s="177" t="s">
        <v>208</v>
      </c>
      <c r="B80" s="178"/>
      <c r="C80" s="178"/>
      <c r="D80" s="178"/>
      <c r="E80" s="178"/>
      <c r="F80" s="178"/>
      <c r="G80" s="178"/>
      <c r="H80" s="179"/>
      <c r="I80" s="4">
        <v>72</v>
      </c>
      <c r="J80" s="12">
        <f>J81-J82</f>
        <v>0</v>
      </c>
      <c r="K80" s="12">
        <f>K81-K82</f>
        <v>0</v>
      </c>
    </row>
    <row r="81" spans="1:11" ht="12.75">
      <c r="A81" s="196" t="s">
        <v>143</v>
      </c>
      <c r="B81" s="197"/>
      <c r="C81" s="197"/>
      <c r="D81" s="197"/>
      <c r="E81" s="197"/>
      <c r="F81" s="197"/>
      <c r="G81" s="197"/>
      <c r="H81" s="198"/>
      <c r="I81" s="4">
        <v>73</v>
      </c>
      <c r="J81" s="13"/>
      <c r="K81" s="13"/>
    </row>
    <row r="82" spans="1:11" ht="12.75">
      <c r="A82" s="196" t="s">
        <v>144</v>
      </c>
      <c r="B82" s="197"/>
      <c r="C82" s="197"/>
      <c r="D82" s="197"/>
      <c r="E82" s="197"/>
      <c r="F82" s="197"/>
      <c r="G82" s="197"/>
      <c r="H82" s="198"/>
      <c r="I82" s="4">
        <v>74</v>
      </c>
      <c r="J82" s="13"/>
      <c r="K82" s="13"/>
    </row>
    <row r="83" spans="1:11" ht="12.75">
      <c r="A83" s="177" t="s">
        <v>209</v>
      </c>
      <c r="B83" s="178"/>
      <c r="C83" s="178"/>
      <c r="D83" s="178"/>
      <c r="E83" s="178"/>
      <c r="F83" s="178"/>
      <c r="G83" s="178"/>
      <c r="H83" s="179"/>
      <c r="I83" s="4">
        <v>75</v>
      </c>
      <c r="J83" s="12">
        <f>J84-J85</f>
        <v>35930157</v>
      </c>
      <c r="K83" s="12">
        <f>K84-K85</f>
        <v>41507515</v>
      </c>
    </row>
    <row r="84" spans="1:11" ht="12.75">
      <c r="A84" s="196" t="s">
        <v>145</v>
      </c>
      <c r="B84" s="197"/>
      <c r="C84" s="197"/>
      <c r="D84" s="197"/>
      <c r="E84" s="197"/>
      <c r="F84" s="197"/>
      <c r="G84" s="197"/>
      <c r="H84" s="198"/>
      <c r="I84" s="4">
        <v>76</v>
      </c>
      <c r="J84" s="13">
        <v>35930157</v>
      </c>
      <c r="K84" s="13">
        <v>41507515</v>
      </c>
    </row>
    <row r="85" spans="1:11" ht="12.75">
      <c r="A85" s="196" t="s">
        <v>146</v>
      </c>
      <c r="B85" s="197"/>
      <c r="C85" s="197"/>
      <c r="D85" s="197"/>
      <c r="E85" s="197"/>
      <c r="F85" s="197"/>
      <c r="G85" s="197"/>
      <c r="H85" s="198"/>
      <c r="I85" s="4">
        <v>77</v>
      </c>
      <c r="J85" s="13"/>
      <c r="K85" s="13"/>
    </row>
    <row r="86" spans="1:11" ht="12.75">
      <c r="A86" s="177" t="s">
        <v>147</v>
      </c>
      <c r="B86" s="178"/>
      <c r="C86" s="178"/>
      <c r="D86" s="178"/>
      <c r="E86" s="178"/>
      <c r="F86" s="178"/>
      <c r="G86" s="178"/>
      <c r="H86" s="179"/>
      <c r="I86" s="4">
        <v>78</v>
      </c>
      <c r="J86" s="13"/>
      <c r="K86" s="13"/>
    </row>
    <row r="87" spans="1:11" ht="12.75">
      <c r="A87" s="193" t="s">
        <v>13</v>
      </c>
      <c r="B87" s="194"/>
      <c r="C87" s="194"/>
      <c r="D87" s="194"/>
      <c r="E87" s="194"/>
      <c r="F87" s="194"/>
      <c r="G87" s="194"/>
      <c r="H87" s="195"/>
      <c r="I87" s="4">
        <v>79</v>
      </c>
      <c r="J87" s="12">
        <f>SUM(J88:J90)</f>
        <v>98091442</v>
      </c>
      <c r="K87" s="12">
        <f>SUM(K88:K90)</f>
        <v>113932135</v>
      </c>
    </row>
    <row r="88" spans="1:11" ht="12.75">
      <c r="A88" s="177" t="s">
        <v>108</v>
      </c>
      <c r="B88" s="178"/>
      <c r="C88" s="178"/>
      <c r="D88" s="178"/>
      <c r="E88" s="178"/>
      <c r="F88" s="178"/>
      <c r="G88" s="178"/>
      <c r="H88" s="179"/>
      <c r="I88" s="4">
        <v>80</v>
      </c>
      <c r="J88" s="13">
        <v>2255022</v>
      </c>
      <c r="K88" s="13">
        <v>14847466</v>
      </c>
    </row>
    <row r="89" spans="1:11" ht="12.75">
      <c r="A89" s="177" t="s">
        <v>109</v>
      </c>
      <c r="B89" s="178"/>
      <c r="C89" s="178"/>
      <c r="D89" s="178"/>
      <c r="E89" s="178"/>
      <c r="F89" s="178"/>
      <c r="G89" s="178"/>
      <c r="H89" s="179"/>
      <c r="I89" s="4">
        <v>81</v>
      </c>
      <c r="J89" s="13"/>
      <c r="K89" s="13"/>
    </row>
    <row r="90" spans="1:11" ht="12.75">
      <c r="A90" s="177" t="s">
        <v>110</v>
      </c>
      <c r="B90" s="178"/>
      <c r="C90" s="178"/>
      <c r="D90" s="178"/>
      <c r="E90" s="178"/>
      <c r="F90" s="178"/>
      <c r="G90" s="178"/>
      <c r="H90" s="179"/>
      <c r="I90" s="4">
        <v>82</v>
      </c>
      <c r="J90" s="13">
        <v>95836420</v>
      </c>
      <c r="K90" s="13">
        <v>99084669</v>
      </c>
    </row>
    <row r="91" spans="1:11" ht="12.75">
      <c r="A91" s="193" t="s">
        <v>14</v>
      </c>
      <c r="B91" s="194"/>
      <c r="C91" s="194"/>
      <c r="D91" s="194"/>
      <c r="E91" s="194"/>
      <c r="F91" s="194"/>
      <c r="G91" s="194"/>
      <c r="H91" s="195"/>
      <c r="I91" s="4">
        <v>83</v>
      </c>
      <c r="J91" s="12">
        <f>SUM(J92:J100)</f>
        <v>21253771</v>
      </c>
      <c r="K91" s="12">
        <f>SUM(K92:K100)</f>
        <v>35218731</v>
      </c>
    </row>
    <row r="92" spans="1:11" ht="12.75">
      <c r="A92" s="177" t="s">
        <v>111</v>
      </c>
      <c r="B92" s="178"/>
      <c r="C92" s="178"/>
      <c r="D92" s="178"/>
      <c r="E92" s="178"/>
      <c r="F92" s="178"/>
      <c r="G92" s="178"/>
      <c r="H92" s="179"/>
      <c r="I92" s="4">
        <v>84</v>
      </c>
      <c r="J92" s="13"/>
      <c r="K92" s="13"/>
    </row>
    <row r="93" spans="1:11" ht="12.75">
      <c r="A93" s="177" t="s">
        <v>213</v>
      </c>
      <c r="B93" s="178"/>
      <c r="C93" s="178"/>
      <c r="D93" s="178"/>
      <c r="E93" s="178"/>
      <c r="F93" s="178"/>
      <c r="G93" s="178"/>
      <c r="H93" s="179"/>
      <c r="I93" s="4">
        <v>85</v>
      </c>
      <c r="J93" s="13"/>
      <c r="K93" s="13"/>
    </row>
    <row r="94" spans="1:11" ht="12.75">
      <c r="A94" s="177" t="s">
        <v>0</v>
      </c>
      <c r="B94" s="178"/>
      <c r="C94" s="178"/>
      <c r="D94" s="178"/>
      <c r="E94" s="178"/>
      <c r="F94" s="178"/>
      <c r="G94" s="178"/>
      <c r="H94" s="179"/>
      <c r="I94" s="4">
        <v>86</v>
      </c>
      <c r="J94" s="13">
        <v>21253771</v>
      </c>
      <c r="K94" s="13">
        <v>35218731</v>
      </c>
    </row>
    <row r="95" spans="1:11" ht="12.75">
      <c r="A95" s="177" t="s">
        <v>214</v>
      </c>
      <c r="B95" s="178"/>
      <c r="C95" s="178"/>
      <c r="D95" s="178"/>
      <c r="E95" s="178"/>
      <c r="F95" s="178"/>
      <c r="G95" s="178"/>
      <c r="H95" s="179"/>
      <c r="I95" s="4">
        <v>87</v>
      </c>
      <c r="J95" s="13"/>
      <c r="K95" s="13"/>
    </row>
    <row r="96" spans="1:11" ht="12.75">
      <c r="A96" s="177" t="s">
        <v>215</v>
      </c>
      <c r="B96" s="178"/>
      <c r="C96" s="178"/>
      <c r="D96" s="178"/>
      <c r="E96" s="178"/>
      <c r="F96" s="178"/>
      <c r="G96" s="178"/>
      <c r="H96" s="179"/>
      <c r="I96" s="4">
        <v>88</v>
      </c>
      <c r="J96" s="13"/>
      <c r="K96" s="13"/>
    </row>
    <row r="97" spans="1:11" ht="12.75">
      <c r="A97" s="177" t="s">
        <v>216</v>
      </c>
      <c r="B97" s="178"/>
      <c r="C97" s="178"/>
      <c r="D97" s="178"/>
      <c r="E97" s="178"/>
      <c r="F97" s="178"/>
      <c r="G97" s="178"/>
      <c r="H97" s="179"/>
      <c r="I97" s="4">
        <v>89</v>
      </c>
      <c r="J97" s="13"/>
      <c r="K97" s="13"/>
    </row>
    <row r="98" spans="1:11" ht="12.75">
      <c r="A98" s="177" t="s">
        <v>71</v>
      </c>
      <c r="B98" s="178"/>
      <c r="C98" s="178"/>
      <c r="D98" s="178"/>
      <c r="E98" s="178"/>
      <c r="F98" s="178"/>
      <c r="G98" s="178"/>
      <c r="H98" s="179"/>
      <c r="I98" s="4">
        <v>90</v>
      </c>
      <c r="J98" s="13"/>
      <c r="K98" s="13"/>
    </row>
    <row r="99" spans="1:11" ht="12.75">
      <c r="A99" s="177" t="s">
        <v>69</v>
      </c>
      <c r="B99" s="178"/>
      <c r="C99" s="178"/>
      <c r="D99" s="178"/>
      <c r="E99" s="178"/>
      <c r="F99" s="178"/>
      <c r="G99" s="178"/>
      <c r="H99" s="179"/>
      <c r="I99" s="4">
        <v>91</v>
      </c>
      <c r="J99" s="13"/>
      <c r="K99" s="13"/>
    </row>
    <row r="100" spans="1:11" ht="12.75">
      <c r="A100" s="177" t="s">
        <v>70</v>
      </c>
      <c r="B100" s="178"/>
      <c r="C100" s="178"/>
      <c r="D100" s="178"/>
      <c r="E100" s="178"/>
      <c r="F100" s="178"/>
      <c r="G100" s="178"/>
      <c r="H100" s="179"/>
      <c r="I100" s="4">
        <v>92</v>
      </c>
      <c r="J100" s="13"/>
      <c r="K100" s="13"/>
    </row>
    <row r="101" spans="1:11" ht="12.75">
      <c r="A101" s="193" t="s">
        <v>15</v>
      </c>
      <c r="B101" s="194"/>
      <c r="C101" s="194"/>
      <c r="D101" s="194"/>
      <c r="E101" s="194"/>
      <c r="F101" s="194"/>
      <c r="G101" s="194"/>
      <c r="H101" s="195"/>
      <c r="I101" s="4">
        <v>93</v>
      </c>
      <c r="J101" s="12">
        <f>SUM(J102:J113)</f>
        <v>152403839</v>
      </c>
      <c r="K101" s="12">
        <f>SUM(K102:K113)</f>
        <v>147054854</v>
      </c>
    </row>
    <row r="102" spans="1:11" ht="12.75">
      <c r="A102" s="177" t="s">
        <v>111</v>
      </c>
      <c r="B102" s="178"/>
      <c r="C102" s="178"/>
      <c r="D102" s="178"/>
      <c r="E102" s="178"/>
      <c r="F102" s="178"/>
      <c r="G102" s="178"/>
      <c r="H102" s="179"/>
      <c r="I102" s="4">
        <v>94</v>
      </c>
      <c r="J102" s="13">
        <v>6297259</v>
      </c>
      <c r="K102" s="13">
        <v>6696469</v>
      </c>
    </row>
    <row r="103" spans="1:11" ht="12.75">
      <c r="A103" s="177" t="s">
        <v>213</v>
      </c>
      <c r="B103" s="178"/>
      <c r="C103" s="178"/>
      <c r="D103" s="178"/>
      <c r="E103" s="178"/>
      <c r="F103" s="178"/>
      <c r="G103" s="178"/>
      <c r="H103" s="179"/>
      <c r="I103" s="4">
        <v>95</v>
      </c>
      <c r="J103" s="13"/>
      <c r="K103" s="13"/>
    </row>
    <row r="104" spans="1:11" ht="12.75">
      <c r="A104" s="177" t="s">
        <v>0</v>
      </c>
      <c r="B104" s="178"/>
      <c r="C104" s="178"/>
      <c r="D104" s="178"/>
      <c r="E104" s="178"/>
      <c r="F104" s="178"/>
      <c r="G104" s="178"/>
      <c r="H104" s="179"/>
      <c r="I104" s="4">
        <v>96</v>
      </c>
      <c r="J104" s="13">
        <v>8501508</v>
      </c>
      <c r="K104" s="13">
        <v>8451858</v>
      </c>
    </row>
    <row r="105" spans="1:11" ht="12.75">
      <c r="A105" s="177" t="s">
        <v>214</v>
      </c>
      <c r="B105" s="178"/>
      <c r="C105" s="178"/>
      <c r="D105" s="178"/>
      <c r="E105" s="178"/>
      <c r="F105" s="178"/>
      <c r="G105" s="178"/>
      <c r="H105" s="179"/>
      <c r="I105" s="4">
        <v>97</v>
      </c>
      <c r="J105" s="13">
        <v>62461555</v>
      </c>
      <c r="K105" s="13">
        <v>45943641</v>
      </c>
    </row>
    <row r="106" spans="1:11" ht="12.75">
      <c r="A106" s="177" t="s">
        <v>215</v>
      </c>
      <c r="B106" s="178"/>
      <c r="C106" s="178"/>
      <c r="D106" s="178"/>
      <c r="E106" s="178"/>
      <c r="F106" s="178"/>
      <c r="G106" s="178"/>
      <c r="H106" s="179"/>
      <c r="I106" s="4">
        <v>98</v>
      </c>
      <c r="J106" s="13">
        <v>60069265</v>
      </c>
      <c r="K106" s="13">
        <v>70782846</v>
      </c>
    </row>
    <row r="107" spans="1:11" ht="12.75">
      <c r="A107" s="177" t="s">
        <v>216</v>
      </c>
      <c r="B107" s="178"/>
      <c r="C107" s="178"/>
      <c r="D107" s="178"/>
      <c r="E107" s="178"/>
      <c r="F107" s="178"/>
      <c r="G107" s="178"/>
      <c r="H107" s="179"/>
      <c r="I107" s="4">
        <v>99</v>
      </c>
      <c r="J107" s="13"/>
      <c r="K107" s="13"/>
    </row>
    <row r="108" spans="1:11" ht="12.75">
      <c r="A108" s="177" t="s">
        <v>71</v>
      </c>
      <c r="B108" s="178"/>
      <c r="C108" s="178"/>
      <c r="D108" s="178"/>
      <c r="E108" s="178"/>
      <c r="F108" s="178"/>
      <c r="G108" s="178"/>
      <c r="H108" s="179"/>
      <c r="I108" s="4">
        <v>100</v>
      </c>
      <c r="J108" s="13"/>
      <c r="K108" s="13"/>
    </row>
    <row r="109" spans="1:11" ht="12.75">
      <c r="A109" s="177" t="s">
        <v>72</v>
      </c>
      <c r="B109" s="178"/>
      <c r="C109" s="178"/>
      <c r="D109" s="178"/>
      <c r="E109" s="178"/>
      <c r="F109" s="178"/>
      <c r="G109" s="178"/>
      <c r="H109" s="179"/>
      <c r="I109" s="4">
        <v>101</v>
      </c>
      <c r="J109" s="13">
        <v>6514829</v>
      </c>
      <c r="K109" s="13">
        <v>6395032</v>
      </c>
    </row>
    <row r="110" spans="1:11" ht="12.75">
      <c r="A110" s="177" t="s">
        <v>73</v>
      </c>
      <c r="B110" s="178"/>
      <c r="C110" s="178"/>
      <c r="D110" s="178"/>
      <c r="E110" s="178"/>
      <c r="F110" s="178"/>
      <c r="G110" s="178"/>
      <c r="H110" s="179"/>
      <c r="I110" s="4">
        <v>102</v>
      </c>
      <c r="J110" s="13">
        <v>8120009</v>
      </c>
      <c r="K110" s="13">
        <v>8415614</v>
      </c>
    </row>
    <row r="111" spans="1:11" ht="12.75">
      <c r="A111" s="177" t="s">
        <v>76</v>
      </c>
      <c r="B111" s="178"/>
      <c r="C111" s="178"/>
      <c r="D111" s="178"/>
      <c r="E111" s="178"/>
      <c r="F111" s="178"/>
      <c r="G111" s="178"/>
      <c r="H111" s="179"/>
      <c r="I111" s="4">
        <v>103</v>
      </c>
      <c r="J111" s="13">
        <v>94957</v>
      </c>
      <c r="K111" s="13">
        <v>101616</v>
      </c>
    </row>
    <row r="112" spans="1:11" ht="12.75">
      <c r="A112" s="177" t="s">
        <v>74</v>
      </c>
      <c r="B112" s="178"/>
      <c r="C112" s="178"/>
      <c r="D112" s="178"/>
      <c r="E112" s="178"/>
      <c r="F112" s="178"/>
      <c r="G112" s="178"/>
      <c r="H112" s="179"/>
      <c r="I112" s="4">
        <v>104</v>
      </c>
      <c r="J112" s="13"/>
      <c r="K112" s="13"/>
    </row>
    <row r="113" spans="1:11" ht="12.75">
      <c r="A113" s="177" t="s">
        <v>75</v>
      </c>
      <c r="B113" s="178"/>
      <c r="C113" s="178"/>
      <c r="D113" s="178"/>
      <c r="E113" s="178"/>
      <c r="F113" s="178"/>
      <c r="G113" s="178"/>
      <c r="H113" s="179"/>
      <c r="I113" s="4">
        <v>105</v>
      </c>
      <c r="J113" s="13">
        <v>344457</v>
      </c>
      <c r="K113" s="13">
        <v>267778</v>
      </c>
    </row>
    <row r="114" spans="1:11" ht="12.75">
      <c r="A114" s="193" t="s">
        <v>1</v>
      </c>
      <c r="B114" s="194"/>
      <c r="C114" s="194"/>
      <c r="D114" s="194"/>
      <c r="E114" s="194"/>
      <c r="F114" s="194"/>
      <c r="G114" s="194"/>
      <c r="H114" s="195"/>
      <c r="I114" s="4">
        <v>106</v>
      </c>
      <c r="J114" s="13">
        <v>44855236</v>
      </c>
      <c r="K114" s="13">
        <v>49627368</v>
      </c>
    </row>
    <row r="115" spans="1:11" ht="12.75">
      <c r="A115" s="193" t="s">
        <v>19</v>
      </c>
      <c r="B115" s="194"/>
      <c r="C115" s="194"/>
      <c r="D115" s="194"/>
      <c r="E115" s="194"/>
      <c r="F115" s="194"/>
      <c r="G115" s="194"/>
      <c r="H115" s="195"/>
      <c r="I115" s="4">
        <v>107</v>
      </c>
      <c r="J115" s="12">
        <f>J70+J87+J91+J101+J114</f>
        <v>590103112</v>
      </c>
      <c r="K115" s="12">
        <f>K70+K87+K91+K101+K114</f>
        <v>646466139</v>
      </c>
    </row>
    <row r="116" spans="1:11" ht="12.75">
      <c r="A116" s="207" t="s">
        <v>39</v>
      </c>
      <c r="B116" s="208"/>
      <c r="C116" s="208"/>
      <c r="D116" s="208"/>
      <c r="E116" s="208"/>
      <c r="F116" s="208"/>
      <c r="G116" s="208"/>
      <c r="H116" s="209"/>
      <c r="I116" s="5">
        <v>108</v>
      </c>
      <c r="J116" s="14">
        <v>174796490</v>
      </c>
      <c r="K116" s="14">
        <v>197149947</v>
      </c>
    </row>
    <row r="117" spans="1:11" ht="12.75">
      <c r="A117" s="202" t="s">
        <v>251</v>
      </c>
      <c r="B117" s="210"/>
      <c r="C117" s="210"/>
      <c r="D117" s="210"/>
      <c r="E117" s="210"/>
      <c r="F117" s="210"/>
      <c r="G117" s="210"/>
      <c r="H117" s="210"/>
      <c r="I117" s="211"/>
      <c r="J117" s="211"/>
      <c r="K117" s="212"/>
    </row>
    <row r="118" spans="1:11" ht="12.75">
      <c r="A118" s="190" t="s">
        <v>156</v>
      </c>
      <c r="B118" s="191"/>
      <c r="C118" s="191"/>
      <c r="D118" s="191"/>
      <c r="E118" s="191"/>
      <c r="F118" s="191"/>
      <c r="G118" s="191"/>
      <c r="H118" s="191"/>
      <c r="I118" s="213"/>
      <c r="J118" s="213"/>
      <c r="K118" s="214"/>
    </row>
    <row r="119" spans="1:11" ht="12.75">
      <c r="A119" s="177" t="s">
        <v>5</v>
      </c>
      <c r="B119" s="178"/>
      <c r="C119" s="178"/>
      <c r="D119" s="178"/>
      <c r="E119" s="178"/>
      <c r="F119" s="178"/>
      <c r="G119" s="178"/>
      <c r="H119" s="179"/>
      <c r="I119" s="4">
        <v>109</v>
      </c>
      <c r="J119" s="13"/>
      <c r="K119" s="13"/>
    </row>
    <row r="120" spans="1:11" ht="12.75">
      <c r="A120" s="215" t="s">
        <v>6</v>
      </c>
      <c r="B120" s="216"/>
      <c r="C120" s="216"/>
      <c r="D120" s="216"/>
      <c r="E120" s="216"/>
      <c r="F120" s="216"/>
      <c r="G120" s="216"/>
      <c r="H120" s="217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05" t="s">
        <v>77</v>
      </c>
      <c r="B122" s="206"/>
      <c r="C122" s="206"/>
      <c r="D122" s="206"/>
      <c r="E122" s="206"/>
      <c r="F122" s="206"/>
      <c r="G122" s="206"/>
      <c r="H122" s="206"/>
      <c r="I122" s="206"/>
      <c r="J122" s="206"/>
      <c r="K122" s="206"/>
    </row>
    <row r="123" spans="1:11" ht="12.75">
      <c r="A123" s="205"/>
      <c r="B123" s="206"/>
      <c r="C123" s="206"/>
      <c r="D123" s="206"/>
      <c r="E123" s="206"/>
      <c r="F123" s="206"/>
      <c r="G123" s="206"/>
      <c r="H123" s="206"/>
      <c r="I123" s="206"/>
      <c r="J123" s="206"/>
      <c r="K123" s="206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conditionalFormatting sqref="J64:K64">
    <cfRule type="cellIs" priority="3" dxfId="2" operator="notEqual" stopIfTrue="1">
      <formula>ROUND(J64,0)</formula>
    </cfRule>
    <cfRule type="cellIs" priority="4" dxfId="1" operator="lessThan" stopIfTrue="1">
      <formula>0</formula>
    </cfRule>
  </conditionalFormatting>
  <conditionalFormatting sqref="J40:K40">
    <cfRule type="cellIs" priority="1" dxfId="2" operator="notEqual" stopIfTrue="1">
      <formula>ROUND(J40,0)</formula>
    </cfRule>
    <cfRule type="cellIs" priority="2" dxfId="1" operator="lessThan" stopIfTrue="1">
      <formula>0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7:K116 J71:K71 J80:K85 J73:K78 J65:K68 J8:K39 J41:K63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J64:K64 J40:K40">
      <formula1>0</formula1>
    </dataValidation>
  </dataValidations>
  <printOptions/>
  <pageMargins left="0.64" right="0.42" top="0.4" bottom="0.35" header="0.5" footer="0.22"/>
  <pageSetup horizontalDpi="600" verticalDpi="600" orientation="portrait" paperSize="9" scale="90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0" zoomScalePageLayoutView="0" workbookViewId="0" topLeftCell="A1">
      <selection activeCell="J47" sqref="J47"/>
    </sheetView>
  </sheetViews>
  <sheetFormatPr defaultColWidth="9.140625" defaultRowHeight="12.75"/>
  <cols>
    <col min="8" max="8" width="2.8515625" style="0" customWidth="1"/>
    <col min="9" max="9" width="6.140625" style="0" customWidth="1"/>
    <col min="10" max="10" width="11.57421875" style="0" customWidth="1"/>
    <col min="11" max="11" width="13.28125" style="0" customWidth="1"/>
    <col min="13" max="13" width="10.140625" style="0" bestFit="1" customWidth="1"/>
  </cols>
  <sheetData>
    <row r="1" spans="1:11" ht="12.75">
      <c r="A1" s="170" t="s">
        <v>133</v>
      </c>
      <c r="B1" s="171"/>
      <c r="C1" s="171"/>
      <c r="D1" s="171"/>
      <c r="E1" s="171"/>
      <c r="F1" s="171"/>
      <c r="G1" s="171"/>
      <c r="H1" s="171"/>
      <c r="I1" s="171"/>
      <c r="J1" s="171"/>
      <c r="K1" s="172"/>
    </row>
    <row r="2" spans="1:11" ht="12.75">
      <c r="A2" s="174" t="s">
        <v>306</v>
      </c>
      <c r="B2" s="175"/>
      <c r="C2" s="175"/>
      <c r="D2" s="175"/>
      <c r="E2" s="175"/>
      <c r="F2" s="175"/>
      <c r="G2" s="175"/>
      <c r="H2" s="175"/>
      <c r="I2" s="175"/>
      <c r="J2" s="175"/>
      <c r="K2" s="173"/>
    </row>
    <row r="3" spans="1:11" ht="10.5" customHeight="1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18" t="s">
        <v>299</v>
      </c>
      <c r="B4" s="219"/>
      <c r="C4" s="219"/>
      <c r="D4" s="219"/>
      <c r="E4" s="219"/>
      <c r="F4" s="219"/>
      <c r="G4" s="219"/>
      <c r="H4" s="219"/>
      <c r="I4" s="219"/>
      <c r="J4" s="219"/>
      <c r="K4" s="220"/>
    </row>
    <row r="5" spans="1:11" ht="35.25" thickBot="1">
      <c r="A5" s="221" t="s">
        <v>41</v>
      </c>
      <c r="B5" s="221"/>
      <c r="C5" s="221"/>
      <c r="D5" s="221"/>
      <c r="E5" s="221"/>
      <c r="F5" s="221"/>
      <c r="G5" s="221"/>
      <c r="H5" s="221"/>
      <c r="I5" s="77" t="s">
        <v>252</v>
      </c>
      <c r="J5" s="79" t="s">
        <v>129</v>
      </c>
      <c r="K5" s="79" t="s">
        <v>130</v>
      </c>
    </row>
    <row r="6" spans="1:11" ht="12.75">
      <c r="A6" s="186">
        <v>1</v>
      </c>
      <c r="B6" s="186"/>
      <c r="C6" s="186"/>
      <c r="D6" s="186"/>
      <c r="E6" s="186"/>
      <c r="F6" s="186"/>
      <c r="G6" s="186"/>
      <c r="H6" s="186"/>
      <c r="I6" s="81">
        <v>2</v>
      </c>
      <c r="J6" s="80">
        <v>3</v>
      </c>
      <c r="K6" s="80">
        <v>4</v>
      </c>
    </row>
    <row r="7" spans="1:11" ht="12.75">
      <c r="A7" s="190" t="s">
        <v>20</v>
      </c>
      <c r="B7" s="191"/>
      <c r="C7" s="191"/>
      <c r="D7" s="191"/>
      <c r="E7" s="191"/>
      <c r="F7" s="191"/>
      <c r="G7" s="191"/>
      <c r="H7" s="192"/>
      <c r="I7" s="6">
        <v>111</v>
      </c>
      <c r="J7" s="20">
        <f>SUM(J8:J9)</f>
        <v>857820984</v>
      </c>
      <c r="K7" s="20">
        <f>SUM(K8:K9)</f>
        <v>893995540</v>
      </c>
    </row>
    <row r="8" spans="1:11" ht="12.75">
      <c r="A8" s="193" t="s">
        <v>131</v>
      </c>
      <c r="B8" s="194"/>
      <c r="C8" s="194"/>
      <c r="D8" s="194"/>
      <c r="E8" s="194"/>
      <c r="F8" s="194"/>
      <c r="G8" s="194"/>
      <c r="H8" s="195"/>
      <c r="I8" s="4">
        <v>112</v>
      </c>
      <c r="J8" s="13">
        <v>853366620</v>
      </c>
      <c r="K8" s="13">
        <v>892017205</v>
      </c>
    </row>
    <row r="9" spans="1:11" ht="12.75">
      <c r="A9" s="193" t="s">
        <v>81</v>
      </c>
      <c r="B9" s="194"/>
      <c r="C9" s="194"/>
      <c r="D9" s="194"/>
      <c r="E9" s="194"/>
      <c r="F9" s="194"/>
      <c r="G9" s="194"/>
      <c r="H9" s="195"/>
      <c r="I9" s="4">
        <v>113</v>
      </c>
      <c r="J9" s="13">
        <v>4454364</v>
      </c>
      <c r="K9" s="13">
        <v>1978335</v>
      </c>
    </row>
    <row r="10" spans="1:11" ht="12.75">
      <c r="A10" s="193" t="s">
        <v>9</v>
      </c>
      <c r="B10" s="194"/>
      <c r="C10" s="194"/>
      <c r="D10" s="194"/>
      <c r="E10" s="194"/>
      <c r="F10" s="194"/>
      <c r="G10" s="194"/>
      <c r="H10" s="195"/>
      <c r="I10" s="4">
        <v>114</v>
      </c>
      <c r="J10" s="12">
        <f>J11+J12+J16+J20+J21+J22+J25+J26</f>
        <v>820652036</v>
      </c>
      <c r="K10" s="12">
        <f>K11+K12+K16+K20+K21+K22+K25+K26</f>
        <v>853616442</v>
      </c>
    </row>
    <row r="11" spans="1:11" ht="12.75">
      <c r="A11" s="193" t="s">
        <v>82</v>
      </c>
      <c r="B11" s="194"/>
      <c r="C11" s="194"/>
      <c r="D11" s="194"/>
      <c r="E11" s="194"/>
      <c r="F11" s="194"/>
      <c r="G11" s="194"/>
      <c r="H11" s="195"/>
      <c r="I11" s="4">
        <v>115</v>
      </c>
      <c r="J11" s="13">
        <v>-37939218</v>
      </c>
      <c r="K11" s="13">
        <v>23340883</v>
      </c>
    </row>
    <row r="12" spans="1:11" ht="12.75">
      <c r="A12" s="193" t="s">
        <v>16</v>
      </c>
      <c r="B12" s="194"/>
      <c r="C12" s="194"/>
      <c r="D12" s="194"/>
      <c r="E12" s="194"/>
      <c r="F12" s="194"/>
      <c r="G12" s="194"/>
      <c r="H12" s="195"/>
      <c r="I12" s="4">
        <v>116</v>
      </c>
      <c r="J12" s="12">
        <f>SUM(J13:J15)</f>
        <v>663436937</v>
      </c>
      <c r="K12" s="12">
        <f>SUM(K13:K15)</f>
        <v>628242065</v>
      </c>
    </row>
    <row r="13" spans="1:11" ht="12.75">
      <c r="A13" s="177" t="s">
        <v>125</v>
      </c>
      <c r="B13" s="178"/>
      <c r="C13" s="178"/>
      <c r="D13" s="178"/>
      <c r="E13" s="178"/>
      <c r="F13" s="178"/>
      <c r="G13" s="178"/>
      <c r="H13" s="179"/>
      <c r="I13" s="4">
        <v>117</v>
      </c>
      <c r="J13" s="13">
        <v>572841114</v>
      </c>
      <c r="K13" s="13">
        <v>534790351</v>
      </c>
    </row>
    <row r="14" spans="1:11" ht="12.75">
      <c r="A14" s="177" t="s">
        <v>126</v>
      </c>
      <c r="B14" s="178"/>
      <c r="C14" s="178"/>
      <c r="D14" s="178"/>
      <c r="E14" s="178"/>
      <c r="F14" s="178"/>
      <c r="G14" s="178"/>
      <c r="H14" s="179"/>
      <c r="I14" s="4">
        <v>118</v>
      </c>
      <c r="J14" s="13">
        <v>29302376</v>
      </c>
      <c r="K14" s="13">
        <v>30414572</v>
      </c>
    </row>
    <row r="15" spans="1:11" ht="12.75">
      <c r="A15" s="177" t="s">
        <v>43</v>
      </c>
      <c r="B15" s="178"/>
      <c r="C15" s="178"/>
      <c r="D15" s="178"/>
      <c r="E15" s="178"/>
      <c r="F15" s="178"/>
      <c r="G15" s="178"/>
      <c r="H15" s="179"/>
      <c r="I15" s="4">
        <v>119</v>
      </c>
      <c r="J15" s="13">
        <v>61293447</v>
      </c>
      <c r="K15" s="13">
        <v>63037142</v>
      </c>
    </row>
    <row r="16" spans="1:11" ht="12.75">
      <c r="A16" s="193" t="s">
        <v>17</v>
      </c>
      <c r="B16" s="194"/>
      <c r="C16" s="194"/>
      <c r="D16" s="194"/>
      <c r="E16" s="194"/>
      <c r="F16" s="194"/>
      <c r="G16" s="194"/>
      <c r="H16" s="195"/>
      <c r="I16" s="4">
        <v>120</v>
      </c>
      <c r="J16" s="12">
        <f>SUM(J17:J19)</f>
        <v>117023507</v>
      </c>
      <c r="K16" s="12">
        <f>SUM(K17:K19)</f>
        <v>122093801</v>
      </c>
    </row>
    <row r="17" spans="1:11" ht="12.75">
      <c r="A17" s="177" t="s">
        <v>44</v>
      </c>
      <c r="B17" s="178"/>
      <c r="C17" s="178"/>
      <c r="D17" s="178"/>
      <c r="E17" s="178"/>
      <c r="F17" s="178"/>
      <c r="G17" s="178"/>
      <c r="H17" s="179"/>
      <c r="I17" s="4">
        <v>121</v>
      </c>
      <c r="J17" s="13">
        <v>63923184</v>
      </c>
      <c r="K17" s="13">
        <v>68297446</v>
      </c>
    </row>
    <row r="18" spans="1:11" ht="12.75">
      <c r="A18" s="177" t="s">
        <v>45</v>
      </c>
      <c r="B18" s="178"/>
      <c r="C18" s="178"/>
      <c r="D18" s="178"/>
      <c r="E18" s="178"/>
      <c r="F18" s="178"/>
      <c r="G18" s="178"/>
      <c r="H18" s="179"/>
      <c r="I18" s="4">
        <v>122</v>
      </c>
      <c r="J18" s="13">
        <v>35998169</v>
      </c>
      <c r="K18" s="13">
        <v>35888815</v>
      </c>
    </row>
    <row r="19" spans="1:11" ht="12.75">
      <c r="A19" s="177" t="s">
        <v>46</v>
      </c>
      <c r="B19" s="178"/>
      <c r="C19" s="178"/>
      <c r="D19" s="178"/>
      <c r="E19" s="178"/>
      <c r="F19" s="178"/>
      <c r="G19" s="178"/>
      <c r="H19" s="179"/>
      <c r="I19" s="4">
        <v>123</v>
      </c>
      <c r="J19" s="13">
        <v>17102154</v>
      </c>
      <c r="K19" s="13">
        <v>17907540</v>
      </c>
    </row>
    <row r="20" spans="1:11" ht="12.75">
      <c r="A20" s="193" t="s">
        <v>83</v>
      </c>
      <c r="B20" s="194"/>
      <c r="C20" s="194"/>
      <c r="D20" s="194"/>
      <c r="E20" s="194"/>
      <c r="F20" s="194"/>
      <c r="G20" s="194"/>
      <c r="H20" s="195"/>
      <c r="I20" s="4">
        <v>124</v>
      </c>
      <c r="J20" s="13">
        <v>19031584</v>
      </c>
      <c r="K20" s="13">
        <v>18278597</v>
      </c>
    </row>
    <row r="21" spans="1:11" ht="12.75">
      <c r="A21" s="193" t="s">
        <v>84</v>
      </c>
      <c r="B21" s="194"/>
      <c r="C21" s="194"/>
      <c r="D21" s="194"/>
      <c r="E21" s="194"/>
      <c r="F21" s="194"/>
      <c r="G21" s="194"/>
      <c r="H21" s="195"/>
      <c r="I21" s="4">
        <v>125</v>
      </c>
      <c r="J21" s="13">
        <v>31840816</v>
      </c>
      <c r="K21" s="13">
        <v>34198696</v>
      </c>
    </row>
    <row r="22" spans="1:11" ht="12.75">
      <c r="A22" s="193" t="s">
        <v>18</v>
      </c>
      <c r="B22" s="194"/>
      <c r="C22" s="194"/>
      <c r="D22" s="194"/>
      <c r="E22" s="194"/>
      <c r="F22" s="194"/>
      <c r="G22" s="194"/>
      <c r="H22" s="195"/>
      <c r="I22" s="4">
        <v>126</v>
      </c>
      <c r="J22" s="12">
        <f>SUM(J23:J24)</f>
        <v>11720416</v>
      </c>
      <c r="K22" s="12">
        <f>SUM(K23:K24)</f>
        <v>6295151</v>
      </c>
    </row>
    <row r="23" spans="1:11" ht="12.75">
      <c r="A23" s="177" t="s">
        <v>116</v>
      </c>
      <c r="B23" s="178"/>
      <c r="C23" s="178"/>
      <c r="D23" s="178"/>
      <c r="E23" s="178"/>
      <c r="F23" s="178"/>
      <c r="G23" s="178"/>
      <c r="H23" s="179"/>
      <c r="I23" s="4">
        <v>127</v>
      </c>
      <c r="J23" s="13">
        <v>1960000</v>
      </c>
      <c r="K23" s="13">
        <v>500000</v>
      </c>
    </row>
    <row r="24" spans="1:11" ht="12.75">
      <c r="A24" s="177" t="s">
        <v>117</v>
      </c>
      <c r="B24" s="178"/>
      <c r="C24" s="178"/>
      <c r="D24" s="178"/>
      <c r="E24" s="178"/>
      <c r="F24" s="178"/>
      <c r="G24" s="178"/>
      <c r="H24" s="179"/>
      <c r="I24" s="4">
        <v>128</v>
      </c>
      <c r="J24" s="13">
        <v>9760416</v>
      </c>
      <c r="K24" s="13">
        <v>5795151</v>
      </c>
    </row>
    <row r="25" spans="1:11" ht="12.75">
      <c r="A25" s="193" t="s">
        <v>85</v>
      </c>
      <c r="B25" s="194"/>
      <c r="C25" s="194"/>
      <c r="D25" s="194"/>
      <c r="E25" s="194"/>
      <c r="F25" s="194"/>
      <c r="G25" s="194"/>
      <c r="H25" s="195"/>
      <c r="I25" s="4">
        <v>129</v>
      </c>
      <c r="J25" s="13">
        <v>12311281</v>
      </c>
      <c r="K25" s="13">
        <v>20658483</v>
      </c>
    </row>
    <row r="26" spans="1:11" ht="12.75">
      <c r="A26" s="193" t="s">
        <v>37</v>
      </c>
      <c r="B26" s="194"/>
      <c r="C26" s="194"/>
      <c r="D26" s="194"/>
      <c r="E26" s="194"/>
      <c r="F26" s="194"/>
      <c r="G26" s="194"/>
      <c r="H26" s="195"/>
      <c r="I26" s="4">
        <v>130</v>
      </c>
      <c r="J26" s="13">
        <v>3226713</v>
      </c>
      <c r="K26" s="13">
        <v>508766</v>
      </c>
    </row>
    <row r="27" spans="1:11" ht="12.75">
      <c r="A27" s="193" t="s">
        <v>184</v>
      </c>
      <c r="B27" s="194"/>
      <c r="C27" s="194"/>
      <c r="D27" s="194"/>
      <c r="E27" s="194"/>
      <c r="F27" s="194"/>
      <c r="G27" s="194"/>
      <c r="H27" s="195"/>
      <c r="I27" s="4">
        <v>131</v>
      </c>
      <c r="J27" s="12">
        <f>SUM(J28:J32)</f>
        <v>11310237</v>
      </c>
      <c r="K27" s="12">
        <f>SUM(K28:K32)</f>
        <v>12644762</v>
      </c>
    </row>
    <row r="28" spans="1:11" ht="12.75">
      <c r="A28" s="193" t="s">
        <v>300</v>
      </c>
      <c r="B28" s="194"/>
      <c r="C28" s="194"/>
      <c r="D28" s="194"/>
      <c r="E28" s="194"/>
      <c r="F28" s="194"/>
      <c r="G28" s="194"/>
      <c r="H28" s="195"/>
      <c r="I28" s="4">
        <v>132</v>
      </c>
      <c r="J28" s="13">
        <v>300434</v>
      </c>
      <c r="K28" s="13">
        <v>297745</v>
      </c>
    </row>
    <row r="29" spans="1:11" ht="12.75">
      <c r="A29" s="193" t="s">
        <v>301</v>
      </c>
      <c r="B29" s="194"/>
      <c r="C29" s="194"/>
      <c r="D29" s="194"/>
      <c r="E29" s="194"/>
      <c r="F29" s="194"/>
      <c r="G29" s="194"/>
      <c r="H29" s="195"/>
      <c r="I29" s="4">
        <v>133</v>
      </c>
      <c r="J29" s="13">
        <v>11009803</v>
      </c>
      <c r="K29" s="13">
        <v>12347017</v>
      </c>
    </row>
    <row r="30" spans="1:11" ht="12.75">
      <c r="A30" s="193" t="s">
        <v>118</v>
      </c>
      <c r="B30" s="194"/>
      <c r="C30" s="194"/>
      <c r="D30" s="194"/>
      <c r="E30" s="194"/>
      <c r="F30" s="194"/>
      <c r="G30" s="194"/>
      <c r="H30" s="195"/>
      <c r="I30" s="4">
        <v>134</v>
      </c>
      <c r="J30" s="13"/>
      <c r="K30" s="13"/>
    </row>
    <row r="31" spans="1:11" ht="12.75">
      <c r="A31" s="193" t="s">
        <v>194</v>
      </c>
      <c r="B31" s="194"/>
      <c r="C31" s="194"/>
      <c r="D31" s="194"/>
      <c r="E31" s="194"/>
      <c r="F31" s="194"/>
      <c r="G31" s="194"/>
      <c r="H31" s="195"/>
      <c r="I31" s="4">
        <v>135</v>
      </c>
      <c r="J31" s="13"/>
      <c r="K31" s="13"/>
    </row>
    <row r="32" spans="1:11" ht="12.75">
      <c r="A32" s="193" t="s">
        <v>119</v>
      </c>
      <c r="B32" s="194"/>
      <c r="C32" s="194"/>
      <c r="D32" s="194"/>
      <c r="E32" s="194"/>
      <c r="F32" s="194"/>
      <c r="G32" s="194"/>
      <c r="H32" s="195"/>
      <c r="I32" s="4">
        <v>136</v>
      </c>
      <c r="J32" s="13"/>
      <c r="K32" s="13"/>
    </row>
    <row r="33" spans="1:11" ht="12.75">
      <c r="A33" s="193" t="s">
        <v>185</v>
      </c>
      <c r="B33" s="194"/>
      <c r="C33" s="194"/>
      <c r="D33" s="194"/>
      <c r="E33" s="194"/>
      <c r="F33" s="194"/>
      <c r="G33" s="194"/>
      <c r="H33" s="195"/>
      <c r="I33" s="4">
        <v>137</v>
      </c>
      <c r="J33" s="12">
        <f>SUM(J34:J37)</f>
        <v>11178566</v>
      </c>
      <c r="K33" s="12">
        <f>SUM(K34:K37)</f>
        <v>9965767</v>
      </c>
    </row>
    <row r="34" spans="1:14" ht="12.75">
      <c r="A34" s="193" t="s">
        <v>47</v>
      </c>
      <c r="B34" s="194"/>
      <c r="C34" s="194"/>
      <c r="D34" s="194"/>
      <c r="E34" s="194"/>
      <c r="F34" s="194"/>
      <c r="G34" s="194"/>
      <c r="H34" s="195"/>
      <c r="I34" s="4">
        <v>138</v>
      </c>
      <c r="J34" s="13">
        <v>40348</v>
      </c>
      <c r="K34" s="13">
        <v>159526</v>
      </c>
      <c r="M34" s="113"/>
      <c r="N34" s="113"/>
    </row>
    <row r="35" spans="1:11" ht="12.75">
      <c r="A35" s="193" t="s">
        <v>302</v>
      </c>
      <c r="B35" s="194"/>
      <c r="C35" s="194"/>
      <c r="D35" s="194"/>
      <c r="E35" s="194"/>
      <c r="F35" s="194"/>
      <c r="G35" s="194"/>
      <c r="H35" s="195"/>
      <c r="I35" s="4">
        <v>139</v>
      </c>
      <c r="J35" s="13">
        <v>11138218</v>
      </c>
      <c r="K35" s="13">
        <v>9806241</v>
      </c>
    </row>
    <row r="36" spans="1:11" ht="12.75">
      <c r="A36" s="193" t="s">
        <v>195</v>
      </c>
      <c r="B36" s="194"/>
      <c r="C36" s="194"/>
      <c r="D36" s="194"/>
      <c r="E36" s="194"/>
      <c r="F36" s="194"/>
      <c r="G36" s="194"/>
      <c r="H36" s="195"/>
      <c r="I36" s="4">
        <v>140</v>
      </c>
      <c r="J36" s="13"/>
      <c r="K36" s="13"/>
    </row>
    <row r="37" spans="1:11" ht="12.75">
      <c r="A37" s="193" t="s">
        <v>48</v>
      </c>
      <c r="B37" s="194"/>
      <c r="C37" s="194"/>
      <c r="D37" s="194"/>
      <c r="E37" s="194"/>
      <c r="F37" s="194"/>
      <c r="G37" s="194"/>
      <c r="H37" s="195"/>
      <c r="I37" s="4">
        <v>141</v>
      </c>
      <c r="J37" s="13"/>
      <c r="K37" s="13"/>
    </row>
    <row r="38" spans="1:11" ht="12.75">
      <c r="A38" s="193" t="s">
        <v>166</v>
      </c>
      <c r="B38" s="194"/>
      <c r="C38" s="194"/>
      <c r="D38" s="194"/>
      <c r="E38" s="194"/>
      <c r="F38" s="194"/>
      <c r="G38" s="194"/>
      <c r="H38" s="195"/>
      <c r="I38" s="4">
        <v>142</v>
      </c>
      <c r="J38" s="13"/>
      <c r="K38" s="13"/>
    </row>
    <row r="39" spans="1:11" ht="12.75">
      <c r="A39" s="193" t="s">
        <v>167</v>
      </c>
      <c r="B39" s="194"/>
      <c r="C39" s="194"/>
      <c r="D39" s="194"/>
      <c r="E39" s="194"/>
      <c r="F39" s="194"/>
      <c r="G39" s="194"/>
      <c r="H39" s="195"/>
      <c r="I39" s="4">
        <v>143</v>
      </c>
      <c r="J39" s="13"/>
      <c r="K39" s="13"/>
    </row>
    <row r="40" spans="1:11" ht="12.75">
      <c r="A40" s="193" t="s">
        <v>196</v>
      </c>
      <c r="B40" s="194"/>
      <c r="C40" s="194"/>
      <c r="D40" s="194"/>
      <c r="E40" s="194"/>
      <c r="F40" s="194"/>
      <c r="G40" s="194"/>
      <c r="H40" s="195"/>
      <c r="I40" s="4">
        <v>144</v>
      </c>
      <c r="J40" s="13"/>
      <c r="K40" s="13"/>
    </row>
    <row r="41" spans="1:11" ht="12.75">
      <c r="A41" s="193" t="s">
        <v>197</v>
      </c>
      <c r="B41" s="194"/>
      <c r="C41" s="194"/>
      <c r="D41" s="194"/>
      <c r="E41" s="194"/>
      <c r="F41" s="194"/>
      <c r="G41" s="194"/>
      <c r="H41" s="195"/>
      <c r="I41" s="4">
        <v>145</v>
      </c>
      <c r="J41" s="13"/>
      <c r="K41" s="13"/>
    </row>
    <row r="42" spans="1:11" ht="12.75">
      <c r="A42" s="193" t="s">
        <v>186</v>
      </c>
      <c r="B42" s="194"/>
      <c r="C42" s="194"/>
      <c r="D42" s="194"/>
      <c r="E42" s="194"/>
      <c r="F42" s="194"/>
      <c r="G42" s="194"/>
      <c r="H42" s="195"/>
      <c r="I42" s="4">
        <v>146</v>
      </c>
      <c r="J42" s="12">
        <f>J7+J27+J38+J40</f>
        <v>869131221</v>
      </c>
      <c r="K42" s="12">
        <f>K7+K27+K38+K40</f>
        <v>906640302</v>
      </c>
    </row>
    <row r="43" spans="1:11" ht="12.75">
      <c r="A43" s="193" t="s">
        <v>187</v>
      </c>
      <c r="B43" s="194"/>
      <c r="C43" s="194"/>
      <c r="D43" s="194"/>
      <c r="E43" s="194"/>
      <c r="F43" s="194"/>
      <c r="G43" s="194"/>
      <c r="H43" s="195"/>
      <c r="I43" s="4">
        <v>147</v>
      </c>
      <c r="J43" s="12">
        <f>J10+J33+J39+J41</f>
        <v>831830602</v>
      </c>
      <c r="K43" s="12">
        <f>K10+K33+K39+K41</f>
        <v>863582209</v>
      </c>
    </row>
    <row r="44" spans="1:11" ht="12.75">
      <c r="A44" s="193" t="s">
        <v>206</v>
      </c>
      <c r="B44" s="194"/>
      <c r="C44" s="194"/>
      <c r="D44" s="194"/>
      <c r="E44" s="194"/>
      <c r="F44" s="194"/>
      <c r="G44" s="194"/>
      <c r="H44" s="195"/>
      <c r="I44" s="4">
        <v>148</v>
      </c>
      <c r="J44" s="12">
        <f>J42-J43</f>
        <v>37300619</v>
      </c>
      <c r="K44" s="12">
        <f>K42-K43</f>
        <v>43058093</v>
      </c>
    </row>
    <row r="45" spans="1:11" ht="12.75">
      <c r="A45" s="196" t="s">
        <v>189</v>
      </c>
      <c r="B45" s="197"/>
      <c r="C45" s="197"/>
      <c r="D45" s="197"/>
      <c r="E45" s="197"/>
      <c r="F45" s="197"/>
      <c r="G45" s="197"/>
      <c r="H45" s="198"/>
      <c r="I45" s="4">
        <v>149</v>
      </c>
      <c r="J45" s="12">
        <f>IF(J42&gt;J43,J42-J43,0)</f>
        <v>37300619</v>
      </c>
      <c r="K45" s="12">
        <f>IF(K42&gt;K43,K42-K43,0)</f>
        <v>43058093</v>
      </c>
    </row>
    <row r="46" spans="1:11" ht="12.75">
      <c r="A46" s="196" t="s">
        <v>190</v>
      </c>
      <c r="B46" s="197"/>
      <c r="C46" s="197"/>
      <c r="D46" s="197"/>
      <c r="E46" s="197"/>
      <c r="F46" s="197"/>
      <c r="G46" s="197"/>
      <c r="H46" s="198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3" t="s">
        <v>188</v>
      </c>
      <c r="B47" s="194"/>
      <c r="C47" s="194"/>
      <c r="D47" s="194"/>
      <c r="E47" s="194"/>
      <c r="F47" s="194"/>
      <c r="G47" s="194"/>
      <c r="H47" s="195"/>
      <c r="I47" s="4">
        <v>151</v>
      </c>
      <c r="J47" s="13">
        <v>1370462</v>
      </c>
      <c r="K47" s="13">
        <v>1550578</v>
      </c>
    </row>
    <row r="48" spans="1:11" ht="12.75">
      <c r="A48" s="193" t="s">
        <v>207</v>
      </c>
      <c r="B48" s="194"/>
      <c r="C48" s="194"/>
      <c r="D48" s="194"/>
      <c r="E48" s="194"/>
      <c r="F48" s="194"/>
      <c r="G48" s="194"/>
      <c r="H48" s="195"/>
      <c r="I48" s="4">
        <v>152</v>
      </c>
      <c r="J48" s="12">
        <f>J44-J47</f>
        <v>35930157</v>
      </c>
      <c r="K48" s="12">
        <f>K44-K47</f>
        <v>41507515</v>
      </c>
    </row>
    <row r="49" spans="1:11" ht="12.75">
      <c r="A49" s="196" t="s">
        <v>163</v>
      </c>
      <c r="B49" s="197"/>
      <c r="C49" s="197"/>
      <c r="D49" s="197"/>
      <c r="E49" s="197"/>
      <c r="F49" s="197"/>
      <c r="G49" s="197"/>
      <c r="H49" s="198"/>
      <c r="I49" s="4">
        <v>153</v>
      </c>
      <c r="J49" s="12">
        <f>IF(J48&gt;0,J48,0)</f>
        <v>35930157</v>
      </c>
      <c r="K49" s="12">
        <f>IF(K48&gt;0,K48,0)</f>
        <v>41507515</v>
      </c>
    </row>
    <row r="50" spans="1:11" ht="12.75">
      <c r="A50" s="222" t="s">
        <v>191</v>
      </c>
      <c r="B50" s="223"/>
      <c r="C50" s="223"/>
      <c r="D50" s="223"/>
      <c r="E50" s="223"/>
      <c r="F50" s="223"/>
      <c r="G50" s="223"/>
      <c r="H50" s="224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202" t="s">
        <v>95</v>
      </c>
      <c r="B51" s="210"/>
      <c r="C51" s="210"/>
      <c r="D51" s="210"/>
      <c r="E51" s="210"/>
      <c r="F51" s="210"/>
      <c r="G51" s="210"/>
      <c r="H51" s="210"/>
      <c r="I51" s="225"/>
      <c r="J51" s="225"/>
      <c r="K51" s="226"/>
    </row>
    <row r="52" spans="1:11" ht="12.75">
      <c r="A52" s="190" t="s">
        <v>157</v>
      </c>
      <c r="B52" s="191"/>
      <c r="C52" s="191"/>
      <c r="D52" s="191"/>
      <c r="E52" s="191"/>
      <c r="F52" s="191"/>
      <c r="G52" s="191"/>
      <c r="H52" s="191"/>
      <c r="I52" s="213"/>
      <c r="J52" s="213"/>
      <c r="K52" s="214"/>
    </row>
    <row r="53" spans="1:11" ht="12.75">
      <c r="A53" s="227" t="s">
        <v>204</v>
      </c>
      <c r="B53" s="228"/>
      <c r="C53" s="228"/>
      <c r="D53" s="228"/>
      <c r="E53" s="228"/>
      <c r="F53" s="228"/>
      <c r="G53" s="228"/>
      <c r="H53" s="229"/>
      <c r="I53" s="4">
        <v>155</v>
      </c>
      <c r="J53" s="13"/>
      <c r="K53" s="13"/>
    </row>
    <row r="54" spans="1:11" ht="12.75">
      <c r="A54" s="227" t="s">
        <v>205</v>
      </c>
      <c r="B54" s="228"/>
      <c r="C54" s="228"/>
      <c r="D54" s="228"/>
      <c r="E54" s="228"/>
      <c r="F54" s="228"/>
      <c r="G54" s="228"/>
      <c r="H54" s="229"/>
      <c r="I54" s="4">
        <v>156</v>
      </c>
      <c r="J54" s="14"/>
      <c r="K54" s="14"/>
    </row>
    <row r="55" spans="1:11" ht="12.75">
      <c r="A55" s="202" t="s">
        <v>160</v>
      </c>
      <c r="B55" s="210"/>
      <c r="C55" s="210"/>
      <c r="D55" s="210"/>
      <c r="E55" s="210"/>
      <c r="F55" s="210"/>
      <c r="G55" s="210"/>
      <c r="H55" s="210"/>
      <c r="I55" s="225"/>
      <c r="J55" s="225"/>
      <c r="K55" s="226"/>
    </row>
    <row r="56" spans="1:11" ht="12.75">
      <c r="A56" s="190" t="s">
        <v>175</v>
      </c>
      <c r="B56" s="191"/>
      <c r="C56" s="191"/>
      <c r="D56" s="191"/>
      <c r="E56" s="191"/>
      <c r="F56" s="191"/>
      <c r="G56" s="191"/>
      <c r="H56" s="192"/>
      <c r="I56" s="21">
        <v>157</v>
      </c>
      <c r="J56" s="11"/>
      <c r="K56" s="11"/>
    </row>
    <row r="57" spans="1:11" ht="12.75">
      <c r="A57" s="193" t="s">
        <v>192</v>
      </c>
      <c r="B57" s="194"/>
      <c r="C57" s="194"/>
      <c r="D57" s="194"/>
      <c r="E57" s="194"/>
      <c r="F57" s="194"/>
      <c r="G57" s="194"/>
      <c r="H57" s="195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3" t="s">
        <v>198</v>
      </c>
      <c r="B58" s="194"/>
      <c r="C58" s="194"/>
      <c r="D58" s="194"/>
      <c r="E58" s="194"/>
      <c r="F58" s="194"/>
      <c r="G58" s="194"/>
      <c r="H58" s="195"/>
      <c r="I58" s="4">
        <v>159</v>
      </c>
      <c r="J58" s="13"/>
      <c r="K58" s="13"/>
    </row>
    <row r="59" spans="1:11" ht="12.75">
      <c r="A59" s="193" t="s">
        <v>199</v>
      </c>
      <c r="B59" s="194"/>
      <c r="C59" s="194"/>
      <c r="D59" s="194"/>
      <c r="E59" s="194"/>
      <c r="F59" s="194"/>
      <c r="G59" s="194"/>
      <c r="H59" s="195"/>
      <c r="I59" s="4">
        <v>160</v>
      </c>
      <c r="J59" s="13"/>
      <c r="K59" s="13"/>
    </row>
    <row r="60" spans="1:11" ht="12.75">
      <c r="A60" s="193" t="s">
        <v>30</v>
      </c>
      <c r="B60" s="194"/>
      <c r="C60" s="194"/>
      <c r="D60" s="194"/>
      <c r="E60" s="194"/>
      <c r="F60" s="194"/>
      <c r="G60" s="194"/>
      <c r="H60" s="195"/>
      <c r="I60" s="4">
        <v>161</v>
      </c>
      <c r="J60" s="13"/>
      <c r="K60" s="13"/>
    </row>
    <row r="61" spans="1:11" ht="12.75">
      <c r="A61" s="193" t="s">
        <v>200</v>
      </c>
      <c r="B61" s="194"/>
      <c r="C61" s="194"/>
      <c r="D61" s="194"/>
      <c r="E61" s="194"/>
      <c r="F61" s="194"/>
      <c r="G61" s="194"/>
      <c r="H61" s="195"/>
      <c r="I61" s="4">
        <v>162</v>
      </c>
      <c r="J61" s="13"/>
      <c r="K61" s="13"/>
    </row>
    <row r="62" spans="1:11" ht="12.75">
      <c r="A62" s="193" t="s">
        <v>201</v>
      </c>
      <c r="B62" s="194"/>
      <c r="C62" s="194"/>
      <c r="D62" s="194"/>
      <c r="E62" s="194"/>
      <c r="F62" s="194"/>
      <c r="G62" s="194"/>
      <c r="H62" s="195"/>
      <c r="I62" s="4">
        <v>163</v>
      </c>
      <c r="J62" s="13"/>
      <c r="K62" s="13"/>
    </row>
    <row r="63" spans="1:11" ht="12.75">
      <c r="A63" s="193" t="s">
        <v>202</v>
      </c>
      <c r="B63" s="194"/>
      <c r="C63" s="194"/>
      <c r="D63" s="194"/>
      <c r="E63" s="194"/>
      <c r="F63" s="194"/>
      <c r="G63" s="194"/>
      <c r="H63" s="195"/>
      <c r="I63" s="4">
        <v>164</v>
      </c>
      <c r="J63" s="13"/>
      <c r="K63" s="13"/>
    </row>
    <row r="64" spans="1:11" ht="12.75">
      <c r="A64" s="193" t="s">
        <v>203</v>
      </c>
      <c r="B64" s="194"/>
      <c r="C64" s="194"/>
      <c r="D64" s="194"/>
      <c r="E64" s="194"/>
      <c r="F64" s="194"/>
      <c r="G64" s="194"/>
      <c r="H64" s="195"/>
      <c r="I64" s="4">
        <v>165</v>
      </c>
      <c r="J64" s="13"/>
      <c r="K64" s="13"/>
    </row>
    <row r="65" spans="1:11" ht="12.75">
      <c r="A65" s="193" t="s">
        <v>193</v>
      </c>
      <c r="B65" s="194"/>
      <c r="C65" s="194"/>
      <c r="D65" s="194"/>
      <c r="E65" s="194"/>
      <c r="F65" s="194"/>
      <c r="G65" s="194"/>
      <c r="H65" s="195"/>
      <c r="I65" s="4">
        <v>166</v>
      </c>
      <c r="J65" s="13"/>
      <c r="K65" s="13"/>
    </row>
    <row r="66" spans="1:11" ht="12.75">
      <c r="A66" s="193" t="s">
        <v>164</v>
      </c>
      <c r="B66" s="194"/>
      <c r="C66" s="194"/>
      <c r="D66" s="194"/>
      <c r="E66" s="194"/>
      <c r="F66" s="194"/>
      <c r="G66" s="194"/>
      <c r="H66" s="195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3" t="s">
        <v>165</v>
      </c>
      <c r="B67" s="194"/>
      <c r="C67" s="194"/>
      <c r="D67" s="194"/>
      <c r="E67" s="194"/>
      <c r="F67" s="194"/>
      <c r="G67" s="194"/>
      <c r="H67" s="195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02" t="s">
        <v>159</v>
      </c>
      <c r="B68" s="210"/>
      <c r="C68" s="210"/>
      <c r="D68" s="210"/>
      <c r="E68" s="210"/>
      <c r="F68" s="210"/>
      <c r="G68" s="210"/>
      <c r="H68" s="210"/>
      <c r="I68" s="225"/>
      <c r="J68" s="225"/>
      <c r="K68" s="226"/>
    </row>
    <row r="69" spans="1:11" ht="12.75">
      <c r="A69" s="190" t="s">
        <v>158</v>
      </c>
      <c r="B69" s="191"/>
      <c r="C69" s="191"/>
      <c r="D69" s="191"/>
      <c r="E69" s="191"/>
      <c r="F69" s="191"/>
      <c r="G69" s="191"/>
      <c r="H69" s="191"/>
      <c r="I69" s="213"/>
      <c r="J69" s="213"/>
      <c r="K69" s="214"/>
    </row>
    <row r="70" spans="1:11" ht="12.75">
      <c r="A70" s="227" t="s">
        <v>204</v>
      </c>
      <c r="B70" s="228"/>
      <c r="C70" s="228"/>
      <c r="D70" s="228"/>
      <c r="E70" s="228"/>
      <c r="F70" s="228"/>
      <c r="G70" s="228"/>
      <c r="H70" s="229"/>
      <c r="I70" s="4">
        <v>169</v>
      </c>
      <c r="J70" s="13"/>
      <c r="K70" s="13"/>
    </row>
    <row r="71" spans="1:11" ht="12.75">
      <c r="A71" s="230" t="s">
        <v>205</v>
      </c>
      <c r="B71" s="231"/>
      <c r="C71" s="231"/>
      <c r="D71" s="231"/>
      <c r="E71" s="231"/>
      <c r="F71" s="231"/>
      <c r="G71" s="231"/>
      <c r="H71" s="232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17" top="0.33" bottom="0.19" header="0.31" footer="0.26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9">
      <selection activeCell="J52" sqref="J52"/>
    </sheetView>
  </sheetViews>
  <sheetFormatPr defaultColWidth="9.140625" defaultRowHeight="12.75"/>
  <cols>
    <col min="8" max="8" width="5.8515625" style="0" customWidth="1"/>
    <col min="9" max="9" width="6.28125" style="0" customWidth="1"/>
    <col min="10" max="10" width="12.140625" style="0" customWidth="1"/>
    <col min="11" max="11" width="12.7109375" style="0" customWidth="1"/>
  </cols>
  <sheetData>
    <row r="1" spans="1:11" ht="12.75">
      <c r="A1" s="233" t="s">
        <v>168</v>
      </c>
      <c r="B1" s="234"/>
      <c r="C1" s="234"/>
      <c r="D1" s="234"/>
      <c r="E1" s="234"/>
      <c r="F1" s="234"/>
      <c r="G1" s="234"/>
      <c r="H1" s="234"/>
      <c r="I1" s="234"/>
      <c r="J1" s="235"/>
      <c r="K1" s="236"/>
    </row>
    <row r="2" spans="1:11" ht="12.75">
      <c r="A2" s="238" t="s">
        <v>306</v>
      </c>
      <c r="B2" s="239"/>
      <c r="C2" s="239"/>
      <c r="D2" s="239"/>
      <c r="E2" s="239"/>
      <c r="F2" s="239"/>
      <c r="G2" s="239"/>
      <c r="H2" s="239"/>
      <c r="I2" s="239"/>
      <c r="J2" s="240"/>
      <c r="K2" s="237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1" t="s">
        <v>299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35.25" thickBot="1">
      <c r="A5" s="244" t="s">
        <v>41</v>
      </c>
      <c r="B5" s="244"/>
      <c r="C5" s="244"/>
      <c r="D5" s="244"/>
      <c r="E5" s="244"/>
      <c r="F5" s="244"/>
      <c r="G5" s="244"/>
      <c r="H5" s="244"/>
      <c r="I5" s="84" t="s">
        <v>252</v>
      </c>
      <c r="J5" s="85" t="s">
        <v>129</v>
      </c>
      <c r="K5" s="85" t="s">
        <v>130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6">
        <v>2</v>
      </c>
      <c r="J6" s="87" t="s">
        <v>255</v>
      </c>
      <c r="K6" s="87" t="s">
        <v>256</v>
      </c>
    </row>
    <row r="7" spans="1:11" ht="12.75">
      <c r="A7" s="246" t="s">
        <v>134</v>
      </c>
      <c r="B7" s="247"/>
      <c r="C7" s="247"/>
      <c r="D7" s="247"/>
      <c r="E7" s="247"/>
      <c r="F7" s="247"/>
      <c r="G7" s="247"/>
      <c r="H7" s="247"/>
      <c r="I7" s="248"/>
      <c r="J7" s="248"/>
      <c r="K7" s="249"/>
    </row>
    <row r="8" spans="1:11" ht="12.75">
      <c r="A8" s="177" t="s">
        <v>170</v>
      </c>
      <c r="B8" s="178"/>
      <c r="C8" s="178"/>
      <c r="D8" s="178"/>
      <c r="E8" s="178"/>
      <c r="F8" s="178"/>
      <c r="G8" s="178"/>
      <c r="H8" s="178"/>
      <c r="I8" s="4">
        <v>1</v>
      </c>
      <c r="J8" s="8">
        <v>883453422.79</v>
      </c>
      <c r="K8" s="13">
        <v>854199012</v>
      </c>
    </row>
    <row r="9" spans="1:11" ht="12.75">
      <c r="A9" s="177" t="s">
        <v>98</v>
      </c>
      <c r="B9" s="178"/>
      <c r="C9" s="178"/>
      <c r="D9" s="178"/>
      <c r="E9" s="178"/>
      <c r="F9" s="178"/>
      <c r="G9" s="178"/>
      <c r="H9" s="178"/>
      <c r="I9" s="4">
        <v>2</v>
      </c>
      <c r="J9" s="8"/>
      <c r="K9" s="13"/>
    </row>
    <row r="10" spans="1:11" ht="12.75">
      <c r="A10" s="177" t="s">
        <v>99</v>
      </c>
      <c r="B10" s="178"/>
      <c r="C10" s="178"/>
      <c r="D10" s="178"/>
      <c r="E10" s="178"/>
      <c r="F10" s="178"/>
      <c r="G10" s="178"/>
      <c r="H10" s="178"/>
      <c r="I10" s="4">
        <v>3</v>
      </c>
      <c r="J10" s="8">
        <v>126963</v>
      </c>
      <c r="K10" s="13">
        <v>15797</v>
      </c>
    </row>
    <row r="11" spans="1:11" ht="12.75">
      <c r="A11" s="177" t="s">
        <v>100</v>
      </c>
      <c r="B11" s="178"/>
      <c r="C11" s="178"/>
      <c r="D11" s="178"/>
      <c r="E11" s="178"/>
      <c r="F11" s="178"/>
      <c r="G11" s="178"/>
      <c r="H11" s="178"/>
      <c r="I11" s="4">
        <v>4</v>
      </c>
      <c r="J11" s="8">
        <v>45198584</v>
      </c>
      <c r="K11" s="13">
        <v>43096205</v>
      </c>
    </row>
    <row r="12" spans="1:11" ht="12.75">
      <c r="A12" s="177" t="s">
        <v>101</v>
      </c>
      <c r="B12" s="178"/>
      <c r="C12" s="178"/>
      <c r="D12" s="178"/>
      <c r="E12" s="178"/>
      <c r="F12" s="178"/>
      <c r="G12" s="178"/>
      <c r="H12" s="178"/>
      <c r="I12" s="4">
        <v>5</v>
      </c>
      <c r="J12" s="8">
        <v>2657977</v>
      </c>
      <c r="K12" s="13">
        <v>3979695</v>
      </c>
    </row>
    <row r="13" spans="1:11" ht="12.75">
      <c r="A13" s="193" t="s">
        <v>169</v>
      </c>
      <c r="B13" s="194"/>
      <c r="C13" s="194"/>
      <c r="D13" s="194"/>
      <c r="E13" s="194"/>
      <c r="F13" s="194"/>
      <c r="G13" s="194"/>
      <c r="H13" s="194"/>
      <c r="I13" s="4">
        <v>6</v>
      </c>
      <c r="J13" s="9">
        <f>SUM(J8:J12)</f>
        <v>931436946.79</v>
      </c>
      <c r="K13" s="12">
        <f>SUM(K8:K12)</f>
        <v>901290709</v>
      </c>
    </row>
    <row r="14" spans="1:11" ht="12.75">
      <c r="A14" s="177" t="s">
        <v>102</v>
      </c>
      <c r="B14" s="178"/>
      <c r="C14" s="178"/>
      <c r="D14" s="178"/>
      <c r="E14" s="178"/>
      <c r="F14" s="178"/>
      <c r="G14" s="178"/>
      <c r="H14" s="178"/>
      <c r="I14" s="4">
        <v>7</v>
      </c>
      <c r="J14" s="8">
        <v>717461733</v>
      </c>
      <c r="K14" s="13">
        <v>664157629</v>
      </c>
    </row>
    <row r="15" spans="1:11" ht="12.75">
      <c r="A15" s="177" t="s">
        <v>103</v>
      </c>
      <c r="B15" s="178"/>
      <c r="C15" s="178"/>
      <c r="D15" s="178"/>
      <c r="E15" s="178"/>
      <c r="F15" s="178"/>
      <c r="G15" s="178"/>
      <c r="H15" s="178"/>
      <c r="I15" s="4">
        <v>8</v>
      </c>
      <c r="J15" s="8">
        <v>112431290</v>
      </c>
      <c r="K15" s="13">
        <v>117906946</v>
      </c>
    </row>
    <row r="16" spans="1:11" ht="12.75">
      <c r="A16" s="177" t="s">
        <v>104</v>
      </c>
      <c r="B16" s="178"/>
      <c r="C16" s="178"/>
      <c r="D16" s="178"/>
      <c r="E16" s="178"/>
      <c r="F16" s="178"/>
      <c r="G16" s="178"/>
      <c r="H16" s="178"/>
      <c r="I16" s="4">
        <v>9</v>
      </c>
      <c r="J16" s="8">
        <v>1901787</v>
      </c>
      <c r="K16" s="13">
        <v>1122968</v>
      </c>
    </row>
    <row r="17" spans="1:11" ht="12.75">
      <c r="A17" s="177" t="s">
        <v>105</v>
      </c>
      <c r="B17" s="178"/>
      <c r="C17" s="178"/>
      <c r="D17" s="178"/>
      <c r="E17" s="178"/>
      <c r="F17" s="178"/>
      <c r="G17" s="178"/>
      <c r="H17" s="178"/>
      <c r="I17" s="4">
        <v>10</v>
      </c>
      <c r="J17" s="8">
        <v>2105441</v>
      </c>
      <c r="K17" s="13">
        <v>930136</v>
      </c>
    </row>
    <row r="18" spans="1:11" ht="12.75">
      <c r="A18" s="177" t="s">
        <v>106</v>
      </c>
      <c r="B18" s="178"/>
      <c r="C18" s="178"/>
      <c r="D18" s="178"/>
      <c r="E18" s="178"/>
      <c r="F18" s="178"/>
      <c r="G18" s="178"/>
      <c r="H18" s="178"/>
      <c r="I18" s="4">
        <v>11</v>
      </c>
      <c r="J18" s="8">
        <v>19881146</v>
      </c>
      <c r="K18" s="13">
        <v>17289278</v>
      </c>
    </row>
    <row r="19" spans="1:11" ht="12.75">
      <c r="A19" s="177" t="s">
        <v>107</v>
      </c>
      <c r="B19" s="178"/>
      <c r="C19" s="178"/>
      <c r="D19" s="178"/>
      <c r="E19" s="178"/>
      <c r="F19" s="178"/>
      <c r="G19" s="178"/>
      <c r="H19" s="178"/>
      <c r="I19" s="4">
        <v>12</v>
      </c>
      <c r="J19" s="8">
        <v>18527155</v>
      </c>
      <c r="K19" s="13">
        <v>19926799</v>
      </c>
    </row>
    <row r="20" spans="1:11" ht="12.75">
      <c r="A20" s="193" t="s">
        <v>32</v>
      </c>
      <c r="B20" s="194"/>
      <c r="C20" s="194"/>
      <c r="D20" s="194"/>
      <c r="E20" s="194"/>
      <c r="F20" s="194"/>
      <c r="G20" s="194"/>
      <c r="H20" s="194"/>
      <c r="I20" s="4">
        <v>13</v>
      </c>
      <c r="J20" s="9">
        <f>SUM(J14:J19)</f>
        <v>872308552</v>
      </c>
      <c r="K20" s="12">
        <f>SUM(K14:K19)</f>
        <v>821333756</v>
      </c>
    </row>
    <row r="21" spans="1:11" ht="12.75">
      <c r="A21" s="193" t="s">
        <v>86</v>
      </c>
      <c r="B21" s="250"/>
      <c r="C21" s="250"/>
      <c r="D21" s="250"/>
      <c r="E21" s="250"/>
      <c r="F21" s="250"/>
      <c r="G21" s="250"/>
      <c r="H21" s="251"/>
      <c r="I21" s="4">
        <v>14</v>
      </c>
      <c r="J21" s="9">
        <f>IF(J13&gt;J20,J13-J20,0)</f>
        <v>59128394.78999996</v>
      </c>
      <c r="K21" s="12">
        <f>IF(K13&gt;K20,K13-K20,0)</f>
        <v>79956953</v>
      </c>
    </row>
    <row r="22" spans="1:11" ht="12.75">
      <c r="A22" s="199" t="s">
        <v>87</v>
      </c>
      <c r="B22" s="252"/>
      <c r="C22" s="252"/>
      <c r="D22" s="252"/>
      <c r="E22" s="252"/>
      <c r="F22" s="252"/>
      <c r="G22" s="252"/>
      <c r="H22" s="253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6" t="s">
        <v>135</v>
      </c>
      <c r="B23" s="247"/>
      <c r="C23" s="247"/>
      <c r="D23" s="247"/>
      <c r="E23" s="247"/>
      <c r="F23" s="247"/>
      <c r="G23" s="247"/>
      <c r="H23" s="247"/>
      <c r="I23" s="248"/>
      <c r="J23" s="248"/>
      <c r="K23" s="249"/>
    </row>
    <row r="24" spans="1:11" ht="12.75">
      <c r="A24" s="177" t="s">
        <v>140</v>
      </c>
      <c r="B24" s="178"/>
      <c r="C24" s="178"/>
      <c r="D24" s="178"/>
      <c r="E24" s="178"/>
      <c r="F24" s="178"/>
      <c r="G24" s="178"/>
      <c r="H24" s="178"/>
      <c r="I24" s="4">
        <v>16</v>
      </c>
      <c r="J24" s="8">
        <v>2040264</v>
      </c>
      <c r="K24" s="13">
        <v>338798</v>
      </c>
    </row>
    <row r="25" spans="1:11" ht="12.75">
      <c r="A25" s="177" t="s">
        <v>141</v>
      </c>
      <c r="B25" s="178"/>
      <c r="C25" s="178"/>
      <c r="D25" s="178"/>
      <c r="E25" s="178"/>
      <c r="F25" s="178"/>
      <c r="G25" s="178"/>
      <c r="H25" s="178"/>
      <c r="I25" s="4">
        <v>17</v>
      </c>
      <c r="J25" s="8"/>
      <c r="K25" s="13"/>
    </row>
    <row r="26" spans="1:11" ht="12.75">
      <c r="A26" s="177" t="s">
        <v>33</v>
      </c>
      <c r="B26" s="178"/>
      <c r="C26" s="178"/>
      <c r="D26" s="178"/>
      <c r="E26" s="178"/>
      <c r="F26" s="178"/>
      <c r="G26" s="178"/>
      <c r="H26" s="178"/>
      <c r="I26" s="4">
        <v>18</v>
      </c>
      <c r="J26" s="8">
        <v>73291</v>
      </c>
      <c r="K26" s="13">
        <v>33315</v>
      </c>
    </row>
    <row r="27" spans="1:11" ht="12.75">
      <c r="A27" s="177" t="s">
        <v>34</v>
      </c>
      <c r="B27" s="178"/>
      <c r="C27" s="178"/>
      <c r="D27" s="178"/>
      <c r="E27" s="178"/>
      <c r="F27" s="178"/>
      <c r="G27" s="178"/>
      <c r="H27" s="178"/>
      <c r="I27" s="4">
        <v>19</v>
      </c>
      <c r="J27" s="8">
        <v>1928202</v>
      </c>
      <c r="K27" s="13">
        <v>2113086</v>
      </c>
    </row>
    <row r="28" spans="1:11" ht="12.75">
      <c r="A28" s="177" t="s">
        <v>142</v>
      </c>
      <c r="B28" s="178"/>
      <c r="C28" s="178"/>
      <c r="D28" s="178"/>
      <c r="E28" s="178"/>
      <c r="F28" s="178"/>
      <c r="G28" s="178"/>
      <c r="H28" s="178"/>
      <c r="I28" s="4">
        <v>20</v>
      </c>
      <c r="J28" s="8"/>
      <c r="K28" s="13"/>
    </row>
    <row r="29" spans="1:11" ht="12.75">
      <c r="A29" s="193" t="s">
        <v>94</v>
      </c>
      <c r="B29" s="194"/>
      <c r="C29" s="194"/>
      <c r="D29" s="194"/>
      <c r="E29" s="194"/>
      <c r="F29" s="194"/>
      <c r="G29" s="194"/>
      <c r="H29" s="194"/>
      <c r="I29" s="4">
        <v>21</v>
      </c>
      <c r="J29" s="9">
        <f>SUM(J24:J28)</f>
        <v>4041757</v>
      </c>
      <c r="K29" s="12">
        <f>SUM(K24:K28)</f>
        <v>2485199</v>
      </c>
    </row>
    <row r="30" spans="1:11" ht="12.75">
      <c r="A30" s="177" t="s">
        <v>2</v>
      </c>
      <c r="B30" s="178"/>
      <c r="C30" s="178"/>
      <c r="D30" s="178"/>
      <c r="E30" s="178"/>
      <c r="F30" s="178"/>
      <c r="G30" s="178"/>
      <c r="H30" s="178"/>
      <c r="I30" s="4">
        <v>22</v>
      </c>
      <c r="J30" s="8">
        <v>17909628</v>
      </c>
      <c r="K30" s="13">
        <v>13028427</v>
      </c>
    </row>
    <row r="31" spans="1:11" ht="12.75">
      <c r="A31" s="177" t="s">
        <v>3</v>
      </c>
      <c r="B31" s="178"/>
      <c r="C31" s="178"/>
      <c r="D31" s="178"/>
      <c r="E31" s="178"/>
      <c r="F31" s="178"/>
      <c r="G31" s="178"/>
      <c r="H31" s="178"/>
      <c r="I31" s="4">
        <v>23</v>
      </c>
      <c r="J31" s="8"/>
      <c r="K31" s="13">
        <v>22331760</v>
      </c>
    </row>
    <row r="32" spans="1:11" ht="12.75">
      <c r="A32" s="177" t="s">
        <v>4</v>
      </c>
      <c r="B32" s="178"/>
      <c r="C32" s="178"/>
      <c r="D32" s="178"/>
      <c r="E32" s="178"/>
      <c r="F32" s="178"/>
      <c r="G32" s="178"/>
      <c r="H32" s="178"/>
      <c r="I32" s="4">
        <v>24</v>
      </c>
      <c r="J32" s="8"/>
      <c r="K32" s="13"/>
    </row>
    <row r="33" spans="1:11" ht="12.75">
      <c r="A33" s="193" t="s">
        <v>35</v>
      </c>
      <c r="B33" s="194"/>
      <c r="C33" s="194"/>
      <c r="D33" s="194"/>
      <c r="E33" s="194"/>
      <c r="F33" s="194"/>
      <c r="G33" s="194"/>
      <c r="H33" s="194"/>
      <c r="I33" s="4">
        <v>25</v>
      </c>
      <c r="J33" s="9">
        <f>SUM(J30:J32)</f>
        <v>17909628</v>
      </c>
      <c r="K33" s="12">
        <f>SUM(K30:K32)</f>
        <v>35360187</v>
      </c>
    </row>
    <row r="34" spans="1:11" ht="12.75">
      <c r="A34" s="193" t="s">
        <v>88</v>
      </c>
      <c r="B34" s="194"/>
      <c r="C34" s="194"/>
      <c r="D34" s="194"/>
      <c r="E34" s="194"/>
      <c r="F34" s="194"/>
      <c r="G34" s="194"/>
      <c r="H34" s="194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3" t="s">
        <v>89</v>
      </c>
      <c r="B35" s="194"/>
      <c r="C35" s="194"/>
      <c r="D35" s="194"/>
      <c r="E35" s="194"/>
      <c r="F35" s="194"/>
      <c r="G35" s="194"/>
      <c r="H35" s="194"/>
      <c r="I35" s="4">
        <v>27</v>
      </c>
      <c r="J35" s="9">
        <f>IF(J33&gt;J29,J33-J29,0)</f>
        <v>13867871</v>
      </c>
      <c r="K35" s="12">
        <f>IF(K33&gt;K29,K33-K29,0)</f>
        <v>32874988</v>
      </c>
    </row>
    <row r="36" spans="1:11" ht="12.75">
      <c r="A36" s="246" t="s">
        <v>136</v>
      </c>
      <c r="B36" s="247"/>
      <c r="C36" s="247"/>
      <c r="D36" s="247"/>
      <c r="E36" s="247"/>
      <c r="F36" s="247"/>
      <c r="G36" s="247"/>
      <c r="H36" s="247"/>
      <c r="I36" s="248">
        <v>0</v>
      </c>
      <c r="J36" s="248"/>
      <c r="K36" s="249"/>
    </row>
    <row r="37" spans="1:11" ht="12.75">
      <c r="A37" s="177" t="s">
        <v>148</v>
      </c>
      <c r="B37" s="178"/>
      <c r="C37" s="178"/>
      <c r="D37" s="178"/>
      <c r="E37" s="178"/>
      <c r="F37" s="178"/>
      <c r="G37" s="178"/>
      <c r="H37" s="178"/>
      <c r="I37" s="4">
        <v>28</v>
      </c>
      <c r="J37" s="8"/>
      <c r="K37" s="13"/>
    </row>
    <row r="38" spans="1:11" ht="12.75">
      <c r="A38" s="177" t="s">
        <v>23</v>
      </c>
      <c r="B38" s="178"/>
      <c r="C38" s="178"/>
      <c r="D38" s="178"/>
      <c r="E38" s="178"/>
      <c r="F38" s="178"/>
      <c r="G38" s="178"/>
      <c r="H38" s="178"/>
      <c r="I38" s="4">
        <v>29</v>
      </c>
      <c r="J38" s="8">
        <v>105688042</v>
      </c>
      <c r="K38" s="13">
        <v>22213581</v>
      </c>
    </row>
    <row r="39" spans="1:11" ht="12.75">
      <c r="A39" s="177" t="s">
        <v>24</v>
      </c>
      <c r="B39" s="178"/>
      <c r="C39" s="178"/>
      <c r="D39" s="178"/>
      <c r="E39" s="178"/>
      <c r="F39" s="178"/>
      <c r="G39" s="178"/>
      <c r="H39" s="178"/>
      <c r="I39" s="4">
        <v>30</v>
      </c>
      <c r="J39" s="8">
        <v>673167</v>
      </c>
      <c r="K39" s="13">
        <v>5529</v>
      </c>
    </row>
    <row r="40" spans="1:11" ht="12.75">
      <c r="A40" s="193" t="s">
        <v>36</v>
      </c>
      <c r="B40" s="194"/>
      <c r="C40" s="194"/>
      <c r="D40" s="194"/>
      <c r="E40" s="194"/>
      <c r="F40" s="194"/>
      <c r="G40" s="194"/>
      <c r="H40" s="194"/>
      <c r="I40" s="4">
        <v>31</v>
      </c>
      <c r="J40" s="9">
        <f>SUM(J37:J39)</f>
        <v>106361209</v>
      </c>
      <c r="K40" s="12">
        <f>SUM(K37:K39)</f>
        <v>22219110</v>
      </c>
    </row>
    <row r="41" spans="1:11" ht="12.75">
      <c r="A41" s="177" t="s">
        <v>25</v>
      </c>
      <c r="B41" s="178"/>
      <c r="C41" s="178"/>
      <c r="D41" s="178"/>
      <c r="E41" s="178"/>
      <c r="F41" s="178"/>
      <c r="G41" s="178"/>
      <c r="H41" s="178"/>
      <c r="I41" s="4">
        <v>32</v>
      </c>
      <c r="J41" s="8">
        <v>112848794</v>
      </c>
      <c r="K41" s="13">
        <v>8404368</v>
      </c>
    </row>
    <row r="42" spans="1:11" ht="12.75">
      <c r="A42" s="177" t="s">
        <v>26</v>
      </c>
      <c r="B42" s="178"/>
      <c r="C42" s="178"/>
      <c r="D42" s="178"/>
      <c r="E42" s="178"/>
      <c r="F42" s="178"/>
      <c r="G42" s="178"/>
      <c r="H42" s="178"/>
      <c r="I42" s="4">
        <v>33</v>
      </c>
      <c r="J42" s="8">
        <v>12028542</v>
      </c>
      <c r="K42" s="13">
        <v>14373288</v>
      </c>
    </row>
    <row r="43" spans="1:11" ht="12.75">
      <c r="A43" s="177" t="s">
        <v>27</v>
      </c>
      <c r="B43" s="178"/>
      <c r="C43" s="178"/>
      <c r="D43" s="178"/>
      <c r="E43" s="178"/>
      <c r="F43" s="178"/>
      <c r="G43" s="178"/>
      <c r="H43" s="178"/>
      <c r="I43" s="4">
        <v>34</v>
      </c>
      <c r="J43" s="8"/>
      <c r="K43" s="13"/>
    </row>
    <row r="44" spans="1:11" ht="12.75">
      <c r="A44" s="177" t="s">
        <v>28</v>
      </c>
      <c r="B44" s="178"/>
      <c r="C44" s="178"/>
      <c r="D44" s="178"/>
      <c r="E44" s="178"/>
      <c r="F44" s="178"/>
      <c r="G44" s="178"/>
      <c r="H44" s="178"/>
      <c r="I44" s="4">
        <v>35</v>
      </c>
      <c r="J44" s="8"/>
      <c r="K44" s="13"/>
    </row>
    <row r="45" spans="1:11" ht="12.75">
      <c r="A45" s="177" t="s">
        <v>29</v>
      </c>
      <c r="B45" s="178"/>
      <c r="C45" s="178"/>
      <c r="D45" s="178"/>
      <c r="E45" s="178"/>
      <c r="F45" s="178"/>
      <c r="G45" s="178"/>
      <c r="H45" s="178"/>
      <c r="I45" s="4">
        <v>36</v>
      </c>
      <c r="J45" s="8">
        <v>629278</v>
      </c>
      <c r="K45" s="13">
        <v>124087</v>
      </c>
    </row>
    <row r="46" spans="1:11" ht="12.75">
      <c r="A46" s="193" t="s">
        <v>127</v>
      </c>
      <c r="B46" s="194"/>
      <c r="C46" s="194"/>
      <c r="D46" s="194"/>
      <c r="E46" s="194"/>
      <c r="F46" s="194"/>
      <c r="G46" s="194"/>
      <c r="H46" s="194"/>
      <c r="I46" s="4">
        <v>37</v>
      </c>
      <c r="J46" s="9">
        <f>SUM(J41:J45)</f>
        <v>125506614</v>
      </c>
      <c r="K46" s="12">
        <f>SUM(K41:K45)</f>
        <v>22901743</v>
      </c>
    </row>
    <row r="47" spans="1:11" ht="12.75">
      <c r="A47" s="193" t="s">
        <v>138</v>
      </c>
      <c r="B47" s="194"/>
      <c r="C47" s="194"/>
      <c r="D47" s="194"/>
      <c r="E47" s="194"/>
      <c r="F47" s="194"/>
      <c r="G47" s="194"/>
      <c r="H47" s="194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3" t="s">
        <v>139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IF(J46&gt;J40,J46-J40,0)</f>
        <v>19145405</v>
      </c>
      <c r="K48" s="12">
        <f>IF(K46&gt;K40,K46-K40,0)</f>
        <v>682633</v>
      </c>
    </row>
    <row r="49" spans="1:11" ht="12.75">
      <c r="A49" s="193" t="s">
        <v>128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IF(J21-J22+J34-J35+J47-J48&gt;0,J21-J22+J34-J35+J47-J48,0)</f>
        <v>26115118.78999996</v>
      </c>
      <c r="K49" s="12">
        <f>IF(K21-K22+K34-K35+K47-K48&gt;0,K21-K22+K34-K35+K47-K48,0)</f>
        <v>46399332</v>
      </c>
    </row>
    <row r="50" spans="1:11" ht="12.75">
      <c r="A50" s="193" t="s">
        <v>12</v>
      </c>
      <c r="B50" s="194"/>
      <c r="C50" s="194"/>
      <c r="D50" s="194"/>
      <c r="E50" s="194"/>
      <c r="F50" s="194"/>
      <c r="G50" s="194"/>
      <c r="H50" s="194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3" t="s">
        <v>137</v>
      </c>
      <c r="B51" s="194"/>
      <c r="C51" s="194"/>
      <c r="D51" s="194"/>
      <c r="E51" s="194"/>
      <c r="F51" s="194"/>
      <c r="G51" s="194"/>
      <c r="H51" s="194"/>
      <c r="I51" s="4">
        <v>42</v>
      </c>
      <c r="J51" s="8">
        <v>45335652</v>
      </c>
      <c r="K51" s="13">
        <v>71450771</v>
      </c>
    </row>
    <row r="52" spans="1:11" ht="12.75">
      <c r="A52" s="193" t="s">
        <v>150</v>
      </c>
      <c r="B52" s="194"/>
      <c r="C52" s="194"/>
      <c r="D52" s="194"/>
      <c r="E52" s="194"/>
      <c r="F52" s="194"/>
      <c r="G52" s="194"/>
      <c r="H52" s="194"/>
      <c r="I52" s="4">
        <v>43</v>
      </c>
      <c r="J52" s="8">
        <v>26115119</v>
      </c>
      <c r="K52" s="13">
        <v>46399332</v>
      </c>
    </row>
    <row r="53" spans="1:11" ht="12.75">
      <c r="A53" s="193" t="s">
        <v>151</v>
      </c>
      <c r="B53" s="194"/>
      <c r="C53" s="194"/>
      <c r="D53" s="194"/>
      <c r="E53" s="194"/>
      <c r="F53" s="194"/>
      <c r="G53" s="194"/>
      <c r="H53" s="194"/>
      <c r="I53" s="4">
        <v>44</v>
      </c>
      <c r="J53" s="8"/>
      <c r="K53" s="13"/>
    </row>
    <row r="54" spans="1:11" ht="12.75">
      <c r="A54" s="199" t="s">
        <v>152</v>
      </c>
      <c r="B54" s="200"/>
      <c r="C54" s="200"/>
      <c r="D54" s="200"/>
      <c r="E54" s="200"/>
      <c r="F54" s="200"/>
      <c r="G54" s="200"/>
      <c r="H54" s="200"/>
      <c r="I54" s="7">
        <v>45</v>
      </c>
      <c r="J54" s="10">
        <f>J51+J52-J53</f>
        <v>71450771</v>
      </c>
      <c r="K54" s="18">
        <f>K51+K52-K53</f>
        <v>117850103</v>
      </c>
    </row>
    <row r="55" spans="1:11" ht="12.75">
      <c r="A55" s="88" t="s">
        <v>149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37:K39 J8:K12 J41:K45 J24:K28 J30:K32 J14:K1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48" right="0.18" top="0.66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J11" sqref="J11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6" width="5.140625" style="92" customWidth="1"/>
    <col min="7" max="7" width="9.140625" style="92" customWidth="1"/>
    <col min="8" max="8" width="1.57421875" style="92" customWidth="1"/>
    <col min="9" max="9" width="6.7109375" style="92" customWidth="1"/>
    <col min="10" max="11" width="13.00390625" style="92" customWidth="1"/>
    <col min="12" max="16384" width="9.140625" style="92" customWidth="1"/>
  </cols>
  <sheetData>
    <row r="1" spans="1:12" ht="12.75">
      <c r="A1" s="256" t="s">
        <v>253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91"/>
    </row>
    <row r="2" spans="1:12" ht="15.75">
      <c r="A2" s="89"/>
      <c r="B2" s="90"/>
      <c r="C2" s="270" t="s">
        <v>254</v>
      </c>
      <c r="D2" s="270"/>
      <c r="E2" s="94">
        <v>42736</v>
      </c>
      <c r="F2" s="93" t="s">
        <v>220</v>
      </c>
      <c r="G2" s="271">
        <v>43100</v>
      </c>
      <c r="H2" s="272"/>
      <c r="I2" s="90"/>
      <c r="J2" s="90"/>
      <c r="K2" s="90"/>
      <c r="L2" s="95"/>
    </row>
    <row r="3" spans="1:11" ht="24" thickBot="1">
      <c r="A3" s="273" t="s">
        <v>41</v>
      </c>
      <c r="B3" s="273"/>
      <c r="C3" s="273"/>
      <c r="D3" s="273"/>
      <c r="E3" s="273"/>
      <c r="F3" s="273"/>
      <c r="G3" s="273"/>
      <c r="H3" s="273"/>
      <c r="I3" s="96" t="s">
        <v>277</v>
      </c>
      <c r="J3" s="97" t="s">
        <v>129</v>
      </c>
      <c r="K3" s="97" t="s">
        <v>130</v>
      </c>
    </row>
    <row r="4" spans="1:11" ht="12.75">
      <c r="A4" s="274">
        <v>1</v>
      </c>
      <c r="B4" s="274"/>
      <c r="C4" s="274"/>
      <c r="D4" s="274"/>
      <c r="E4" s="274"/>
      <c r="F4" s="274"/>
      <c r="G4" s="274"/>
      <c r="H4" s="274"/>
      <c r="I4" s="99">
        <v>2</v>
      </c>
      <c r="J4" s="98" t="s">
        <v>255</v>
      </c>
      <c r="K4" s="98" t="s">
        <v>256</v>
      </c>
    </row>
    <row r="5" spans="1:11" ht="12.75">
      <c r="A5" s="258" t="s">
        <v>257</v>
      </c>
      <c r="B5" s="259"/>
      <c r="C5" s="259"/>
      <c r="D5" s="259"/>
      <c r="E5" s="259"/>
      <c r="F5" s="259"/>
      <c r="G5" s="259"/>
      <c r="H5" s="259"/>
      <c r="I5" s="100">
        <v>1</v>
      </c>
      <c r="J5" s="11">
        <v>76684800</v>
      </c>
      <c r="K5" s="11">
        <v>76684800</v>
      </c>
    </row>
    <row r="6" spans="1:11" ht="12.75">
      <c r="A6" s="258" t="s">
        <v>258</v>
      </c>
      <c r="B6" s="259"/>
      <c r="C6" s="259"/>
      <c r="D6" s="259"/>
      <c r="E6" s="259"/>
      <c r="F6" s="259"/>
      <c r="G6" s="259"/>
      <c r="H6" s="259"/>
      <c r="I6" s="100">
        <v>2</v>
      </c>
      <c r="J6" s="13"/>
      <c r="K6" s="13"/>
    </row>
    <row r="7" spans="1:11" ht="12.75">
      <c r="A7" s="258" t="s">
        <v>259</v>
      </c>
      <c r="B7" s="259"/>
      <c r="C7" s="259"/>
      <c r="D7" s="259"/>
      <c r="E7" s="259"/>
      <c r="F7" s="259"/>
      <c r="G7" s="259"/>
      <c r="H7" s="259"/>
      <c r="I7" s="100">
        <v>3</v>
      </c>
      <c r="J7" s="13">
        <v>160883867</v>
      </c>
      <c r="K7" s="13">
        <v>182440736</v>
      </c>
    </row>
    <row r="8" spans="1:11" ht="12.75">
      <c r="A8" s="258" t="s">
        <v>260</v>
      </c>
      <c r="B8" s="259"/>
      <c r="C8" s="259"/>
      <c r="D8" s="259"/>
      <c r="E8" s="259"/>
      <c r="F8" s="259"/>
      <c r="G8" s="259"/>
      <c r="H8" s="259"/>
      <c r="I8" s="100">
        <v>4</v>
      </c>
      <c r="J8" s="13"/>
      <c r="K8" s="13"/>
    </row>
    <row r="9" spans="1:11" ht="12.75">
      <c r="A9" s="258" t="s">
        <v>261</v>
      </c>
      <c r="B9" s="259"/>
      <c r="C9" s="259"/>
      <c r="D9" s="259"/>
      <c r="E9" s="259"/>
      <c r="F9" s="259"/>
      <c r="G9" s="259"/>
      <c r="H9" s="259"/>
      <c r="I9" s="100">
        <v>5</v>
      </c>
      <c r="J9" s="13">
        <v>35930157</v>
      </c>
      <c r="K9" s="13">
        <v>41507515</v>
      </c>
    </row>
    <row r="10" spans="1:11" ht="12.75">
      <c r="A10" s="258" t="s">
        <v>262</v>
      </c>
      <c r="B10" s="259"/>
      <c r="C10" s="259"/>
      <c r="D10" s="259"/>
      <c r="E10" s="259"/>
      <c r="F10" s="259"/>
      <c r="G10" s="259"/>
      <c r="H10" s="259"/>
      <c r="I10" s="100">
        <v>6</v>
      </c>
      <c r="J10" s="13"/>
      <c r="K10" s="13"/>
    </row>
    <row r="11" spans="1:11" ht="12.75">
      <c r="A11" s="258" t="s">
        <v>263</v>
      </c>
      <c r="B11" s="259"/>
      <c r="C11" s="259"/>
      <c r="D11" s="259"/>
      <c r="E11" s="259"/>
      <c r="F11" s="259"/>
      <c r="G11" s="259"/>
      <c r="H11" s="259"/>
      <c r="I11" s="100">
        <v>7</v>
      </c>
      <c r="J11" s="13"/>
      <c r="K11" s="13"/>
    </row>
    <row r="12" spans="1:11" ht="12.75">
      <c r="A12" s="258" t="s">
        <v>264</v>
      </c>
      <c r="B12" s="259"/>
      <c r="C12" s="259"/>
      <c r="D12" s="259"/>
      <c r="E12" s="259"/>
      <c r="F12" s="259"/>
      <c r="G12" s="259"/>
      <c r="H12" s="259"/>
      <c r="I12" s="100">
        <v>8</v>
      </c>
      <c r="J12" s="13"/>
      <c r="K12" s="13"/>
    </row>
    <row r="13" spans="1:11" ht="12.75">
      <c r="A13" s="258" t="s">
        <v>265</v>
      </c>
      <c r="B13" s="259"/>
      <c r="C13" s="259"/>
      <c r="D13" s="259"/>
      <c r="E13" s="259"/>
      <c r="F13" s="259"/>
      <c r="G13" s="259"/>
      <c r="H13" s="259"/>
      <c r="I13" s="100">
        <v>9</v>
      </c>
      <c r="J13" s="13"/>
      <c r="K13" s="13"/>
    </row>
    <row r="14" spans="1:11" ht="12.75">
      <c r="A14" s="260" t="s">
        <v>266</v>
      </c>
      <c r="B14" s="261"/>
      <c r="C14" s="261"/>
      <c r="D14" s="261"/>
      <c r="E14" s="261"/>
      <c r="F14" s="261"/>
      <c r="G14" s="261"/>
      <c r="H14" s="261"/>
      <c r="I14" s="100">
        <v>10</v>
      </c>
      <c r="J14" s="103">
        <f>SUM(J5:J13)</f>
        <v>273498824</v>
      </c>
      <c r="K14" s="103">
        <f>SUM(K5:K13)</f>
        <v>300633051</v>
      </c>
    </row>
    <row r="15" spans="1:11" ht="12.75">
      <c r="A15" s="258" t="s">
        <v>267</v>
      </c>
      <c r="B15" s="259"/>
      <c r="C15" s="259"/>
      <c r="D15" s="259"/>
      <c r="E15" s="259"/>
      <c r="F15" s="259"/>
      <c r="G15" s="259"/>
      <c r="H15" s="259"/>
      <c r="I15" s="100">
        <v>11</v>
      </c>
      <c r="J15" s="102"/>
      <c r="K15" s="102"/>
    </row>
    <row r="16" spans="1:11" ht="12.75">
      <c r="A16" s="258" t="s">
        <v>268</v>
      </c>
      <c r="B16" s="259"/>
      <c r="C16" s="259"/>
      <c r="D16" s="259"/>
      <c r="E16" s="259"/>
      <c r="F16" s="259"/>
      <c r="G16" s="259"/>
      <c r="H16" s="259"/>
      <c r="I16" s="100">
        <v>12</v>
      </c>
      <c r="J16" s="102"/>
      <c r="K16" s="102"/>
    </row>
    <row r="17" spans="1:10" ht="12.75">
      <c r="A17" s="258" t="s">
        <v>269</v>
      </c>
      <c r="B17" s="259"/>
      <c r="C17" s="259"/>
      <c r="D17" s="259"/>
      <c r="E17" s="259"/>
      <c r="F17" s="259"/>
      <c r="G17" s="259"/>
      <c r="H17" s="259"/>
      <c r="I17" s="100">
        <v>13</v>
      </c>
      <c r="J17" s="102"/>
    </row>
    <row r="18" spans="1:11" ht="12.75">
      <c r="A18" s="258" t="s">
        <v>270</v>
      </c>
      <c r="B18" s="259"/>
      <c r="C18" s="259"/>
      <c r="D18" s="259"/>
      <c r="E18" s="259"/>
      <c r="F18" s="259"/>
      <c r="G18" s="259"/>
      <c r="H18" s="259"/>
      <c r="I18" s="100">
        <v>14</v>
      </c>
      <c r="J18" s="102"/>
      <c r="K18" s="102"/>
    </row>
    <row r="19" spans="1:11" ht="12.75">
      <c r="A19" s="258" t="s">
        <v>271</v>
      </c>
      <c r="B19" s="259"/>
      <c r="C19" s="259"/>
      <c r="D19" s="259"/>
      <c r="E19" s="259"/>
      <c r="F19" s="259"/>
      <c r="G19" s="259"/>
      <c r="H19" s="259"/>
      <c r="I19" s="100">
        <v>15</v>
      </c>
      <c r="J19" s="102"/>
      <c r="K19" s="102"/>
    </row>
    <row r="20" spans="1:11" ht="12.75">
      <c r="A20" s="258" t="s">
        <v>272</v>
      </c>
      <c r="B20" s="259"/>
      <c r="C20" s="259"/>
      <c r="D20" s="259"/>
      <c r="E20" s="259"/>
      <c r="F20" s="259"/>
      <c r="G20" s="259"/>
      <c r="H20" s="259"/>
      <c r="I20" s="100">
        <v>16</v>
      </c>
      <c r="J20" s="102"/>
      <c r="K20" s="102"/>
    </row>
    <row r="21" spans="1:11" ht="12.75">
      <c r="A21" s="260" t="s">
        <v>273</v>
      </c>
      <c r="B21" s="261"/>
      <c r="C21" s="261"/>
      <c r="D21" s="261"/>
      <c r="E21" s="261"/>
      <c r="F21" s="261"/>
      <c r="G21" s="261"/>
      <c r="H21" s="261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62"/>
      <c r="B22" s="263"/>
      <c r="C22" s="263"/>
      <c r="D22" s="263"/>
      <c r="E22" s="263"/>
      <c r="F22" s="263"/>
      <c r="G22" s="263"/>
      <c r="H22" s="263"/>
      <c r="I22" s="264"/>
      <c r="J22" s="264"/>
      <c r="K22" s="265"/>
    </row>
    <row r="23" spans="1:11" ht="12.75">
      <c r="A23" s="266" t="s">
        <v>274</v>
      </c>
      <c r="B23" s="267"/>
      <c r="C23" s="267"/>
      <c r="D23" s="267"/>
      <c r="E23" s="267"/>
      <c r="F23" s="267"/>
      <c r="G23" s="267"/>
      <c r="H23" s="267"/>
      <c r="I23" s="105">
        <v>18</v>
      </c>
      <c r="J23" s="101"/>
      <c r="K23" s="101"/>
    </row>
    <row r="24" spans="1:11" ht="23.25" customHeight="1">
      <c r="A24" s="268" t="s">
        <v>275</v>
      </c>
      <c r="B24" s="269"/>
      <c r="C24" s="269"/>
      <c r="D24" s="269"/>
      <c r="E24" s="269"/>
      <c r="F24" s="269"/>
      <c r="G24" s="269"/>
      <c r="H24" s="269"/>
      <c r="I24" s="106">
        <v>19</v>
      </c>
      <c r="J24" s="104"/>
      <c r="K24" s="104"/>
    </row>
    <row r="25" spans="1:11" ht="30" customHeight="1">
      <c r="A25" s="254" t="s">
        <v>276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7 J15:K16 J18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49" right="0.19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Horvat Ivana</cp:lastModifiedBy>
  <cp:lastPrinted>2017-04-25T11:10:16Z</cp:lastPrinted>
  <dcterms:created xsi:type="dcterms:W3CDTF">2008-10-17T11:51:54Z</dcterms:created>
  <dcterms:modified xsi:type="dcterms:W3CDTF">2018-04-23T10:38:58Z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