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<sst xmlns="http://schemas.openxmlformats.org/spreadsheetml/2006/main" count="547" uniqueCount="483">
  <si>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</si>
  <si>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</si>
  <si>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</si>
  <si>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</si>
  <si>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</si>
  <si>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</si>
  <si>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</si>
  <si>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</si>
  <si>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</si>
  <si>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</si>
  <si>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</si>
  <si>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</si>
  <si>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</si>
  <si>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</si>
  <si>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</si>
  <si>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</si>
  <si>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</si>
  <si>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</si>
  <si>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</si>
  <si>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</si>
  <si>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</si>
  <si>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</si>
  <si>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</si>
  <si>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</si>
  <si>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</si>
  <si>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</si>
  <si>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</si>
  <si>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</si>
  <si>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</si>
  <si>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</si>
  <si>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</si>
  <si>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</si>
  <si>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</si>
  <si>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</si>
  <si>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</si>
  <si>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</si>
  <si>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</si>
  <si>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</si>
  <si>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</si>
  <si>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</si>
  <si>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</si>
  <si>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</si>
  <si>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</si>
  <si>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</si>
  <si>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</si>
  <si>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</si>
  <si>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</si>
  <si>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</si>
  <si>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</si>
  <si>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</si>
  <si>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</si>
  <si>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</si>
  <si>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</si>
  <si>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</si>
  <si>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</si>
  <si>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</si>
  <si>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</si>
  <si>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</si>
  <si>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</si>
  <si>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</si>
  <si>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</si>
  <si>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</si>
  <si>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</si>
  <si>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</si>
  <si>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</si>
  <si>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</si>
  <si>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</si>
  <si>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</si>
  <si>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</si>
  <si>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</si>
  <si>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</si>
  <si>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</si>
  <si>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</si>
  <si>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</si>
  <si>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</si>
  <si>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</si>
  <si>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</si>
  <si>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</si>
  <si>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</si>
  <si>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</si>
  <si>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</si>
  <si>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</si>
  <si>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</si>
  <si>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</si>
  <si>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</si>
  <si>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</si>
  <si>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</si>
  <si>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</si>
  <si>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</si>
  <si>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</si>
  <si>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</si>
  <si>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</si>
  <si>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</si>
  <si>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</si>
  <si>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</si>
  <si>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</si>
  <si>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</si>
  <si>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</si>
  <si>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</si>
  <si>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</si>
  <si>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</si>
  <si>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</si>
  <si>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</si>
  <si>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</si>
  <si>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</si>
  <si>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</si>
  <si>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</si>
  <si>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</si>
  <si>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</si>
  <si>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</si>
  <si>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</si>
  <si>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</si>
  <si>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</si>
  <si>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</si>
  <si>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</si>
  <si>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</si>
  <si>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</si>
  <si>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</si>
  <si>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</si>
  <si>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</si>
  <si>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</si>
  <si>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</si>
  <si>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</si>
  <si>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</si>
  <si>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</si>
  <si>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</si>
  <si>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</si>
  <si>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</si>
  <si>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</si>
  <si>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</si>
  <si>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</si>
  <si>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</si>
  <si>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</si>
  <si>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</si>
  <si>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</si>
  <si>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</si>
  <si>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</si>
  <si>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</si>
  <si>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</si>
  <si>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</si>
  <si>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</si>
  <si>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</si>
  <si>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</si>
  <si>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</si>
  <si>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</si>
  <si>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</si>
  <si>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</si>
  <si>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</si>
  <si>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</si>
  <si>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</si>
  <si>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</si>
  <si>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</si>
  <si>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</si>
  <si>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</si>
  <si>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</si>
  <si>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</si>
  <si>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</si>
  <si>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</si>
  <si>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</si>
  <si>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</si>
  <si>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</si>
  <si>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</si>
  <si>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</si>
  <si>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</si>
  <si>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</si>
  <si>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</si>
  <si>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</si>
  <si>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</si>
  <si>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</si>
  <si>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</si>
  <si>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</si>
  <si>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</si>
  <si>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</si>
  <si>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</si>
  <si>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</si>
  <si>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</si>
  <si>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</si>
  <si>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</si>
  <si>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</si>
  <si>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</si>
  <si>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</si>
  <si>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</si>
  <si>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</si>
  <si>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</si>
  <si>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</si>
  <si>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</si>
  <si>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</si>
  <si>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</si>
  <si>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</si>
  <si>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</si>
  <si>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</si>
  <si>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</si>
  <si>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</si>
  <si>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</si>
  <si>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</si>
  <si>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</si>
  <si>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</si>
  <si>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</si>
  <si>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</si>
  <si>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</si>
  <si>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</si>
  <si>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</si>
  <si>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</si>
  <si>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</si>
  <si>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</si>
  <si>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</si>
  <si>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</si>
  <si>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</si>
  <si>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</si>
  <si>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</si>
  <si>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</si>
  <si>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</si>
  <si>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</si>
  <si>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</si>
  <si>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</si>
  <si>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</si>
  <si>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</si>
  <si>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</si>
  <si>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</si>
  <si>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</si>
  <si>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</si>
  <si>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</si>
  <si>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</si>
  <si>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</si>
  <si>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</si>
  <si>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</si>
  <si>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</si>
  <si>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</si>
  <si>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</si>
  <si>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</si>
  <si>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</si>
  <si>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</si>
  <si>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</si>
  <si>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</si>
  <si>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</si>
  <si>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</si>
  <si>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</si>
  <si>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</si>
  <si>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</si>
  <si>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</si>
  <si>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</si>
  <si>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</si>
  <si>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</si>
  <si>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</si>
  <si>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</si>
  <si>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</si>
  <si>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</si>
  <si>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</si>
  <si>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</si>
  <si>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</si>
  <si>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</si>
  <si>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</si>
  <si>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</si>
  <si>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</si>
  <si>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</si>
  <si>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</si>
  <si>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</si>
  <si>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</si>
  <si>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</si>
  <si>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</si>
  <si>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</si>
  <si>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</si>
  <si>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</si>
  <si>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</si>
  <si>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</si>
  <si>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</si>
  <si>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</si>
  <si>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</si>
  <si>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</si>
  <si>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</si>
  <si>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</si>
  <si>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</si>
  <si>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</si>
  <si>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</si>
  <si>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</si>
  <si>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</si>
  <si>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</si>
  <si>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</si>
  <si>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</si>
  <si>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</si>
  <si>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</si>
  <si>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</si>
  <si>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</si>
  <si>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</si>
  <si>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</si>
  <si>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</si>
  <si>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</si>
  <si>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</si>
  <si>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</si>
  <si>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</si>
  <si>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</si>
  <si>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</si>
  <si>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</si>
  <si>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</si>
  <si>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</si>
  <si>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</si>
  <si>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</si>
  <si>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</si>
  <si>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</si>
  <si>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</si>
  <si>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</si>
  <si>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</si>
  <si>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</si>
  <si>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</si>
  <si>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</si>
  <si>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</si>
  <si>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</si>
  <si>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</si>
  <si>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</si>
  <si>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</si>
  <si>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</si>
  <si>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</si>
  <si>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</si>
  <si>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</si>
  <si>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</si>
  <si>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</si>
  <si>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</si>
  <si>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</si>
  <si>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</si>
  <si>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</si>
  <si>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</si>
  <si>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</si>
  <si>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</si>
  <si>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</si>
  <si>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</si>
  <si>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</si>
  <si>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</si>
  <si>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</si>
  <si>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</si>
  <si>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</si>
  <si>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</si>
  <si>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</si>
  <si>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</si>
  <si>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</si>
  <si>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</si>
  <si>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</si>
  <si>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</si>
  <si>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</si>
  <si>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</si>
  <si>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</si>
  <si>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</si>
  <si>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</si>
  <si>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</si>
  <si>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</si>
  <si>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</si>
  <si>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</si>
  <si>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</si>
  <si>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</si>
  <si>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</si>
  <si>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</si>
  <si>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</si>
  <si>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</si>
  <si>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</si>
  <si>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</si>
  <si>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</si>
  <si>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</si>
  <si>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</si>
  <si>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</si>
  <si>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</si>
  <si>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</si>
  <si>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</si>
  <si>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</si>
  <si>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</si>
  <si>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</si>
  <si>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</si>
  <si>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</si>
  <si>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</si>
  <si>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</si>
  <si>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</si>
  <si>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</si>
  <si>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</si>
  <si>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</si>
  <si>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</si>
  <si>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</si>
  <si>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</si>
  <si>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</si>
  <si>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</si>
  <si>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</si>
  <si>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</si>
  <si>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</si>
  <si>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</si>
  <si>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</si>
  <si>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</si>
  <si>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</si>
  <si>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</si>
  <si>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</si>
  <si>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</si>
  <si>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</si>
  <si>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</si>
  <si>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</si>
  <si>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</si>
  <si>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</si>
  <si>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</si>
  <si>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</si>
  <si>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</si>
  <si>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</si>
  <si>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</si>
  <si>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</si>
  <si>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</si>
  <si>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</si>
  <si>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</si>
  <si>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</si>
  <si>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</si>
  <si>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</si>
  <si>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</si>
  <si>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</si>
  <si>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</si>
  <si>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</si>
  <si>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</si>
  <si>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</si>
  <si>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</si>
  <si>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</si>
  <si>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</si>
  <si>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</si>
  <si>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</si>
  <si>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</si>
  <si>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</si>
  <si>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</si>
  <si>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</si>
  <si>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</si>
  <si>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</si>
  <si>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</si>
  <si>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</si>
  <si>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</si>
  <si>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</si>
  <si>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</si>
  <si>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</si>
  <si>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</si>
  <si>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</si>
  <si>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</si>
  <si>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</si>
  <si>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</si>
  <si>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</si>
  <si>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</si>
  <si>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08011818427</t>
  </si>
  <si>
    <t>89018712265</t>
  </si>
  <si>
    <t>7478000060PHVTZCW198</t>
  </si>
  <si>
    <t>568</t>
  </si>
  <si>
    <t>ZAGREB</t>
  </si>
  <si>
    <t>MIRAMARSKA CESTA 24</t>
  </si>
  <si>
    <t>janaf@janaf.hr</t>
  </si>
  <si>
    <t>www.janaf.hr</t>
  </si>
  <si>
    <t>+38513039369</t>
  </si>
  <si>
    <t>mirjana.mataija@janaf.hr</t>
  </si>
  <si>
    <t>UHY  RUDAN d.o.o.</t>
  </si>
  <si>
    <t>DRAGAN  RUDAN</t>
  </si>
  <si>
    <t>MIRJANA  MATAIJA</t>
  </si>
  <si>
    <t>stanje na dan  31.03.2020</t>
  </si>
  <si>
    <t>u razdoblju  od 01.01.2020  do 31.03.2020</t>
  </si>
  <si>
    <t>u razdoblju od 01.01.2020  do 31.03.2020</t>
  </si>
  <si>
    <t>u razdoblju od 01.01.2020 do 31.03.2020</t>
  </si>
  <si>
    <t>JANAF  GRUPA</t>
  </si>
  <si>
    <t>Janaf-upravljanje projektima d.o.o.</t>
  </si>
  <si>
    <t>Zagreb</t>
  </si>
  <si>
    <t>Janaf-Terminal Brod d.o.o.</t>
  </si>
  <si>
    <t>Brod, Bosna i Hercegovina</t>
  </si>
  <si>
    <t>Obveznik:  JANAF  GRUPA</t>
  </si>
  <si>
    <t>Obveznik: JANAF  GRUPA</t>
  </si>
  <si>
    <t xml:space="preserve">BILJEŠKE UZ FINANCIJSKE IZVJEŠTAJE - TFI
(sastavljaju se za tromjesečna izvještajna razdoblja)
Naziv izdavatelja:   JANAF GRUPA
OIB:   89018712265
Izvještajno razdoblje: 1.1.2020. - 31.3.2020.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</si>
  <si>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</si>
  <si>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>Ukupni prihodi Društva u iznosu od 180,7 mil. kuna veći su za 2,8% od  ostvarenja prethodne godine, a od planiranih vrijednosti veći su za 1,7%.</t>
  </si>
  <si>
    <t>Poslovni prihodi čine 98,6% ukupnih prihoda u tekućem razdoblju.</t>
  </si>
  <si>
    <t xml:space="preserve">Prihodi od temeljne djelatnosti Društva – transporta nafte i skladištenja nafte i naftnih derivata, iznose 175,8 mil. kuna i veći su za 12,4% </t>
  </si>
  <si>
    <t xml:space="preserve">od ostvarenja prethodne godine a u odnosu na planirane iznose nije zabilježeno odstupanje. </t>
  </si>
  <si>
    <t xml:space="preserve">Poslovanjem s inozemnim kupcima ostvareno je 112,6 mil. kuna ili 64,0% prihoda od temeljne djelatnosti, što je za 3,5% više u usporedbi </t>
  </si>
  <si>
    <t>s prethodnom godinom i za 2,8% više u odnosu na plan.</t>
  </si>
  <si>
    <t>Na domaćem tržištu ostvareno je 63,2 mil. kuna ili 36,0% prihoda od temeljne djelatnosti Društva, što je za 32,7% više od ostvarenja</t>
  </si>
  <si>
    <t xml:space="preserve">prethodne godine i za 4,5% manje od planiranog. </t>
  </si>
  <si>
    <t>U promatranom razdoblju ulaganja u dugotrajnu materijalnu i nematerijalnu imovinu financirana su iz vlastitih novčanih sredstava u iznosu od 112,3 mil. kuna</t>
  </si>
  <si>
    <t>b)</t>
  </si>
  <si>
    <t>Godišnji financijski izvještaji za 2019.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</si>
  <si>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</si>
  <si>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</si>
  <si>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</si>
  <si>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</si>
  <si>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2019. godinu promjenjuju se na sastavljanje ovog</t>
  </si>
  <si>
    <t>financijskog izvještaja za treće tromjesečno izvještajno razdoblje.</t>
  </si>
  <si>
    <t>d)</t>
  </si>
  <si>
    <t xml:space="preserve">Izdavatelj ne obavlja djelatnost sezonske prirode. </t>
  </si>
  <si>
    <t xml:space="preserve">Ukupni rashodi iznose 91,0 mil. kuna i veći su za 9,0% od ostvarenih u istom razdoblju prethodne godine zbog rasta iznosa amortizacije koja je rezultat završenih </t>
  </si>
  <si>
    <t xml:space="preserve">investicijskih projekata i stavljanja istih u funkciju, a od planiranih rashoda manji su za 19,1%. Poslovni rashodi čine 99,6% ukupnih rashoda u tekućem razdoblju. </t>
  </si>
  <si>
    <t>Bruto dobit razdoblja iznosi 89,7 mil. kuna i manja je za 2,8% od ostvarene u istom razdoblju prethodne godine.</t>
  </si>
  <si>
    <t>Neto dobit u iznosu od 73,6 mil. kuna također je manja za 2,8% od ostvarene u istom razdoblju prethodne godine.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</si>
</sst>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6" fillId="37" borderId="0" xfId="57" applyFont="1" applyFill="1" applyBorder="1">
      <alignment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6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Protection="1">
      <alignment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7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7" fillId="37" borderId="23" xfId="57" applyFont="1" applyFill="1" applyBorder="1" applyAlignment="1">
      <alignment vertical="center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6" fillId="37" borderId="0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6" fillId="37" borderId="23" xfId="57" applyFont="1" applyFill="1" applyBorder="1" applyAlignment="1">
      <alignment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">
      <c r="A1" s="176" t="s">
        <v>391</v>
      </c>
      <c r="B1" s="177"/>
      <c r="C1" s="177"/>
      <c r="D1" s="71"/>
      <c r="E1" s="71"/>
      <c r="F1" s="71"/>
      <c r="G1" s="71"/>
      <c r="H1" s="71"/>
      <c r="I1" s="71"/>
      <c r="J1" s="72"/>
    </row>
    <row r="2" spans="1:14" ht="14.25" customHeight="1">
      <c r="A2" s="178" t="s">
        <v>407</v>
      </c>
      <c r="B2" s="179"/>
      <c r="C2" s="179"/>
      <c r="D2" s="179"/>
      <c r="E2" s="179"/>
      <c r="F2" s="179"/>
      <c r="G2" s="179"/>
      <c r="H2" s="179"/>
      <c r="I2" s="179"/>
      <c r="J2" s="180"/>
      <c r="N2" s="123">
        <v>1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81" t="s">
        <v>392</v>
      </c>
      <c r="B4" s="182"/>
      <c r="C4" s="182"/>
      <c r="D4" s="182"/>
      <c r="E4" s="183">
        <v>43831</v>
      </c>
      <c r="F4" s="184"/>
      <c r="G4" s="77" t="s">
        <v>0</v>
      </c>
      <c r="H4" s="183">
        <v>43921</v>
      </c>
      <c r="I4" s="184"/>
      <c r="J4" s="78"/>
      <c r="N4" s="123">
        <v>3</v>
      </c>
    </row>
    <row r="5" spans="1:14" s="79" customFormat="1" ht="9.75" customHeight="1">
      <c r="A5" s="185"/>
      <c r="B5" s="186"/>
      <c r="C5" s="186"/>
      <c r="D5" s="186"/>
      <c r="E5" s="186"/>
      <c r="F5" s="186"/>
      <c r="G5" s="186"/>
      <c r="H5" s="186"/>
      <c r="I5" s="186"/>
      <c r="J5" s="187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72" t="s">
        <v>414</v>
      </c>
      <c r="B10" s="173"/>
      <c r="C10" s="173"/>
      <c r="D10" s="173"/>
      <c r="E10" s="173"/>
      <c r="F10" s="173"/>
      <c r="G10" s="173"/>
      <c r="H10" s="173"/>
      <c r="I10" s="173"/>
      <c r="J10" s="90"/>
    </row>
    <row r="11" spans="1:10" ht="24" customHeight="1">
      <c r="A11" s="160" t="s">
        <v>393</v>
      </c>
      <c r="B11" s="174"/>
      <c r="C11" s="166" t="s">
        <v>432</v>
      </c>
      <c r="D11" s="167"/>
      <c r="E11" s="91"/>
      <c r="F11" s="132" t="s">
        <v>415</v>
      </c>
      <c r="G11" s="170"/>
      <c r="H11" s="148" t="s">
        <v>433</v>
      </c>
      <c r="I11" s="149"/>
      <c r="J11" s="92"/>
    </row>
    <row r="12" spans="1:10" ht="14.25" customHeight="1">
      <c r="A12" s="93"/>
      <c r="B12" s="94"/>
      <c r="C12" s="94"/>
      <c r="D12" s="94"/>
      <c r="E12" s="175"/>
      <c r="F12" s="175"/>
      <c r="G12" s="175"/>
      <c r="H12" s="175"/>
      <c r="I12" s="95"/>
      <c r="J12" s="92"/>
    </row>
    <row r="13" spans="1:10" ht="21" customHeight="1">
      <c r="A13" s="131" t="s">
        <v>408</v>
      </c>
      <c r="B13" s="170"/>
      <c r="C13" s="166" t="s">
        <v>434</v>
      </c>
      <c r="D13" s="167"/>
      <c r="E13" s="188"/>
      <c r="F13" s="175"/>
      <c r="G13" s="175"/>
      <c r="H13" s="175"/>
      <c r="I13" s="95"/>
      <c r="J13" s="92"/>
    </row>
    <row r="14" spans="1:10" ht="10.5" customHeight="1">
      <c r="A14" s="91"/>
      <c r="B14" s="95"/>
      <c r="C14" s="94"/>
      <c r="D14" s="94"/>
      <c r="E14" s="138"/>
      <c r="F14" s="138"/>
      <c r="G14" s="138"/>
      <c r="H14" s="138"/>
      <c r="I14" s="94"/>
      <c r="J14" s="96"/>
    </row>
    <row r="15" spans="1:10" ht="22.5" customHeight="1">
      <c r="A15" s="131" t="s">
        <v>394</v>
      </c>
      <c r="B15" s="170"/>
      <c r="C15" s="166" t="s">
        <v>435</v>
      </c>
      <c r="D15" s="167"/>
      <c r="E15" s="171"/>
      <c r="F15" s="162"/>
      <c r="G15" s="97" t="s">
        <v>416</v>
      </c>
      <c r="H15" s="148" t="s">
        <v>436</v>
      </c>
      <c r="I15" s="149"/>
      <c r="J15" s="98"/>
    </row>
    <row r="16" spans="1:10" ht="10.5" customHeight="1">
      <c r="A16" s="91"/>
      <c r="B16" s="95"/>
      <c r="C16" s="94"/>
      <c r="D16" s="94"/>
      <c r="E16" s="138"/>
      <c r="F16" s="138"/>
      <c r="G16" s="138"/>
      <c r="H16" s="138"/>
      <c r="I16" s="94"/>
      <c r="J16" s="96"/>
    </row>
    <row r="17" spans="1:10" ht="22.5" customHeight="1">
      <c r="A17" s="99"/>
      <c r="B17" s="97" t="s">
        <v>417</v>
      </c>
      <c r="C17" s="166" t="s">
        <v>437</v>
      </c>
      <c r="D17" s="167"/>
      <c r="E17" s="100"/>
      <c r="F17" s="100"/>
      <c r="G17" s="100"/>
      <c r="H17" s="100"/>
      <c r="I17" s="100"/>
      <c r="J17" s="98"/>
    </row>
    <row r="18" spans="1:10" ht="14.25">
      <c r="A18" s="168"/>
      <c r="B18" s="169"/>
      <c r="C18" s="138"/>
      <c r="D18" s="138"/>
      <c r="E18" s="138"/>
      <c r="F18" s="138"/>
      <c r="G18" s="138"/>
      <c r="H18" s="138"/>
      <c r="I18" s="94"/>
      <c r="J18" s="96"/>
    </row>
    <row r="19" spans="1:10" ht="14.25">
      <c r="A19" s="160" t="s">
        <v>395</v>
      </c>
      <c r="B19" s="161"/>
      <c r="C19" s="139" t="s">
        <v>451</v>
      </c>
      <c r="D19" s="140"/>
      <c r="E19" s="140"/>
      <c r="F19" s="140"/>
      <c r="G19" s="140"/>
      <c r="H19" s="140"/>
      <c r="I19" s="140"/>
      <c r="J19" s="141"/>
    </row>
    <row r="20" spans="1:10" ht="14.25">
      <c r="A20" s="93"/>
      <c r="B20" s="94"/>
      <c r="C20" s="101"/>
      <c r="D20" s="94"/>
      <c r="E20" s="138"/>
      <c r="F20" s="138"/>
      <c r="G20" s="138"/>
      <c r="H20" s="138"/>
      <c r="I20" s="94"/>
      <c r="J20" s="96"/>
    </row>
    <row r="21" spans="1:10" ht="14.25">
      <c r="A21" s="160" t="s">
        <v>396</v>
      </c>
      <c r="B21" s="161"/>
      <c r="C21" s="148">
        <v>10000</v>
      </c>
      <c r="D21" s="149"/>
      <c r="E21" s="138"/>
      <c r="F21" s="138"/>
      <c r="G21" s="139" t="s">
        <v>438</v>
      </c>
      <c r="H21" s="140"/>
      <c r="I21" s="140"/>
      <c r="J21" s="141"/>
    </row>
    <row r="22" spans="1:10" ht="14.25">
      <c r="A22" s="93"/>
      <c r="B22" s="94"/>
      <c r="C22" s="94"/>
      <c r="D22" s="94"/>
      <c r="E22" s="138"/>
      <c r="F22" s="138"/>
      <c r="G22" s="138"/>
      <c r="H22" s="138"/>
      <c r="I22" s="94"/>
      <c r="J22" s="96"/>
    </row>
    <row r="23" spans="1:10" ht="14.25">
      <c r="A23" s="160" t="s">
        <v>397</v>
      </c>
      <c r="B23" s="161"/>
      <c r="C23" s="139" t="s">
        <v>439</v>
      </c>
      <c r="D23" s="140"/>
      <c r="E23" s="140"/>
      <c r="F23" s="140"/>
      <c r="G23" s="140"/>
      <c r="H23" s="140"/>
      <c r="I23" s="140"/>
      <c r="J23" s="141"/>
    </row>
    <row r="24" spans="1:10" ht="14.25">
      <c r="A24" s="93"/>
      <c r="B24" s="94"/>
      <c r="C24" s="94"/>
      <c r="D24" s="94"/>
      <c r="E24" s="138"/>
      <c r="F24" s="138"/>
      <c r="G24" s="138"/>
      <c r="H24" s="138"/>
      <c r="I24" s="94"/>
      <c r="J24" s="96"/>
    </row>
    <row r="25" spans="1:10" ht="14.25">
      <c r="A25" s="160" t="s">
        <v>398</v>
      </c>
      <c r="B25" s="161"/>
      <c r="C25" s="163" t="s">
        <v>440</v>
      </c>
      <c r="D25" s="164"/>
      <c r="E25" s="164"/>
      <c r="F25" s="164"/>
      <c r="G25" s="164"/>
      <c r="H25" s="164"/>
      <c r="I25" s="164"/>
      <c r="J25" s="165"/>
    </row>
    <row r="26" spans="1:10" ht="14.25">
      <c r="A26" s="93"/>
      <c r="B26" s="94"/>
      <c r="C26" s="101"/>
      <c r="D26" s="94"/>
      <c r="E26" s="138"/>
      <c r="F26" s="138"/>
      <c r="G26" s="138"/>
      <c r="H26" s="138"/>
      <c r="I26" s="94"/>
      <c r="J26" s="96"/>
    </row>
    <row r="27" spans="1:10" ht="14.25">
      <c r="A27" s="160" t="s">
        <v>399</v>
      </c>
      <c r="B27" s="161"/>
      <c r="C27" s="163" t="s">
        <v>441</v>
      </c>
      <c r="D27" s="164"/>
      <c r="E27" s="164"/>
      <c r="F27" s="164"/>
      <c r="G27" s="164"/>
      <c r="H27" s="164"/>
      <c r="I27" s="164"/>
      <c r="J27" s="165"/>
    </row>
    <row r="28" spans="1:10" ht="13.5" customHeight="1">
      <c r="A28" s="93"/>
      <c r="B28" s="94"/>
      <c r="C28" s="101"/>
      <c r="D28" s="94"/>
      <c r="E28" s="138"/>
      <c r="F28" s="138"/>
      <c r="G28" s="138"/>
      <c r="H28" s="138"/>
      <c r="I28" s="94"/>
      <c r="J28" s="96"/>
    </row>
    <row r="29" spans="1:10" ht="22.5" customHeight="1">
      <c r="A29" s="131" t="s">
        <v>409</v>
      </c>
      <c r="B29" s="161"/>
      <c r="C29" s="102">
        <v>396</v>
      </c>
      <c r="D29" s="103"/>
      <c r="E29" s="142"/>
      <c r="F29" s="142"/>
      <c r="G29" s="142"/>
      <c r="H29" s="142"/>
      <c r="I29" s="104"/>
      <c r="J29" s="105"/>
    </row>
    <row r="30" spans="1:10" ht="14.25">
      <c r="A30" s="93"/>
      <c r="B30" s="94"/>
      <c r="C30" s="94"/>
      <c r="D30" s="94"/>
      <c r="E30" s="138"/>
      <c r="F30" s="138"/>
      <c r="G30" s="138"/>
      <c r="H30" s="138"/>
      <c r="I30" s="104"/>
      <c r="J30" s="105"/>
    </row>
    <row r="31" spans="1:10" ht="14.25">
      <c r="A31" s="160" t="s">
        <v>400</v>
      </c>
      <c r="B31" s="161"/>
      <c r="C31" s="118" t="s">
        <v>420</v>
      </c>
      <c r="D31" s="159" t="s">
        <v>418</v>
      </c>
      <c r="E31" s="146"/>
      <c r="F31" s="146"/>
      <c r="G31" s="146"/>
      <c r="H31" s="106"/>
      <c r="I31" s="107" t="s">
        <v>419</v>
      </c>
      <c r="J31" s="108" t="s">
        <v>420</v>
      </c>
    </row>
    <row r="32" spans="1:10" ht="14.25">
      <c r="A32" s="160"/>
      <c r="B32" s="161"/>
      <c r="C32" s="109"/>
      <c r="D32" s="77"/>
      <c r="E32" s="162"/>
      <c r="F32" s="162"/>
      <c r="G32" s="162"/>
      <c r="H32" s="162"/>
      <c r="I32" s="104"/>
      <c r="J32" s="105"/>
    </row>
    <row r="33" spans="1:10" ht="14.25">
      <c r="A33" s="160" t="s">
        <v>410</v>
      </c>
      <c r="B33" s="161"/>
      <c r="C33" s="102" t="s">
        <v>422</v>
      </c>
      <c r="D33" s="159" t="s">
        <v>421</v>
      </c>
      <c r="E33" s="146"/>
      <c r="F33" s="146"/>
      <c r="G33" s="146"/>
      <c r="H33" s="100"/>
      <c r="I33" s="107" t="s">
        <v>422</v>
      </c>
      <c r="J33" s="108" t="s">
        <v>423</v>
      </c>
    </row>
    <row r="34" spans="1:10" ht="14.25">
      <c r="A34" s="93"/>
      <c r="B34" s="94"/>
      <c r="C34" s="94"/>
      <c r="D34" s="94"/>
      <c r="E34" s="138"/>
      <c r="F34" s="138"/>
      <c r="G34" s="138"/>
      <c r="H34" s="138"/>
      <c r="I34" s="94"/>
      <c r="J34" s="96"/>
    </row>
    <row r="35" spans="1:10" ht="14.25">
      <c r="A35" s="159" t="s">
        <v>411</v>
      </c>
      <c r="B35" s="146"/>
      <c r="C35" s="146"/>
      <c r="D35" s="146"/>
      <c r="E35" s="146" t="s">
        <v>401</v>
      </c>
      <c r="F35" s="146"/>
      <c r="G35" s="146"/>
      <c r="H35" s="146"/>
      <c r="I35" s="146"/>
      <c r="J35" s="110" t="s">
        <v>402</v>
      </c>
    </row>
    <row r="36" spans="1:10" ht="14.25">
      <c r="A36" s="93"/>
      <c r="B36" s="94"/>
      <c r="C36" s="94"/>
      <c r="D36" s="94"/>
      <c r="E36" s="138"/>
      <c r="F36" s="138"/>
      <c r="G36" s="138"/>
      <c r="H36" s="138"/>
      <c r="I36" s="94"/>
      <c r="J36" s="105"/>
    </row>
    <row r="37" spans="1:10" ht="14.25">
      <c r="A37" s="154" t="s">
        <v>452</v>
      </c>
      <c r="B37" s="155"/>
      <c r="C37" s="155"/>
      <c r="D37" s="155"/>
      <c r="E37" s="154" t="s">
        <v>453</v>
      </c>
      <c r="F37" s="155"/>
      <c r="G37" s="155"/>
      <c r="H37" s="155"/>
      <c r="I37" s="156"/>
      <c r="J37" s="111">
        <v>2608987</v>
      </c>
    </row>
    <row r="38" spans="1:10" ht="14.25">
      <c r="A38" s="93"/>
      <c r="B38" s="94"/>
      <c r="C38" s="101"/>
      <c r="D38" s="158"/>
      <c r="E38" s="158"/>
      <c r="F38" s="158"/>
      <c r="G38" s="158"/>
      <c r="H38" s="158"/>
      <c r="I38" s="158"/>
      <c r="J38" s="96"/>
    </row>
    <row r="39" spans="1:10" ht="14.25">
      <c r="A39" s="154" t="s">
        <v>454</v>
      </c>
      <c r="B39" s="155"/>
      <c r="C39" s="155"/>
      <c r="D39" s="156"/>
      <c r="E39" s="154" t="s">
        <v>455</v>
      </c>
      <c r="F39" s="155"/>
      <c r="G39" s="155"/>
      <c r="H39" s="155"/>
      <c r="I39" s="156"/>
      <c r="J39" s="102"/>
    </row>
    <row r="40" spans="1:10" ht="14.25">
      <c r="A40" s="93"/>
      <c r="B40" s="94"/>
      <c r="C40" s="101"/>
      <c r="D40" s="112"/>
      <c r="E40" s="158"/>
      <c r="F40" s="158"/>
      <c r="G40" s="158"/>
      <c r="H40" s="158"/>
      <c r="I40" s="95"/>
      <c r="J40" s="96"/>
    </row>
    <row r="41" spans="1:10" ht="14.25">
      <c r="A41" s="154"/>
      <c r="B41" s="155"/>
      <c r="C41" s="155"/>
      <c r="D41" s="156"/>
      <c r="E41" s="154"/>
      <c r="F41" s="155"/>
      <c r="G41" s="155"/>
      <c r="H41" s="155"/>
      <c r="I41" s="156"/>
      <c r="J41" s="102"/>
    </row>
    <row r="42" spans="1:10" ht="14.25">
      <c r="A42" s="93"/>
      <c r="B42" s="94"/>
      <c r="C42" s="101"/>
      <c r="D42" s="112"/>
      <c r="E42" s="158"/>
      <c r="F42" s="158"/>
      <c r="G42" s="158"/>
      <c r="H42" s="158"/>
      <c r="I42" s="95"/>
      <c r="J42" s="96"/>
    </row>
    <row r="43" spans="1:10" ht="14.25">
      <c r="A43" s="154"/>
      <c r="B43" s="155"/>
      <c r="C43" s="155"/>
      <c r="D43" s="156"/>
      <c r="E43" s="154"/>
      <c r="F43" s="155"/>
      <c r="G43" s="155"/>
      <c r="H43" s="155"/>
      <c r="I43" s="156"/>
      <c r="J43" s="102"/>
    </row>
    <row r="44" spans="1:10" ht="14.25">
      <c r="A44" s="113"/>
      <c r="B44" s="101"/>
      <c r="C44" s="152"/>
      <c r="D44" s="152"/>
      <c r="E44" s="138"/>
      <c r="F44" s="138"/>
      <c r="G44" s="152"/>
      <c r="H44" s="152"/>
      <c r="I44" s="152"/>
      <c r="J44" s="96"/>
    </row>
    <row r="45" spans="1:10" ht="14.25">
      <c r="A45" s="154"/>
      <c r="B45" s="155"/>
      <c r="C45" s="155"/>
      <c r="D45" s="156"/>
      <c r="E45" s="154"/>
      <c r="F45" s="155"/>
      <c r="G45" s="155"/>
      <c r="H45" s="155"/>
      <c r="I45" s="156"/>
      <c r="J45" s="102"/>
    </row>
    <row r="46" spans="1:10" ht="14.25">
      <c r="A46" s="113"/>
      <c r="B46" s="101"/>
      <c r="C46" s="101"/>
      <c r="D46" s="94"/>
      <c r="E46" s="157"/>
      <c r="F46" s="157"/>
      <c r="G46" s="152"/>
      <c r="H46" s="152"/>
      <c r="I46" s="94"/>
      <c r="J46" s="96"/>
    </row>
    <row r="47" spans="1:10" ht="14.25">
      <c r="A47" s="154"/>
      <c r="B47" s="155"/>
      <c r="C47" s="155"/>
      <c r="D47" s="156"/>
      <c r="E47" s="154"/>
      <c r="F47" s="155"/>
      <c r="G47" s="155"/>
      <c r="H47" s="155"/>
      <c r="I47" s="156"/>
      <c r="J47" s="102"/>
    </row>
    <row r="48" spans="1:10" ht="14.25">
      <c r="A48" s="113"/>
      <c r="B48" s="101"/>
      <c r="C48" s="101"/>
      <c r="D48" s="94"/>
      <c r="E48" s="138"/>
      <c r="F48" s="138"/>
      <c r="G48" s="152"/>
      <c r="H48" s="152"/>
      <c r="I48" s="94"/>
      <c r="J48" s="114" t="s">
        <v>424</v>
      </c>
    </row>
    <row r="49" spans="1:10" ht="14.25">
      <c r="A49" s="113"/>
      <c r="B49" s="101"/>
      <c r="C49" s="101"/>
      <c r="D49" s="94"/>
      <c r="E49" s="138"/>
      <c r="F49" s="138"/>
      <c r="G49" s="152"/>
      <c r="H49" s="152"/>
      <c r="I49" s="94"/>
      <c r="J49" s="114" t="s">
        <v>425</v>
      </c>
    </row>
    <row r="50" spans="1:10" ht="14.25" customHeight="1">
      <c r="A50" s="131" t="s">
        <v>403</v>
      </c>
      <c r="B50" s="132"/>
      <c r="C50" s="148" t="s">
        <v>425</v>
      </c>
      <c r="D50" s="149"/>
      <c r="E50" s="150" t="s">
        <v>426</v>
      </c>
      <c r="F50" s="151"/>
      <c r="G50" s="139"/>
      <c r="H50" s="140"/>
      <c r="I50" s="140"/>
      <c r="J50" s="141"/>
    </row>
    <row r="51" spans="1:10" ht="14.25">
      <c r="A51" s="113"/>
      <c r="B51" s="101"/>
      <c r="C51" s="152"/>
      <c r="D51" s="152"/>
      <c r="E51" s="138"/>
      <c r="F51" s="138"/>
      <c r="G51" s="153" t="s">
        <v>427</v>
      </c>
      <c r="H51" s="153"/>
      <c r="I51" s="153"/>
      <c r="J51" s="85"/>
    </row>
    <row r="52" spans="1:10" ht="13.5" customHeight="1">
      <c r="A52" s="131" t="s">
        <v>404</v>
      </c>
      <c r="B52" s="132"/>
      <c r="C52" s="139" t="s">
        <v>446</v>
      </c>
      <c r="D52" s="140"/>
      <c r="E52" s="140"/>
      <c r="F52" s="140"/>
      <c r="G52" s="140"/>
      <c r="H52" s="140"/>
      <c r="I52" s="140"/>
      <c r="J52" s="141"/>
    </row>
    <row r="53" spans="1:10" ht="14.25">
      <c r="A53" s="93"/>
      <c r="B53" s="94"/>
      <c r="C53" s="142" t="s">
        <v>405</v>
      </c>
      <c r="D53" s="142"/>
      <c r="E53" s="142"/>
      <c r="F53" s="142"/>
      <c r="G53" s="142"/>
      <c r="H53" s="142"/>
      <c r="I53" s="142"/>
      <c r="J53" s="96"/>
    </row>
    <row r="54" spans="1:10" ht="14.25">
      <c r="A54" s="131" t="s">
        <v>406</v>
      </c>
      <c r="B54" s="132"/>
      <c r="C54" s="143" t="s">
        <v>442</v>
      </c>
      <c r="D54" s="144"/>
      <c r="E54" s="145"/>
      <c r="F54" s="138"/>
      <c r="G54" s="138"/>
      <c r="H54" s="146"/>
      <c r="I54" s="146"/>
      <c r="J54" s="147"/>
    </row>
    <row r="55" spans="1:10" ht="14.25">
      <c r="A55" s="93"/>
      <c r="B55" s="94"/>
      <c r="C55" s="101"/>
      <c r="D55" s="94"/>
      <c r="E55" s="138"/>
      <c r="F55" s="138"/>
      <c r="G55" s="138"/>
      <c r="H55" s="138"/>
      <c r="I55" s="94"/>
      <c r="J55" s="96"/>
    </row>
    <row r="56" spans="1:10" ht="14.25" customHeight="1">
      <c r="A56" s="131" t="s">
        <v>398</v>
      </c>
      <c r="B56" s="132"/>
      <c r="C56" s="133" t="s">
        <v>443</v>
      </c>
      <c r="D56" s="134"/>
      <c r="E56" s="134"/>
      <c r="F56" s="134"/>
      <c r="G56" s="134"/>
      <c r="H56" s="134"/>
      <c r="I56" s="134"/>
      <c r="J56" s="135"/>
    </row>
    <row r="57" spans="1:10" ht="14.25">
      <c r="A57" s="93"/>
      <c r="B57" s="94"/>
      <c r="C57" s="94"/>
      <c r="D57" s="94"/>
      <c r="E57" s="138"/>
      <c r="F57" s="138"/>
      <c r="G57" s="138"/>
      <c r="H57" s="138"/>
      <c r="I57" s="94"/>
      <c r="J57" s="96"/>
    </row>
    <row r="58" spans="1:10" ht="14.25">
      <c r="A58" s="131" t="s">
        <v>428</v>
      </c>
      <c r="B58" s="132"/>
      <c r="C58" s="133" t="s">
        <v>444</v>
      </c>
      <c r="D58" s="134"/>
      <c r="E58" s="134"/>
      <c r="F58" s="134"/>
      <c r="G58" s="134"/>
      <c r="H58" s="134"/>
      <c r="I58" s="134"/>
      <c r="J58" s="135"/>
    </row>
    <row r="59" spans="1:10" ht="14.25" customHeight="1">
      <c r="A59" s="93"/>
      <c r="B59" s="94"/>
      <c r="C59" s="136" t="s">
        <v>429</v>
      </c>
      <c r="D59" s="136"/>
      <c r="E59" s="136"/>
      <c r="F59" s="136"/>
      <c r="G59" s="94"/>
      <c r="H59" s="94"/>
      <c r="I59" s="94"/>
      <c r="J59" s="96"/>
    </row>
    <row r="60" spans="1:10" ht="14.25">
      <c r="A60" s="131" t="s">
        <v>430</v>
      </c>
      <c r="B60" s="132"/>
      <c r="C60" s="133" t="s">
        <v>445</v>
      </c>
      <c r="D60" s="134"/>
      <c r="E60" s="134"/>
      <c r="F60" s="134"/>
      <c r="G60" s="134"/>
      <c r="H60" s="134"/>
      <c r="I60" s="134"/>
      <c r="J60" s="135"/>
    </row>
    <row r="61" spans="1:10" ht="14.25" customHeight="1">
      <c r="A61" s="115"/>
      <c r="B61" s="116"/>
      <c r="C61" s="137" t="s">
        <v>431</v>
      </c>
      <c r="D61" s="137"/>
      <c r="E61" s="137"/>
      <c r="F61" s="137"/>
      <c r="G61" s="137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SheetLayoutView="110" zoomScalePageLayoutView="0" workbookViewId="0" topLeftCell="A1">
      <selection activeCell="I114" sqref="I114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">
      <c r="A1" s="196" t="s">
        <v>1</v>
      </c>
      <c r="B1" s="197"/>
      <c r="C1" s="197"/>
      <c r="D1" s="197"/>
      <c r="E1" s="197"/>
      <c r="F1" s="197"/>
      <c r="G1" s="197"/>
      <c r="H1" s="197"/>
      <c r="I1" s="197"/>
    </row>
    <row r="2" spans="1:9" ht="12">
      <c r="A2" s="198" t="s">
        <v>447</v>
      </c>
      <c r="B2" s="199"/>
      <c r="C2" s="199"/>
      <c r="D2" s="199"/>
      <c r="E2" s="199"/>
      <c r="F2" s="199"/>
      <c r="G2" s="199"/>
      <c r="H2" s="199"/>
      <c r="I2" s="199"/>
    </row>
    <row r="3" spans="1:9" ht="12">
      <c r="A3" s="200" t="s">
        <v>355</v>
      </c>
      <c r="B3" s="201"/>
      <c r="C3" s="201"/>
      <c r="D3" s="201"/>
      <c r="E3" s="201"/>
      <c r="F3" s="201"/>
      <c r="G3" s="201"/>
      <c r="H3" s="201"/>
      <c r="I3" s="201"/>
    </row>
    <row r="4" spans="1:9" ht="12">
      <c r="A4" s="202" t="s">
        <v>456</v>
      </c>
      <c r="B4" s="203"/>
      <c r="C4" s="203"/>
      <c r="D4" s="203"/>
      <c r="E4" s="203"/>
      <c r="F4" s="203"/>
      <c r="G4" s="203"/>
      <c r="H4" s="203"/>
      <c r="I4" s="204"/>
    </row>
    <row r="5" spans="1:9" ht="31.5">
      <c r="A5" s="207" t="s">
        <v>2</v>
      </c>
      <c r="B5" s="208"/>
      <c r="C5" s="208"/>
      <c r="D5" s="208"/>
      <c r="E5" s="208"/>
      <c r="F5" s="208"/>
      <c r="G5" s="12" t="s">
        <v>105</v>
      </c>
      <c r="H5" s="14" t="s">
        <v>372</v>
      </c>
      <c r="I5" s="14" t="s">
        <v>373</v>
      </c>
    </row>
    <row r="6" spans="1:9" ht="12">
      <c r="A6" s="205">
        <v>1</v>
      </c>
      <c r="B6" s="206"/>
      <c r="C6" s="206"/>
      <c r="D6" s="206"/>
      <c r="E6" s="206"/>
      <c r="F6" s="206"/>
      <c r="G6" s="13">
        <v>2</v>
      </c>
      <c r="H6" s="14">
        <v>3</v>
      </c>
      <c r="I6" s="14">
        <v>4</v>
      </c>
    </row>
    <row r="7" spans="1:9" ht="12">
      <c r="A7" s="209"/>
      <c r="B7" s="209"/>
      <c r="C7" s="209"/>
      <c r="D7" s="209"/>
      <c r="E7" s="209"/>
      <c r="F7" s="209"/>
      <c r="G7" s="209"/>
      <c r="H7" s="209"/>
      <c r="I7" s="209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91" t="s">
        <v>381</v>
      </c>
      <c r="B9" s="191"/>
      <c r="C9" s="191"/>
      <c r="D9" s="191"/>
      <c r="E9" s="191"/>
      <c r="F9" s="191"/>
      <c r="G9" s="16">
        <v>2</v>
      </c>
      <c r="H9" s="34">
        <f>H10+H17+H27+H38+H43</f>
        <v>4019229701</v>
      </c>
      <c r="I9" s="34">
        <f>I10+I17+I27+I38+I43</f>
        <v>4088424933</v>
      </c>
    </row>
    <row r="10" spans="1:9" ht="12.75" customHeight="1">
      <c r="A10" s="193" t="s">
        <v>5</v>
      </c>
      <c r="B10" s="193"/>
      <c r="C10" s="193"/>
      <c r="D10" s="193"/>
      <c r="E10" s="193"/>
      <c r="F10" s="193"/>
      <c r="G10" s="16">
        <v>3</v>
      </c>
      <c r="H10" s="34">
        <f>H11+H12+H13+H14+H15+H16</f>
        <v>129409346</v>
      </c>
      <c r="I10" s="34">
        <f>I11+I12+I13+I14+I15+I16</f>
        <v>129328382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114993876</v>
      </c>
      <c r="I12" s="33">
        <v>110249586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0</v>
      </c>
      <c r="I13" s="33">
        <v>0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9403535</v>
      </c>
      <c r="I15" s="33">
        <v>13713370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5011935</v>
      </c>
      <c r="I16" s="33">
        <v>5365426</v>
      </c>
    </row>
    <row r="17" spans="1:9" ht="12.75" customHeight="1">
      <c r="A17" s="193" t="s">
        <v>12</v>
      </c>
      <c r="B17" s="193"/>
      <c r="C17" s="193"/>
      <c r="D17" s="193"/>
      <c r="E17" s="193"/>
      <c r="F17" s="193"/>
      <c r="G17" s="16">
        <v>10</v>
      </c>
      <c r="H17" s="34">
        <f>H18+H19+H20+H21+H22+H23+H24+H25+H26</f>
        <v>3836125401</v>
      </c>
      <c r="I17" s="34">
        <f>I18+I19+I20+I21+I22+I23+I24+I25+I26</f>
        <v>3905404589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377153356</v>
      </c>
      <c r="I18" s="33">
        <v>377153356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1866627244</v>
      </c>
      <c r="I19" s="33">
        <v>1847559011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607658321</v>
      </c>
      <c r="I20" s="33">
        <v>598833448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25320412</v>
      </c>
      <c r="I21" s="33">
        <v>23745025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33294700</v>
      </c>
      <c r="I23" s="33">
        <v>31725104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675831322</v>
      </c>
      <c r="I24" s="33">
        <v>776017524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250240046</v>
      </c>
      <c r="I25" s="33">
        <v>250371121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0</v>
      </c>
      <c r="I26" s="33">
        <v>0</v>
      </c>
    </row>
    <row r="27" spans="1:9" ht="12.75" customHeight="1">
      <c r="A27" s="193" t="s">
        <v>22</v>
      </c>
      <c r="B27" s="193"/>
      <c r="C27" s="193"/>
      <c r="D27" s="193"/>
      <c r="E27" s="193"/>
      <c r="F27" s="193"/>
      <c r="G27" s="16">
        <v>20</v>
      </c>
      <c r="H27" s="34">
        <f>SUM(H28:H37)</f>
        <v>50000000</v>
      </c>
      <c r="I27" s="34">
        <f>SUM(I28:I37)</f>
        <v>50000000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0</v>
      </c>
      <c r="I28" s="33">
        <v>0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0</v>
      </c>
      <c r="I31" s="33">
        <v>0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0</v>
      </c>
      <c r="I35" s="33">
        <v>0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50000000</v>
      </c>
      <c r="I37" s="33">
        <v>50000000</v>
      </c>
    </row>
    <row r="38" spans="1:9" ht="12.75" customHeight="1">
      <c r="A38" s="193" t="s">
        <v>33</v>
      </c>
      <c r="B38" s="193"/>
      <c r="C38" s="193"/>
      <c r="D38" s="193"/>
      <c r="E38" s="193"/>
      <c r="F38" s="193"/>
      <c r="G38" s="16">
        <v>31</v>
      </c>
      <c r="H38" s="34">
        <f>H39+H40+H41+H42</f>
        <v>86490</v>
      </c>
      <c r="I38" s="34">
        <f>I39+I40+I41+I42</f>
        <v>83498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86490</v>
      </c>
      <c r="I42" s="33">
        <v>83498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3608464</v>
      </c>
      <c r="I43" s="33">
        <v>3608464</v>
      </c>
    </row>
    <row r="44" spans="1:9" ht="12.75" customHeight="1">
      <c r="A44" s="191" t="s">
        <v>382</v>
      </c>
      <c r="B44" s="191"/>
      <c r="C44" s="191"/>
      <c r="D44" s="191"/>
      <c r="E44" s="191"/>
      <c r="F44" s="191"/>
      <c r="G44" s="16">
        <v>37</v>
      </c>
      <c r="H44" s="34">
        <f>H45+H53+H60+H70</f>
        <v>603689494</v>
      </c>
      <c r="I44" s="34">
        <f>I45+I53+I60+I70</f>
        <v>590033964</v>
      </c>
    </row>
    <row r="45" spans="1:9" ht="12.75" customHeight="1">
      <c r="A45" s="193" t="s">
        <v>39</v>
      </c>
      <c r="B45" s="193"/>
      <c r="C45" s="193"/>
      <c r="D45" s="193"/>
      <c r="E45" s="193"/>
      <c r="F45" s="193"/>
      <c r="G45" s="16">
        <v>38</v>
      </c>
      <c r="H45" s="34">
        <f>SUM(H46:H52)</f>
        <v>19383290</v>
      </c>
      <c r="I45" s="34">
        <f>SUM(I46:I52)</f>
        <v>20625795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19383290</v>
      </c>
      <c r="I46" s="33">
        <v>20625795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0</v>
      </c>
      <c r="I49" s="33">
        <v>0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3" t="s">
        <v>47</v>
      </c>
      <c r="B53" s="193"/>
      <c r="C53" s="193"/>
      <c r="D53" s="193"/>
      <c r="E53" s="193"/>
      <c r="F53" s="193"/>
      <c r="G53" s="16">
        <v>46</v>
      </c>
      <c r="H53" s="34">
        <f>SUM(H54:H59)</f>
        <v>120686157</v>
      </c>
      <c r="I53" s="34">
        <f>SUM(I54:I59)</f>
        <v>119833336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0</v>
      </c>
      <c r="I54" s="33">
        <v>0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92553115</v>
      </c>
      <c r="I56" s="33">
        <v>100633597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14739</v>
      </c>
      <c r="I57" s="33">
        <v>7190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27142177</v>
      </c>
      <c r="I58" s="33">
        <v>14882663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976126</v>
      </c>
      <c r="I59" s="33">
        <v>4309886</v>
      </c>
    </row>
    <row r="60" spans="1:9" ht="12.75" customHeight="1">
      <c r="A60" s="193" t="s">
        <v>54</v>
      </c>
      <c r="B60" s="193"/>
      <c r="C60" s="193"/>
      <c r="D60" s="193"/>
      <c r="E60" s="193"/>
      <c r="F60" s="193"/>
      <c r="G60" s="16">
        <v>53</v>
      </c>
      <c r="H60" s="34">
        <f>SUM(H61:H69)</f>
        <v>47216030</v>
      </c>
      <c r="I60" s="34">
        <f>SUM(I61:I69)</f>
        <v>73577269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47216030</v>
      </c>
      <c r="I68" s="33">
        <v>73577269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416404017</v>
      </c>
      <c r="I70" s="33">
        <v>375997564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1470643</v>
      </c>
      <c r="I71" s="33">
        <v>3242680</v>
      </c>
    </row>
    <row r="72" spans="1:9" ht="12.75" customHeight="1">
      <c r="A72" s="191" t="s">
        <v>383</v>
      </c>
      <c r="B72" s="191"/>
      <c r="C72" s="191"/>
      <c r="D72" s="191"/>
      <c r="E72" s="191"/>
      <c r="F72" s="191"/>
      <c r="G72" s="16">
        <v>65</v>
      </c>
      <c r="H72" s="34">
        <f>H8+H9+H44+H71</f>
        <v>4624389838</v>
      </c>
      <c r="I72" s="34">
        <f>I8+I9+I44+I71</f>
        <v>4681701577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3167297350</v>
      </c>
      <c r="I73" s="33">
        <v>3167380514</v>
      </c>
    </row>
    <row r="74" spans="1:9" ht="12">
      <c r="A74" s="194" t="s">
        <v>60</v>
      </c>
      <c r="B74" s="195"/>
      <c r="C74" s="195"/>
      <c r="D74" s="195"/>
      <c r="E74" s="195"/>
      <c r="F74" s="195"/>
      <c r="G74" s="195"/>
      <c r="H74" s="195"/>
      <c r="I74" s="195"/>
    </row>
    <row r="75" spans="1:9" ht="12.75" customHeight="1">
      <c r="A75" s="191" t="s">
        <v>384</v>
      </c>
      <c r="B75" s="191"/>
      <c r="C75" s="191"/>
      <c r="D75" s="191"/>
      <c r="E75" s="191"/>
      <c r="F75" s="191"/>
      <c r="G75" s="16">
        <v>67</v>
      </c>
      <c r="H75" s="34">
        <f>H76+H77+H78+H84+H85+H89+H92+H95</f>
        <v>4353630966</v>
      </c>
      <c r="I75" s="34">
        <f>I76+I77+I78+I84+I85+I89+I92+I95</f>
        <v>4427226871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2952437940</v>
      </c>
      <c r="I76" s="33">
        <v>2952437940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53585</v>
      </c>
      <c r="I77" s="33">
        <v>53585</v>
      </c>
    </row>
    <row r="78" spans="1:9" ht="12.75" customHeight="1">
      <c r="A78" s="193" t="s">
        <v>63</v>
      </c>
      <c r="B78" s="193"/>
      <c r="C78" s="193"/>
      <c r="D78" s="193"/>
      <c r="E78" s="193"/>
      <c r="F78" s="193"/>
      <c r="G78" s="16">
        <v>70</v>
      </c>
      <c r="H78" s="34">
        <f>SUM(H79:H83)</f>
        <v>616739452</v>
      </c>
      <c r="I78" s="34">
        <f>SUM(I79:I83)</f>
        <v>616733263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97203711</v>
      </c>
      <c r="I79" s="33">
        <v>97203711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0</v>
      </c>
      <c r="I80" s="33">
        <v>0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0</v>
      </c>
      <c r="I81" s="33">
        <v>0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519535741</v>
      </c>
      <c r="I83" s="33">
        <v>519529552</v>
      </c>
    </row>
    <row r="84" spans="1:9" ht="12.75" customHeight="1">
      <c r="A84" s="192" t="s">
        <v>69</v>
      </c>
      <c r="B84" s="192"/>
      <c r="C84" s="192"/>
      <c r="D84" s="192"/>
      <c r="E84" s="192"/>
      <c r="F84" s="192"/>
      <c r="G84" s="119">
        <v>76</v>
      </c>
      <c r="H84" s="120">
        <v>0</v>
      </c>
      <c r="I84" s="120">
        <v>0</v>
      </c>
    </row>
    <row r="85" spans="1:9" ht="12.75" customHeight="1">
      <c r="A85" s="193" t="s">
        <v>70</v>
      </c>
      <c r="B85" s="193"/>
      <c r="C85" s="193"/>
      <c r="D85" s="193"/>
      <c r="E85" s="193"/>
      <c r="F85" s="193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0</v>
      </c>
      <c r="I86" s="33">
        <v>0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3" t="s">
        <v>74</v>
      </c>
      <c r="B89" s="193"/>
      <c r="C89" s="193"/>
      <c r="D89" s="193"/>
      <c r="E89" s="193"/>
      <c r="F89" s="193"/>
      <c r="G89" s="16">
        <v>81</v>
      </c>
      <c r="H89" s="34">
        <f>H90-H91</f>
        <v>522434784</v>
      </c>
      <c r="I89" s="34">
        <f>I90-I91</f>
        <v>784405449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522434784</v>
      </c>
      <c r="I90" s="33">
        <v>784405449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3" t="s">
        <v>77</v>
      </c>
      <c r="B92" s="193"/>
      <c r="C92" s="193"/>
      <c r="D92" s="193"/>
      <c r="E92" s="193"/>
      <c r="F92" s="193"/>
      <c r="G92" s="16">
        <v>84</v>
      </c>
      <c r="H92" s="34">
        <f>H93-H94</f>
        <v>261965205</v>
      </c>
      <c r="I92" s="34">
        <f>I93-I94</f>
        <v>73596634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261965205</v>
      </c>
      <c r="I93" s="33">
        <v>73596634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0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1" t="s">
        <v>385</v>
      </c>
      <c r="B96" s="191"/>
      <c r="C96" s="191"/>
      <c r="D96" s="191"/>
      <c r="E96" s="191"/>
      <c r="F96" s="191"/>
      <c r="G96" s="16">
        <v>88</v>
      </c>
      <c r="H96" s="34">
        <f>SUM(H97:H102)</f>
        <v>14654794</v>
      </c>
      <c r="I96" s="34">
        <f>SUM(I97:I102)</f>
        <v>14654794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10880259</v>
      </c>
      <c r="I97" s="33">
        <v>10880259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3774535</v>
      </c>
      <c r="I99" s="33">
        <v>3774535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0</v>
      </c>
      <c r="I102" s="33">
        <v>0</v>
      </c>
    </row>
    <row r="103" spans="1:9" ht="12.75" customHeight="1">
      <c r="A103" s="191" t="s">
        <v>386</v>
      </c>
      <c r="B103" s="191"/>
      <c r="C103" s="191"/>
      <c r="D103" s="191"/>
      <c r="E103" s="191"/>
      <c r="F103" s="191"/>
      <c r="G103" s="16">
        <v>95</v>
      </c>
      <c r="H103" s="34">
        <f>SUM(H104:H114)</f>
        <v>88203201</v>
      </c>
      <c r="I103" s="34">
        <f>SUM(I104:I114)</f>
        <v>91894216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0</v>
      </c>
      <c r="I105" s="33">
        <v>0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3248136</v>
      </c>
      <c r="I109" s="33">
        <v>4047907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84955065</v>
      </c>
      <c r="I113" s="33">
        <v>87846309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0</v>
      </c>
      <c r="I114" s="33">
        <v>0</v>
      </c>
    </row>
    <row r="115" spans="1:9" ht="12.75" customHeight="1">
      <c r="A115" s="191" t="s">
        <v>387</v>
      </c>
      <c r="B115" s="191"/>
      <c r="C115" s="191"/>
      <c r="D115" s="191"/>
      <c r="E115" s="191"/>
      <c r="F115" s="191"/>
      <c r="G115" s="16">
        <v>107</v>
      </c>
      <c r="H115" s="34">
        <f>SUM(H116:H129)</f>
        <v>161109010</v>
      </c>
      <c r="I115" s="34">
        <f>SUM(I116:I129)</f>
        <v>133059244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0</v>
      </c>
      <c r="I116" s="33">
        <v>0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1850500</v>
      </c>
      <c r="I121" s="33">
        <v>1414766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15406</v>
      </c>
      <c r="I122" s="33">
        <v>15906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150251933</v>
      </c>
      <c r="I123" s="33">
        <v>123105803</v>
      </c>
    </row>
    <row r="124" spans="1:9" ht="12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4271729</v>
      </c>
      <c r="I125" s="33">
        <v>4237105</v>
      </c>
    </row>
    <row r="126" spans="1:9" ht="12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3675230</v>
      </c>
      <c r="I126" s="33">
        <v>3078900</v>
      </c>
    </row>
    <row r="127" spans="1:9" ht="12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165390</v>
      </c>
      <c r="I127" s="33">
        <v>163383</v>
      </c>
    </row>
    <row r="128" spans="1:9" ht="12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878822</v>
      </c>
      <c r="I129" s="33">
        <v>1043381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6791867</v>
      </c>
      <c r="I130" s="33">
        <v>14866452</v>
      </c>
    </row>
    <row r="131" spans="1:9" ht="12">
      <c r="A131" s="191" t="s">
        <v>388</v>
      </c>
      <c r="B131" s="191"/>
      <c r="C131" s="191"/>
      <c r="D131" s="191"/>
      <c r="E131" s="191"/>
      <c r="F131" s="191"/>
      <c r="G131" s="16">
        <v>123</v>
      </c>
      <c r="H131" s="34">
        <f>H75+H96+H103+H115+H130</f>
        <v>4624389838</v>
      </c>
      <c r="I131" s="34">
        <f>I75+I96+I103+I115+I130</f>
        <v>4681701577</v>
      </c>
    </row>
    <row r="132" spans="1:9" ht="12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3167297350</v>
      </c>
      <c r="I132" s="33">
        <v>3167380514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1">
      <selection activeCell="M74" sqref="M74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">
      <c r="A1" s="224" t="s">
        <v>106</v>
      </c>
      <c r="B1" s="225"/>
      <c r="C1" s="225"/>
      <c r="D1" s="225"/>
      <c r="E1" s="225"/>
      <c r="F1" s="225"/>
      <c r="G1" s="225"/>
      <c r="H1" s="225"/>
      <c r="I1" s="225"/>
      <c r="J1" s="121"/>
      <c r="K1" s="121"/>
    </row>
    <row r="2" spans="1:11" ht="12">
      <c r="A2" s="223" t="s">
        <v>448</v>
      </c>
      <c r="B2" s="199"/>
      <c r="C2" s="199"/>
      <c r="D2" s="199"/>
      <c r="E2" s="199"/>
      <c r="F2" s="199"/>
      <c r="G2" s="199"/>
      <c r="H2" s="199"/>
      <c r="I2" s="199"/>
      <c r="J2" s="121"/>
      <c r="K2" s="121"/>
    </row>
    <row r="3" spans="1:11" ht="12">
      <c r="A3" s="229" t="s">
        <v>355</v>
      </c>
      <c r="B3" s="230"/>
      <c r="C3" s="230"/>
      <c r="D3" s="230"/>
      <c r="E3" s="230"/>
      <c r="F3" s="230"/>
      <c r="G3" s="230"/>
      <c r="H3" s="230"/>
      <c r="I3" s="230"/>
      <c r="J3" s="231"/>
      <c r="K3" s="231"/>
    </row>
    <row r="4" spans="1:11" ht="12">
      <c r="A4" s="232" t="s">
        <v>457</v>
      </c>
      <c r="B4" s="233"/>
      <c r="C4" s="233"/>
      <c r="D4" s="233"/>
      <c r="E4" s="233"/>
      <c r="F4" s="233"/>
      <c r="G4" s="233"/>
      <c r="H4" s="233"/>
      <c r="I4" s="233"/>
      <c r="J4" s="234"/>
      <c r="K4" s="234"/>
    </row>
    <row r="5" spans="1:11" ht="21.75" customHeight="1">
      <c r="A5" s="226" t="s">
        <v>2</v>
      </c>
      <c r="B5" s="208"/>
      <c r="C5" s="208"/>
      <c r="D5" s="208"/>
      <c r="E5" s="208"/>
      <c r="F5" s="208"/>
      <c r="G5" s="226" t="s">
        <v>107</v>
      </c>
      <c r="H5" s="227" t="s">
        <v>380</v>
      </c>
      <c r="I5" s="228"/>
      <c r="J5" s="227" t="s">
        <v>347</v>
      </c>
      <c r="K5" s="228"/>
    </row>
    <row r="6" spans="1:11" ht="12">
      <c r="A6" s="208"/>
      <c r="B6" s="208"/>
      <c r="C6" s="208"/>
      <c r="D6" s="208"/>
      <c r="E6" s="208"/>
      <c r="F6" s="208"/>
      <c r="G6" s="208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">
      <c r="A7" s="235">
        <v>1</v>
      </c>
      <c r="B7" s="206"/>
      <c r="C7" s="206"/>
      <c r="D7" s="206"/>
      <c r="E7" s="206"/>
      <c r="F7" s="206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">
      <c r="A8" s="217" t="s">
        <v>120</v>
      </c>
      <c r="B8" s="217"/>
      <c r="C8" s="217"/>
      <c r="D8" s="217"/>
      <c r="E8" s="217"/>
      <c r="F8" s="217"/>
      <c r="G8" s="20">
        <v>125</v>
      </c>
      <c r="H8" s="37">
        <f>SUM(H9:H13)</f>
        <v>173681488</v>
      </c>
      <c r="I8" s="37">
        <f>SUM(I9:I13)</f>
        <v>173681488</v>
      </c>
      <c r="J8" s="37">
        <f>SUM(J9:J13)</f>
        <v>178258618</v>
      </c>
      <c r="K8" s="37">
        <f>SUM(K9:K13)</f>
        <v>178258618</v>
      </c>
    </row>
    <row r="9" spans="1:11" ht="12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156710516</v>
      </c>
      <c r="I10" s="33">
        <v>156710516</v>
      </c>
      <c r="J10" s="33">
        <v>176737984</v>
      </c>
      <c r="K10" s="33">
        <v>176737984</v>
      </c>
    </row>
    <row r="11" spans="1:11" ht="12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16970972</v>
      </c>
      <c r="I13" s="33">
        <v>16970972</v>
      </c>
      <c r="J13" s="33">
        <v>1520634</v>
      </c>
      <c r="K13" s="33">
        <v>1520634</v>
      </c>
    </row>
    <row r="14" spans="1:11" ht="12">
      <c r="A14" s="217" t="s">
        <v>126</v>
      </c>
      <c r="B14" s="217"/>
      <c r="C14" s="217"/>
      <c r="D14" s="217"/>
      <c r="E14" s="217"/>
      <c r="F14" s="217"/>
      <c r="G14" s="20">
        <v>131</v>
      </c>
      <c r="H14" s="37">
        <f>H15+H16+H20+H24+H25+H26+H29+H36</f>
        <v>83157302</v>
      </c>
      <c r="I14" s="37">
        <f>I15+I16+I20+I24+I25+I26+I29+I36</f>
        <v>83157302</v>
      </c>
      <c r="J14" s="37">
        <f>J15+J16+J20+J24+J25+J26+J29+J36</f>
        <v>90677557</v>
      </c>
      <c r="K14" s="37">
        <f>K15+K16+K20+K24+K25+K26+K29+K36</f>
        <v>90677557</v>
      </c>
    </row>
    <row r="15" spans="1:11" ht="12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">
      <c r="A16" s="218" t="s">
        <v>127</v>
      </c>
      <c r="B16" s="218"/>
      <c r="C16" s="218"/>
      <c r="D16" s="218"/>
      <c r="E16" s="218"/>
      <c r="F16" s="218"/>
      <c r="G16" s="20">
        <v>133</v>
      </c>
      <c r="H16" s="37">
        <f>SUM(H17:H19)</f>
        <v>22399632</v>
      </c>
      <c r="I16" s="37">
        <f>SUM(I17:I19)</f>
        <v>22399632</v>
      </c>
      <c r="J16" s="37">
        <f>SUM(J17:J19)</f>
        <v>22055189</v>
      </c>
      <c r="K16" s="37">
        <f>SUM(K17:K19)</f>
        <v>22055189</v>
      </c>
    </row>
    <row r="17" spans="1:11" ht="12">
      <c r="A17" s="219" t="s">
        <v>128</v>
      </c>
      <c r="B17" s="219"/>
      <c r="C17" s="219"/>
      <c r="D17" s="219"/>
      <c r="E17" s="219"/>
      <c r="F17" s="219"/>
      <c r="G17" s="15">
        <v>134</v>
      </c>
      <c r="H17" s="33">
        <v>7656285</v>
      </c>
      <c r="I17" s="33">
        <v>7656285</v>
      </c>
      <c r="J17" s="33">
        <v>6337512</v>
      </c>
      <c r="K17" s="33">
        <v>6337512</v>
      </c>
    </row>
    <row r="18" spans="1:11" ht="12">
      <c r="A18" s="219" t="s">
        <v>129</v>
      </c>
      <c r="B18" s="219"/>
      <c r="C18" s="219"/>
      <c r="D18" s="219"/>
      <c r="E18" s="219"/>
      <c r="F18" s="219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">
      <c r="A19" s="219" t="s">
        <v>130</v>
      </c>
      <c r="B19" s="219"/>
      <c r="C19" s="219"/>
      <c r="D19" s="219"/>
      <c r="E19" s="219"/>
      <c r="F19" s="219"/>
      <c r="G19" s="15">
        <v>136</v>
      </c>
      <c r="H19" s="33">
        <v>14743347</v>
      </c>
      <c r="I19" s="33">
        <v>14743347</v>
      </c>
      <c r="J19" s="33">
        <v>15717677</v>
      </c>
      <c r="K19" s="33">
        <v>15717677</v>
      </c>
    </row>
    <row r="20" spans="1:11" ht="12">
      <c r="A20" s="218" t="s">
        <v>131</v>
      </c>
      <c r="B20" s="218"/>
      <c r="C20" s="218"/>
      <c r="D20" s="218"/>
      <c r="E20" s="218"/>
      <c r="F20" s="218"/>
      <c r="G20" s="20">
        <v>137</v>
      </c>
      <c r="H20" s="37">
        <f>SUM(H21:H23)</f>
        <v>19767330</v>
      </c>
      <c r="I20" s="37">
        <f>SUM(I21:I23)</f>
        <v>19767330</v>
      </c>
      <c r="J20" s="37">
        <f>SUM(J21:J23)</f>
        <v>20619737</v>
      </c>
      <c r="K20" s="37">
        <f>SUM(K21:K23)</f>
        <v>20619737</v>
      </c>
    </row>
    <row r="21" spans="1:11" ht="12">
      <c r="A21" s="219" t="s">
        <v>109</v>
      </c>
      <c r="B21" s="219"/>
      <c r="C21" s="219"/>
      <c r="D21" s="219"/>
      <c r="E21" s="219"/>
      <c r="F21" s="219"/>
      <c r="G21" s="15">
        <v>138</v>
      </c>
      <c r="H21" s="33">
        <v>11524774</v>
      </c>
      <c r="I21" s="33">
        <v>11524774</v>
      </c>
      <c r="J21" s="33">
        <v>11974200</v>
      </c>
      <c r="K21" s="33">
        <v>11974200</v>
      </c>
    </row>
    <row r="22" spans="1:11" ht="12">
      <c r="A22" s="219" t="s">
        <v>110</v>
      </c>
      <c r="B22" s="219"/>
      <c r="C22" s="219"/>
      <c r="D22" s="219"/>
      <c r="E22" s="219"/>
      <c r="F22" s="219"/>
      <c r="G22" s="15">
        <v>139</v>
      </c>
      <c r="H22" s="33">
        <v>5418002</v>
      </c>
      <c r="I22" s="33">
        <v>5418002</v>
      </c>
      <c r="J22" s="33">
        <v>5665601</v>
      </c>
      <c r="K22" s="33">
        <v>5665601</v>
      </c>
    </row>
    <row r="23" spans="1:11" ht="12">
      <c r="A23" s="219" t="s">
        <v>111</v>
      </c>
      <c r="B23" s="219"/>
      <c r="C23" s="219"/>
      <c r="D23" s="219"/>
      <c r="E23" s="219"/>
      <c r="F23" s="219"/>
      <c r="G23" s="15">
        <v>140</v>
      </c>
      <c r="H23" s="33">
        <v>2824554</v>
      </c>
      <c r="I23" s="33">
        <v>2824554</v>
      </c>
      <c r="J23" s="33">
        <v>2979936</v>
      </c>
      <c r="K23" s="33">
        <v>2979936</v>
      </c>
    </row>
    <row r="24" spans="1:11" ht="12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35076169</v>
      </c>
      <c r="I24" s="33">
        <v>35076169</v>
      </c>
      <c r="J24" s="33">
        <v>42376529</v>
      </c>
      <c r="K24" s="33">
        <v>42376529</v>
      </c>
    </row>
    <row r="25" spans="1:11" ht="12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5511532</v>
      </c>
      <c r="I25" s="33">
        <v>5511532</v>
      </c>
      <c r="J25" s="33">
        <v>5392680</v>
      </c>
      <c r="K25" s="33">
        <v>5392680</v>
      </c>
    </row>
    <row r="26" spans="1:11" ht="12">
      <c r="A26" s="218" t="s">
        <v>132</v>
      </c>
      <c r="B26" s="218"/>
      <c r="C26" s="218"/>
      <c r="D26" s="218"/>
      <c r="E26" s="218"/>
      <c r="F26" s="218"/>
      <c r="G26" s="20">
        <v>143</v>
      </c>
      <c r="H26" s="37">
        <f>H27+H28</f>
        <v>356</v>
      </c>
      <c r="I26" s="37">
        <f>I27+I28</f>
        <v>356</v>
      </c>
      <c r="J26" s="37">
        <f>J27+J28</f>
        <v>0</v>
      </c>
      <c r="K26" s="37">
        <f>K27+K28</f>
        <v>0</v>
      </c>
    </row>
    <row r="27" spans="1:11" ht="12">
      <c r="A27" s="219" t="s">
        <v>133</v>
      </c>
      <c r="B27" s="219"/>
      <c r="C27" s="219"/>
      <c r="D27" s="219"/>
      <c r="E27" s="219"/>
      <c r="F27" s="219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">
      <c r="A28" s="219" t="s">
        <v>134</v>
      </c>
      <c r="B28" s="219"/>
      <c r="C28" s="219"/>
      <c r="D28" s="219"/>
      <c r="E28" s="219"/>
      <c r="F28" s="219"/>
      <c r="G28" s="15">
        <v>145</v>
      </c>
      <c r="H28" s="33">
        <v>356</v>
      </c>
      <c r="I28" s="33">
        <v>356</v>
      </c>
      <c r="J28" s="33">
        <v>0</v>
      </c>
      <c r="K28" s="33">
        <v>0</v>
      </c>
    </row>
    <row r="29" spans="1:11" ht="12">
      <c r="A29" s="218" t="s">
        <v>135</v>
      </c>
      <c r="B29" s="218"/>
      <c r="C29" s="218"/>
      <c r="D29" s="218"/>
      <c r="E29" s="218"/>
      <c r="F29" s="218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">
      <c r="A30" s="219" t="s">
        <v>136</v>
      </c>
      <c r="B30" s="219"/>
      <c r="C30" s="219"/>
      <c r="D30" s="219"/>
      <c r="E30" s="219"/>
      <c r="F30" s="219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">
      <c r="A31" s="219" t="s">
        <v>137</v>
      </c>
      <c r="B31" s="219"/>
      <c r="C31" s="219"/>
      <c r="D31" s="219"/>
      <c r="E31" s="219"/>
      <c r="F31" s="219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">
      <c r="A32" s="219" t="s">
        <v>138</v>
      </c>
      <c r="B32" s="219"/>
      <c r="C32" s="219"/>
      <c r="D32" s="219"/>
      <c r="E32" s="219"/>
      <c r="F32" s="219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">
      <c r="A33" s="219" t="s">
        <v>139</v>
      </c>
      <c r="B33" s="219"/>
      <c r="C33" s="219"/>
      <c r="D33" s="219"/>
      <c r="E33" s="219"/>
      <c r="F33" s="219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">
      <c r="A34" s="219" t="s">
        <v>140</v>
      </c>
      <c r="B34" s="219"/>
      <c r="C34" s="219"/>
      <c r="D34" s="219"/>
      <c r="E34" s="219"/>
      <c r="F34" s="219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">
      <c r="A35" s="219" t="s">
        <v>141</v>
      </c>
      <c r="B35" s="219"/>
      <c r="C35" s="219"/>
      <c r="D35" s="219"/>
      <c r="E35" s="219"/>
      <c r="F35" s="219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402283</v>
      </c>
      <c r="I36" s="33">
        <v>402283</v>
      </c>
      <c r="J36" s="33">
        <v>233422</v>
      </c>
      <c r="K36" s="33">
        <v>233422</v>
      </c>
    </row>
    <row r="37" spans="1:11" ht="12">
      <c r="A37" s="217" t="s">
        <v>142</v>
      </c>
      <c r="B37" s="217"/>
      <c r="C37" s="217"/>
      <c r="D37" s="217"/>
      <c r="E37" s="217"/>
      <c r="F37" s="217"/>
      <c r="G37" s="20">
        <v>154</v>
      </c>
      <c r="H37" s="37">
        <f>SUM(H38:H47)</f>
        <v>2196723</v>
      </c>
      <c r="I37" s="37">
        <f>SUM(I38:I47)</f>
        <v>2196723</v>
      </c>
      <c r="J37" s="37">
        <f>SUM(J38:J47)</f>
        <v>2506810</v>
      </c>
      <c r="K37" s="37">
        <f>SUM(K38:K47)</f>
        <v>2506810</v>
      </c>
    </row>
    <row r="38" spans="1:11" ht="12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1578110</v>
      </c>
      <c r="I44" s="33">
        <v>1578110</v>
      </c>
      <c r="J44" s="33">
        <v>437525</v>
      </c>
      <c r="K44" s="33">
        <v>437525</v>
      </c>
    </row>
    <row r="45" spans="1:11" ht="12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618613</v>
      </c>
      <c r="I45" s="33">
        <v>618613</v>
      </c>
      <c r="J45" s="33">
        <v>2069285</v>
      </c>
      <c r="K45" s="33">
        <v>2069285</v>
      </c>
    </row>
    <row r="46" spans="1:11" ht="12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">
      <c r="A48" s="217" t="s">
        <v>153</v>
      </c>
      <c r="B48" s="217"/>
      <c r="C48" s="217"/>
      <c r="D48" s="217"/>
      <c r="E48" s="217"/>
      <c r="F48" s="217"/>
      <c r="G48" s="20">
        <v>165</v>
      </c>
      <c r="H48" s="37">
        <f>SUM(H49:H55)</f>
        <v>330101</v>
      </c>
      <c r="I48" s="37">
        <f>SUM(I49:I55)</f>
        <v>330101</v>
      </c>
      <c r="J48" s="37">
        <f>SUM(J49:J55)</f>
        <v>319743</v>
      </c>
      <c r="K48" s="37">
        <f>SUM(K49:K55)</f>
        <v>319743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52735</v>
      </c>
      <c r="I51" s="33">
        <v>52735</v>
      </c>
      <c r="J51" s="33">
        <v>46657</v>
      </c>
      <c r="K51" s="33">
        <v>46657</v>
      </c>
    </row>
    <row r="52" spans="1:11" ht="12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277366</v>
      </c>
      <c r="I52" s="33">
        <v>277366</v>
      </c>
      <c r="J52" s="33">
        <v>273086</v>
      </c>
      <c r="K52" s="33">
        <v>273086</v>
      </c>
    </row>
    <row r="53" spans="1:11" ht="12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22" t="s">
        <v>161</v>
      </c>
      <c r="B56" s="222"/>
      <c r="C56" s="222"/>
      <c r="D56" s="222"/>
      <c r="E56" s="222"/>
      <c r="F56" s="222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">
      <c r="A57" s="222" t="s">
        <v>162</v>
      </c>
      <c r="B57" s="222"/>
      <c r="C57" s="222"/>
      <c r="D57" s="222"/>
      <c r="E57" s="222"/>
      <c r="F57" s="222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2" t="s">
        <v>163</v>
      </c>
      <c r="B58" s="222"/>
      <c r="C58" s="222"/>
      <c r="D58" s="222"/>
      <c r="E58" s="222"/>
      <c r="F58" s="222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">
      <c r="A59" s="222" t="s">
        <v>164</v>
      </c>
      <c r="B59" s="222"/>
      <c r="C59" s="222"/>
      <c r="D59" s="222"/>
      <c r="E59" s="222"/>
      <c r="F59" s="222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">
      <c r="A60" s="217" t="s">
        <v>165</v>
      </c>
      <c r="B60" s="217"/>
      <c r="C60" s="217"/>
      <c r="D60" s="217"/>
      <c r="E60" s="217"/>
      <c r="F60" s="217"/>
      <c r="G60" s="20">
        <v>177</v>
      </c>
      <c r="H60" s="37">
        <f>H8+H37+H56+H57</f>
        <v>175878211</v>
      </c>
      <c r="I60" s="37">
        <f>I8+I37+I56+I57</f>
        <v>175878211</v>
      </c>
      <c r="J60" s="37">
        <f>J8+J37+J56+J57</f>
        <v>180765428</v>
      </c>
      <c r="K60" s="37">
        <f>K8+K37+K56+K57</f>
        <v>180765428</v>
      </c>
    </row>
    <row r="61" spans="1:11" ht="12">
      <c r="A61" s="217" t="s">
        <v>166</v>
      </c>
      <c r="B61" s="217"/>
      <c r="C61" s="217"/>
      <c r="D61" s="217"/>
      <c r="E61" s="217"/>
      <c r="F61" s="217"/>
      <c r="G61" s="20">
        <v>178</v>
      </c>
      <c r="H61" s="37">
        <f>H14+H48+H58+H59</f>
        <v>83487403</v>
      </c>
      <c r="I61" s="37">
        <f>I14+I48+I58+I59</f>
        <v>83487403</v>
      </c>
      <c r="J61" s="37">
        <f>J14+J48+J58+J59</f>
        <v>90997300</v>
      </c>
      <c r="K61" s="37">
        <f>K14+K48+K58+K59</f>
        <v>90997300</v>
      </c>
    </row>
    <row r="62" spans="1:11" ht="12">
      <c r="A62" s="217" t="s">
        <v>167</v>
      </c>
      <c r="B62" s="217"/>
      <c r="C62" s="217"/>
      <c r="D62" s="217"/>
      <c r="E62" s="217"/>
      <c r="F62" s="217"/>
      <c r="G62" s="20">
        <v>179</v>
      </c>
      <c r="H62" s="37">
        <f>H60-H61</f>
        <v>92390808</v>
      </c>
      <c r="I62" s="37">
        <f>I60-I61</f>
        <v>92390808</v>
      </c>
      <c r="J62" s="37">
        <f>J60-J61</f>
        <v>89768128</v>
      </c>
      <c r="K62" s="37">
        <f>K60-K61</f>
        <v>89768128</v>
      </c>
    </row>
    <row r="63" spans="1:11" ht="12">
      <c r="A63" s="216" t="s">
        <v>168</v>
      </c>
      <c r="B63" s="216"/>
      <c r="C63" s="216"/>
      <c r="D63" s="216"/>
      <c r="E63" s="216"/>
      <c r="F63" s="216"/>
      <c r="G63" s="20">
        <v>180</v>
      </c>
      <c r="H63" s="37">
        <f>+IF((H60-H61)&gt;0,(H60-H61),0)</f>
        <v>92390808</v>
      </c>
      <c r="I63" s="37">
        <f>+IF((I60-I61)&gt;0,(I60-I61),0)</f>
        <v>92390808</v>
      </c>
      <c r="J63" s="37">
        <f>+IF((J60-J61)&gt;0,(J60-J61),0)</f>
        <v>89768128</v>
      </c>
      <c r="K63" s="37">
        <f>+IF((K60-K61)&gt;0,(K60-K61),0)</f>
        <v>89768128</v>
      </c>
    </row>
    <row r="64" spans="1:11" ht="12">
      <c r="A64" s="216" t="s">
        <v>169</v>
      </c>
      <c r="B64" s="216"/>
      <c r="C64" s="216"/>
      <c r="D64" s="216"/>
      <c r="E64" s="216"/>
      <c r="F64" s="216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">
      <c r="A65" s="222" t="s">
        <v>115</v>
      </c>
      <c r="B65" s="222"/>
      <c r="C65" s="222"/>
      <c r="D65" s="222"/>
      <c r="E65" s="222"/>
      <c r="F65" s="222"/>
      <c r="G65" s="15">
        <v>182</v>
      </c>
      <c r="H65" s="33">
        <v>16639574</v>
      </c>
      <c r="I65" s="33">
        <v>16639574</v>
      </c>
      <c r="J65" s="33">
        <v>16171494</v>
      </c>
      <c r="K65" s="33">
        <v>16171494</v>
      </c>
    </row>
    <row r="66" spans="1:11" ht="12">
      <c r="A66" s="217" t="s">
        <v>170</v>
      </c>
      <c r="B66" s="217"/>
      <c r="C66" s="217"/>
      <c r="D66" s="217"/>
      <c r="E66" s="217"/>
      <c r="F66" s="217"/>
      <c r="G66" s="20">
        <v>183</v>
      </c>
      <c r="H66" s="37">
        <f>H62-H65</f>
        <v>75751234</v>
      </c>
      <c r="I66" s="37">
        <f>I62-I65</f>
        <v>75751234</v>
      </c>
      <c r="J66" s="37">
        <f>J62-J65</f>
        <v>73596634</v>
      </c>
      <c r="K66" s="37">
        <f>K62-K65</f>
        <v>73596634</v>
      </c>
    </row>
    <row r="67" spans="1:11" ht="12">
      <c r="A67" s="216" t="s">
        <v>171</v>
      </c>
      <c r="B67" s="216"/>
      <c r="C67" s="216"/>
      <c r="D67" s="216"/>
      <c r="E67" s="216"/>
      <c r="F67" s="216"/>
      <c r="G67" s="20">
        <v>184</v>
      </c>
      <c r="H67" s="37">
        <f>+IF((H62-H65)&gt;0,(H62-H65),0)</f>
        <v>75751234</v>
      </c>
      <c r="I67" s="37">
        <f>+IF((I62-I65)&gt;0,(I62-I65),0)</f>
        <v>75751234</v>
      </c>
      <c r="J67" s="37">
        <f>+IF((J62-J65)&gt;0,(J62-J65),0)</f>
        <v>73596634</v>
      </c>
      <c r="K67" s="37">
        <f>+IF((K62-K65)&gt;0,(K62-K65),0)</f>
        <v>73596634</v>
      </c>
    </row>
    <row r="68" spans="1:11" ht="12">
      <c r="A68" s="216" t="s">
        <v>172</v>
      </c>
      <c r="B68" s="216"/>
      <c r="C68" s="216"/>
      <c r="D68" s="216"/>
      <c r="E68" s="216"/>
      <c r="F68" s="216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">
      <c r="A69" s="194" t="s">
        <v>173</v>
      </c>
      <c r="B69" s="194"/>
      <c r="C69" s="194"/>
      <c r="D69" s="194"/>
      <c r="E69" s="194"/>
      <c r="F69" s="194"/>
      <c r="G69" s="214"/>
      <c r="H69" s="214"/>
      <c r="I69" s="214"/>
      <c r="J69" s="215"/>
      <c r="K69" s="215"/>
    </row>
    <row r="70" spans="1:11" ht="21.75" customHeight="1">
      <c r="A70" s="217" t="s">
        <v>174</v>
      </c>
      <c r="B70" s="217"/>
      <c r="C70" s="217"/>
      <c r="D70" s="217"/>
      <c r="E70" s="217"/>
      <c r="F70" s="217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">
      <c r="A73" s="222" t="s">
        <v>177</v>
      </c>
      <c r="B73" s="222"/>
      <c r="C73" s="222"/>
      <c r="D73" s="222"/>
      <c r="E73" s="222"/>
      <c r="F73" s="222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">
      <c r="A74" s="216" t="s">
        <v>178</v>
      </c>
      <c r="B74" s="216"/>
      <c r="C74" s="216"/>
      <c r="D74" s="216"/>
      <c r="E74" s="216"/>
      <c r="F74" s="216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">
      <c r="A75" s="216" t="s">
        <v>179</v>
      </c>
      <c r="B75" s="216"/>
      <c r="C75" s="216"/>
      <c r="D75" s="216"/>
      <c r="E75" s="216"/>
      <c r="F75" s="216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">
      <c r="A76" s="194" t="s">
        <v>180</v>
      </c>
      <c r="B76" s="194"/>
      <c r="C76" s="194"/>
      <c r="D76" s="194"/>
      <c r="E76" s="194"/>
      <c r="F76" s="194"/>
      <c r="G76" s="214"/>
      <c r="H76" s="214"/>
      <c r="I76" s="214"/>
      <c r="J76" s="215"/>
      <c r="K76" s="215"/>
    </row>
    <row r="77" spans="1:11" ht="12">
      <c r="A77" s="217" t="s">
        <v>181</v>
      </c>
      <c r="B77" s="217"/>
      <c r="C77" s="217"/>
      <c r="D77" s="217"/>
      <c r="E77" s="217"/>
      <c r="F77" s="217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">
      <c r="A80" s="217" t="s">
        <v>184</v>
      </c>
      <c r="B80" s="217"/>
      <c r="C80" s="217"/>
      <c r="D80" s="217"/>
      <c r="E80" s="217"/>
      <c r="F80" s="217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">
      <c r="A81" s="217" t="s">
        <v>185</v>
      </c>
      <c r="B81" s="217"/>
      <c r="C81" s="217"/>
      <c r="D81" s="217"/>
      <c r="E81" s="217"/>
      <c r="F81" s="217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">
      <c r="A82" s="216" t="s">
        <v>186</v>
      </c>
      <c r="B82" s="216"/>
      <c r="C82" s="216"/>
      <c r="D82" s="216"/>
      <c r="E82" s="216"/>
      <c r="F82" s="216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">
      <c r="A83" s="216" t="s">
        <v>187</v>
      </c>
      <c r="B83" s="216"/>
      <c r="C83" s="216"/>
      <c r="D83" s="216"/>
      <c r="E83" s="216"/>
      <c r="F83" s="216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">
      <c r="A84" s="194" t="s">
        <v>116</v>
      </c>
      <c r="B84" s="194"/>
      <c r="C84" s="194"/>
      <c r="D84" s="194"/>
      <c r="E84" s="194"/>
      <c r="F84" s="194"/>
      <c r="G84" s="214"/>
      <c r="H84" s="214"/>
      <c r="I84" s="214"/>
      <c r="J84" s="215"/>
      <c r="K84" s="215"/>
    </row>
    <row r="85" spans="1:11" ht="12">
      <c r="A85" s="211" t="s">
        <v>188</v>
      </c>
      <c r="B85" s="211"/>
      <c r="C85" s="211"/>
      <c r="D85" s="211"/>
      <c r="E85" s="211"/>
      <c r="F85" s="211"/>
      <c r="G85" s="20">
        <v>199</v>
      </c>
      <c r="H85" s="39">
        <f>H86+H87</f>
        <v>75751234</v>
      </c>
      <c r="I85" s="39">
        <f>I86+I87</f>
        <v>75751234</v>
      </c>
      <c r="J85" s="39">
        <f>J86+J87</f>
        <v>73596634</v>
      </c>
      <c r="K85" s="39">
        <f>K86+K87</f>
        <v>73596634</v>
      </c>
    </row>
    <row r="86" spans="1:11" ht="12">
      <c r="A86" s="212" t="s">
        <v>189</v>
      </c>
      <c r="B86" s="212"/>
      <c r="C86" s="212"/>
      <c r="D86" s="212"/>
      <c r="E86" s="212"/>
      <c r="F86" s="212"/>
      <c r="G86" s="15">
        <v>200</v>
      </c>
      <c r="H86" s="40">
        <v>75751234</v>
      </c>
      <c r="I86" s="40">
        <v>75751234</v>
      </c>
      <c r="J86" s="40">
        <v>73596634</v>
      </c>
      <c r="K86" s="40">
        <v>73596634</v>
      </c>
    </row>
    <row r="87" spans="1:11" ht="12">
      <c r="A87" s="212" t="s">
        <v>190</v>
      </c>
      <c r="B87" s="212"/>
      <c r="C87" s="212"/>
      <c r="D87" s="212"/>
      <c r="E87" s="212"/>
      <c r="F87" s="21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">
      <c r="A88" s="220" t="s">
        <v>118</v>
      </c>
      <c r="B88" s="220"/>
      <c r="C88" s="220"/>
      <c r="D88" s="220"/>
      <c r="E88" s="220"/>
      <c r="F88" s="220"/>
      <c r="G88" s="221"/>
      <c r="H88" s="221"/>
      <c r="I88" s="221"/>
      <c r="J88" s="215"/>
      <c r="K88" s="215"/>
    </row>
    <row r="89" spans="1:11" ht="12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v>75751234</v>
      </c>
      <c r="I89" s="40">
        <v>75751234</v>
      </c>
      <c r="J89" s="40">
        <v>73596634</v>
      </c>
      <c r="K89" s="40">
        <v>73596634</v>
      </c>
    </row>
    <row r="90" spans="1:11" ht="24" customHeight="1">
      <c r="A90" s="210" t="s">
        <v>192</v>
      </c>
      <c r="B90" s="210"/>
      <c r="C90" s="210"/>
      <c r="D90" s="210"/>
      <c r="E90" s="210"/>
      <c r="F90" s="210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">
      <c r="A91" s="213" t="s">
        <v>193</v>
      </c>
      <c r="B91" s="213"/>
      <c r="C91" s="213"/>
      <c r="D91" s="213"/>
      <c r="E91" s="213"/>
      <c r="F91" s="213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10" t="s">
        <v>201</v>
      </c>
      <c r="B100" s="210"/>
      <c r="C100" s="210"/>
      <c r="D100" s="210"/>
      <c r="E100" s="210"/>
      <c r="F100" s="210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">
      <c r="A101" s="210" t="s">
        <v>202</v>
      </c>
      <c r="B101" s="210"/>
      <c r="C101" s="210"/>
      <c r="D101" s="210"/>
      <c r="E101" s="210"/>
      <c r="F101" s="210"/>
      <c r="G101" s="20">
        <v>214</v>
      </c>
      <c r="H101" s="39">
        <f>H89+H100</f>
        <v>75751234</v>
      </c>
      <c r="I101" s="39">
        <f>I89+I100</f>
        <v>75751234</v>
      </c>
      <c r="J101" s="39">
        <f>J89+J100</f>
        <v>73596634</v>
      </c>
      <c r="K101" s="39">
        <f>K89+K100</f>
        <v>73596634</v>
      </c>
    </row>
    <row r="102" spans="1:11" ht="12">
      <c r="A102" s="194" t="s">
        <v>203</v>
      </c>
      <c r="B102" s="194"/>
      <c r="C102" s="194"/>
      <c r="D102" s="194"/>
      <c r="E102" s="194"/>
      <c r="F102" s="194"/>
      <c r="G102" s="214"/>
      <c r="H102" s="214"/>
      <c r="I102" s="214"/>
      <c r="J102" s="215"/>
      <c r="K102" s="215"/>
    </row>
    <row r="103" spans="1:11" ht="12">
      <c r="A103" s="211" t="s">
        <v>204</v>
      </c>
      <c r="B103" s="211"/>
      <c r="C103" s="211"/>
      <c r="D103" s="211"/>
      <c r="E103" s="211"/>
      <c r="F103" s="211"/>
      <c r="G103" s="20">
        <v>215</v>
      </c>
      <c r="H103" s="39">
        <f>H104+H105</f>
        <v>75751234</v>
      </c>
      <c r="I103" s="39">
        <f>I104+I105</f>
        <v>75751234</v>
      </c>
      <c r="J103" s="39">
        <f>J104+J105</f>
        <v>73596634</v>
      </c>
      <c r="K103" s="39">
        <f>K104+K105</f>
        <v>73596634</v>
      </c>
    </row>
    <row r="104" spans="1:11" ht="12">
      <c r="A104" s="212" t="s">
        <v>117</v>
      </c>
      <c r="B104" s="212"/>
      <c r="C104" s="212"/>
      <c r="D104" s="212"/>
      <c r="E104" s="212"/>
      <c r="F104" s="212"/>
      <c r="G104" s="15">
        <v>216</v>
      </c>
      <c r="H104" s="40">
        <v>75751234</v>
      </c>
      <c r="I104" s="40">
        <v>75751234</v>
      </c>
      <c r="J104" s="40">
        <v>73596634</v>
      </c>
      <c r="K104" s="40">
        <v>73596634</v>
      </c>
    </row>
    <row r="105" spans="1:11" ht="12">
      <c r="A105" s="212" t="s">
        <v>205</v>
      </c>
      <c r="B105" s="212"/>
      <c r="C105" s="212"/>
      <c r="D105" s="212"/>
      <c r="E105" s="212"/>
      <c r="F105" s="212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49" sqref="I4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">
      <c r="A1" s="263" t="s">
        <v>206</v>
      </c>
      <c r="B1" s="264"/>
      <c r="C1" s="264"/>
      <c r="D1" s="264"/>
      <c r="E1" s="264"/>
      <c r="F1" s="264"/>
      <c r="G1" s="264"/>
      <c r="H1" s="264"/>
      <c r="I1" s="264"/>
    </row>
    <row r="2" spans="1:9" ht="12">
      <c r="A2" s="223" t="s">
        <v>449</v>
      </c>
      <c r="B2" s="199"/>
      <c r="C2" s="199"/>
      <c r="D2" s="199"/>
      <c r="E2" s="199"/>
      <c r="F2" s="199"/>
      <c r="G2" s="199"/>
      <c r="H2" s="199"/>
      <c r="I2" s="199"/>
    </row>
    <row r="3" spans="1:9" ht="12">
      <c r="A3" s="266" t="s">
        <v>355</v>
      </c>
      <c r="B3" s="267"/>
      <c r="C3" s="267"/>
      <c r="D3" s="267"/>
      <c r="E3" s="267"/>
      <c r="F3" s="267"/>
      <c r="G3" s="267"/>
      <c r="H3" s="267"/>
      <c r="I3" s="267"/>
    </row>
    <row r="4" spans="1:9" ht="12">
      <c r="A4" s="265" t="s">
        <v>457</v>
      </c>
      <c r="B4" s="203"/>
      <c r="C4" s="203"/>
      <c r="D4" s="203"/>
      <c r="E4" s="203"/>
      <c r="F4" s="203"/>
      <c r="G4" s="203"/>
      <c r="H4" s="203"/>
      <c r="I4" s="204"/>
    </row>
    <row r="5" spans="1:9" ht="22.5" thickBot="1">
      <c r="A5" s="268" t="s">
        <v>2</v>
      </c>
      <c r="B5" s="269"/>
      <c r="C5" s="269"/>
      <c r="D5" s="269"/>
      <c r="E5" s="269"/>
      <c r="F5" s="270"/>
      <c r="G5" s="22" t="s">
        <v>107</v>
      </c>
      <c r="H5" s="41" t="s">
        <v>380</v>
      </c>
      <c r="I5" s="41" t="s">
        <v>347</v>
      </c>
    </row>
    <row r="6" spans="1:9" ht="12">
      <c r="A6" s="271">
        <v>1</v>
      </c>
      <c r="B6" s="272"/>
      <c r="C6" s="272"/>
      <c r="D6" s="272"/>
      <c r="E6" s="272"/>
      <c r="F6" s="273"/>
      <c r="G6" s="23">
        <v>2</v>
      </c>
      <c r="H6" s="42" t="s">
        <v>207</v>
      </c>
      <c r="I6" s="42" t="s">
        <v>208</v>
      </c>
    </row>
    <row r="7" spans="1:9" ht="12">
      <c r="A7" s="242" t="s">
        <v>209</v>
      </c>
      <c r="B7" s="243"/>
      <c r="C7" s="243"/>
      <c r="D7" s="243"/>
      <c r="E7" s="243"/>
      <c r="F7" s="243"/>
      <c r="G7" s="243"/>
      <c r="H7" s="243"/>
      <c r="I7" s="244"/>
    </row>
    <row r="8" spans="1:9" ht="12.75" customHeight="1">
      <c r="A8" s="245" t="s">
        <v>210</v>
      </c>
      <c r="B8" s="246"/>
      <c r="C8" s="246"/>
      <c r="D8" s="246"/>
      <c r="E8" s="246"/>
      <c r="F8" s="247"/>
      <c r="G8" s="24">
        <v>1</v>
      </c>
      <c r="H8" s="43">
        <v>92390808</v>
      </c>
      <c r="I8" s="43">
        <v>89768128</v>
      </c>
    </row>
    <row r="9" spans="1:9" ht="12.75" customHeight="1">
      <c r="A9" s="260" t="s">
        <v>211</v>
      </c>
      <c r="B9" s="261"/>
      <c r="C9" s="261"/>
      <c r="D9" s="261"/>
      <c r="E9" s="261"/>
      <c r="F9" s="262"/>
      <c r="G9" s="25">
        <v>2</v>
      </c>
      <c r="H9" s="44">
        <f>H10+H11+H12+H13+H14+H15+H16+H17</f>
        <v>32051663</v>
      </c>
      <c r="I9" s="44">
        <f>I10+I11+I12+I13+I14+I15+I16+I17</f>
        <v>42609820</v>
      </c>
    </row>
    <row r="10" spans="1:9" ht="12.75" customHeight="1">
      <c r="A10" s="257" t="s">
        <v>212</v>
      </c>
      <c r="B10" s="258"/>
      <c r="C10" s="258"/>
      <c r="D10" s="258"/>
      <c r="E10" s="258"/>
      <c r="F10" s="259"/>
      <c r="G10" s="26">
        <v>3</v>
      </c>
      <c r="H10" s="45">
        <v>35076169</v>
      </c>
      <c r="I10" s="45">
        <v>42376529</v>
      </c>
    </row>
    <row r="11" spans="1:9" ht="21.75" customHeight="1">
      <c r="A11" s="257" t="s">
        <v>213</v>
      </c>
      <c r="B11" s="258"/>
      <c r="C11" s="258"/>
      <c r="D11" s="258"/>
      <c r="E11" s="258"/>
      <c r="F11" s="259"/>
      <c r="G11" s="26">
        <v>4</v>
      </c>
      <c r="H11" s="45">
        <v>0</v>
      </c>
      <c r="I11" s="45">
        <v>0</v>
      </c>
    </row>
    <row r="12" spans="1:9" ht="23.25" customHeight="1">
      <c r="A12" s="257" t="s">
        <v>214</v>
      </c>
      <c r="B12" s="258"/>
      <c r="C12" s="258"/>
      <c r="D12" s="258"/>
      <c r="E12" s="258"/>
      <c r="F12" s="259"/>
      <c r="G12" s="26">
        <v>5</v>
      </c>
      <c r="H12" s="45">
        <v>0</v>
      </c>
      <c r="I12" s="45">
        <v>0</v>
      </c>
    </row>
    <row r="13" spans="1:9" ht="12.75" customHeight="1">
      <c r="A13" s="257" t="s">
        <v>215</v>
      </c>
      <c r="B13" s="258"/>
      <c r="C13" s="258"/>
      <c r="D13" s="258"/>
      <c r="E13" s="258"/>
      <c r="F13" s="259"/>
      <c r="G13" s="26">
        <v>6</v>
      </c>
      <c r="H13" s="45">
        <v>-1578109</v>
      </c>
      <c r="I13" s="45">
        <v>-437525</v>
      </c>
    </row>
    <row r="14" spans="1:9" ht="12.75" customHeight="1">
      <c r="A14" s="257" t="s">
        <v>216</v>
      </c>
      <c r="B14" s="258"/>
      <c r="C14" s="258"/>
      <c r="D14" s="258"/>
      <c r="E14" s="258"/>
      <c r="F14" s="259"/>
      <c r="G14" s="26">
        <v>7</v>
      </c>
      <c r="H14" s="45">
        <v>52734</v>
      </c>
      <c r="I14" s="45">
        <v>46657</v>
      </c>
    </row>
    <row r="15" spans="1:9" ht="12.75" customHeight="1">
      <c r="A15" s="257" t="s">
        <v>217</v>
      </c>
      <c r="B15" s="258"/>
      <c r="C15" s="258"/>
      <c r="D15" s="258"/>
      <c r="E15" s="258"/>
      <c r="F15" s="259"/>
      <c r="G15" s="26">
        <v>8</v>
      </c>
      <c r="H15" s="45">
        <v>0</v>
      </c>
      <c r="I15" s="45">
        <v>0</v>
      </c>
    </row>
    <row r="16" spans="1:9" ht="12.75" customHeight="1">
      <c r="A16" s="257" t="s">
        <v>218</v>
      </c>
      <c r="B16" s="258"/>
      <c r="C16" s="258"/>
      <c r="D16" s="258"/>
      <c r="E16" s="258"/>
      <c r="F16" s="259"/>
      <c r="G16" s="26">
        <v>9</v>
      </c>
      <c r="H16" s="45">
        <v>-1499131</v>
      </c>
      <c r="I16" s="45">
        <v>624159</v>
      </c>
    </row>
    <row r="17" spans="1:9" ht="24.75" customHeight="1">
      <c r="A17" s="257" t="s">
        <v>219</v>
      </c>
      <c r="B17" s="258"/>
      <c r="C17" s="258"/>
      <c r="D17" s="258"/>
      <c r="E17" s="258"/>
      <c r="F17" s="259"/>
      <c r="G17" s="26">
        <v>10</v>
      </c>
      <c r="H17" s="45">
        <v>0</v>
      </c>
      <c r="I17" s="45">
        <v>0</v>
      </c>
    </row>
    <row r="18" spans="1:9" ht="27.75" customHeight="1">
      <c r="A18" s="236" t="s">
        <v>390</v>
      </c>
      <c r="B18" s="237"/>
      <c r="C18" s="237"/>
      <c r="D18" s="237"/>
      <c r="E18" s="237"/>
      <c r="F18" s="238"/>
      <c r="G18" s="25">
        <v>11</v>
      </c>
      <c r="H18" s="44">
        <f>H8+H9</f>
        <v>124442471</v>
      </c>
      <c r="I18" s="44">
        <f>I8+I9</f>
        <v>132377948</v>
      </c>
    </row>
    <row r="19" spans="1:9" ht="12.75" customHeight="1">
      <c r="A19" s="260" t="s">
        <v>220</v>
      </c>
      <c r="B19" s="261"/>
      <c r="C19" s="261"/>
      <c r="D19" s="261"/>
      <c r="E19" s="261"/>
      <c r="F19" s="262"/>
      <c r="G19" s="25">
        <v>12</v>
      </c>
      <c r="H19" s="44">
        <f>H20+H21+H22+H23</f>
        <v>-75491399</v>
      </c>
      <c r="I19" s="44">
        <f>I20+I21+I22+I23</f>
        <v>-20683449</v>
      </c>
    </row>
    <row r="20" spans="1:9" ht="12.75" customHeight="1">
      <c r="A20" s="257" t="s">
        <v>221</v>
      </c>
      <c r="B20" s="258"/>
      <c r="C20" s="258"/>
      <c r="D20" s="258"/>
      <c r="E20" s="258"/>
      <c r="F20" s="259"/>
      <c r="G20" s="26">
        <v>13</v>
      </c>
      <c r="H20" s="45">
        <v>-61900892</v>
      </c>
      <c r="I20" s="45">
        <v>-27472698</v>
      </c>
    </row>
    <row r="21" spans="1:9" ht="12.75" customHeight="1">
      <c r="A21" s="257" t="s">
        <v>222</v>
      </c>
      <c r="B21" s="258"/>
      <c r="C21" s="258"/>
      <c r="D21" s="258"/>
      <c r="E21" s="258"/>
      <c r="F21" s="259"/>
      <c r="G21" s="26">
        <v>14</v>
      </c>
      <c r="H21" s="45">
        <v>5433367</v>
      </c>
      <c r="I21" s="45">
        <v>852821</v>
      </c>
    </row>
    <row r="22" spans="1:9" ht="12.75" customHeight="1">
      <c r="A22" s="257" t="s">
        <v>223</v>
      </c>
      <c r="B22" s="258"/>
      <c r="C22" s="258"/>
      <c r="D22" s="258"/>
      <c r="E22" s="258"/>
      <c r="F22" s="259"/>
      <c r="G22" s="26">
        <v>15</v>
      </c>
      <c r="H22" s="45">
        <v>519139</v>
      </c>
      <c r="I22" s="45">
        <v>-1242505</v>
      </c>
    </row>
    <row r="23" spans="1:9" ht="12.75" customHeight="1">
      <c r="A23" s="257" t="s">
        <v>224</v>
      </c>
      <c r="B23" s="258"/>
      <c r="C23" s="258"/>
      <c r="D23" s="258"/>
      <c r="E23" s="258"/>
      <c r="F23" s="259"/>
      <c r="G23" s="26">
        <v>16</v>
      </c>
      <c r="H23" s="45">
        <v>-19543013</v>
      </c>
      <c r="I23" s="45">
        <v>7178933</v>
      </c>
    </row>
    <row r="24" spans="1:9" ht="12.75" customHeight="1">
      <c r="A24" s="236" t="s">
        <v>225</v>
      </c>
      <c r="B24" s="237"/>
      <c r="C24" s="237"/>
      <c r="D24" s="237"/>
      <c r="E24" s="237"/>
      <c r="F24" s="238"/>
      <c r="G24" s="25">
        <v>17</v>
      </c>
      <c r="H24" s="44">
        <f>H18+H19</f>
        <v>48951072</v>
      </c>
      <c r="I24" s="44">
        <f>I18+I19</f>
        <v>111694499</v>
      </c>
    </row>
    <row r="25" spans="1:9" ht="12.75" customHeight="1">
      <c r="A25" s="248" t="s">
        <v>226</v>
      </c>
      <c r="B25" s="249"/>
      <c r="C25" s="249"/>
      <c r="D25" s="249"/>
      <c r="E25" s="249"/>
      <c r="F25" s="250"/>
      <c r="G25" s="26">
        <v>18</v>
      </c>
      <c r="H25" s="45">
        <v>-1228</v>
      </c>
      <c r="I25" s="45">
        <v>0</v>
      </c>
    </row>
    <row r="26" spans="1:9" ht="12.75" customHeight="1">
      <c r="A26" s="248" t="s">
        <v>227</v>
      </c>
      <c r="B26" s="249"/>
      <c r="C26" s="249"/>
      <c r="D26" s="249"/>
      <c r="E26" s="249"/>
      <c r="F26" s="250"/>
      <c r="G26" s="26">
        <v>19</v>
      </c>
      <c r="H26" s="45">
        <v>-15975930</v>
      </c>
      <c r="I26" s="45">
        <v>-14802370</v>
      </c>
    </row>
    <row r="27" spans="1:9" ht="25.5" customHeight="1">
      <c r="A27" s="239" t="s">
        <v>228</v>
      </c>
      <c r="B27" s="240"/>
      <c r="C27" s="240"/>
      <c r="D27" s="240"/>
      <c r="E27" s="240"/>
      <c r="F27" s="241"/>
      <c r="G27" s="27">
        <v>20</v>
      </c>
      <c r="H27" s="46">
        <f>H24+H25+H26</f>
        <v>32973914</v>
      </c>
      <c r="I27" s="46">
        <f>I24+I25+I26</f>
        <v>96892129</v>
      </c>
    </row>
    <row r="28" spans="1:9" ht="12">
      <c r="A28" s="242" t="s">
        <v>229</v>
      </c>
      <c r="B28" s="243"/>
      <c r="C28" s="243"/>
      <c r="D28" s="243"/>
      <c r="E28" s="243"/>
      <c r="F28" s="243"/>
      <c r="G28" s="243"/>
      <c r="H28" s="243"/>
      <c r="I28" s="244"/>
    </row>
    <row r="29" spans="1:9" ht="30" customHeight="1">
      <c r="A29" s="245" t="s">
        <v>230</v>
      </c>
      <c r="B29" s="246"/>
      <c r="C29" s="246"/>
      <c r="D29" s="246"/>
      <c r="E29" s="246"/>
      <c r="F29" s="247"/>
      <c r="G29" s="24">
        <v>21</v>
      </c>
      <c r="H29" s="47">
        <v>0</v>
      </c>
      <c r="I29" s="47">
        <v>0</v>
      </c>
    </row>
    <row r="30" spans="1:9" ht="12.75" customHeight="1">
      <c r="A30" s="248" t="s">
        <v>231</v>
      </c>
      <c r="B30" s="249"/>
      <c r="C30" s="249"/>
      <c r="D30" s="249"/>
      <c r="E30" s="249"/>
      <c r="F30" s="250"/>
      <c r="G30" s="26">
        <v>22</v>
      </c>
      <c r="H30" s="48">
        <v>0</v>
      </c>
      <c r="I30" s="48">
        <v>0</v>
      </c>
    </row>
    <row r="31" spans="1:9" ht="12.75" customHeight="1">
      <c r="A31" s="248" t="s">
        <v>232</v>
      </c>
      <c r="B31" s="249"/>
      <c r="C31" s="249"/>
      <c r="D31" s="249"/>
      <c r="E31" s="249"/>
      <c r="F31" s="250"/>
      <c r="G31" s="26">
        <v>23</v>
      </c>
      <c r="H31" s="48">
        <v>1759025</v>
      </c>
      <c r="I31" s="48">
        <v>535721</v>
      </c>
    </row>
    <row r="32" spans="1:9" ht="12.75" customHeight="1">
      <c r="A32" s="248" t="s">
        <v>233</v>
      </c>
      <c r="B32" s="249"/>
      <c r="C32" s="249"/>
      <c r="D32" s="249"/>
      <c r="E32" s="249"/>
      <c r="F32" s="250"/>
      <c r="G32" s="26">
        <v>24</v>
      </c>
      <c r="H32" s="48">
        <v>0</v>
      </c>
      <c r="I32" s="48">
        <v>0</v>
      </c>
    </row>
    <row r="33" spans="1:9" ht="12.75" customHeight="1">
      <c r="A33" s="248" t="s">
        <v>234</v>
      </c>
      <c r="B33" s="249"/>
      <c r="C33" s="249"/>
      <c r="D33" s="249"/>
      <c r="E33" s="249"/>
      <c r="F33" s="250"/>
      <c r="G33" s="26">
        <v>25</v>
      </c>
      <c r="H33" s="48">
        <v>0</v>
      </c>
      <c r="I33" s="48">
        <v>0</v>
      </c>
    </row>
    <row r="34" spans="1:9" ht="12.75" customHeight="1">
      <c r="A34" s="248" t="s">
        <v>235</v>
      </c>
      <c r="B34" s="249"/>
      <c r="C34" s="249"/>
      <c r="D34" s="249"/>
      <c r="E34" s="249"/>
      <c r="F34" s="250"/>
      <c r="G34" s="26">
        <v>26</v>
      </c>
      <c r="H34" s="48">
        <v>63591342</v>
      </c>
      <c r="I34" s="48">
        <v>0</v>
      </c>
    </row>
    <row r="35" spans="1:9" ht="26.25" customHeight="1">
      <c r="A35" s="236" t="s">
        <v>236</v>
      </c>
      <c r="B35" s="237"/>
      <c r="C35" s="237"/>
      <c r="D35" s="237"/>
      <c r="E35" s="237"/>
      <c r="F35" s="238"/>
      <c r="G35" s="25">
        <v>27</v>
      </c>
      <c r="H35" s="49">
        <f>H29+H30+H31+H32+H33+H34</f>
        <v>65350367</v>
      </c>
      <c r="I35" s="49">
        <f>I29+I30+I31+I32+I33+I34</f>
        <v>535721</v>
      </c>
    </row>
    <row r="36" spans="1:9" ht="22.5" customHeight="1">
      <c r="A36" s="248" t="s">
        <v>237</v>
      </c>
      <c r="B36" s="249"/>
      <c r="C36" s="249"/>
      <c r="D36" s="249"/>
      <c r="E36" s="249"/>
      <c r="F36" s="250"/>
      <c r="G36" s="26">
        <v>28</v>
      </c>
      <c r="H36" s="48">
        <v>-60475419</v>
      </c>
      <c r="I36" s="48">
        <v>-110716812</v>
      </c>
    </row>
    <row r="37" spans="1:9" ht="12.75" customHeight="1">
      <c r="A37" s="248" t="s">
        <v>238</v>
      </c>
      <c r="B37" s="249"/>
      <c r="C37" s="249"/>
      <c r="D37" s="249"/>
      <c r="E37" s="249"/>
      <c r="F37" s="250"/>
      <c r="G37" s="26">
        <v>29</v>
      </c>
      <c r="H37" s="48">
        <v>0</v>
      </c>
      <c r="I37" s="48">
        <v>0</v>
      </c>
    </row>
    <row r="38" spans="1:9" ht="12.75" customHeight="1">
      <c r="A38" s="248" t="s">
        <v>239</v>
      </c>
      <c r="B38" s="249"/>
      <c r="C38" s="249"/>
      <c r="D38" s="249"/>
      <c r="E38" s="249"/>
      <c r="F38" s="250"/>
      <c r="G38" s="26">
        <v>30</v>
      </c>
      <c r="H38" s="48">
        <v>0</v>
      </c>
      <c r="I38" s="48">
        <v>0</v>
      </c>
    </row>
    <row r="39" spans="1:9" ht="12.75" customHeight="1">
      <c r="A39" s="248" t="s">
        <v>240</v>
      </c>
      <c r="B39" s="249"/>
      <c r="C39" s="249"/>
      <c r="D39" s="249"/>
      <c r="E39" s="249"/>
      <c r="F39" s="250"/>
      <c r="G39" s="26">
        <v>31</v>
      </c>
      <c r="H39" s="48">
        <v>0</v>
      </c>
      <c r="I39" s="48">
        <v>0</v>
      </c>
    </row>
    <row r="40" spans="1:9" ht="12.75" customHeight="1">
      <c r="A40" s="248" t="s">
        <v>241</v>
      </c>
      <c r="B40" s="249"/>
      <c r="C40" s="249"/>
      <c r="D40" s="249"/>
      <c r="E40" s="249"/>
      <c r="F40" s="250"/>
      <c r="G40" s="26">
        <v>32</v>
      </c>
      <c r="H40" s="48">
        <v>0</v>
      </c>
      <c r="I40" s="48">
        <v>-26361239</v>
      </c>
    </row>
    <row r="41" spans="1:9" ht="24" customHeight="1">
      <c r="A41" s="236" t="s">
        <v>242</v>
      </c>
      <c r="B41" s="237"/>
      <c r="C41" s="237"/>
      <c r="D41" s="237"/>
      <c r="E41" s="237"/>
      <c r="F41" s="238"/>
      <c r="G41" s="25">
        <v>33</v>
      </c>
      <c r="H41" s="49">
        <f>H36+H37+H38+H39+H40</f>
        <v>-60475419</v>
      </c>
      <c r="I41" s="49">
        <f>I36+I37+I38+I39+I40</f>
        <v>-137078051</v>
      </c>
    </row>
    <row r="42" spans="1:9" ht="29.25" customHeight="1">
      <c r="A42" s="239" t="s">
        <v>243</v>
      </c>
      <c r="B42" s="240"/>
      <c r="C42" s="240"/>
      <c r="D42" s="240"/>
      <c r="E42" s="240"/>
      <c r="F42" s="241"/>
      <c r="G42" s="27">
        <v>34</v>
      </c>
      <c r="H42" s="50">
        <f>H35+H41</f>
        <v>4874948</v>
      </c>
      <c r="I42" s="50">
        <f>I35+I41</f>
        <v>-136542330</v>
      </c>
    </row>
    <row r="43" spans="1:9" ht="12">
      <c r="A43" s="242" t="s">
        <v>244</v>
      </c>
      <c r="B43" s="243"/>
      <c r="C43" s="243"/>
      <c r="D43" s="243"/>
      <c r="E43" s="243"/>
      <c r="F43" s="243"/>
      <c r="G43" s="243"/>
      <c r="H43" s="243"/>
      <c r="I43" s="244"/>
    </row>
    <row r="44" spans="1:9" ht="12.75" customHeight="1">
      <c r="A44" s="245" t="s">
        <v>245</v>
      </c>
      <c r="B44" s="246"/>
      <c r="C44" s="246"/>
      <c r="D44" s="246"/>
      <c r="E44" s="246"/>
      <c r="F44" s="247"/>
      <c r="G44" s="24">
        <v>35</v>
      </c>
      <c r="H44" s="47">
        <v>0</v>
      </c>
      <c r="I44" s="47">
        <v>0</v>
      </c>
    </row>
    <row r="45" spans="1:9" ht="24.75" customHeight="1">
      <c r="A45" s="248" t="s">
        <v>246</v>
      </c>
      <c r="B45" s="249"/>
      <c r="C45" s="249"/>
      <c r="D45" s="249"/>
      <c r="E45" s="249"/>
      <c r="F45" s="250"/>
      <c r="G45" s="26">
        <v>36</v>
      </c>
      <c r="H45" s="48">
        <v>0</v>
      </c>
      <c r="I45" s="48">
        <v>0</v>
      </c>
    </row>
    <row r="46" spans="1:9" ht="12.75" customHeight="1">
      <c r="A46" s="248" t="s">
        <v>247</v>
      </c>
      <c r="B46" s="249"/>
      <c r="C46" s="249"/>
      <c r="D46" s="249"/>
      <c r="E46" s="249"/>
      <c r="F46" s="250"/>
      <c r="G46" s="26">
        <v>37</v>
      </c>
      <c r="H46" s="48">
        <v>0</v>
      </c>
      <c r="I46" s="48">
        <v>0</v>
      </c>
    </row>
    <row r="47" spans="1:9" ht="12.75" customHeight="1">
      <c r="A47" s="248" t="s">
        <v>248</v>
      </c>
      <c r="B47" s="249"/>
      <c r="C47" s="249"/>
      <c r="D47" s="249"/>
      <c r="E47" s="249"/>
      <c r="F47" s="250"/>
      <c r="G47" s="26">
        <v>38</v>
      </c>
      <c r="H47" s="48">
        <v>0</v>
      </c>
      <c r="I47" s="48">
        <v>0</v>
      </c>
    </row>
    <row r="48" spans="1:9" ht="21.75" customHeight="1">
      <c r="A48" s="236" t="s">
        <v>249</v>
      </c>
      <c r="B48" s="237"/>
      <c r="C48" s="237"/>
      <c r="D48" s="237"/>
      <c r="E48" s="237"/>
      <c r="F48" s="238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48" t="s">
        <v>389</v>
      </c>
      <c r="B49" s="249"/>
      <c r="C49" s="249"/>
      <c r="D49" s="249"/>
      <c r="E49" s="249"/>
      <c r="F49" s="250"/>
      <c r="G49" s="26">
        <v>40</v>
      </c>
      <c r="H49" s="48">
        <v>0</v>
      </c>
      <c r="I49" s="48">
        <v>0</v>
      </c>
    </row>
    <row r="50" spans="1:9" ht="12.75" customHeight="1">
      <c r="A50" s="248" t="s">
        <v>250</v>
      </c>
      <c r="B50" s="249"/>
      <c r="C50" s="249"/>
      <c r="D50" s="249"/>
      <c r="E50" s="249"/>
      <c r="F50" s="250"/>
      <c r="G50" s="26">
        <v>41</v>
      </c>
      <c r="H50" s="48">
        <v>0</v>
      </c>
      <c r="I50" s="48">
        <v>0</v>
      </c>
    </row>
    <row r="51" spans="1:9" ht="12.75" customHeight="1">
      <c r="A51" s="248" t="s">
        <v>251</v>
      </c>
      <c r="B51" s="249"/>
      <c r="C51" s="249"/>
      <c r="D51" s="249"/>
      <c r="E51" s="249"/>
      <c r="F51" s="250"/>
      <c r="G51" s="26">
        <v>42</v>
      </c>
      <c r="H51" s="48">
        <v>-614434</v>
      </c>
      <c r="I51" s="48">
        <v>-577068</v>
      </c>
    </row>
    <row r="52" spans="1:9" ht="22.5" customHeight="1">
      <c r="A52" s="248" t="s">
        <v>252</v>
      </c>
      <c r="B52" s="249"/>
      <c r="C52" s="249"/>
      <c r="D52" s="249"/>
      <c r="E52" s="249"/>
      <c r="F52" s="250"/>
      <c r="G52" s="26">
        <v>43</v>
      </c>
      <c r="H52" s="48">
        <v>0</v>
      </c>
      <c r="I52" s="48">
        <v>0</v>
      </c>
    </row>
    <row r="53" spans="1:9" ht="12.75" customHeight="1">
      <c r="A53" s="248" t="s">
        <v>253</v>
      </c>
      <c r="B53" s="249"/>
      <c r="C53" s="249"/>
      <c r="D53" s="249"/>
      <c r="E53" s="249"/>
      <c r="F53" s="250"/>
      <c r="G53" s="26">
        <v>44</v>
      </c>
      <c r="H53" s="48">
        <v>0</v>
      </c>
      <c r="I53" s="48">
        <v>0</v>
      </c>
    </row>
    <row r="54" spans="1:9" ht="30" customHeight="1">
      <c r="A54" s="236" t="s">
        <v>254</v>
      </c>
      <c r="B54" s="237"/>
      <c r="C54" s="237"/>
      <c r="D54" s="237"/>
      <c r="E54" s="237"/>
      <c r="F54" s="238"/>
      <c r="G54" s="25">
        <v>45</v>
      </c>
      <c r="H54" s="49">
        <f>H49+H50+H51+H52+H53</f>
        <v>-614434</v>
      </c>
      <c r="I54" s="49">
        <f>I49+I50+I51+I52+I53</f>
        <v>-577068</v>
      </c>
    </row>
    <row r="55" spans="1:9" ht="29.25" customHeight="1">
      <c r="A55" s="251" t="s">
        <v>255</v>
      </c>
      <c r="B55" s="252"/>
      <c r="C55" s="252"/>
      <c r="D55" s="252"/>
      <c r="E55" s="252"/>
      <c r="F55" s="253"/>
      <c r="G55" s="25">
        <v>46</v>
      </c>
      <c r="H55" s="49">
        <f>H48+H54</f>
        <v>-614434</v>
      </c>
      <c r="I55" s="49">
        <f>I48+I54</f>
        <v>-577068</v>
      </c>
    </row>
    <row r="56" spans="1:9" ht="12">
      <c r="A56" s="248" t="s">
        <v>256</v>
      </c>
      <c r="B56" s="249"/>
      <c r="C56" s="249"/>
      <c r="D56" s="249"/>
      <c r="E56" s="249"/>
      <c r="F56" s="250"/>
      <c r="G56" s="26">
        <v>47</v>
      </c>
      <c r="H56" s="48">
        <v>-3409703</v>
      </c>
      <c r="I56" s="48">
        <v>-179184</v>
      </c>
    </row>
    <row r="57" spans="1:9" ht="26.25" customHeight="1">
      <c r="A57" s="251" t="s">
        <v>257</v>
      </c>
      <c r="B57" s="252"/>
      <c r="C57" s="252"/>
      <c r="D57" s="252"/>
      <c r="E57" s="252"/>
      <c r="F57" s="253"/>
      <c r="G57" s="25">
        <v>48</v>
      </c>
      <c r="H57" s="49">
        <f>H27+H42+H55+H56</f>
        <v>33824725</v>
      </c>
      <c r="I57" s="49">
        <f>I27+I42+I55+I56</f>
        <v>-40406453</v>
      </c>
    </row>
    <row r="58" spans="1:9" ht="12">
      <c r="A58" s="254" t="s">
        <v>258</v>
      </c>
      <c r="B58" s="255"/>
      <c r="C58" s="255"/>
      <c r="D58" s="255"/>
      <c r="E58" s="255"/>
      <c r="F58" s="256"/>
      <c r="G58" s="26">
        <v>49</v>
      </c>
      <c r="H58" s="48">
        <v>441471164</v>
      </c>
      <c r="I58" s="48">
        <v>416404017</v>
      </c>
    </row>
    <row r="59" spans="1:9" ht="30.75" customHeight="1">
      <c r="A59" s="239" t="s">
        <v>259</v>
      </c>
      <c r="B59" s="240"/>
      <c r="C59" s="240"/>
      <c r="D59" s="240"/>
      <c r="E59" s="240"/>
      <c r="F59" s="241"/>
      <c r="G59" s="27">
        <v>50</v>
      </c>
      <c r="H59" s="50">
        <f>H57+H58</f>
        <v>475295889</v>
      </c>
      <c r="I59" s="50">
        <f>I57+I58</f>
        <v>375997564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8" sqref="I8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3" t="s">
        <v>260</v>
      </c>
      <c r="B1" s="264"/>
      <c r="C1" s="264"/>
      <c r="D1" s="264"/>
      <c r="E1" s="264"/>
      <c r="F1" s="264"/>
      <c r="G1" s="264"/>
      <c r="H1" s="264"/>
      <c r="I1" s="264"/>
    </row>
    <row r="2" spans="1:9" ht="12.75" customHeight="1">
      <c r="A2" s="223" t="s">
        <v>450</v>
      </c>
      <c r="B2" s="199"/>
      <c r="C2" s="199"/>
      <c r="D2" s="199"/>
      <c r="E2" s="199"/>
      <c r="F2" s="199"/>
      <c r="G2" s="199"/>
      <c r="H2" s="199"/>
      <c r="I2" s="199"/>
    </row>
    <row r="3" spans="1:9" ht="12">
      <c r="A3" s="274" t="s">
        <v>355</v>
      </c>
      <c r="B3" s="275"/>
      <c r="C3" s="275"/>
      <c r="D3" s="275"/>
      <c r="E3" s="275"/>
      <c r="F3" s="275"/>
      <c r="G3" s="275"/>
      <c r="H3" s="275"/>
      <c r="I3" s="275"/>
    </row>
    <row r="4" spans="1:9" ht="12">
      <c r="A4" s="265" t="s">
        <v>457</v>
      </c>
      <c r="B4" s="203"/>
      <c r="C4" s="203"/>
      <c r="D4" s="203"/>
      <c r="E4" s="203"/>
      <c r="F4" s="203"/>
      <c r="G4" s="203"/>
      <c r="H4" s="203"/>
      <c r="I4" s="204"/>
    </row>
    <row r="5" spans="1:9" ht="22.5" thickBot="1">
      <c r="A5" s="268" t="s">
        <v>2</v>
      </c>
      <c r="B5" s="269"/>
      <c r="C5" s="269"/>
      <c r="D5" s="269"/>
      <c r="E5" s="269"/>
      <c r="F5" s="270"/>
      <c r="G5" s="22" t="s">
        <v>107</v>
      </c>
      <c r="H5" s="41" t="s">
        <v>380</v>
      </c>
      <c r="I5" s="41" t="s">
        <v>347</v>
      </c>
    </row>
    <row r="6" spans="1:9" ht="12">
      <c r="A6" s="271">
        <v>1</v>
      </c>
      <c r="B6" s="272"/>
      <c r="C6" s="272"/>
      <c r="D6" s="272"/>
      <c r="E6" s="272"/>
      <c r="F6" s="273"/>
      <c r="G6" s="28">
        <v>2</v>
      </c>
      <c r="H6" s="42" t="s">
        <v>207</v>
      </c>
      <c r="I6" s="42" t="s">
        <v>208</v>
      </c>
    </row>
    <row r="7" spans="1:9" ht="12">
      <c r="A7" s="282" t="s">
        <v>209</v>
      </c>
      <c r="B7" s="283"/>
      <c r="C7" s="283"/>
      <c r="D7" s="283"/>
      <c r="E7" s="283"/>
      <c r="F7" s="283"/>
      <c r="G7" s="283"/>
      <c r="H7" s="283"/>
      <c r="I7" s="284"/>
    </row>
    <row r="8" spans="1:9" ht="12">
      <c r="A8" s="285" t="s">
        <v>261</v>
      </c>
      <c r="B8" s="285"/>
      <c r="C8" s="285"/>
      <c r="D8" s="285"/>
      <c r="E8" s="285"/>
      <c r="F8" s="285"/>
      <c r="G8" s="29">
        <v>1</v>
      </c>
      <c r="H8" s="52">
        <v>0</v>
      </c>
      <c r="I8" s="52">
        <v>0</v>
      </c>
    </row>
    <row r="9" spans="1:9" ht="12">
      <c r="A9" s="280" t="s">
        <v>262</v>
      </c>
      <c r="B9" s="280"/>
      <c r="C9" s="280"/>
      <c r="D9" s="280"/>
      <c r="E9" s="280"/>
      <c r="F9" s="280"/>
      <c r="G9" s="30">
        <v>2</v>
      </c>
      <c r="H9" s="53">
        <v>0</v>
      </c>
      <c r="I9" s="52">
        <v>0</v>
      </c>
    </row>
    <row r="10" spans="1:9" ht="12">
      <c r="A10" s="280" t="s">
        <v>263</v>
      </c>
      <c r="B10" s="280"/>
      <c r="C10" s="280"/>
      <c r="D10" s="280"/>
      <c r="E10" s="280"/>
      <c r="F10" s="280"/>
      <c r="G10" s="30">
        <v>3</v>
      </c>
      <c r="H10" s="53">
        <v>0</v>
      </c>
      <c r="I10" s="52">
        <v>0</v>
      </c>
    </row>
    <row r="11" spans="1:9" ht="12">
      <c r="A11" s="280" t="s">
        <v>264</v>
      </c>
      <c r="B11" s="280"/>
      <c r="C11" s="280"/>
      <c r="D11" s="280"/>
      <c r="E11" s="280"/>
      <c r="F11" s="280"/>
      <c r="G11" s="30">
        <v>4</v>
      </c>
      <c r="H11" s="53">
        <v>0</v>
      </c>
      <c r="I11" s="52">
        <v>0</v>
      </c>
    </row>
    <row r="12" spans="1:9" ht="12">
      <c r="A12" s="280" t="s">
        <v>265</v>
      </c>
      <c r="B12" s="280"/>
      <c r="C12" s="280"/>
      <c r="D12" s="280"/>
      <c r="E12" s="280"/>
      <c r="F12" s="280"/>
      <c r="G12" s="30">
        <v>5</v>
      </c>
      <c r="H12" s="53">
        <v>0</v>
      </c>
      <c r="I12" s="52">
        <v>0</v>
      </c>
    </row>
    <row r="13" spans="1:9" ht="12">
      <c r="A13" s="280" t="s">
        <v>266</v>
      </c>
      <c r="B13" s="280"/>
      <c r="C13" s="280"/>
      <c r="D13" s="280"/>
      <c r="E13" s="280"/>
      <c r="F13" s="280"/>
      <c r="G13" s="30">
        <v>6</v>
      </c>
      <c r="H13" s="53">
        <v>0</v>
      </c>
      <c r="I13" s="52">
        <v>0</v>
      </c>
    </row>
    <row r="14" spans="1:9" ht="12">
      <c r="A14" s="280" t="s">
        <v>267</v>
      </c>
      <c r="B14" s="280"/>
      <c r="C14" s="280"/>
      <c r="D14" s="280"/>
      <c r="E14" s="280"/>
      <c r="F14" s="280"/>
      <c r="G14" s="30">
        <v>7</v>
      </c>
      <c r="H14" s="53">
        <v>0</v>
      </c>
      <c r="I14" s="52">
        <v>0</v>
      </c>
    </row>
    <row r="15" spans="1:9" ht="12">
      <c r="A15" s="280" t="s">
        <v>268</v>
      </c>
      <c r="B15" s="280"/>
      <c r="C15" s="280"/>
      <c r="D15" s="280"/>
      <c r="E15" s="280"/>
      <c r="F15" s="280"/>
      <c r="G15" s="30">
        <v>8</v>
      </c>
      <c r="H15" s="53">
        <v>0</v>
      </c>
      <c r="I15" s="52">
        <v>0</v>
      </c>
    </row>
    <row r="16" spans="1:9" ht="12">
      <c r="A16" s="278" t="s">
        <v>269</v>
      </c>
      <c r="B16" s="278"/>
      <c r="C16" s="278"/>
      <c r="D16" s="278"/>
      <c r="E16" s="278"/>
      <c r="F16" s="278"/>
      <c r="G16" s="31">
        <v>9</v>
      </c>
      <c r="H16" s="54">
        <f>SUM(H8:H15)</f>
        <v>0</v>
      </c>
      <c r="I16" s="54">
        <f>SUM(I8:I15)</f>
        <v>0</v>
      </c>
    </row>
    <row r="17" spans="1:9" ht="12">
      <c r="A17" s="280" t="s">
        <v>270</v>
      </c>
      <c r="B17" s="280"/>
      <c r="C17" s="280"/>
      <c r="D17" s="280"/>
      <c r="E17" s="280"/>
      <c r="F17" s="280"/>
      <c r="G17" s="30">
        <v>10</v>
      </c>
      <c r="H17" s="53">
        <v>0</v>
      </c>
      <c r="I17" s="53">
        <v>0</v>
      </c>
    </row>
    <row r="18" spans="1:9" ht="12">
      <c r="A18" s="280" t="s">
        <v>271</v>
      </c>
      <c r="B18" s="280"/>
      <c r="C18" s="280"/>
      <c r="D18" s="280"/>
      <c r="E18" s="280"/>
      <c r="F18" s="280"/>
      <c r="G18" s="30">
        <v>11</v>
      </c>
      <c r="H18" s="53">
        <v>0</v>
      </c>
      <c r="I18" s="53">
        <v>0</v>
      </c>
    </row>
    <row r="19" spans="1:9" ht="27" customHeight="1">
      <c r="A19" s="276" t="s">
        <v>272</v>
      </c>
      <c r="B19" s="276"/>
      <c r="C19" s="276"/>
      <c r="D19" s="276"/>
      <c r="E19" s="276"/>
      <c r="F19" s="276"/>
      <c r="G19" s="32">
        <v>12</v>
      </c>
      <c r="H19" s="55">
        <f>H16+H17+H18</f>
        <v>0</v>
      </c>
      <c r="I19" s="55">
        <f>I16+I17+I18</f>
        <v>0</v>
      </c>
    </row>
    <row r="20" spans="1:9" ht="12">
      <c r="A20" s="282" t="s">
        <v>229</v>
      </c>
      <c r="B20" s="283"/>
      <c r="C20" s="283"/>
      <c r="D20" s="283"/>
      <c r="E20" s="283"/>
      <c r="F20" s="283"/>
      <c r="G20" s="283"/>
      <c r="H20" s="283"/>
      <c r="I20" s="284"/>
    </row>
    <row r="21" spans="1:9" ht="26.25" customHeight="1">
      <c r="A21" s="285" t="s">
        <v>273</v>
      </c>
      <c r="B21" s="285"/>
      <c r="C21" s="285"/>
      <c r="D21" s="285"/>
      <c r="E21" s="285"/>
      <c r="F21" s="285"/>
      <c r="G21" s="29">
        <v>13</v>
      </c>
      <c r="H21" s="52">
        <v>0</v>
      </c>
      <c r="I21" s="52">
        <v>0</v>
      </c>
    </row>
    <row r="22" spans="1:9" ht="12">
      <c r="A22" s="280" t="s">
        <v>274</v>
      </c>
      <c r="B22" s="280"/>
      <c r="C22" s="280"/>
      <c r="D22" s="280"/>
      <c r="E22" s="280"/>
      <c r="F22" s="280"/>
      <c r="G22" s="30">
        <v>14</v>
      </c>
      <c r="H22" s="52">
        <v>0</v>
      </c>
      <c r="I22" s="52">
        <v>0</v>
      </c>
    </row>
    <row r="23" spans="1:9" ht="12">
      <c r="A23" s="280" t="s">
        <v>275</v>
      </c>
      <c r="B23" s="280"/>
      <c r="C23" s="280"/>
      <c r="D23" s="280"/>
      <c r="E23" s="280"/>
      <c r="F23" s="280"/>
      <c r="G23" s="30">
        <v>15</v>
      </c>
      <c r="H23" s="52">
        <v>0</v>
      </c>
      <c r="I23" s="52">
        <v>0</v>
      </c>
    </row>
    <row r="24" spans="1:9" ht="12">
      <c r="A24" s="280" t="s">
        <v>276</v>
      </c>
      <c r="B24" s="280"/>
      <c r="C24" s="280"/>
      <c r="D24" s="280"/>
      <c r="E24" s="280"/>
      <c r="F24" s="280"/>
      <c r="G24" s="30">
        <v>16</v>
      </c>
      <c r="H24" s="52">
        <v>0</v>
      </c>
      <c r="I24" s="52">
        <v>0</v>
      </c>
    </row>
    <row r="25" spans="1:9" ht="12">
      <c r="A25" s="280" t="s">
        <v>277</v>
      </c>
      <c r="B25" s="280"/>
      <c r="C25" s="280"/>
      <c r="D25" s="280"/>
      <c r="E25" s="280"/>
      <c r="F25" s="280"/>
      <c r="G25" s="30">
        <v>17</v>
      </c>
      <c r="H25" s="52">
        <v>0</v>
      </c>
      <c r="I25" s="52">
        <v>0</v>
      </c>
    </row>
    <row r="26" spans="1:9" ht="12">
      <c r="A26" s="280" t="s">
        <v>278</v>
      </c>
      <c r="B26" s="280"/>
      <c r="C26" s="280"/>
      <c r="D26" s="280"/>
      <c r="E26" s="280"/>
      <c r="F26" s="280"/>
      <c r="G26" s="30">
        <v>18</v>
      </c>
      <c r="H26" s="52">
        <v>0</v>
      </c>
      <c r="I26" s="52">
        <v>0</v>
      </c>
    </row>
    <row r="27" spans="1:9" ht="24" customHeight="1">
      <c r="A27" s="278" t="s">
        <v>279</v>
      </c>
      <c r="B27" s="278"/>
      <c r="C27" s="278"/>
      <c r="D27" s="278"/>
      <c r="E27" s="278"/>
      <c r="F27" s="278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80" t="s">
        <v>280</v>
      </c>
      <c r="B28" s="280"/>
      <c r="C28" s="280"/>
      <c r="D28" s="280"/>
      <c r="E28" s="280"/>
      <c r="F28" s="280"/>
      <c r="G28" s="30">
        <v>20</v>
      </c>
      <c r="H28" s="53">
        <v>0</v>
      </c>
      <c r="I28" s="53">
        <v>0</v>
      </c>
    </row>
    <row r="29" spans="1:9" ht="12">
      <c r="A29" s="280" t="s">
        <v>281</v>
      </c>
      <c r="B29" s="280"/>
      <c r="C29" s="280"/>
      <c r="D29" s="280"/>
      <c r="E29" s="280"/>
      <c r="F29" s="280"/>
      <c r="G29" s="30">
        <v>21</v>
      </c>
      <c r="H29" s="53">
        <v>0</v>
      </c>
      <c r="I29" s="53">
        <v>0</v>
      </c>
    </row>
    <row r="30" spans="1:9" ht="12">
      <c r="A30" s="280" t="s">
        <v>282</v>
      </c>
      <c r="B30" s="280"/>
      <c r="C30" s="280"/>
      <c r="D30" s="280"/>
      <c r="E30" s="280"/>
      <c r="F30" s="280"/>
      <c r="G30" s="30">
        <v>22</v>
      </c>
      <c r="H30" s="53">
        <v>0</v>
      </c>
      <c r="I30" s="53">
        <v>0</v>
      </c>
    </row>
    <row r="31" spans="1:9" ht="12">
      <c r="A31" s="280" t="s">
        <v>283</v>
      </c>
      <c r="B31" s="280"/>
      <c r="C31" s="280"/>
      <c r="D31" s="280"/>
      <c r="E31" s="280"/>
      <c r="F31" s="280"/>
      <c r="G31" s="30">
        <v>23</v>
      </c>
      <c r="H31" s="53">
        <v>0</v>
      </c>
      <c r="I31" s="53">
        <v>0</v>
      </c>
    </row>
    <row r="32" spans="1:9" ht="12">
      <c r="A32" s="280" t="s">
        <v>284</v>
      </c>
      <c r="B32" s="280"/>
      <c r="C32" s="280"/>
      <c r="D32" s="280"/>
      <c r="E32" s="280"/>
      <c r="F32" s="280"/>
      <c r="G32" s="30">
        <v>24</v>
      </c>
      <c r="H32" s="53">
        <v>0</v>
      </c>
      <c r="I32" s="53">
        <v>0</v>
      </c>
    </row>
    <row r="33" spans="1:9" ht="25.5" customHeight="1">
      <c r="A33" s="278" t="s">
        <v>285</v>
      </c>
      <c r="B33" s="278"/>
      <c r="C33" s="278"/>
      <c r="D33" s="278"/>
      <c r="E33" s="278"/>
      <c r="F33" s="278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6" t="s">
        <v>286</v>
      </c>
      <c r="B34" s="276"/>
      <c r="C34" s="276"/>
      <c r="D34" s="276"/>
      <c r="E34" s="276"/>
      <c r="F34" s="276"/>
      <c r="G34" s="32">
        <v>26</v>
      </c>
      <c r="H34" s="55">
        <f>H27+H33</f>
        <v>0</v>
      </c>
      <c r="I34" s="55">
        <f>I27+I33</f>
        <v>0</v>
      </c>
    </row>
    <row r="35" spans="1:9" ht="12">
      <c r="A35" s="282" t="s">
        <v>244</v>
      </c>
      <c r="B35" s="283"/>
      <c r="C35" s="283"/>
      <c r="D35" s="283"/>
      <c r="E35" s="283"/>
      <c r="F35" s="283"/>
      <c r="G35" s="283">
        <v>0</v>
      </c>
      <c r="H35" s="283"/>
      <c r="I35" s="284"/>
    </row>
    <row r="36" spans="1:9" ht="12">
      <c r="A36" s="286" t="s">
        <v>287</v>
      </c>
      <c r="B36" s="286"/>
      <c r="C36" s="286"/>
      <c r="D36" s="286"/>
      <c r="E36" s="286"/>
      <c r="F36" s="286"/>
      <c r="G36" s="29">
        <v>27</v>
      </c>
      <c r="H36" s="52">
        <v>0</v>
      </c>
      <c r="I36" s="52">
        <v>0</v>
      </c>
    </row>
    <row r="37" spans="1:9" ht="24.75" customHeight="1">
      <c r="A37" s="277" t="s">
        <v>288</v>
      </c>
      <c r="B37" s="277"/>
      <c r="C37" s="277"/>
      <c r="D37" s="277"/>
      <c r="E37" s="277"/>
      <c r="F37" s="277"/>
      <c r="G37" s="30">
        <v>28</v>
      </c>
      <c r="H37" s="52">
        <v>0</v>
      </c>
      <c r="I37" s="52">
        <v>0</v>
      </c>
    </row>
    <row r="38" spans="1:9" ht="12">
      <c r="A38" s="277" t="s">
        <v>289</v>
      </c>
      <c r="B38" s="277"/>
      <c r="C38" s="277"/>
      <c r="D38" s="277"/>
      <c r="E38" s="277"/>
      <c r="F38" s="277"/>
      <c r="G38" s="30">
        <v>29</v>
      </c>
      <c r="H38" s="52">
        <v>0</v>
      </c>
      <c r="I38" s="52">
        <v>0</v>
      </c>
    </row>
    <row r="39" spans="1:9" ht="12">
      <c r="A39" s="277" t="s">
        <v>290</v>
      </c>
      <c r="B39" s="277"/>
      <c r="C39" s="277"/>
      <c r="D39" s="277"/>
      <c r="E39" s="277"/>
      <c r="F39" s="277"/>
      <c r="G39" s="30">
        <v>30</v>
      </c>
      <c r="H39" s="52">
        <v>0</v>
      </c>
      <c r="I39" s="52">
        <v>0</v>
      </c>
    </row>
    <row r="40" spans="1:9" ht="25.5" customHeight="1">
      <c r="A40" s="278" t="s">
        <v>291</v>
      </c>
      <c r="B40" s="278"/>
      <c r="C40" s="278"/>
      <c r="D40" s="278"/>
      <c r="E40" s="278"/>
      <c r="F40" s="278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7" t="s">
        <v>292</v>
      </c>
      <c r="B41" s="277"/>
      <c r="C41" s="277"/>
      <c r="D41" s="277"/>
      <c r="E41" s="277"/>
      <c r="F41" s="277"/>
      <c r="G41" s="30">
        <v>32</v>
      </c>
      <c r="H41" s="53">
        <v>0</v>
      </c>
      <c r="I41" s="53">
        <v>0</v>
      </c>
    </row>
    <row r="42" spans="1:9" ht="12">
      <c r="A42" s="277" t="s">
        <v>293</v>
      </c>
      <c r="B42" s="277"/>
      <c r="C42" s="277"/>
      <c r="D42" s="277"/>
      <c r="E42" s="277"/>
      <c r="F42" s="277"/>
      <c r="G42" s="30">
        <v>33</v>
      </c>
      <c r="H42" s="53">
        <v>0</v>
      </c>
      <c r="I42" s="53">
        <v>0</v>
      </c>
    </row>
    <row r="43" spans="1:9" ht="12">
      <c r="A43" s="277" t="s">
        <v>294</v>
      </c>
      <c r="B43" s="277"/>
      <c r="C43" s="277"/>
      <c r="D43" s="277"/>
      <c r="E43" s="277"/>
      <c r="F43" s="277"/>
      <c r="G43" s="30">
        <v>34</v>
      </c>
      <c r="H43" s="53">
        <v>0</v>
      </c>
      <c r="I43" s="53">
        <v>0</v>
      </c>
    </row>
    <row r="44" spans="1:9" ht="21" customHeight="1">
      <c r="A44" s="277" t="s">
        <v>295</v>
      </c>
      <c r="B44" s="277"/>
      <c r="C44" s="277"/>
      <c r="D44" s="277"/>
      <c r="E44" s="277"/>
      <c r="F44" s="277"/>
      <c r="G44" s="30">
        <v>35</v>
      </c>
      <c r="H44" s="53">
        <v>0</v>
      </c>
      <c r="I44" s="53">
        <v>0</v>
      </c>
    </row>
    <row r="45" spans="1:9" ht="12">
      <c r="A45" s="277" t="s">
        <v>296</v>
      </c>
      <c r="B45" s="277"/>
      <c r="C45" s="277"/>
      <c r="D45" s="277"/>
      <c r="E45" s="277"/>
      <c r="F45" s="277"/>
      <c r="G45" s="30">
        <v>36</v>
      </c>
      <c r="H45" s="53">
        <v>0</v>
      </c>
      <c r="I45" s="53">
        <v>0</v>
      </c>
    </row>
    <row r="46" spans="1:9" ht="22.5" customHeight="1">
      <c r="A46" s="278" t="s">
        <v>297</v>
      </c>
      <c r="B46" s="278"/>
      <c r="C46" s="278"/>
      <c r="D46" s="278"/>
      <c r="E46" s="278"/>
      <c r="F46" s="278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9" t="s">
        <v>298</v>
      </c>
      <c r="B47" s="279"/>
      <c r="C47" s="279"/>
      <c r="D47" s="279"/>
      <c r="E47" s="279"/>
      <c r="F47" s="279"/>
      <c r="G47" s="31">
        <v>38</v>
      </c>
      <c r="H47" s="54">
        <f>H46+H40</f>
        <v>0</v>
      </c>
      <c r="I47" s="54">
        <f>I46+I40</f>
        <v>0</v>
      </c>
    </row>
    <row r="48" spans="1:9" ht="12">
      <c r="A48" s="280" t="s">
        <v>299</v>
      </c>
      <c r="B48" s="280"/>
      <c r="C48" s="280"/>
      <c r="D48" s="280"/>
      <c r="E48" s="280"/>
      <c r="F48" s="280"/>
      <c r="G48" s="30">
        <v>39</v>
      </c>
      <c r="H48" s="53">
        <v>0</v>
      </c>
      <c r="I48" s="53">
        <v>0</v>
      </c>
    </row>
    <row r="49" spans="1:9" ht="25.5" customHeight="1">
      <c r="A49" s="279" t="s">
        <v>300</v>
      </c>
      <c r="B49" s="279"/>
      <c r="C49" s="279"/>
      <c r="D49" s="279"/>
      <c r="E49" s="279"/>
      <c r="F49" s="279"/>
      <c r="G49" s="31">
        <v>40</v>
      </c>
      <c r="H49" s="54">
        <f>H19+H34+H47+H48</f>
        <v>0</v>
      </c>
      <c r="I49" s="54">
        <f>I19+I34+I47+I48</f>
        <v>0</v>
      </c>
    </row>
    <row r="50" spans="1:9" ht="12">
      <c r="A50" s="281" t="s">
        <v>258</v>
      </c>
      <c r="B50" s="281"/>
      <c r="C50" s="281"/>
      <c r="D50" s="281"/>
      <c r="E50" s="281"/>
      <c r="F50" s="281"/>
      <c r="G50" s="30">
        <v>41</v>
      </c>
      <c r="H50" s="53">
        <v>0</v>
      </c>
      <c r="I50" s="53">
        <v>0</v>
      </c>
    </row>
    <row r="51" spans="1:9" ht="31.5" customHeight="1">
      <c r="A51" s="276" t="s">
        <v>301</v>
      </c>
      <c r="B51" s="276"/>
      <c r="C51" s="276"/>
      <c r="D51" s="276"/>
      <c r="E51" s="276"/>
      <c r="F51" s="276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A1">
      <selection activeCell="P50" sqref="P50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">
      <c r="A1" s="307" t="s">
        <v>302</v>
      </c>
      <c r="B1" s="308"/>
      <c r="C1" s="308"/>
      <c r="D1" s="308"/>
      <c r="E1" s="308"/>
      <c r="F1" s="308"/>
      <c r="G1" s="308"/>
      <c r="H1" s="308"/>
      <c r="I1" s="308"/>
      <c r="J1" s="308"/>
      <c r="K1" s="56"/>
    </row>
    <row r="2" spans="1:22" ht="15">
      <c r="A2" s="2"/>
      <c r="B2" s="3"/>
      <c r="C2" s="309" t="s">
        <v>303</v>
      </c>
      <c r="D2" s="309"/>
      <c r="E2" s="10">
        <v>43831</v>
      </c>
      <c r="F2" s="4" t="s">
        <v>0</v>
      </c>
      <c r="G2" s="10">
        <v>43921</v>
      </c>
      <c r="H2" s="58"/>
      <c r="I2" s="58"/>
      <c r="J2" s="58"/>
      <c r="K2" s="59"/>
      <c r="V2" s="60" t="s">
        <v>355</v>
      </c>
    </row>
    <row r="3" spans="1:23" ht="13.5" customHeight="1" thickBot="1">
      <c r="A3" s="311" t="s">
        <v>304</v>
      </c>
      <c r="B3" s="312"/>
      <c r="C3" s="312"/>
      <c r="D3" s="312"/>
      <c r="E3" s="312"/>
      <c r="F3" s="312"/>
      <c r="G3" s="315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300" t="s">
        <v>307</v>
      </c>
    </row>
    <row r="4" spans="1:23" ht="52.5" thickBot="1">
      <c r="A4" s="313"/>
      <c r="B4" s="314"/>
      <c r="C4" s="314"/>
      <c r="D4" s="314"/>
      <c r="E4" s="314"/>
      <c r="F4" s="314"/>
      <c r="G4" s="31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9"/>
      <c r="W4" s="301"/>
    </row>
    <row r="5" spans="1:23" ht="21">
      <c r="A5" s="302">
        <v>1</v>
      </c>
      <c r="B5" s="303"/>
      <c r="C5" s="303"/>
      <c r="D5" s="303"/>
      <c r="E5" s="303"/>
      <c r="F5" s="30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">
      <c r="A6" s="304" t="s">
        <v>322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ht="12">
      <c r="A7" s="296" t="s">
        <v>374</v>
      </c>
      <c r="B7" s="296"/>
      <c r="C7" s="296"/>
      <c r="D7" s="296"/>
      <c r="E7" s="296"/>
      <c r="F7" s="296"/>
      <c r="G7" s="6">
        <v>1</v>
      </c>
      <c r="H7" s="65">
        <v>2952437940</v>
      </c>
      <c r="I7" s="65">
        <v>53585</v>
      </c>
      <c r="J7" s="65">
        <v>82016572</v>
      </c>
      <c r="K7" s="65">
        <v>0</v>
      </c>
      <c r="L7" s="65">
        <v>0</v>
      </c>
      <c r="M7" s="65">
        <v>0</v>
      </c>
      <c r="N7" s="65">
        <v>375257746</v>
      </c>
      <c r="O7" s="65">
        <v>0</v>
      </c>
      <c r="P7" s="65">
        <v>0</v>
      </c>
      <c r="Q7" s="65">
        <v>0</v>
      </c>
      <c r="R7" s="65">
        <v>0</v>
      </c>
      <c r="S7" s="65">
        <v>464367786</v>
      </c>
      <c r="T7" s="65">
        <v>304141188</v>
      </c>
      <c r="U7" s="66">
        <f>H7+I7+J7+K7-L7+M7+N7+O7+P7+Q7+R7+S7+T7</f>
        <v>4178274817</v>
      </c>
      <c r="V7" s="65">
        <v>0</v>
      </c>
      <c r="W7" s="66">
        <f>U7+V7</f>
        <v>4178274817</v>
      </c>
    </row>
    <row r="8" spans="1:23" ht="12">
      <c r="A8" s="289" t="s">
        <v>323</v>
      </c>
      <c r="B8" s="289"/>
      <c r="C8" s="289"/>
      <c r="D8" s="289"/>
      <c r="E8" s="289"/>
      <c r="F8" s="289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">
      <c r="A9" s="289" t="s">
        <v>324</v>
      </c>
      <c r="B9" s="289"/>
      <c r="C9" s="289"/>
      <c r="D9" s="289"/>
      <c r="E9" s="289"/>
      <c r="F9" s="289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10" t="s">
        <v>375</v>
      </c>
      <c r="B10" s="310"/>
      <c r="C10" s="310"/>
      <c r="D10" s="310"/>
      <c r="E10" s="310"/>
      <c r="F10" s="310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82016572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375257746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464367786</v>
      </c>
      <c r="T10" s="66">
        <f t="shared" si="0"/>
        <v>304141188</v>
      </c>
      <c r="U10" s="66">
        <f t="shared" si="0"/>
        <v>4178274817</v>
      </c>
      <c r="V10" s="66">
        <f t="shared" si="0"/>
        <v>0</v>
      </c>
      <c r="W10" s="66">
        <f t="shared" si="0"/>
        <v>4178274817</v>
      </c>
    </row>
    <row r="11" spans="1:23" ht="12">
      <c r="A11" s="289" t="s">
        <v>325</v>
      </c>
      <c r="B11" s="289"/>
      <c r="C11" s="289"/>
      <c r="D11" s="289"/>
      <c r="E11" s="289"/>
      <c r="F11" s="289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261965205</v>
      </c>
      <c r="U11" s="66">
        <f>H11+I11+J11+K11-L11+M11+N11+O11+P11+Q11+R11+S11+T11</f>
        <v>261965205</v>
      </c>
      <c r="V11" s="65">
        <v>0</v>
      </c>
      <c r="W11" s="66">
        <f aca="true" t="shared" si="1" ref="W11:W28">U11+V11</f>
        <v>261965205</v>
      </c>
    </row>
    <row r="12" spans="1:23" ht="12">
      <c r="A12" s="289" t="s">
        <v>326</v>
      </c>
      <c r="B12" s="289"/>
      <c r="C12" s="289"/>
      <c r="D12" s="289"/>
      <c r="E12" s="289"/>
      <c r="F12" s="289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9" t="s">
        <v>327</v>
      </c>
      <c r="B13" s="289"/>
      <c r="C13" s="289"/>
      <c r="D13" s="289"/>
      <c r="E13" s="289"/>
      <c r="F13" s="289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9" t="s">
        <v>328</v>
      </c>
      <c r="B14" s="289"/>
      <c r="C14" s="289"/>
      <c r="D14" s="289"/>
      <c r="E14" s="289"/>
      <c r="F14" s="289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">
      <c r="A15" s="289" t="s">
        <v>329</v>
      </c>
      <c r="B15" s="289"/>
      <c r="C15" s="289"/>
      <c r="D15" s="289"/>
      <c r="E15" s="289"/>
      <c r="F15" s="289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9" t="s">
        <v>330</v>
      </c>
      <c r="B16" s="289"/>
      <c r="C16" s="289"/>
      <c r="D16" s="289"/>
      <c r="E16" s="289"/>
      <c r="F16" s="289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9" t="s">
        <v>331</v>
      </c>
      <c r="B17" s="289"/>
      <c r="C17" s="289"/>
      <c r="D17" s="289"/>
      <c r="E17" s="289"/>
      <c r="F17" s="289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">
      <c r="A18" s="289" t="s">
        <v>332</v>
      </c>
      <c r="B18" s="289"/>
      <c r="C18" s="289"/>
      <c r="D18" s="289"/>
      <c r="E18" s="289"/>
      <c r="F18" s="289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">
      <c r="A19" s="289" t="s">
        <v>333</v>
      </c>
      <c r="B19" s="289"/>
      <c r="C19" s="289"/>
      <c r="D19" s="289"/>
      <c r="E19" s="289"/>
      <c r="F19" s="289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">
      <c r="A20" s="289" t="s">
        <v>334</v>
      </c>
      <c r="B20" s="289"/>
      <c r="C20" s="289"/>
      <c r="D20" s="289"/>
      <c r="E20" s="289"/>
      <c r="F20" s="289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9" t="s">
        <v>335</v>
      </c>
      <c r="B21" s="289"/>
      <c r="C21" s="289"/>
      <c r="D21" s="289"/>
      <c r="E21" s="289"/>
      <c r="F21" s="289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9" t="s">
        <v>336</v>
      </c>
      <c r="B22" s="289"/>
      <c r="C22" s="289"/>
      <c r="D22" s="289"/>
      <c r="E22" s="289"/>
      <c r="F22" s="289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9" t="s">
        <v>337</v>
      </c>
      <c r="B23" s="289"/>
      <c r="C23" s="289"/>
      <c r="D23" s="289"/>
      <c r="E23" s="289"/>
      <c r="F23" s="289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">
      <c r="A24" s="289" t="s">
        <v>338</v>
      </c>
      <c r="B24" s="289"/>
      <c r="C24" s="289"/>
      <c r="D24" s="289"/>
      <c r="E24" s="289"/>
      <c r="F24" s="289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">
      <c r="A25" s="289" t="s">
        <v>339</v>
      </c>
      <c r="B25" s="289"/>
      <c r="C25" s="289"/>
      <c r="D25" s="289"/>
      <c r="E25" s="289"/>
      <c r="F25" s="289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-86567899</v>
      </c>
      <c r="U25" s="66">
        <f t="shared" si="2"/>
        <v>-86567899</v>
      </c>
      <c r="V25" s="65">
        <v>0</v>
      </c>
      <c r="W25" s="66">
        <f t="shared" si="1"/>
        <v>-86567899</v>
      </c>
    </row>
    <row r="26" spans="1:23" ht="12">
      <c r="A26" s="289" t="s">
        <v>340</v>
      </c>
      <c r="B26" s="289"/>
      <c r="C26" s="289"/>
      <c r="D26" s="289"/>
      <c r="E26" s="289"/>
      <c r="F26" s="289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-24995</v>
      </c>
      <c r="U26" s="66">
        <f t="shared" si="2"/>
        <v>-24995</v>
      </c>
      <c r="V26" s="65">
        <v>0</v>
      </c>
      <c r="W26" s="66">
        <f t="shared" si="1"/>
        <v>-24995</v>
      </c>
    </row>
    <row r="27" spans="1:23" ht="12">
      <c r="A27" s="289" t="s">
        <v>341</v>
      </c>
      <c r="B27" s="289"/>
      <c r="C27" s="289"/>
      <c r="D27" s="289"/>
      <c r="E27" s="289"/>
      <c r="F27" s="289"/>
      <c r="G27" s="6">
        <v>21</v>
      </c>
      <c r="H27" s="65">
        <v>0</v>
      </c>
      <c r="I27" s="65">
        <v>0</v>
      </c>
      <c r="J27" s="65">
        <v>15187139</v>
      </c>
      <c r="K27" s="65">
        <v>0</v>
      </c>
      <c r="L27" s="65">
        <v>0</v>
      </c>
      <c r="M27" s="65">
        <v>0</v>
      </c>
      <c r="N27" s="65">
        <v>144277995</v>
      </c>
      <c r="O27" s="65">
        <v>0</v>
      </c>
      <c r="P27" s="65">
        <v>0</v>
      </c>
      <c r="Q27" s="65">
        <v>0</v>
      </c>
      <c r="R27" s="65">
        <v>0</v>
      </c>
      <c r="S27" s="65">
        <v>58066998</v>
      </c>
      <c r="T27" s="65">
        <v>-217548294</v>
      </c>
      <c r="U27" s="66">
        <f t="shared" si="2"/>
        <v>-16162</v>
      </c>
      <c r="V27" s="65">
        <v>0</v>
      </c>
      <c r="W27" s="66">
        <f t="shared" si="1"/>
        <v>-16162</v>
      </c>
    </row>
    <row r="28" spans="1:23" ht="12">
      <c r="A28" s="289" t="s">
        <v>342</v>
      </c>
      <c r="B28" s="289"/>
      <c r="C28" s="289"/>
      <c r="D28" s="289"/>
      <c r="E28" s="289"/>
      <c r="F28" s="289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297" t="s">
        <v>376</v>
      </c>
      <c r="B29" s="297"/>
      <c r="C29" s="297"/>
      <c r="D29" s="297"/>
      <c r="E29" s="297"/>
      <c r="F29" s="297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97203711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519535741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522434784</v>
      </c>
      <c r="T29" s="68">
        <f t="shared" si="3"/>
        <v>261965205</v>
      </c>
      <c r="U29" s="68">
        <f t="shared" si="3"/>
        <v>4353630966</v>
      </c>
      <c r="V29" s="68">
        <f t="shared" si="3"/>
        <v>0</v>
      </c>
      <c r="W29" s="68">
        <f t="shared" si="3"/>
        <v>4353630966</v>
      </c>
    </row>
    <row r="30" spans="1:23" ht="12">
      <c r="A30" s="291" t="s">
        <v>343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</row>
    <row r="31" spans="1:23" ht="36.75" customHeight="1">
      <c r="A31" s="293" t="s">
        <v>344</v>
      </c>
      <c r="B31" s="293"/>
      <c r="C31" s="293"/>
      <c r="D31" s="293"/>
      <c r="E31" s="293"/>
      <c r="F31" s="29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293" t="s">
        <v>345</v>
      </c>
      <c r="B32" s="293"/>
      <c r="C32" s="293"/>
      <c r="D32" s="293"/>
      <c r="E32" s="293"/>
      <c r="F32" s="29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261965205</v>
      </c>
      <c r="U32" s="66">
        <f t="shared" si="5"/>
        <v>261965205</v>
      </c>
      <c r="V32" s="66">
        <f t="shared" si="5"/>
        <v>0</v>
      </c>
      <c r="W32" s="66">
        <f t="shared" si="5"/>
        <v>261965205</v>
      </c>
    </row>
    <row r="33" spans="1:23" ht="30.75" customHeight="1">
      <c r="A33" s="294" t="s">
        <v>346</v>
      </c>
      <c r="B33" s="294"/>
      <c r="C33" s="294"/>
      <c r="D33" s="294"/>
      <c r="E33" s="294"/>
      <c r="F33" s="29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15187139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144277995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58066998</v>
      </c>
      <c r="T33" s="68">
        <f t="shared" si="6"/>
        <v>-304141188</v>
      </c>
      <c r="U33" s="68">
        <f t="shared" si="6"/>
        <v>-86609056</v>
      </c>
      <c r="V33" s="68">
        <f t="shared" si="6"/>
        <v>0</v>
      </c>
      <c r="W33" s="68">
        <f t="shared" si="6"/>
        <v>-86609056</v>
      </c>
    </row>
    <row r="34" spans="1:23" ht="12">
      <c r="A34" s="291" t="s">
        <v>347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  <row r="35" spans="1:23" ht="12">
      <c r="A35" s="296" t="s">
        <v>377</v>
      </c>
      <c r="B35" s="296"/>
      <c r="C35" s="296"/>
      <c r="D35" s="296"/>
      <c r="E35" s="296"/>
      <c r="F35" s="296"/>
      <c r="G35" s="6">
        <v>27</v>
      </c>
      <c r="H35" s="65">
        <v>2952437940</v>
      </c>
      <c r="I35" s="65">
        <v>53585</v>
      </c>
      <c r="J35" s="65">
        <v>97203711</v>
      </c>
      <c r="K35" s="65">
        <v>0</v>
      </c>
      <c r="L35" s="65">
        <v>0</v>
      </c>
      <c r="M35" s="65">
        <v>0</v>
      </c>
      <c r="N35" s="65">
        <v>519535741</v>
      </c>
      <c r="O35" s="65">
        <v>0</v>
      </c>
      <c r="P35" s="65">
        <v>0</v>
      </c>
      <c r="Q35" s="65">
        <v>0</v>
      </c>
      <c r="R35" s="65">
        <v>0</v>
      </c>
      <c r="S35" s="65">
        <v>522434784</v>
      </c>
      <c r="T35" s="65">
        <v>261965205</v>
      </c>
      <c r="U35" s="69">
        <f>H35+I35+J35+K35-L35+M35+N35+O35+P35+Q35+R35+S35+T35</f>
        <v>4353630966</v>
      </c>
      <c r="V35" s="65">
        <v>0</v>
      </c>
      <c r="W35" s="69">
        <f>U35+V35</f>
        <v>4353630966</v>
      </c>
    </row>
    <row r="36" spans="1:23" ht="12">
      <c r="A36" s="289" t="s">
        <v>323</v>
      </c>
      <c r="B36" s="289"/>
      <c r="C36" s="289"/>
      <c r="D36" s="289"/>
      <c r="E36" s="289"/>
      <c r="F36" s="289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">
      <c r="A37" s="289" t="s">
        <v>324</v>
      </c>
      <c r="B37" s="289"/>
      <c r="C37" s="289"/>
      <c r="D37" s="289"/>
      <c r="E37" s="289"/>
      <c r="F37" s="289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6" t="s">
        <v>378</v>
      </c>
      <c r="B38" s="296"/>
      <c r="C38" s="296"/>
      <c r="D38" s="296"/>
      <c r="E38" s="296"/>
      <c r="F38" s="296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97203711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519535741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522434784</v>
      </c>
      <c r="T38" s="69">
        <f t="shared" si="7"/>
        <v>261965205</v>
      </c>
      <c r="U38" s="69">
        <f t="shared" si="7"/>
        <v>4353630966</v>
      </c>
      <c r="V38" s="69">
        <f t="shared" si="7"/>
        <v>0</v>
      </c>
      <c r="W38" s="69">
        <f t="shared" si="7"/>
        <v>4353630966</v>
      </c>
    </row>
    <row r="39" spans="1:23" ht="12">
      <c r="A39" s="289" t="s">
        <v>325</v>
      </c>
      <c r="B39" s="289"/>
      <c r="C39" s="289"/>
      <c r="D39" s="289"/>
      <c r="E39" s="289"/>
      <c r="F39" s="289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73596634</v>
      </c>
      <c r="U39" s="69">
        <f aca="true" t="shared" si="8" ref="U39:U56">H39+I39+J39+K39-L39+M39+N39+O39+P39+Q39+R39+S39+T39</f>
        <v>73596634</v>
      </c>
      <c r="V39" s="65">
        <v>0</v>
      </c>
      <c r="W39" s="69">
        <f aca="true" t="shared" si="9" ref="W39:W56">U39+V39</f>
        <v>73596634</v>
      </c>
    </row>
    <row r="40" spans="1:23" ht="12">
      <c r="A40" s="289" t="s">
        <v>326</v>
      </c>
      <c r="B40" s="289"/>
      <c r="C40" s="289"/>
      <c r="D40" s="289"/>
      <c r="E40" s="289"/>
      <c r="F40" s="289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9" t="s">
        <v>348</v>
      </c>
      <c r="B41" s="289"/>
      <c r="C41" s="289"/>
      <c r="D41" s="289"/>
      <c r="E41" s="289"/>
      <c r="F41" s="289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9" t="s">
        <v>328</v>
      </c>
      <c r="B42" s="289"/>
      <c r="C42" s="289"/>
      <c r="D42" s="289"/>
      <c r="E42" s="289"/>
      <c r="F42" s="289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9" t="s">
        <v>329</v>
      </c>
      <c r="B43" s="289"/>
      <c r="C43" s="289"/>
      <c r="D43" s="289"/>
      <c r="E43" s="289"/>
      <c r="F43" s="289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9" t="s">
        <v>330</v>
      </c>
      <c r="B44" s="289"/>
      <c r="C44" s="289"/>
      <c r="D44" s="289"/>
      <c r="E44" s="289"/>
      <c r="F44" s="289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9" t="s">
        <v>349</v>
      </c>
      <c r="B45" s="289"/>
      <c r="C45" s="289"/>
      <c r="D45" s="289"/>
      <c r="E45" s="289"/>
      <c r="F45" s="289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">
      <c r="A46" s="289" t="s">
        <v>332</v>
      </c>
      <c r="B46" s="289"/>
      <c r="C46" s="289"/>
      <c r="D46" s="289"/>
      <c r="E46" s="289"/>
      <c r="F46" s="289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">
      <c r="A47" s="289" t="s">
        <v>333</v>
      </c>
      <c r="B47" s="289"/>
      <c r="C47" s="289"/>
      <c r="D47" s="289"/>
      <c r="E47" s="289"/>
      <c r="F47" s="289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">
      <c r="A48" s="289" t="s">
        <v>334</v>
      </c>
      <c r="B48" s="289"/>
      <c r="C48" s="289"/>
      <c r="D48" s="289"/>
      <c r="E48" s="289"/>
      <c r="F48" s="289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9" t="s">
        <v>350</v>
      </c>
      <c r="B49" s="289"/>
      <c r="C49" s="289"/>
      <c r="D49" s="289"/>
      <c r="E49" s="289"/>
      <c r="F49" s="289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9" t="s">
        <v>336</v>
      </c>
      <c r="B50" s="289"/>
      <c r="C50" s="289"/>
      <c r="D50" s="289"/>
      <c r="E50" s="289"/>
      <c r="F50" s="289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9" t="s">
        <v>351</v>
      </c>
      <c r="B51" s="289"/>
      <c r="C51" s="289"/>
      <c r="D51" s="289"/>
      <c r="E51" s="289"/>
      <c r="F51" s="289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">
      <c r="A52" s="289" t="s">
        <v>338</v>
      </c>
      <c r="B52" s="289"/>
      <c r="C52" s="289"/>
      <c r="D52" s="289"/>
      <c r="E52" s="289"/>
      <c r="F52" s="289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">
      <c r="A53" s="289" t="s">
        <v>339</v>
      </c>
      <c r="B53" s="289"/>
      <c r="C53" s="289"/>
      <c r="D53" s="289"/>
      <c r="E53" s="289"/>
      <c r="F53" s="289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">
      <c r="A54" s="289" t="s">
        <v>340</v>
      </c>
      <c r="B54" s="289"/>
      <c r="C54" s="289"/>
      <c r="D54" s="289"/>
      <c r="E54" s="289"/>
      <c r="F54" s="289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">
      <c r="A55" s="289" t="s">
        <v>341</v>
      </c>
      <c r="B55" s="289"/>
      <c r="C55" s="289"/>
      <c r="D55" s="289"/>
      <c r="E55" s="289"/>
      <c r="F55" s="289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-6189</v>
      </c>
      <c r="O55" s="65">
        <v>0</v>
      </c>
      <c r="P55" s="65">
        <v>0</v>
      </c>
      <c r="Q55" s="65">
        <v>0</v>
      </c>
      <c r="R55" s="65">
        <v>0</v>
      </c>
      <c r="S55" s="65">
        <v>261970665</v>
      </c>
      <c r="T55" s="65">
        <v>-261965205</v>
      </c>
      <c r="U55" s="69">
        <f t="shared" si="8"/>
        <v>-729</v>
      </c>
      <c r="V55" s="65">
        <v>0</v>
      </c>
      <c r="W55" s="69">
        <f t="shared" si="9"/>
        <v>-729</v>
      </c>
    </row>
    <row r="56" spans="1:23" ht="12">
      <c r="A56" s="289" t="s">
        <v>342</v>
      </c>
      <c r="B56" s="289"/>
      <c r="C56" s="289"/>
      <c r="D56" s="289"/>
      <c r="E56" s="289"/>
      <c r="F56" s="289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90" t="s">
        <v>379</v>
      </c>
      <c r="B57" s="290"/>
      <c r="C57" s="290"/>
      <c r="D57" s="290"/>
      <c r="E57" s="290"/>
      <c r="F57" s="290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519529552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784405449</v>
      </c>
      <c r="T57" s="70">
        <f t="shared" si="10"/>
        <v>73596634</v>
      </c>
      <c r="U57" s="70">
        <f t="shared" si="10"/>
        <v>4427226871</v>
      </c>
      <c r="V57" s="70">
        <f t="shared" si="10"/>
        <v>0</v>
      </c>
      <c r="W57" s="70">
        <f t="shared" si="10"/>
        <v>4427226871</v>
      </c>
    </row>
    <row r="58" spans="1:23" ht="12">
      <c r="A58" s="291" t="s">
        <v>343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</row>
    <row r="59" spans="1:23" ht="31.5" customHeight="1">
      <c r="A59" s="287" t="s">
        <v>352</v>
      </c>
      <c r="B59" s="287"/>
      <c r="C59" s="287"/>
      <c r="D59" s="287"/>
      <c r="E59" s="287"/>
      <c r="F59" s="287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287" t="s">
        <v>353</v>
      </c>
      <c r="B60" s="287"/>
      <c r="C60" s="287"/>
      <c r="D60" s="287"/>
      <c r="E60" s="287"/>
      <c r="F60" s="287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73596634</v>
      </c>
      <c r="U60" s="69">
        <f t="shared" si="12"/>
        <v>73596634</v>
      </c>
      <c r="V60" s="69">
        <f t="shared" si="12"/>
        <v>0</v>
      </c>
      <c r="W60" s="69">
        <f t="shared" si="12"/>
        <v>73596634</v>
      </c>
    </row>
    <row r="61" spans="1:23" ht="29.25" customHeight="1">
      <c r="A61" s="288" t="s">
        <v>354</v>
      </c>
      <c r="B61" s="288"/>
      <c r="C61" s="288"/>
      <c r="D61" s="288"/>
      <c r="E61" s="288"/>
      <c r="F61" s="288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-6189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261970665</v>
      </c>
      <c r="T61" s="70">
        <f t="shared" si="13"/>
        <v>-261965205</v>
      </c>
      <c r="U61" s="70">
        <f t="shared" si="13"/>
        <v>-729</v>
      </c>
      <c r="V61" s="70">
        <f t="shared" si="13"/>
        <v>0</v>
      </c>
      <c r="W61" s="70">
        <f t="shared" si="13"/>
        <v>-729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22">
      <selection activeCell="I58" sqref="I58"/>
    </sheetView>
  </sheetViews>
  <sheetFormatPr defaultColWidth="9.140625" defaultRowHeight="12.75"/>
  <sheetData>
    <row r="1" spans="1:9" ht="12" customHeight="1">
      <c r="A1" s="317" t="s">
        <v>458</v>
      </c>
      <c r="B1" s="318"/>
      <c r="C1" s="318"/>
      <c r="D1" s="318"/>
      <c r="E1" s="318"/>
      <c r="F1" s="318"/>
      <c r="G1" s="318"/>
      <c r="H1" s="318"/>
      <c r="I1" s="318"/>
    </row>
    <row r="2" spans="1:9" ht="12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12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" hidden="1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" hidden="1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" hidden="1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" hidden="1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" hidden="1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" hidden="1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" hidden="1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" hidden="1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" hidden="1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" hidden="1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" hidden="1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" hidden="1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 hidden="1">
      <c r="A40" s="318"/>
      <c r="B40" s="318"/>
      <c r="C40" s="318"/>
      <c r="D40" s="318"/>
      <c r="E40" s="318"/>
      <c r="F40" s="318"/>
      <c r="G40" s="318"/>
      <c r="H40" s="318"/>
      <c r="I40" s="318"/>
    </row>
    <row r="42" ht="12">
      <c r="A42" t="s">
        <v>459</v>
      </c>
    </row>
    <row r="43" ht="12">
      <c r="A43" s="128" t="s">
        <v>460</v>
      </c>
    </row>
    <row r="44" ht="12">
      <c r="A44" s="128" t="s">
        <v>461</v>
      </c>
    </row>
    <row r="45" ht="12">
      <c r="A45" s="128" t="s">
        <v>462</v>
      </c>
    </row>
    <row r="46" ht="12">
      <c r="A46" s="128" t="s">
        <v>463</v>
      </c>
    </row>
    <row r="47" ht="12">
      <c r="A47" s="128" t="s">
        <v>464</v>
      </c>
    </row>
    <row r="48" ht="12">
      <c r="A48" s="128" t="s">
        <v>465</v>
      </c>
    </row>
    <row r="49" ht="12">
      <c r="A49" s="128" t="s">
        <v>466</v>
      </c>
    </row>
    <row r="50" ht="12">
      <c r="A50" s="128" t="s">
        <v>467</v>
      </c>
    </row>
    <row r="51" ht="12">
      <c r="A51" s="128" t="s">
        <v>479</v>
      </c>
    </row>
    <row r="52" ht="12">
      <c r="A52" s="128" t="s">
        <v>480</v>
      </c>
    </row>
    <row r="53" ht="12">
      <c r="A53" s="128" t="s">
        <v>481</v>
      </c>
    </row>
    <row r="54" ht="12">
      <c r="A54" s="128" t="s">
        <v>482</v>
      </c>
    </row>
    <row r="55" ht="12">
      <c r="A55" s="128" t="s">
        <v>468</v>
      </c>
    </row>
    <row r="56" ht="12">
      <c r="A56" s="129"/>
    </row>
    <row r="57" ht="12">
      <c r="A57" s="130" t="s">
        <v>469</v>
      </c>
    </row>
    <row r="58" ht="12">
      <c r="A58" s="130" t="s">
        <v>470</v>
      </c>
    </row>
    <row r="59" ht="12">
      <c r="A59" s="128" t="s">
        <v>471</v>
      </c>
    </row>
    <row r="60" ht="12">
      <c r="A60" s="128" t="s">
        <v>472</v>
      </c>
    </row>
    <row r="61" ht="12">
      <c r="A61" s="128" t="s">
        <v>473</v>
      </c>
    </row>
    <row r="63" ht="12">
      <c r="A63" s="128" t="s">
        <v>474</v>
      </c>
    </row>
    <row r="64" ht="12">
      <c r="A64" s="128" t="s">
        <v>475</v>
      </c>
    </row>
    <row r="65" ht="12">
      <c r="A65" t="s">
        <v>476</v>
      </c>
    </row>
    <row r="67" ht="12">
      <c r="A67" s="128" t="s">
        <v>477</v>
      </c>
    </row>
    <row r="68" ht="12">
      <c r="A68" s="128" t="s">
        <v>478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2020-04-28T11:35:36Z</cp:lastPrinted>
  <dcterms:created xsi:type="dcterms:W3CDTF">2008-10-17T11:51:54Z</dcterms:created>
  <dcterms:modified xsi:type="dcterms:W3CDTF">2020-04-30T06:51:52Z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