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0" yWindow="15" windowWidth="12165" windowHeight="8175" activeTab="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5725"/>
</workbook>
</file>

<file path=xl/calcChain.xml><?xml version="1.0" encoding="utf-8"?>
<calcChain xmlns="http://schemas.openxmlformats.org/spreadsheetml/2006/main">
  <c r="K57" i="18"/>
  <c r="K66"/>
  <c r="K67"/>
  <c r="L57"/>
  <c r="L66"/>
  <c r="L67"/>
  <c r="M57"/>
  <c r="M66"/>
  <c r="M67"/>
  <c r="K7"/>
  <c r="K27"/>
  <c r="K42" s="1"/>
  <c r="K12"/>
  <c r="K16"/>
  <c r="K22"/>
  <c r="K33"/>
  <c r="L7"/>
  <c r="L27"/>
  <c r="L42" s="1"/>
  <c r="L12"/>
  <c r="L16"/>
  <c r="L22"/>
  <c r="L33"/>
  <c r="M7"/>
  <c r="M27"/>
  <c r="M42" s="1"/>
  <c r="M12"/>
  <c r="M16"/>
  <c r="M22"/>
  <c r="M33"/>
  <c r="K53" i="21"/>
  <c r="J53"/>
  <c r="K19"/>
  <c r="K20"/>
  <c r="K12"/>
  <c r="K21"/>
  <c r="K32"/>
  <c r="K33"/>
  <c r="K28"/>
  <c r="K34"/>
  <c r="K45"/>
  <c r="K46"/>
  <c r="K39"/>
  <c r="K47"/>
  <c r="J19"/>
  <c r="J12"/>
  <c r="J21"/>
  <c r="J20"/>
  <c r="J32"/>
  <c r="J28"/>
  <c r="J34"/>
  <c r="J33"/>
  <c r="J45"/>
  <c r="J39"/>
  <c r="J47"/>
  <c r="J46"/>
  <c r="K52" i="20"/>
  <c r="J52"/>
  <c r="K18"/>
  <c r="K13"/>
  <c r="K31"/>
  <c r="K27"/>
  <c r="K44"/>
  <c r="K45"/>
  <c r="K38"/>
  <c r="K46"/>
  <c r="J18"/>
  <c r="J13"/>
  <c r="J31"/>
  <c r="J27"/>
  <c r="J33" s="1"/>
  <c r="J44"/>
  <c r="J38"/>
  <c r="J46"/>
  <c r="J45"/>
  <c r="K72" i="19"/>
  <c r="K79"/>
  <c r="K82"/>
  <c r="K86"/>
  <c r="K90"/>
  <c r="K100"/>
  <c r="J72"/>
  <c r="J79"/>
  <c r="J82"/>
  <c r="J86"/>
  <c r="J90"/>
  <c r="J100"/>
  <c r="K9"/>
  <c r="K16"/>
  <c r="K26"/>
  <c r="K35"/>
  <c r="K41"/>
  <c r="K49"/>
  <c r="K56"/>
  <c r="J9"/>
  <c r="J16"/>
  <c r="J26"/>
  <c r="J35"/>
  <c r="J41"/>
  <c r="J49"/>
  <c r="J56"/>
  <c r="J12" i="18"/>
  <c r="J57"/>
  <c r="J66"/>
  <c r="J67"/>
  <c r="J7"/>
  <c r="J27"/>
  <c r="J42" s="1"/>
  <c r="J16"/>
  <c r="J22"/>
  <c r="J33"/>
  <c r="J14" i="17"/>
  <c r="K14"/>
  <c r="J21"/>
  <c r="K21"/>
  <c r="J48" i="21"/>
  <c r="J49"/>
  <c r="K49"/>
  <c r="K48"/>
  <c r="K32" i="20" l="1"/>
  <c r="K33"/>
  <c r="K19"/>
  <c r="K20"/>
  <c r="J32"/>
  <c r="J20"/>
  <c r="J19"/>
  <c r="J47" s="1"/>
  <c r="M10" i="18"/>
  <c r="M43" s="1"/>
  <c r="M46" s="1"/>
  <c r="L10"/>
  <c r="L43" s="1"/>
  <c r="L46" s="1"/>
  <c r="K10"/>
  <c r="K43" s="1"/>
  <c r="K44" s="1"/>
  <c r="K48" s="1"/>
  <c r="J10"/>
  <c r="J43" s="1"/>
  <c r="J45" s="1"/>
  <c r="K69" i="19"/>
  <c r="K114" s="1"/>
  <c r="K40"/>
  <c r="K8"/>
  <c r="J69"/>
  <c r="J114" s="1"/>
  <c r="J40"/>
  <c r="J8"/>
  <c r="K47" i="20" l="1"/>
  <c r="K48"/>
  <c r="J48"/>
  <c r="M44" i="18"/>
  <c r="M48" s="1"/>
  <c r="M45"/>
  <c r="L44"/>
  <c r="L48" s="1"/>
  <c r="L49" s="1"/>
  <c r="L45"/>
  <c r="K46"/>
  <c r="K49"/>
  <c r="K50"/>
  <c r="K45"/>
  <c r="J46"/>
  <c r="J44"/>
  <c r="J48" s="1"/>
  <c r="J49" s="1"/>
  <c r="J50"/>
  <c r="K66" i="19"/>
  <c r="J66"/>
  <c r="M50" i="18" l="1"/>
  <c r="M49"/>
  <c r="L50"/>
</calcChain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<sst xmlns="http://schemas.openxmlformats.org/spreadsheetml/2006/main" count="397" uniqueCount="345">
  <si>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</si>
  <si>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</si>
  <si>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</si>
  <si>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</si>
  <si>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</si>
  <si>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</si>
  <si>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</si>
  <si>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</si>
  <si>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</si>
  <si>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</si>
  <si>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</si>
  <si>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</si>
  <si>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</si>
  <si>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</si>
  <si>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</si>
  <si>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</si>
  <si>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</si>
  <si>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</si>
  <si>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</si>
  <si>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</si>
  <si>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</si>
  <si>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</si>
  <si>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</si>
  <si>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</si>
  <si>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</si>
  <si>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</si>
  <si>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</si>
  <si>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</si>
  <si>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</si>
  <si>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</si>
  <si>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</si>
  <si>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</si>
  <si>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</si>
  <si>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</si>
  <si>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</si>
  <si>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</si>
  <si>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</si>
  <si>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</si>
  <si>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</si>
  <si>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</si>
  <si>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</si>
  <si>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</si>
  <si>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</si>
  <si>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</si>
  <si>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</si>
  <si>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</si>
  <si>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</si>
  <si>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</si>
  <si>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</si>
  <si>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</si>
  <si>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</si>
  <si>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</si>
  <si>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</si>
  <si>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</si>
  <si>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</si>
  <si>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</si>
  <si>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</si>
  <si>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</si>
  <si>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</si>
  <si>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</si>
  <si>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</si>
  <si>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</si>
  <si>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</si>
  <si>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</si>
  <si>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</si>
  <si>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</si>
  <si>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</si>
  <si>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</si>
  <si>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</si>
  <si>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</si>
  <si>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</si>
  <si>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</si>
  <si>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</si>
  <si>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</si>
  <si>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</si>
  <si>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</si>
  <si>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</si>
  <si>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</si>
  <si>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</si>
  <si>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</si>
  <si>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</si>
  <si>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</si>
  <si>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</si>
  <si>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</si>
  <si>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</si>
  <si>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</si>
  <si>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</si>
  <si>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</si>
  <si>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</si>
  <si>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</si>
  <si>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</si>
  <si>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</si>
  <si>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</si>
  <si>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</si>
  <si>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</si>
  <si>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</si>
  <si>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</si>
  <si>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</si>
  <si>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</si>
  <si>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</si>
  <si>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</si>
  <si>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</si>
  <si>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</si>
  <si>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</si>
  <si>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</si>
  <si>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</si>
  <si>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</si>
  <si>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</si>
  <si>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</si>
  <si>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</si>
  <si>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</si>
  <si>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</si>
  <si>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</si>
  <si>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</si>
  <si>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</si>
  <si>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</si>
  <si>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</si>
  <si>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</si>
  <si>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</si>
  <si>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</si>
  <si>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</si>
  <si>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</si>
  <si>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</si>
  <si>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</si>
  <si>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</si>
  <si>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</si>
  <si>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</si>
  <si>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</si>
  <si>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</si>
  <si>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</si>
  <si>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</si>
  <si>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</si>
  <si>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</si>
  <si>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</si>
  <si>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</si>
  <si>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</si>
  <si>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</si>
  <si>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</si>
  <si>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</si>
  <si>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</si>
  <si>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</si>
  <si>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</si>
  <si>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</si>
  <si>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</si>
  <si>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</si>
  <si>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</si>
  <si>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</si>
  <si>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</si>
  <si>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</si>
  <si>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</si>
  <si>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</si>
  <si>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</si>
  <si>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</si>
  <si>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</si>
  <si>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</si>
  <si>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</si>
  <si>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</si>
  <si>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</si>
  <si>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</si>
  <si>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</si>
  <si>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</si>
  <si>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</si>
  <si>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</si>
  <si>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</si>
  <si>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</si>
  <si>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</si>
  <si>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</si>
  <si>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</si>
  <si>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</si>
  <si>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</si>
  <si>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</si>
  <si>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</si>
  <si>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</si>
  <si>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</si>
  <si>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</si>
  <si>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</si>
  <si>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</si>
  <si>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</si>
  <si>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</si>
  <si>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</si>
  <si>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</si>
  <si>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</si>
  <si>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</si>
  <si>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</si>
  <si>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</si>
  <si>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</si>
  <si>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</si>
  <si>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</si>
  <si>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</si>
  <si>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</si>
  <si>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</si>
  <si>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</si>
  <si>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</si>
  <si>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</si>
  <si>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</si>
  <si>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</si>
  <si>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</si>
  <si>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</si>
  <si>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</si>
  <si>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</si>
  <si>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</si>
  <si>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</si>
  <si>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</si>
  <si>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</si>
  <si>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</si>
  <si>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</si>
  <si>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</si>
  <si>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</si>
  <si>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</si>
  <si>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</si>
  <si>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</si>
  <si>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</si>
  <si>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</si>
  <si>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</si>
  <si>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</si>
  <si>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</si>
  <si>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</si>
  <si>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</si>
  <si>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</si>
  <si>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</si>
  <si>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</si>
  <si>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</si>
  <si>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</si>
  <si>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</si>
  <si>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</si>
  <si>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</si>
  <si>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</si>
  <si>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</si>
  <si>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</si>
  <si>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</si>
  <si>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</si>
  <si>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</si>
  <si>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</si>
  <si>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</si>
  <si>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</si>
  <si>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</si>
  <si>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</si>
  <si>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</si>
  <si>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</si>
  <si>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</si>
  <si>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</si>
  <si>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</si>
  <si>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</si>
  <si>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</si>
  <si>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</si>
  <si>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</si>
  <si>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</si>
  <si>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</si>
  <si>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</si>
  <si>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</si>
  <si>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</si>
  <si>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</si>
  <si>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</si>
  <si>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</si>
  <si>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</si>
  <si>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</si>
  <si>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</si>
  <si>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</si>
  <si>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</si>
  <si>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</si>
  <si>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</si>
  <si>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</si>
  <si>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</si>
  <si>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</si>
  <si>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</si>
  <si>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</si>
  <si>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</si>
  <si>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</si>
  <si>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</si>
  <si>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</si>
  <si>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</si>
  <si>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</si>
  <si>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</si>
  <si>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</si>
  <si>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</si>
  <si>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</si>
  <si>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</si>
  <si>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</si>
  <si>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</si>
  <si>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</si>
  <si>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</si>
  <si>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</si>
  <si>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</si>
  <si>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</si>
  <si>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</si>
  <si>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</si>
  <si>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</si>
  <si>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</si>
  <si>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</si>
  <si>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</si>
  <si>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</si>
  <si>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</si>
  <si>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</si>
  <si>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</si>
  <si>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</si>
  <si>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</si>
  <si>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</si>
  <si>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</si>
  <si>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</si>
  <si>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</si>
  <si>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</si>
  <si>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</si>
  <si>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</si>
  <si>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</si>
  <si>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</si>
  <si>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</si>
  <si>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</si>
  <si>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</si>
  <si>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</si>
  <si>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</si>
  <si>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</si>
  <si>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</si>
  <si>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Jadranski naftovod d.d.</t>
  </si>
  <si>
    <t>za razdoblje od  01.01.13</t>
  </si>
  <si>
    <t>31.03.2013.</t>
  </si>
  <si>
    <t>1.1.</t>
  </si>
  <si>
    <t>31.3.2013.</t>
  </si>
  <si>
    <t>u razdoblju 1.1.2013. do 31.03.2013.</t>
  </si>
  <si>
    <t>Obveznik: JADRANSKI NAFTOVOD D.D.</t>
  </si>
  <si>
    <t>stanje na dan 31.03.2013.</t>
  </si>
  <si>
    <t>u razdoblju 1.1.2013. do 31.3.2013.</t>
  </si>
  <si>
    <t>AOP
oznaka</t>
  </si>
  <si>
    <t>DODATAK BILANCI (popunjava poduzetnik koji sastavlja konsolidirani financijski izvještaj)</t>
  </si>
  <si>
    <r>
      <t xml:space="preserve">B)  DUGOTRAJNA IMOVINA </t>
    </r>
    <r>
      <rPr>
        <sz val="10"/>
        <rFont val="Arial"/>
        <family val="2"/>
        <charset val="238"/>
      </rPr>
      <t>(003+010+020+029+033)</t>
    </r>
  </si>
  <si>
    <r>
      <t xml:space="preserve">C)  KRATKOTRAJNA IMOVINA </t>
    </r>
    <r>
      <rPr>
        <sz val="10"/>
        <rFont val="Arial"/>
        <family val="2"/>
        <charset val="238"/>
      </rPr>
      <t>(035+043+050+058)</t>
    </r>
  </si>
  <si>
    <r>
      <t xml:space="preserve">E)  UKUPNO AKTIVA </t>
    </r>
    <r>
      <rPr>
        <sz val="10"/>
        <rFont val="Arial"/>
        <family val="2"/>
        <charset val="238"/>
      </rPr>
      <t>(001+002+034+059)</t>
    </r>
  </si>
  <si>
    <r>
      <t xml:space="preserve">A)  KAPITAL I REZERVE </t>
    </r>
    <r>
      <rPr>
        <sz val="10"/>
        <rFont val="Arial"/>
        <family val="2"/>
        <charset val="238"/>
      </rPr>
      <t>(063+064+065+071+072+075+078)</t>
    </r>
  </si>
  <si>
    <r>
      <t xml:space="preserve">B)  REZERVIRANJA </t>
    </r>
    <r>
      <rPr>
        <sz val="10"/>
        <rFont val="Arial"/>
        <family val="2"/>
        <charset val="238"/>
      </rPr>
      <t>(080 do 082)</t>
    </r>
  </si>
  <si>
    <r>
      <t xml:space="preserve">C)  DUGOROČNE OBVEZE </t>
    </r>
    <r>
      <rPr>
        <sz val="10"/>
        <rFont val="Arial"/>
        <family val="2"/>
        <charset val="238"/>
      </rPr>
      <t>(084 do 092)</t>
    </r>
  </si>
  <si>
    <r>
      <t xml:space="preserve">D)  KRATKOROČNE OBVEZE </t>
    </r>
    <r>
      <rPr>
        <sz val="10"/>
        <rFont val="Arial"/>
        <family val="2"/>
        <charset val="238"/>
      </rPr>
      <t>(094 do 105)</t>
    </r>
  </si>
  <si>
    <r>
      <t xml:space="preserve">F) UKUPNO – PASIVA </t>
    </r>
    <r>
      <rPr>
        <sz val="10"/>
        <rFont val="Arial"/>
        <family val="2"/>
        <charset val="238"/>
      </rPr>
      <t>(062+079+083+093+106)</t>
    </r>
  </si>
  <si>
    <t>03334171</t>
  </si>
  <si>
    <t>080118427</t>
  </si>
  <si>
    <t>89018712265</t>
  </si>
  <si>
    <t>JADRANSKI NAFTOVOD D.D.</t>
  </si>
  <si>
    <t>ZAGREB</t>
  </si>
  <si>
    <t>MIRAMARSKA CESTA 24</t>
  </si>
  <si>
    <t>janaf@janaf.hr</t>
  </si>
  <si>
    <t>www.janaf.hr</t>
  </si>
  <si>
    <t>NE</t>
  </si>
  <si>
    <t>4950</t>
  </si>
  <si>
    <t>MIRJANA MATAIJA</t>
  </si>
  <si>
    <t>013039369</t>
  </si>
  <si>
    <t>013039423</t>
  </si>
  <si>
    <t>DRAGAN KOVAČEVIĆ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</si>
</sst>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000"/>
    <numFmt numFmtId="165" formatCode="0.0%"/>
  </numFmts>
  <fonts count="2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>
      <alignment vertical="top"/>
    </xf>
    <xf numFmtId="0" fontId="7" fillId="0" borderId="0"/>
    <xf numFmtId="0" fontId="10" fillId="0" borderId="0">
      <alignment vertical="top"/>
    </xf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356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3" fillId="0" borderId="0" xfId="2" applyFont="1" applyBorder="1" applyAlignment="1" applyProtection="1">
      <alignment horizontal="right" vertical="center" wrapText="1"/>
      <protection hidden="1"/>
    </xf>
    <xf numFmtId="0" fontId="13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3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0" fillId="0" borderId="0" xfId="4">
      <alignment vertical="top"/>
    </xf>
    <xf numFmtId="0" fontId="10" fillId="0" borderId="0" xfId="4" applyAlignment="1"/>
    <xf numFmtId="0" fontId="18" fillId="0" borderId="0" xfId="4" applyFont="1" applyAlignment="1"/>
    <xf numFmtId="164" fontId="21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1" fillId="0" borderId="6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0" fontId="1" fillId="0" borderId="0" xfId="4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3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0" fillId="0" borderId="0" xfId="4" applyBorder="1" applyAlignment="1"/>
    <xf numFmtId="0" fontId="10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/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25" xfId="0" applyFill="1" applyBorder="1"/>
    <xf numFmtId="0" fontId="19" fillId="2" borderId="0" xfId="4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4" fontId="20" fillId="2" borderId="0" xfId="4" applyNumberFormat="1" applyFont="1" applyFill="1" applyBorder="1" applyAlignment="1" applyProtection="1">
      <alignment horizontal="center" vertical="center"/>
      <protection locked="0" hidden="1"/>
    </xf>
    <xf numFmtId="0" fontId="20" fillId="2" borderId="0" xfId="4" applyFont="1" applyFill="1" applyBorder="1" applyAlignment="1" applyProtection="1">
      <alignment horizontal="center" vertical="center"/>
      <protection hidden="1"/>
    </xf>
    <xf numFmtId="0" fontId="1" fillId="2" borderId="0" xfId="0" applyFont="1" applyFill="1"/>
    <xf numFmtId="43" fontId="2" fillId="0" borderId="1" xfId="5" applyFont="1" applyFill="1" applyBorder="1" applyAlignment="1" applyProtection="1">
      <alignment vertical="center"/>
      <protection hidden="1"/>
    </xf>
    <xf numFmtId="43" fontId="2" fillId="0" borderId="1" xfId="5" applyFont="1" applyFill="1" applyBorder="1" applyAlignment="1" applyProtection="1">
      <alignment vertical="center"/>
      <protection locked="0"/>
    </xf>
    <xf numFmtId="43" fontId="2" fillId="0" borderId="4" xfId="5" applyFont="1" applyFill="1" applyBorder="1" applyAlignment="1" applyProtection="1">
      <alignment vertical="center"/>
      <protection hidden="1"/>
    </xf>
    <xf numFmtId="43" fontId="2" fillId="0" borderId="5" xfId="5" applyFont="1" applyFill="1" applyBorder="1" applyAlignment="1" applyProtection="1">
      <alignment vertical="center"/>
      <protection hidden="1"/>
    </xf>
    <xf numFmtId="43" fontId="2" fillId="0" borderId="5" xfId="5" applyFont="1" applyFill="1" applyBorder="1" applyAlignment="1" applyProtection="1">
      <alignment vertical="center"/>
      <protection locked="0"/>
    </xf>
    <xf numFmtId="43" fontId="8" fillId="0" borderId="5" xfId="5" applyFont="1" applyFill="1" applyBorder="1" applyAlignment="1" applyProtection="1">
      <alignment vertical="center"/>
      <protection hidden="1"/>
    </xf>
    <xf numFmtId="43" fontId="8" fillId="0" borderId="1" xfId="5" applyFont="1" applyFill="1" applyBorder="1" applyAlignment="1" applyProtection="1">
      <alignment vertical="center"/>
      <protection hidden="1"/>
    </xf>
    <xf numFmtId="3" fontId="0" fillId="0" borderId="0" xfId="0" applyNumberFormat="1" applyFill="1"/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164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/>
    <xf numFmtId="164" fontId="9" fillId="0" borderId="4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 applyProtection="1">
      <alignment vertical="center"/>
      <protection locked="0"/>
    </xf>
    <xf numFmtId="3" fontId="9" fillId="0" borderId="6" xfId="0" applyNumberFormat="1" applyFont="1" applyFill="1" applyBorder="1" applyAlignment="1" applyProtection="1">
      <alignment vertical="center"/>
      <protection hidden="1"/>
    </xf>
    <xf numFmtId="164" fontId="9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5" fontId="0" fillId="0" borderId="0" xfId="6" applyNumberFormat="1" applyFont="1" applyFill="1"/>
    <xf numFmtId="165" fontId="0" fillId="0" borderId="0" xfId="0" applyNumberFormat="1" applyFill="1"/>
    <xf numFmtId="165" fontId="1" fillId="0" borderId="0" xfId="6" applyNumberFormat="1" applyFont="1" applyFill="1"/>
    <xf numFmtId="165" fontId="1" fillId="0" borderId="0" xfId="6" applyNumberFormat="1" applyFont="1" applyFill="1" applyBorder="1"/>
    <xf numFmtId="43" fontId="2" fillId="0" borderId="0" xfId="5" applyFont="1" applyFill="1" applyBorder="1" applyAlignment="1" applyProtection="1">
      <alignment vertical="center"/>
      <protection hidden="1"/>
    </xf>
    <xf numFmtId="9" fontId="1" fillId="0" borderId="0" xfId="6" applyFont="1" applyFill="1"/>
    <xf numFmtId="2" fontId="1" fillId="0" borderId="0" xfId="0" applyNumberFormat="1" applyFont="1" applyFill="1"/>
    <xf numFmtId="43" fontId="1" fillId="0" borderId="0" xfId="5" applyFont="1" applyFill="1"/>
    <xf numFmtId="10" fontId="0" fillId="0" borderId="0" xfId="0" applyNumberFormat="1" applyFill="1"/>
    <xf numFmtId="10" fontId="1" fillId="0" borderId="0" xfId="6" applyNumberFormat="1" applyFont="1" applyFill="1"/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14" fillId="0" borderId="18" xfId="1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23" fillId="0" borderId="0" xfId="4" applyFont="1" applyBorder="1" applyAlignment="1" applyProtection="1">
      <alignment horizontal="left"/>
      <protection hidden="1"/>
    </xf>
    <xf numFmtId="0" fontId="24" fillId="0" borderId="0" xfId="4" applyFont="1" applyBorder="1" applyAlignment="1"/>
    <xf numFmtId="0" fontId="15" fillId="0" borderId="0" xfId="4" applyFont="1" applyBorder="1" applyAlignment="1" applyProtection="1">
      <alignment horizontal="left"/>
      <protection hidden="1"/>
    </xf>
    <xf numFmtId="0" fontId="10" fillId="0" borderId="0" xfId="4" applyBorder="1" applyAlignment="1"/>
    <xf numFmtId="0" fontId="10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11" fillId="0" borderId="21" xfId="2" applyFont="1" applyBorder="1" applyAlignment="1"/>
    <xf numFmtId="0" fontId="11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2" fillId="0" borderId="7" xfId="2" applyFont="1" applyBorder="1" applyAlignment="1" applyProtection="1">
      <alignment horizontal="center" vertical="center" wrapText="1"/>
      <protection hidden="1"/>
    </xf>
    <xf numFmtId="0" fontId="12" fillId="0" borderId="0" xfId="2" applyFont="1" applyBorder="1" applyAlignment="1" applyProtection="1">
      <alignment horizontal="center" vertical="center" wrapText="1"/>
      <protection hidden="1"/>
    </xf>
    <xf numFmtId="0" fontId="12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29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 indent="1"/>
    </xf>
    <xf numFmtId="0" fontId="1" fillId="0" borderId="26" xfId="0" applyFont="1" applyFill="1" applyBorder="1" applyAlignment="1">
      <alignment horizontal="left" vertical="center" wrapText="1" indent="1"/>
    </xf>
    <xf numFmtId="0" fontId="1" fillId="0" borderId="27" xfId="0" applyFont="1" applyFill="1" applyBorder="1" applyAlignment="1">
      <alignment horizontal="left" vertical="center" wrapText="1" indent="1"/>
    </xf>
    <xf numFmtId="0" fontId="26" fillId="2" borderId="0" xfId="0" applyFont="1" applyFill="1" applyBorder="1" applyAlignment="1">
      <alignment vertical="center" wrapText="1"/>
    </xf>
    <xf numFmtId="0" fontId="26" fillId="2" borderId="0" xfId="0" applyFont="1" applyFill="1" applyAlignment="1">
      <alignment vertical="center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 applyProtection="1">
      <alignment horizontal="center" vertical="top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26" xfId="0" applyFont="1" applyFill="1" applyBorder="1"/>
    <xf numFmtId="0" fontId="16" fillId="0" borderId="27" xfId="0" applyFont="1" applyFill="1" applyBorder="1"/>
    <xf numFmtId="0" fontId="4" fillId="0" borderId="14" xfId="0" applyFont="1" applyFill="1" applyBorder="1" applyAlignment="1">
      <alignment horizontal="left" vertical="center" wrapText="1"/>
    </xf>
    <xf numFmtId="0" fontId="16" fillId="0" borderId="30" xfId="0" applyFont="1" applyFill="1" applyBorder="1"/>
    <xf numFmtId="0" fontId="16" fillId="0" borderId="31" xfId="0" applyFont="1" applyFill="1" applyBorder="1"/>
    <xf numFmtId="0" fontId="4" fillId="0" borderId="3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19" fillId="2" borderId="0" xfId="4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0" fillId="2" borderId="0" xfId="4" applyFont="1" applyFill="1" applyBorder="1" applyAlignment="1" applyProtection="1">
      <alignment horizontal="center" vertical="center"/>
      <protection hidden="1"/>
    </xf>
    <xf numFmtId="14" fontId="20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2" borderId="0" xfId="4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11" fillId="0" borderId="0" xfId="4" applyFont="1" applyAlignment="1"/>
    <xf numFmtId="0" fontId="17" fillId="0" borderId="0" xfId="4" applyFont="1" applyBorder="1" applyAlignment="1">
      <alignment horizontal="justify" vertical="top" wrapText="1"/>
    </xf>
    <xf numFmtId="0" fontId="10" fillId="0" borderId="0" xfId="4" applyAlignment="1"/>
    <xf numFmtId="0" fontId="5" fillId="0" borderId="19" xfId="2" applyFont="1" applyFill="1" applyBorder="1" applyAlignment="1">
      <alignment horizontal="left" vertical="center"/>
    </xf>
    <xf numFmtId="0" fontId="5" fillId="0" borderId="20" xfId="2" applyFont="1" applyFill="1" applyBorder="1" applyAlignment="1">
      <alignment horizontal="left" vertical="center"/>
    </xf>
    <xf numFmtId="0" fontId="6" fillId="0" borderId="18" xfId="1" applyFill="1" applyBorder="1" applyAlignment="1" applyProtection="1">
      <protection locked="0" hidden="1"/>
    </xf>
  </cellXfs>
  <cellStyles count="7">
    <cellStyle name="Comma" xfId="5" builtinId="3"/>
    <cellStyle name="Hyperlink" xfId="1" builtinId="8"/>
    <cellStyle name="Normal" xfId="0" builtinId="0"/>
    <cellStyle name="Normal_TFI-POD" xfId="2"/>
    <cellStyle name="Obično_Knjiga2" xfId="3"/>
    <cellStyle name="Percent" xfId="6" builtinId="5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anaf.hr/" TargetMode="External"/><Relationship Id="rId1" Type="http://schemas.openxmlformats.org/officeDocument/2006/relationships/hyperlink" Target="mailto:janaf@janaf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topLeftCell="A28" zoomScale="110" zoomScaleNormal="100" zoomScaleSheetLayoutView="100" workbookViewId="0">
      <selection activeCell="C52" sqref="C52:I52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87" t="s">
        <v>240</v>
      </c>
      <c r="B1" s="188"/>
      <c r="C1" s="188"/>
      <c r="D1" s="73"/>
      <c r="E1" s="73"/>
      <c r="F1" s="73"/>
      <c r="G1" s="73"/>
      <c r="H1" s="73"/>
      <c r="I1" s="74"/>
      <c r="J1" s="10"/>
      <c r="K1" s="10"/>
      <c r="L1" s="10"/>
    </row>
    <row r="2" spans="1:12">
      <c r="A2" s="218" t="s">
        <v>241</v>
      </c>
      <c r="B2" s="219"/>
      <c r="C2" s="219"/>
      <c r="D2" s="220"/>
      <c r="E2" s="108" t="s">
        <v>315</v>
      </c>
      <c r="F2" s="12"/>
      <c r="G2" s="13" t="s">
        <v>242</v>
      </c>
      <c r="H2" s="108" t="s">
        <v>316</v>
      </c>
      <c r="I2" s="75"/>
      <c r="J2" s="10"/>
      <c r="K2" s="10"/>
      <c r="L2" s="10"/>
    </row>
    <row r="3" spans="1:12">
      <c r="A3" s="76"/>
      <c r="B3" s="14"/>
      <c r="C3" s="14"/>
      <c r="D3" s="14"/>
      <c r="E3" s="15"/>
      <c r="F3" s="15"/>
      <c r="G3" s="14"/>
      <c r="H3" s="14"/>
      <c r="I3" s="77"/>
      <c r="J3" s="10"/>
      <c r="K3" s="10"/>
      <c r="L3" s="10"/>
    </row>
    <row r="4" spans="1:12" ht="15">
      <c r="A4" s="221" t="s">
        <v>306</v>
      </c>
      <c r="B4" s="222"/>
      <c r="C4" s="222"/>
      <c r="D4" s="222"/>
      <c r="E4" s="222"/>
      <c r="F4" s="222"/>
      <c r="G4" s="222"/>
      <c r="H4" s="222"/>
      <c r="I4" s="223"/>
      <c r="J4" s="10"/>
      <c r="K4" s="10"/>
      <c r="L4" s="10"/>
    </row>
    <row r="5" spans="1:12">
      <c r="A5" s="78"/>
      <c r="B5" s="16"/>
      <c r="C5" s="16"/>
      <c r="D5" s="16"/>
      <c r="E5" s="17"/>
      <c r="F5" s="79"/>
      <c r="G5" s="18"/>
      <c r="H5" s="19"/>
      <c r="I5" s="80"/>
      <c r="J5" s="10"/>
      <c r="K5" s="10"/>
      <c r="L5" s="10"/>
    </row>
    <row r="6" spans="1:12">
      <c r="A6" s="176" t="s">
        <v>243</v>
      </c>
      <c r="B6" s="177"/>
      <c r="C6" s="190" t="s">
        <v>331</v>
      </c>
      <c r="D6" s="191"/>
      <c r="E6" s="29"/>
      <c r="F6" s="29"/>
      <c r="G6" s="29"/>
      <c r="H6" s="29"/>
      <c r="I6" s="81"/>
      <c r="J6" s="10"/>
      <c r="K6" s="10"/>
      <c r="L6" s="10"/>
    </row>
    <row r="7" spans="1:12">
      <c r="A7" s="82"/>
      <c r="B7" s="22"/>
      <c r="C7" s="16"/>
      <c r="D7" s="16"/>
      <c r="E7" s="29"/>
      <c r="F7" s="29"/>
      <c r="G7" s="29"/>
      <c r="H7" s="29"/>
      <c r="I7" s="81"/>
      <c r="J7" s="10"/>
      <c r="K7" s="10"/>
      <c r="L7" s="10"/>
    </row>
    <row r="8" spans="1:12">
      <c r="A8" s="224" t="s">
        <v>244</v>
      </c>
      <c r="B8" s="225"/>
      <c r="C8" s="190" t="s">
        <v>332</v>
      </c>
      <c r="D8" s="191"/>
      <c r="E8" s="29"/>
      <c r="F8" s="29"/>
      <c r="G8" s="29"/>
      <c r="H8" s="29"/>
      <c r="I8" s="83"/>
      <c r="J8" s="10"/>
      <c r="K8" s="10"/>
      <c r="L8" s="10"/>
    </row>
    <row r="9" spans="1:12">
      <c r="A9" s="84"/>
      <c r="B9" s="48"/>
      <c r="C9" s="20"/>
      <c r="D9" s="26"/>
      <c r="E9" s="16"/>
      <c r="F9" s="16"/>
      <c r="G9" s="16"/>
      <c r="H9" s="16"/>
      <c r="I9" s="83"/>
      <c r="J9" s="10"/>
      <c r="K9" s="10"/>
      <c r="L9" s="10"/>
    </row>
    <row r="10" spans="1:12">
      <c r="A10" s="171" t="s">
        <v>245</v>
      </c>
      <c r="B10" s="216"/>
      <c r="C10" s="190" t="s">
        <v>333</v>
      </c>
      <c r="D10" s="191"/>
      <c r="E10" s="16"/>
      <c r="F10" s="16"/>
      <c r="G10" s="16"/>
      <c r="H10" s="16"/>
      <c r="I10" s="83"/>
      <c r="J10" s="10"/>
      <c r="K10" s="10"/>
      <c r="L10" s="10"/>
    </row>
    <row r="11" spans="1:12">
      <c r="A11" s="217"/>
      <c r="B11" s="216"/>
      <c r="C11" s="16"/>
      <c r="D11" s="16"/>
      <c r="E11" s="16"/>
      <c r="F11" s="16"/>
      <c r="G11" s="16"/>
      <c r="H11" s="16"/>
      <c r="I11" s="83"/>
      <c r="J11" s="10"/>
      <c r="K11" s="10"/>
      <c r="L11" s="10"/>
    </row>
    <row r="12" spans="1:12">
      <c r="A12" s="176" t="s">
        <v>246</v>
      </c>
      <c r="B12" s="177"/>
      <c r="C12" s="192" t="s">
        <v>334</v>
      </c>
      <c r="D12" s="353"/>
      <c r="E12" s="353"/>
      <c r="F12" s="353"/>
      <c r="G12" s="353"/>
      <c r="H12" s="353"/>
      <c r="I12" s="354"/>
      <c r="J12" s="10"/>
      <c r="K12" s="10"/>
      <c r="L12" s="10"/>
    </row>
    <row r="13" spans="1:12">
      <c r="A13" s="82"/>
      <c r="B13" s="22"/>
      <c r="C13" s="21"/>
      <c r="D13" s="16"/>
      <c r="E13" s="16"/>
      <c r="F13" s="16"/>
      <c r="G13" s="16"/>
      <c r="H13" s="16"/>
      <c r="I13" s="83"/>
      <c r="J13" s="10"/>
      <c r="K13" s="10"/>
      <c r="L13" s="10"/>
    </row>
    <row r="14" spans="1:12">
      <c r="A14" s="176" t="s">
        <v>247</v>
      </c>
      <c r="B14" s="177"/>
      <c r="C14" s="226">
        <v>10000</v>
      </c>
      <c r="D14" s="227"/>
      <c r="E14" s="16"/>
      <c r="F14" s="192" t="s">
        <v>335</v>
      </c>
      <c r="G14" s="353"/>
      <c r="H14" s="353"/>
      <c r="I14" s="354"/>
      <c r="J14" s="10"/>
      <c r="K14" s="10"/>
      <c r="L14" s="10"/>
    </row>
    <row r="15" spans="1:12">
      <c r="A15" s="82"/>
      <c r="B15" s="22"/>
      <c r="C15" s="16"/>
      <c r="D15" s="16"/>
      <c r="E15" s="16"/>
      <c r="F15" s="16"/>
      <c r="G15" s="16"/>
      <c r="H15" s="16"/>
      <c r="I15" s="83"/>
      <c r="J15" s="10"/>
      <c r="K15" s="10"/>
      <c r="L15" s="10"/>
    </row>
    <row r="16" spans="1:12">
      <c r="A16" s="176" t="s">
        <v>248</v>
      </c>
      <c r="B16" s="177"/>
      <c r="C16" s="192" t="s">
        <v>336</v>
      </c>
      <c r="D16" s="353"/>
      <c r="E16" s="353"/>
      <c r="F16" s="353"/>
      <c r="G16" s="353"/>
      <c r="H16" s="353"/>
      <c r="I16" s="354"/>
      <c r="J16" s="10"/>
      <c r="K16" s="10"/>
      <c r="L16" s="10"/>
    </row>
    <row r="17" spans="1:12">
      <c r="A17" s="82"/>
      <c r="B17" s="22"/>
      <c r="C17" s="16"/>
      <c r="D17" s="16"/>
      <c r="E17" s="16"/>
      <c r="F17" s="16"/>
      <c r="G17" s="16"/>
      <c r="H17" s="16"/>
      <c r="I17" s="83"/>
      <c r="J17" s="10"/>
      <c r="K17" s="10"/>
      <c r="L17" s="10"/>
    </row>
    <row r="18" spans="1:12">
      <c r="A18" s="176" t="s">
        <v>249</v>
      </c>
      <c r="B18" s="177"/>
      <c r="C18" s="355" t="s">
        <v>337</v>
      </c>
      <c r="D18" s="213"/>
      <c r="E18" s="213"/>
      <c r="F18" s="213"/>
      <c r="G18" s="213"/>
      <c r="H18" s="213"/>
      <c r="I18" s="214"/>
      <c r="J18" s="10"/>
      <c r="K18" s="10"/>
      <c r="L18" s="10"/>
    </row>
    <row r="19" spans="1:12">
      <c r="A19" s="82"/>
      <c r="B19" s="22"/>
      <c r="C19" s="21"/>
      <c r="D19" s="16"/>
      <c r="E19" s="16"/>
      <c r="F19" s="16"/>
      <c r="G19" s="16"/>
      <c r="H19" s="16"/>
      <c r="I19" s="83"/>
      <c r="J19" s="10"/>
      <c r="K19" s="10"/>
      <c r="L19" s="10"/>
    </row>
    <row r="20" spans="1:12">
      <c r="A20" s="176" t="s">
        <v>250</v>
      </c>
      <c r="B20" s="177"/>
      <c r="C20" s="355" t="s">
        <v>338</v>
      </c>
      <c r="D20" s="213"/>
      <c r="E20" s="213"/>
      <c r="F20" s="213"/>
      <c r="G20" s="213"/>
      <c r="H20" s="213"/>
      <c r="I20" s="214"/>
      <c r="J20" s="10"/>
      <c r="K20" s="10"/>
      <c r="L20" s="10"/>
    </row>
    <row r="21" spans="1:12">
      <c r="A21" s="82"/>
      <c r="B21" s="22"/>
      <c r="C21" s="21"/>
      <c r="D21" s="16"/>
      <c r="E21" s="16"/>
      <c r="F21" s="16"/>
      <c r="G21" s="16"/>
      <c r="H21" s="16"/>
      <c r="I21" s="83"/>
      <c r="J21" s="10"/>
      <c r="K21" s="10"/>
      <c r="L21" s="10"/>
    </row>
    <row r="22" spans="1:12">
      <c r="A22" s="176" t="s">
        <v>251</v>
      </c>
      <c r="B22" s="177"/>
      <c r="C22" s="109">
        <v>133</v>
      </c>
      <c r="D22" s="192"/>
      <c r="E22" s="203"/>
      <c r="F22" s="204"/>
      <c r="G22" s="176"/>
      <c r="H22" s="215"/>
      <c r="I22" s="85"/>
      <c r="J22" s="10"/>
      <c r="K22" s="10"/>
      <c r="L22" s="10"/>
    </row>
    <row r="23" spans="1:12">
      <c r="A23" s="82"/>
      <c r="B23" s="22"/>
      <c r="C23" s="16"/>
      <c r="D23" s="24"/>
      <c r="E23" s="24"/>
      <c r="F23" s="24"/>
      <c r="G23" s="24"/>
      <c r="H23" s="16"/>
      <c r="I23" s="83"/>
      <c r="J23" s="10"/>
      <c r="K23" s="10"/>
      <c r="L23" s="10"/>
    </row>
    <row r="24" spans="1:12">
      <c r="A24" s="176" t="s">
        <v>252</v>
      </c>
      <c r="B24" s="177"/>
      <c r="C24" s="109">
        <v>21</v>
      </c>
      <c r="D24" s="192"/>
      <c r="E24" s="203"/>
      <c r="F24" s="203"/>
      <c r="G24" s="204"/>
      <c r="H24" s="49" t="s">
        <v>253</v>
      </c>
      <c r="I24" s="110">
        <v>374</v>
      </c>
      <c r="J24" s="10"/>
      <c r="K24" s="10"/>
      <c r="L24" s="10"/>
    </row>
    <row r="25" spans="1:12">
      <c r="A25" s="82"/>
      <c r="B25" s="22"/>
      <c r="C25" s="16"/>
      <c r="D25" s="24"/>
      <c r="E25" s="24"/>
      <c r="F25" s="24"/>
      <c r="G25" s="22"/>
      <c r="H25" s="22" t="s">
        <v>307</v>
      </c>
      <c r="I25" s="86"/>
      <c r="J25" s="10"/>
      <c r="K25" s="10"/>
      <c r="L25" s="10"/>
    </row>
    <row r="26" spans="1:12">
      <c r="A26" s="176" t="s">
        <v>254</v>
      </c>
      <c r="B26" s="177"/>
      <c r="C26" s="111" t="s">
        <v>339</v>
      </c>
      <c r="D26" s="25"/>
      <c r="E26" s="33"/>
      <c r="F26" s="24"/>
      <c r="G26" s="205" t="s">
        <v>255</v>
      </c>
      <c r="H26" s="177"/>
      <c r="I26" s="112" t="s">
        <v>340</v>
      </c>
      <c r="J26" s="10"/>
      <c r="K26" s="10"/>
      <c r="L26" s="10"/>
    </row>
    <row r="27" spans="1:12">
      <c r="A27" s="82"/>
      <c r="B27" s="22"/>
      <c r="C27" s="16"/>
      <c r="D27" s="24"/>
      <c r="E27" s="24"/>
      <c r="F27" s="24"/>
      <c r="G27" s="24"/>
      <c r="H27" s="16"/>
      <c r="I27" s="87"/>
      <c r="J27" s="10"/>
      <c r="K27" s="10"/>
      <c r="L27" s="10"/>
    </row>
    <row r="28" spans="1:12">
      <c r="A28" s="206" t="s">
        <v>256</v>
      </c>
      <c r="B28" s="207"/>
      <c r="C28" s="208"/>
      <c r="D28" s="208"/>
      <c r="E28" s="209" t="s">
        <v>257</v>
      </c>
      <c r="F28" s="210"/>
      <c r="G28" s="210"/>
      <c r="H28" s="211" t="s">
        <v>258</v>
      </c>
      <c r="I28" s="212"/>
      <c r="J28" s="10"/>
      <c r="K28" s="10"/>
      <c r="L28" s="10"/>
    </row>
    <row r="29" spans="1:12">
      <c r="A29" s="88"/>
      <c r="B29" s="33"/>
      <c r="C29" s="33"/>
      <c r="D29" s="26"/>
      <c r="E29" s="16"/>
      <c r="F29" s="16"/>
      <c r="G29" s="16"/>
      <c r="H29" s="27"/>
      <c r="I29" s="87"/>
      <c r="J29" s="10"/>
      <c r="K29" s="10"/>
      <c r="L29" s="10"/>
    </row>
    <row r="30" spans="1:12">
      <c r="A30" s="200"/>
      <c r="B30" s="193"/>
      <c r="C30" s="193"/>
      <c r="D30" s="194"/>
      <c r="E30" s="200"/>
      <c r="F30" s="193"/>
      <c r="G30" s="193"/>
      <c r="H30" s="190"/>
      <c r="I30" s="191"/>
      <c r="J30" s="10"/>
      <c r="K30" s="10"/>
      <c r="L30" s="10"/>
    </row>
    <row r="31" spans="1:12">
      <c r="A31" s="82"/>
      <c r="B31" s="22"/>
      <c r="C31" s="21"/>
      <c r="D31" s="201"/>
      <c r="E31" s="201"/>
      <c r="F31" s="201"/>
      <c r="G31" s="202"/>
      <c r="H31" s="16"/>
      <c r="I31" s="89"/>
      <c r="J31" s="10"/>
      <c r="K31" s="10"/>
      <c r="L31" s="10"/>
    </row>
    <row r="32" spans="1:12">
      <c r="A32" s="200"/>
      <c r="B32" s="193"/>
      <c r="C32" s="193"/>
      <c r="D32" s="194"/>
      <c r="E32" s="200"/>
      <c r="F32" s="193"/>
      <c r="G32" s="193"/>
      <c r="H32" s="190"/>
      <c r="I32" s="191"/>
      <c r="J32" s="10"/>
      <c r="K32" s="10"/>
      <c r="L32" s="10"/>
    </row>
    <row r="33" spans="1:12">
      <c r="A33" s="82"/>
      <c r="B33" s="22"/>
      <c r="C33" s="21"/>
      <c r="D33" s="28"/>
      <c r="E33" s="28"/>
      <c r="F33" s="28"/>
      <c r="G33" s="29"/>
      <c r="H33" s="16"/>
      <c r="I33" s="90"/>
      <c r="J33" s="10"/>
      <c r="K33" s="10"/>
      <c r="L33" s="10"/>
    </row>
    <row r="34" spans="1:12">
      <c r="A34" s="200"/>
      <c r="B34" s="193"/>
      <c r="C34" s="193"/>
      <c r="D34" s="194"/>
      <c r="E34" s="200"/>
      <c r="F34" s="193"/>
      <c r="G34" s="193"/>
      <c r="H34" s="190"/>
      <c r="I34" s="191"/>
      <c r="J34" s="10"/>
      <c r="K34" s="10"/>
      <c r="L34" s="10"/>
    </row>
    <row r="35" spans="1:12">
      <c r="A35" s="82"/>
      <c r="B35" s="22"/>
      <c r="C35" s="21"/>
      <c r="D35" s="28"/>
      <c r="E35" s="28"/>
      <c r="F35" s="28"/>
      <c r="G35" s="29"/>
      <c r="H35" s="16"/>
      <c r="I35" s="90"/>
      <c r="J35" s="10"/>
      <c r="K35" s="10"/>
      <c r="L35" s="10"/>
    </row>
    <row r="36" spans="1:12">
      <c r="A36" s="200"/>
      <c r="B36" s="193"/>
      <c r="C36" s="193"/>
      <c r="D36" s="194"/>
      <c r="E36" s="200"/>
      <c r="F36" s="193"/>
      <c r="G36" s="193"/>
      <c r="H36" s="190"/>
      <c r="I36" s="191"/>
      <c r="J36" s="10"/>
      <c r="K36" s="10"/>
      <c r="L36" s="10"/>
    </row>
    <row r="37" spans="1:12">
      <c r="A37" s="91"/>
      <c r="B37" s="30"/>
      <c r="C37" s="195"/>
      <c r="D37" s="196"/>
      <c r="E37" s="16"/>
      <c r="F37" s="195"/>
      <c r="G37" s="196"/>
      <c r="H37" s="16"/>
      <c r="I37" s="83"/>
      <c r="J37" s="10"/>
      <c r="K37" s="10"/>
      <c r="L37" s="10"/>
    </row>
    <row r="38" spans="1:12">
      <c r="A38" s="200"/>
      <c r="B38" s="193"/>
      <c r="C38" s="193"/>
      <c r="D38" s="194"/>
      <c r="E38" s="200"/>
      <c r="F38" s="193"/>
      <c r="G38" s="193"/>
      <c r="H38" s="190"/>
      <c r="I38" s="191"/>
      <c r="J38" s="10"/>
      <c r="K38" s="10"/>
      <c r="L38" s="10"/>
    </row>
    <row r="39" spans="1:12">
      <c r="A39" s="91"/>
      <c r="B39" s="30"/>
      <c r="C39" s="31"/>
      <c r="D39" s="32"/>
      <c r="E39" s="16"/>
      <c r="F39" s="31"/>
      <c r="G39" s="32"/>
      <c r="H39" s="16"/>
      <c r="I39" s="83"/>
      <c r="J39" s="10"/>
      <c r="K39" s="10"/>
      <c r="L39" s="10"/>
    </row>
    <row r="40" spans="1:12">
      <c r="A40" s="200"/>
      <c r="B40" s="193"/>
      <c r="C40" s="193"/>
      <c r="D40" s="194"/>
      <c r="E40" s="200"/>
      <c r="F40" s="193"/>
      <c r="G40" s="193"/>
      <c r="H40" s="190"/>
      <c r="I40" s="191"/>
      <c r="J40" s="10"/>
      <c r="K40" s="10"/>
      <c r="L40" s="10"/>
    </row>
    <row r="41" spans="1:12">
      <c r="A41" s="113"/>
      <c r="B41" s="33"/>
      <c r="C41" s="33"/>
      <c r="D41" s="33"/>
      <c r="E41" s="23"/>
      <c r="F41" s="114"/>
      <c r="G41" s="114"/>
      <c r="H41" s="115"/>
      <c r="I41" s="92"/>
      <c r="J41" s="10"/>
      <c r="K41" s="10"/>
      <c r="L41" s="10"/>
    </row>
    <row r="42" spans="1:12">
      <c r="A42" s="91"/>
      <c r="B42" s="30"/>
      <c r="C42" s="31"/>
      <c r="D42" s="32"/>
      <c r="E42" s="16"/>
      <c r="F42" s="31"/>
      <c r="G42" s="32"/>
      <c r="H42" s="16"/>
      <c r="I42" s="83"/>
      <c r="J42" s="10"/>
      <c r="K42" s="10"/>
      <c r="L42" s="10"/>
    </row>
    <row r="43" spans="1:12">
      <c r="A43" s="93"/>
      <c r="B43" s="34"/>
      <c r="C43" s="34"/>
      <c r="D43" s="20"/>
      <c r="E43" s="20"/>
      <c r="F43" s="34"/>
      <c r="G43" s="20"/>
      <c r="H43" s="20"/>
      <c r="I43" s="94"/>
      <c r="J43" s="10"/>
      <c r="K43" s="10"/>
      <c r="L43" s="10"/>
    </row>
    <row r="44" spans="1:12">
      <c r="A44" s="171" t="s">
        <v>259</v>
      </c>
      <c r="B44" s="172"/>
      <c r="C44" s="190"/>
      <c r="D44" s="191"/>
      <c r="E44" s="26"/>
      <c r="F44" s="192"/>
      <c r="G44" s="193"/>
      <c r="H44" s="193"/>
      <c r="I44" s="194"/>
      <c r="J44" s="10"/>
      <c r="K44" s="10"/>
      <c r="L44" s="10"/>
    </row>
    <row r="45" spans="1:12">
      <c r="A45" s="91"/>
      <c r="B45" s="30"/>
      <c r="C45" s="195"/>
      <c r="D45" s="196"/>
      <c r="E45" s="16"/>
      <c r="F45" s="195"/>
      <c r="G45" s="197"/>
      <c r="H45" s="35"/>
      <c r="I45" s="95"/>
      <c r="J45" s="10"/>
      <c r="K45" s="10"/>
      <c r="L45" s="10"/>
    </row>
    <row r="46" spans="1:12">
      <c r="A46" s="171" t="s">
        <v>260</v>
      </c>
      <c r="B46" s="172"/>
      <c r="C46" s="192" t="s">
        <v>341</v>
      </c>
      <c r="D46" s="198"/>
      <c r="E46" s="198"/>
      <c r="F46" s="198"/>
      <c r="G46" s="198"/>
      <c r="H46" s="198"/>
      <c r="I46" s="199"/>
      <c r="J46" s="10"/>
      <c r="K46" s="10"/>
      <c r="L46" s="10"/>
    </row>
    <row r="47" spans="1:12">
      <c r="A47" s="82"/>
      <c r="B47" s="22"/>
      <c r="C47" s="21" t="s">
        <v>261</v>
      </c>
      <c r="D47" s="16"/>
      <c r="E47" s="16"/>
      <c r="F47" s="16"/>
      <c r="G47" s="16"/>
      <c r="H47" s="16"/>
      <c r="I47" s="83"/>
      <c r="J47" s="10"/>
      <c r="K47" s="10"/>
      <c r="L47" s="10"/>
    </row>
    <row r="48" spans="1:12">
      <c r="A48" s="171" t="s">
        <v>262</v>
      </c>
      <c r="B48" s="172"/>
      <c r="C48" s="178" t="s">
        <v>342</v>
      </c>
      <c r="D48" s="174"/>
      <c r="E48" s="175"/>
      <c r="F48" s="16"/>
      <c r="G48" s="49" t="s">
        <v>263</v>
      </c>
      <c r="H48" s="178" t="s">
        <v>343</v>
      </c>
      <c r="I48" s="175"/>
      <c r="J48" s="10"/>
      <c r="K48" s="10"/>
      <c r="L48" s="10"/>
    </row>
    <row r="49" spans="1:12">
      <c r="A49" s="82"/>
      <c r="B49" s="22"/>
      <c r="C49" s="21"/>
      <c r="D49" s="16"/>
      <c r="E49" s="16"/>
      <c r="F49" s="16"/>
      <c r="G49" s="16"/>
      <c r="H49" s="16"/>
      <c r="I49" s="83"/>
      <c r="J49" s="10"/>
      <c r="K49" s="10"/>
      <c r="L49" s="10"/>
    </row>
    <row r="50" spans="1:12">
      <c r="A50" s="171" t="s">
        <v>249</v>
      </c>
      <c r="B50" s="172"/>
      <c r="C50" s="173" t="s">
        <v>343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>
      <c r="A51" s="82"/>
      <c r="B51" s="22"/>
      <c r="C51" s="16"/>
      <c r="D51" s="16"/>
      <c r="E51" s="16"/>
      <c r="F51" s="16"/>
      <c r="G51" s="16"/>
      <c r="H51" s="16"/>
      <c r="I51" s="83"/>
      <c r="J51" s="10"/>
      <c r="K51" s="10"/>
      <c r="L51" s="10"/>
    </row>
    <row r="52" spans="1:12">
      <c r="A52" s="176" t="s">
        <v>264</v>
      </c>
      <c r="B52" s="177"/>
      <c r="C52" s="178" t="s">
        <v>344</v>
      </c>
      <c r="D52" s="174"/>
      <c r="E52" s="174"/>
      <c r="F52" s="174"/>
      <c r="G52" s="174"/>
      <c r="H52" s="174"/>
      <c r="I52" s="354"/>
      <c r="J52" s="10"/>
      <c r="K52" s="10"/>
      <c r="L52" s="10"/>
    </row>
    <row r="53" spans="1:12">
      <c r="A53" s="96"/>
      <c r="B53" s="20"/>
      <c r="C53" s="189" t="s">
        <v>265</v>
      </c>
      <c r="D53" s="189"/>
      <c r="E53" s="189"/>
      <c r="F53" s="189"/>
      <c r="G53" s="189"/>
      <c r="H53" s="189"/>
      <c r="I53" s="97"/>
      <c r="J53" s="10"/>
      <c r="K53" s="10"/>
      <c r="L53" s="10"/>
    </row>
    <row r="54" spans="1:12">
      <c r="A54" s="96"/>
      <c r="B54" s="20"/>
      <c r="C54" s="36"/>
      <c r="D54" s="36"/>
      <c r="E54" s="36"/>
      <c r="F54" s="36"/>
      <c r="G54" s="36"/>
      <c r="H54" s="36"/>
      <c r="I54" s="97"/>
      <c r="J54" s="10"/>
      <c r="K54" s="10"/>
      <c r="L54" s="10"/>
    </row>
    <row r="55" spans="1:12">
      <c r="A55" s="96"/>
      <c r="B55" s="179" t="s">
        <v>266</v>
      </c>
      <c r="C55" s="180"/>
      <c r="D55" s="180"/>
      <c r="E55" s="180"/>
      <c r="F55" s="47"/>
      <c r="G55" s="47"/>
      <c r="H55" s="47"/>
      <c r="I55" s="98"/>
      <c r="J55" s="10"/>
      <c r="K55" s="10"/>
      <c r="L55" s="10"/>
    </row>
    <row r="56" spans="1:12">
      <c r="A56" s="96"/>
      <c r="B56" s="181" t="s">
        <v>296</v>
      </c>
      <c r="C56" s="182"/>
      <c r="D56" s="182"/>
      <c r="E56" s="182"/>
      <c r="F56" s="182"/>
      <c r="G56" s="182"/>
      <c r="H56" s="182"/>
      <c r="I56" s="183"/>
      <c r="J56" s="10"/>
      <c r="K56" s="10"/>
      <c r="L56" s="10"/>
    </row>
    <row r="57" spans="1:12">
      <c r="A57" s="96"/>
      <c r="B57" s="181" t="s">
        <v>297</v>
      </c>
      <c r="C57" s="182"/>
      <c r="D57" s="182"/>
      <c r="E57" s="182"/>
      <c r="F57" s="182"/>
      <c r="G57" s="182"/>
      <c r="H57" s="182"/>
      <c r="I57" s="98"/>
      <c r="J57" s="10"/>
      <c r="K57" s="10"/>
      <c r="L57" s="10"/>
    </row>
    <row r="58" spans="1:12">
      <c r="A58" s="96"/>
      <c r="B58" s="181" t="s">
        <v>298</v>
      </c>
      <c r="C58" s="182"/>
      <c r="D58" s="182"/>
      <c r="E58" s="182"/>
      <c r="F58" s="182"/>
      <c r="G58" s="182"/>
      <c r="H58" s="182"/>
      <c r="I58" s="183"/>
      <c r="J58" s="10"/>
      <c r="K58" s="10"/>
      <c r="L58" s="10"/>
    </row>
    <row r="59" spans="1:12">
      <c r="A59" s="96"/>
      <c r="B59" s="181" t="s">
        <v>299</v>
      </c>
      <c r="C59" s="182"/>
      <c r="D59" s="182"/>
      <c r="E59" s="182"/>
      <c r="F59" s="182"/>
      <c r="G59" s="182"/>
      <c r="H59" s="182"/>
      <c r="I59" s="183"/>
      <c r="J59" s="10"/>
      <c r="K59" s="10"/>
      <c r="L59" s="10"/>
    </row>
    <row r="60" spans="1:12">
      <c r="A60" s="96"/>
      <c r="B60" s="99"/>
      <c r="C60" s="100"/>
      <c r="D60" s="100"/>
      <c r="E60" s="100"/>
      <c r="F60" s="100"/>
      <c r="G60" s="100"/>
      <c r="H60" s="100"/>
      <c r="I60" s="101"/>
      <c r="J60" s="10"/>
      <c r="K60" s="10"/>
      <c r="L60" s="10"/>
    </row>
    <row r="61" spans="1:12" ht="13.5" thickBot="1">
      <c r="A61" s="102" t="s">
        <v>267</v>
      </c>
      <c r="B61" s="16"/>
      <c r="C61" s="16"/>
      <c r="D61" s="16"/>
      <c r="E61" s="16"/>
      <c r="F61" s="16"/>
      <c r="G61" s="37"/>
      <c r="H61" s="38"/>
      <c r="I61" s="103"/>
      <c r="J61" s="10"/>
      <c r="K61" s="10"/>
      <c r="L61" s="10"/>
    </row>
    <row r="62" spans="1:12">
      <c r="A62" s="78"/>
      <c r="B62" s="16"/>
      <c r="C62" s="16"/>
      <c r="D62" s="16"/>
      <c r="E62" s="20" t="s">
        <v>268</v>
      </c>
      <c r="F62" s="33"/>
      <c r="G62" s="184" t="s">
        <v>269</v>
      </c>
      <c r="H62" s="185"/>
      <c r="I62" s="186"/>
      <c r="J62" s="10"/>
      <c r="K62" s="10"/>
      <c r="L62" s="10"/>
    </row>
    <row r="63" spans="1:12">
      <c r="A63" s="104"/>
      <c r="B63" s="105"/>
      <c r="C63" s="106"/>
      <c r="D63" s="106"/>
      <c r="E63" s="106"/>
      <c r="F63" s="106"/>
      <c r="G63" s="169"/>
      <c r="H63" s="170"/>
      <c r="I63" s="107"/>
      <c r="J63" s="10"/>
      <c r="K63" s="10"/>
      <c r="L63" s="10"/>
    </row>
  </sheetData>
  <protectedRanges>
    <protectedRange sqref="E2 H2 D24:G24 D22:F22 I24 A30:I30 A32:I32 A34:D3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" name="Range1_10"/>
    <protectedRange sqref="C24" name="Range1_11"/>
    <protectedRange sqref="C26" name="Range1_12"/>
    <protectedRange sqref="I26" name="Range1_13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22"/>
  <sheetViews>
    <sheetView topLeftCell="A37" zoomScaleNormal="100" zoomScaleSheetLayoutView="110" workbookViewId="0">
      <selection activeCell="L57" sqref="L57"/>
    </sheetView>
  </sheetViews>
  <sheetFormatPr defaultRowHeight="12.75"/>
  <cols>
    <col min="1" max="9" width="9.140625" style="65"/>
    <col min="10" max="11" width="12.42578125" style="65" customWidth="1"/>
    <col min="12" max="12" width="12.7109375" style="65" bestFit="1" customWidth="1"/>
    <col min="13" max="13" width="14.42578125" style="50" customWidth="1"/>
    <col min="14" max="14" width="9.7109375" style="50" bestFit="1" customWidth="1"/>
    <col min="15" max="16384" width="9.140625" style="50"/>
  </cols>
  <sheetData>
    <row r="1" spans="1:14" ht="21.75" customHeight="1">
      <c r="A1" s="238" t="s">
        <v>148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4" ht="12.75" customHeight="1">
      <c r="A2" s="239" t="s">
        <v>319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4">
      <c r="A3" s="240" t="s">
        <v>318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4" ht="25.5">
      <c r="A4" s="243" t="s">
        <v>54</v>
      </c>
      <c r="B4" s="244"/>
      <c r="C4" s="244"/>
      <c r="D4" s="244"/>
      <c r="E4" s="244"/>
      <c r="F4" s="244"/>
      <c r="G4" s="244"/>
      <c r="H4" s="245"/>
      <c r="I4" s="142" t="s">
        <v>321</v>
      </c>
      <c r="J4" s="143" t="s">
        <v>308</v>
      </c>
      <c r="K4" s="142" t="s">
        <v>309</v>
      </c>
    </row>
    <row r="5" spans="1:14">
      <c r="A5" s="228">
        <v>1</v>
      </c>
      <c r="B5" s="228"/>
      <c r="C5" s="228"/>
      <c r="D5" s="228"/>
      <c r="E5" s="228"/>
      <c r="F5" s="228"/>
      <c r="G5" s="228"/>
      <c r="H5" s="228"/>
      <c r="I5" s="144">
        <v>2</v>
      </c>
      <c r="J5" s="145">
        <v>3</v>
      </c>
      <c r="K5" s="145">
        <v>4</v>
      </c>
    </row>
    <row r="6" spans="1:14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4">
      <c r="A7" s="232" t="s">
        <v>55</v>
      </c>
      <c r="B7" s="233"/>
      <c r="C7" s="233"/>
      <c r="D7" s="233"/>
      <c r="E7" s="233"/>
      <c r="F7" s="233"/>
      <c r="G7" s="233"/>
      <c r="H7" s="234"/>
      <c r="I7" s="146">
        <v>1</v>
      </c>
      <c r="J7" s="147"/>
      <c r="K7" s="147"/>
    </row>
    <row r="8" spans="1:14">
      <c r="A8" s="235" t="s">
        <v>323</v>
      </c>
      <c r="B8" s="236"/>
      <c r="C8" s="236"/>
      <c r="D8" s="236"/>
      <c r="E8" s="236"/>
      <c r="F8" s="236"/>
      <c r="G8" s="236"/>
      <c r="H8" s="237"/>
      <c r="I8" s="148">
        <v>2</v>
      </c>
      <c r="J8" s="149">
        <f>J9+J16+J26+J35+J39</f>
        <v>2895491467</v>
      </c>
      <c r="K8" s="149">
        <f>K9+K16+K26+K35+K39</f>
        <v>2887443416</v>
      </c>
      <c r="L8" s="153"/>
      <c r="M8" s="159"/>
      <c r="N8" s="160"/>
    </row>
    <row r="9" spans="1:14">
      <c r="A9" s="246" t="s">
        <v>199</v>
      </c>
      <c r="B9" s="247"/>
      <c r="C9" s="247"/>
      <c r="D9" s="247"/>
      <c r="E9" s="247"/>
      <c r="F9" s="247"/>
      <c r="G9" s="247"/>
      <c r="H9" s="248"/>
      <c r="I9" s="148">
        <v>3</v>
      </c>
      <c r="J9" s="150">
        <f>SUM(J10:J15)</f>
        <v>82041415</v>
      </c>
      <c r="K9" s="150">
        <f>SUM(K10:K15)</f>
        <v>81042536</v>
      </c>
      <c r="L9" s="153"/>
      <c r="M9" s="153"/>
      <c r="N9" s="141"/>
    </row>
    <row r="10" spans="1:14">
      <c r="A10" s="246" t="s">
        <v>107</v>
      </c>
      <c r="B10" s="247"/>
      <c r="C10" s="247"/>
      <c r="D10" s="247"/>
      <c r="E10" s="247"/>
      <c r="F10" s="247"/>
      <c r="G10" s="247"/>
      <c r="H10" s="248"/>
      <c r="I10" s="148">
        <v>4</v>
      </c>
      <c r="J10" s="151"/>
      <c r="K10" s="151"/>
    </row>
    <row r="11" spans="1:14">
      <c r="A11" s="246" t="s">
        <v>13</v>
      </c>
      <c r="B11" s="247"/>
      <c r="C11" s="247"/>
      <c r="D11" s="247"/>
      <c r="E11" s="247"/>
      <c r="F11" s="247"/>
      <c r="G11" s="247"/>
      <c r="H11" s="248"/>
      <c r="I11" s="148">
        <v>5</v>
      </c>
      <c r="J11" s="151">
        <v>78215440</v>
      </c>
      <c r="K11" s="151">
        <v>76743988</v>
      </c>
    </row>
    <row r="12" spans="1:14">
      <c r="A12" s="246" t="s">
        <v>108</v>
      </c>
      <c r="B12" s="247"/>
      <c r="C12" s="247"/>
      <c r="D12" s="247"/>
      <c r="E12" s="247"/>
      <c r="F12" s="247"/>
      <c r="G12" s="247"/>
      <c r="H12" s="248"/>
      <c r="I12" s="148">
        <v>6</v>
      </c>
      <c r="J12" s="151"/>
      <c r="K12" s="151"/>
    </row>
    <row r="13" spans="1:14">
      <c r="A13" s="246" t="s">
        <v>202</v>
      </c>
      <c r="B13" s="247"/>
      <c r="C13" s="247"/>
      <c r="D13" s="247"/>
      <c r="E13" s="247"/>
      <c r="F13" s="247"/>
      <c r="G13" s="247"/>
      <c r="H13" s="248"/>
      <c r="I13" s="148">
        <v>7</v>
      </c>
      <c r="J13" s="151"/>
      <c r="K13" s="151"/>
    </row>
    <row r="14" spans="1:14">
      <c r="A14" s="246" t="s">
        <v>203</v>
      </c>
      <c r="B14" s="247"/>
      <c r="C14" s="247"/>
      <c r="D14" s="247"/>
      <c r="E14" s="247"/>
      <c r="F14" s="247"/>
      <c r="G14" s="247"/>
      <c r="H14" s="248"/>
      <c r="I14" s="148">
        <v>8</v>
      </c>
      <c r="J14" s="151">
        <v>3825975</v>
      </c>
      <c r="K14" s="151">
        <v>4298548</v>
      </c>
    </row>
    <row r="15" spans="1:14">
      <c r="A15" s="246" t="s">
        <v>204</v>
      </c>
      <c r="B15" s="247"/>
      <c r="C15" s="247"/>
      <c r="D15" s="247"/>
      <c r="E15" s="247"/>
      <c r="F15" s="247"/>
      <c r="G15" s="247"/>
      <c r="H15" s="248"/>
      <c r="I15" s="148">
        <v>9</v>
      </c>
      <c r="J15" s="151"/>
      <c r="K15" s="151"/>
    </row>
    <row r="16" spans="1:14">
      <c r="A16" s="246" t="s">
        <v>200</v>
      </c>
      <c r="B16" s="247"/>
      <c r="C16" s="247"/>
      <c r="D16" s="247"/>
      <c r="E16" s="247"/>
      <c r="F16" s="247"/>
      <c r="G16" s="247"/>
      <c r="H16" s="248"/>
      <c r="I16" s="148">
        <v>10</v>
      </c>
      <c r="J16" s="149">
        <f>SUM(J17:J25)</f>
        <v>2796112707</v>
      </c>
      <c r="K16" s="149">
        <f>SUM(K17:K25)</f>
        <v>2789375732</v>
      </c>
    </row>
    <row r="17" spans="1:11">
      <c r="A17" s="246" t="s">
        <v>205</v>
      </c>
      <c r="B17" s="247"/>
      <c r="C17" s="247"/>
      <c r="D17" s="247"/>
      <c r="E17" s="247"/>
      <c r="F17" s="247"/>
      <c r="G17" s="247"/>
      <c r="H17" s="248"/>
      <c r="I17" s="148">
        <v>11</v>
      </c>
      <c r="J17" s="151">
        <v>384789480</v>
      </c>
      <c r="K17" s="151">
        <v>384789480</v>
      </c>
    </row>
    <row r="18" spans="1:11">
      <c r="A18" s="246" t="s">
        <v>239</v>
      </c>
      <c r="B18" s="247"/>
      <c r="C18" s="247"/>
      <c r="D18" s="247"/>
      <c r="E18" s="247"/>
      <c r="F18" s="247"/>
      <c r="G18" s="247"/>
      <c r="H18" s="248"/>
      <c r="I18" s="148">
        <v>12</v>
      </c>
      <c r="J18" s="151">
        <v>1027373460</v>
      </c>
      <c r="K18" s="151">
        <v>995421771</v>
      </c>
    </row>
    <row r="19" spans="1:11">
      <c r="A19" s="246" t="s">
        <v>206</v>
      </c>
      <c r="B19" s="247"/>
      <c r="C19" s="247"/>
      <c r="D19" s="247"/>
      <c r="E19" s="247"/>
      <c r="F19" s="247"/>
      <c r="G19" s="247"/>
      <c r="H19" s="248"/>
      <c r="I19" s="148">
        <v>13</v>
      </c>
      <c r="J19" s="151">
        <v>339722563</v>
      </c>
      <c r="K19" s="151">
        <v>331168486</v>
      </c>
    </row>
    <row r="20" spans="1:11">
      <c r="A20" s="246" t="s">
        <v>22</v>
      </c>
      <c r="B20" s="247"/>
      <c r="C20" s="247"/>
      <c r="D20" s="247"/>
      <c r="E20" s="247"/>
      <c r="F20" s="247"/>
      <c r="G20" s="247"/>
      <c r="H20" s="248"/>
      <c r="I20" s="148">
        <v>14</v>
      </c>
      <c r="J20" s="151">
        <v>12932093</v>
      </c>
      <c r="K20" s="151">
        <v>12000135</v>
      </c>
    </row>
    <row r="21" spans="1:11">
      <c r="A21" s="246" t="s">
        <v>23</v>
      </c>
      <c r="B21" s="247"/>
      <c r="C21" s="247"/>
      <c r="D21" s="247"/>
      <c r="E21" s="247"/>
      <c r="F21" s="247"/>
      <c r="G21" s="247"/>
      <c r="H21" s="248"/>
      <c r="I21" s="148">
        <v>15</v>
      </c>
      <c r="J21" s="151"/>
      <c r="K21" s="151"/>
    </row>
    <row r="22" spans="1:11">
      <c r="A22" s="246" t="s">
        <v>67</v>
      </c>
      <c r="B22" s="247"/>
      <c r="C22" s="247"/>
      <c r="D22" s="247"/>
      <c r="E22" s="247"/>
      <c r="F22" s="247"/>
      <c r="G22" s="247"/>
      <c r="H22" s="248"/>
      <c r="I22" s="148">
        <v>16</v>
      </c>
      <c r="J22" s="151">
        <v>20069538</v>
      </c>
      <c r="K22" s="151">
        <v>13426287</v>
      </c>
    </row>
    <row r="23" spans="1:11">
      <c r="A23" s="246" t="s">
        <v>68</v>
      </c>
      <c r="B23" s="247"/>
      <c r="C23" s="247"/>
      <c r="D23" s="247"/>
      <c r="E23" s="247"/>
      <c r="F23" s="247"/>
      <c r="G23" s="247"/>
      <c r="H23" s="248"/>
      <c r="I23" s="148">
        <v>17</v>
      </c>
      <c r="J23" s="151">
        <v>779044655</v>
      </c>
      <c r="K23" s="151">
        <v>820388654</v>
      </c>
    </row>
    <row r="24" spans="1:11">
      <c r="A24" s="246" t="s">
        <v>69</v>
      </c>
      <c r="B24" s="247"/>
      <c r="C24" s="247"/>
      <c r="D24" s="247"/>
      <c r="E24" s="247"/>
      <c r="F24" s="247"/>
      <c r="G24" s="247"/>
      <c r="H24" s="248"/>
      <c r="I24" s="148">
        <v>18</v>
      </c>
      <c r="J24" s="151">
        <v>232180918</v>
      </c>
      <c r="K24" s="151">
        <v>232180919</v>
      </c>
    </row>
    <row r="25" spans="1:11">
      <c r="A25" s="246" t="s">
        <v>70</v>
      </c>
      <c r="B25" s="247"/>
      <c r="C25" s="247"/>
      <c r="D25" s="247"/>
      <c r="E25" s="247"/>
      <c r="F25" s="247"/>
      <c r="G25" s="247"/>
      <c r="H25" s="248"/>
      <c r="I25" s="148">
        <v>19</v>
      </c>
      <c r="J25" s="151"/>
      <c r="K25" s="151"/>
    </row>
    <row r="26" spans="1:11">
      <c r="A26" s="246" t="s">
        <v>185</v>
      </c>
      <c r="B26" s="247"/>
      <c r="C26" s="247"/>
      <c r="D26" s="247"/>
      <c r="E26" s="247"/>
      <c r="F26" s="247"/>
      <c r="G26" s="247"/>
      <c r="H26" s="248"/>
      <c r="I26" s="148">
        <v>20</v>
      </c>
      <c r="J26" s="149">
        <f>SUM(J27:J34)</f>
        <v>1070859</v>
      </c>
      <c r="K26" s="149">
        <f>SUM(K27:K34)</f>
        <v>1251033</v>
      </c>
    </row>
    <row r="27" spans="1:11">
      <c r="A27" s="246" t="s">
        <v>71</v>
      </c>
      <c r="B27" s="247"/>
      <c r="C27" s="247"/>
      <c r="D27" s="247"/>
      <c r="E27" s="247"/>
      <c r="F27" s="247"/>
      <c r="G27" s="247"/>
      <c r="H27" s="248"/>
      <c r="I27" s="148">
        <v>21</v>
      </c>
      <c r="J27" s="151">
        <v>64046</v>
      </c>
      <c r="K27" s="151">
        <v>68237</v>
      </c>
    </row>
    <row r="28" spans="1:11">
      <c r="A28" s="246" t="s">
        <v>72</v>
      </c>
      <c r="B28" s="247"/>
      <c r="C28" s="247"/>
      <c r="D28" s="247"/>
      <c r="E28" s="247"/>
      <c r="F28" s="247"/>
      <c r="G28" s="247"/>
      <c r="H28" s="248"/>
      <c r="I28" s="148">
        <v>22</v>
      </c>
      <c r="J28" s="151">
        <v>969613</v>
      </c>
      <c r="K28" s="151">
        <v>1145596</v>
      </c>
    </row>
    <row r="29" spans="1:11">
      <c r="A29" s="246" t="s">
        <v>73</v>
      </c>
      <c r="B29" s="247"/>
      <c r="C29" s="247"/>
      <c r="D29" s="247"/>
      <c r="E29" s="247"/>
      <c r="F29" s="247"/>
      <c r="G29" s="247"/>
      <c r="H29" s="248"/>
      <c r="I29" s="148">
        <v>23</v>
      </c>
      <c r="J29" s="151"/>
      <c r="K29" s="151"/>
    </row>
    <row r="30" spans="1:11">
      <c r="A30" s="246" t="s">
        <v>78</v>
      </c>
      <c r="B30" s="247"/>
      <c r="C30" s="247"/>
      <c r="D30" s="247"/>
      <c r="E30" s="247"/>
      <c r="F30" s="247"/>
      <c r="G30" s="247"/>
      <c r="H30" s="248"/>
      <c r="I30" s="148">
        <v>24</v>
      </c>
      <c r="J30" s="151"/>
      <c r="K30" s="151"/>
    </row>
    <row r="31" spans="1:11">
      <c r="A31" s="246" t="s">
        <v>79</v>
      </c>
      <c r="B31" s="247"/>
      <c r="C31" s="247"/>
      <c r="D31" s="247"/>
      <c r="E31" s="247"/>
      <c r="F31" s="247"/>
      <c r="G31" s="247"/>
      <c r="H31" s="248"/>
      <c r="I31" s="148">
        <v>25</v>
      </c>
      <c r="J31" s="151"/>
      <c r="K31" s="151"/>
    </row>
    <row r="32" spans="1:11">
      <c r="A32" s="246" t="s">
        <v>80</v>
      </c>
      <c r="B32" s="247"/>
      <c r="C32" s="247"/>
      <c r="D32" s="247"/>
      <c r="E32" s="247"/>
      <c r="F32" s="247"/>
      <c r="G32" s="247"/>
      <c r="H32" s="248"/>
      <c r="I32" s="148">
        <v>26</v>
      </c>
      <c r="J32" s="151"/>
      <c r="K32" s="151"/>
    </row>
    <row r="33" spans="1:14">
      <c r="A33" s="246" t="s">
        <v>74</v>
      </c>
      <c r="B33" s="247"/>
      <c r="C33" s="247"/>
      <c r="D33" s="247"/>
      <c r="E33" s="247"/>
      <c r="F33" s="247"/>
      <c r="G33" s="247"/>
      <c r="H33" s="248"/>
      <c r="I33" s="148">
        <v>27</v>
      </c>
      <c r="J33" s="151">
        <v>37200</v>
      </c>
      <c r="K33" s="151">
        <v>37200</v>
      </c>
    </row>
    <row r="34" spans="1:14">
      <c r="A34" s="246" t="s">
        <v>178</v>
      </c>
      <c r="B34" s="247"/>
      <c r="C34" s="247"/>
      <c r="D34" s="247"/>
      <c r="E34" s="247"/>
      <c r="F34" s="247"/>
      <c r="G34" s="247"/>
      <c r="H34" s="248"/>
      <c r="I34" s="148">
        <v>28</v>
      </c>
      <c r="J34" s="151"/>
      <c r="K34" s="151"/>
    </row>
    <row r="35" spans="1:14">
      <c r="A35" s="246" t="s">
        <v>179</v>
      </c>
      <c r="B35" s="247"/>
      <c r="C35" s="247"/>
      <c r="D35" s="247"/>
      <c r="E35" s="247"/>
      <c r="F35" s="247"/>
      <c r="G35" s="247"/>
      <c r="H35" s="248"/>
      <c r="I35" s="148">
        <v>29</v>
      </c>
      <c r="J35" s="149">
        <f>SUM(J36:J38)</f>
        <v>6208057</v>
      </c>
      <c r="K35" s="149">
        <f>SUM(K36:K38)</f>
        <v>5715686</v>
      </c>
    </row>
    <row r="36" spans="1:14">
      <c r="A36" s="246" t="s">
        <v>75</v>
      </c>
      <c r="B36" s="247"/>
      <c r="C36" s="247"/>
      <c r="D36" s="247"/>
      <c r="E36" s="247"/>
      <c r="F36" s="247"/>
      <c r="G36" s="247"/>
      <c r="H36" s="248"/>
      <c r="I36" s="148">
        <v>30</v>
      </c>
      <c r="J36" s="151"/>
      <c r="K36" s="151"/>
    </row>
    <row r="37" spans="1:14">
      <c r="A37" s="246" t="s">
        <v>76</v>
      </c>
      <c r="B37" s="247"/>
      <c r="C37" s="247"/>
      <c r="D37" s="247"/>
      <c r="E37" s="247"/>
      <c r="F37" s="247"/>
      <c r="G37" s="247"/>
      <c r="H37" s="248"/>
      <c r="I37" s="148">
        <v>31</v>
      </c>
      <c r="J37" s="151">
        <v>152097</v>
      </c>
      <c r="K37" s="151">
        <v>148888</v>
      </c>
    </row>
    <row r="38" spans="1:14">
      <c r="A38" s="246" t="s">
        <v>77</v>
      </c>
      <c r="B38" s="247"/>
      <c r="C38" s="247"/>
      <c r="D38" s="247"/>
      <c r="E38" s="247"/>
      <c r="F38" s="247"/>
      <c r="G38" s="247"/>
      <c r="H38" s="248"/>
      <c r="I38" s="148">
        <v>32</v>
      </c>
      <c r="J38" s="151">
        <v>6055960</v>
      </c>
      <c r="K38" s="151">
        <v>5566798</v>
      </c>
    </row>
    <row r="39" spans="1:14">
      <c r="A39" s="246" t="s">
        <v>180</v>
      </c>
      <c r="B39" s="247"/>
      <c r="C39" s="247"/>
      <c r="D39" s="247"/>
      <c r="E39" s="247"/>
      <c r="F39" s="247"/>
      <c r="G39" s="247"/>
      <c r="H39" s="248"/>
      <c r="I39" s="148">
        <v>33</v>
      </c>
      <c r="J39" s="152">
        <v>10058429</v>
      </c>
      <c r="K39" s="152">
        <v>10058429</v>
      </c>
    </row>
    <row r="40" spans="1:14">
      <c r="A40" s="235" t="s">
        <v>324</v>
      </c>
      <c r="B40" s="236"/>
      <c r="C40" s="236"/>
      <c r="D40" s="236"/>
      <c r="E40" s="236"/>
      <c r="F40" s="236"/>
      <c r="G40" s="236"/>
      <c r="H40" s="237"/>
      <c r="I40" s="148">
        <v>34</v>
      </c>
      <c r="J40" s="149">
        <f>J41+J49+J56+J64</f>
        <v>724292639</v>
      </c>
      <c r="K40" s="149">
        <f>K41+K49+K56+K64</f>
        <v>681828304</v>
      </c>
      <c r="L40" s="164"/>
      <c r="M40" s="159"/>
      <c r="N40" s="160"/>
    </row>
    <row r="41" spans="1:14">
      <c r="A41" s="246" t="s">
        <v>95</v>
      </c>
      <c r="B41" s="247"/>
      <c r="C41" s="247"/>
      <c r="D41" s="247"/>
      <c r="E41" s="247"/>
      <c r="F41" s="247"/>
      <c r="G41" s="247"/>
      <c r="H41" s="248"/>
      <c r="I41" s="148">
        <v>35</v>
      </c>
      <c r="J41" s="150">
        <f>SUM(J42:J48)</f>
        <v>9396450</v>
      </c>
      <c r="K41" s="150">
        <f>SUM(K42:K48)</f>
        <v>8749376</v>
      </c>
      <c r="L41" s="153"/>
      <c r="M41" s="159"/>
      <c r="N41" s="160"/>
    </row>
    <row r="42" spans="1:14">
      <c r="A42" s="246" t="s">
        <v>112</v>
      </c>
      <c r="B42" s="247"/>
      <c r="C42" s="247"/>
      <c r="D42" s="247"/>
      <c r="E42" s="247"/>
      <c r="F42" s="247"/>
      <c r="G42" s="247"/>
      <c r="H42" s="248"/>
      <c r="I42" s="148">
        <v>36</v>
      </c>
      <c r="J42" s="151">
        <v>9396450</v>
      </c>
      <c r="K42" s="151">
        <v>8749376</v>
      </c>
      <c r="L42" s="165"/>
    </row>
    <row r="43" spans="1:14">
      <c r="A43" s="246" t="s">
        <v>113</v>
      </c>
      <c r="B43" s="247"/>
      <c r="C43" s="247"/>
      <c r="D43" s="247"/>
      <c r="E43" s="247"/>
      <c r="F43" s="247"/>
      <c r="G43" s="247"/>
      <c r="H43" s="248"/>
      <c r="I43" s="148">
        <v>37</v>
      </c>
      <c r="J43" s="151"/>
      <c r="K43" s="151"/>
    </row>
    <row r="44" spans="1:14">
      <c r="A44" s="246" t="s">
        <v>81</v>
      </c>
      <c r="B44" s="247"/>
      <c r="C44" s="247"/>
      <c r="D44" s="247"/>
      <c r="E44" s="247"/>
      <c r="F44" s="247"/>
      <c r="G44" s="247"/>
      <c r="H44" s="248"/>
      <c r="I44" s="148">
        <v>38</v>
      </c>
      <c r="J44" s="151"/>
      <c r="K44" s="151"/>
    </row>
    <row r="45" spans="1:14">
      <c r="A45" s="246" t="s">
        <v>82</v>
      </c>
      <c r="B45" s="247"/>
      <c r="C45" s="247"/>
      <c r="D45" s="247"/>
      <c r="E45" s="247"/>
      <c r="F45" s="247"/>
      <c r="G45" s="247"/>
      <c r="H45" s="248"/>
      <c r="I45" s="148">
        <v>39</v>
      </c>
      <c r="J45" s="151"/>
      <c r="K45" s="151"/>
    </row>
    <row r="46" spans="1:14">
      <c r="A46" s="246" t="s">
        <v>83</v>
      </c>
      <c r="B46" s="247"/>
      <c r="C46" s="247"/>
      <c r="D46" s="247"/>
      <c r="E46" s="247"/>
      <c r="F46" s="247"/>
      <c r="G46" s="247"/>
      <c r="H46" s="248"/>
      <c r="I46" s="148">
        <v>40</v>
      </c>
      <c r="J46" s="151"/>
      <c r="K46" s="151"/>
    </row>
    <row r="47" spans="1:14">
      <c r="A47" s="246" t="s">
        <v>84</v>
      </c>
      <c r="B47" s="247"/>
      <c r="C47" s="247"/>
      <c r="D47" s="247"/>
      <c r="E47" s="247"/>
      <c r="F47" s="247"/>
      <c r="G47" s="247"/>
      <c r="H47" s="248"/>
      <c r="I47" s="148">
        <v>41</v>
      </c>
      <c r="J47" s="151"/>
      <c r="K47" s="151"/>
    </row>
    <row r="48" spans="1:14">
      <c r="A48" s="246" t="s">
        <v>85</v>
      </c>
      <c r="B48" s="247"/>
      <c r="C48" s="247"/>
      <c r="D48" s="247"/>
      <c r="E48" s="247"/>
      <c r="F48" s="247"/>
      <c r="G48" s="247"/>
      <c r="H48" s="248"/>
      <c r="I48" s="148">
        <v>42</v>
      </c>
      <c r="J48" s="151"/>
      <c r="K48" s="151"/>
    </row>
    <row r="49" spans="1:14">
      <c r="A49" s="246" t="s">
        <v>96</v>
      </c>
      <c r="B49" s="247"/>
      <c r="C49" s="247"/>
      <c r="D49" s="247"/>
      <c r="E49" s="247"/>
      <c r="F49" s="247"/>
      <c r="G49" s="247"/>
      <c r="H49" s="248"/>
      <c r="I49" s="148">
        <v>43</v>
      </c>
      <c r="J49" s="149">
        <f>SUM(J50:J55)</f>
        <v>111478427</v>
      </c>
      <c r="K49" s="149">
        <f>SUM(K50:K55)</f>
        <v>85540059</v>
      </c>
      <c r="L49" s="153"/>
      <c r="M49" s="159"/>
      <c r="N49" s="160"/>
    </row>
    <row r="50" spans="1:14">
      <c r="A50" s="246" t="s">
        <v>194</v>
      </c>
      <c r="B50" s="247"/>
      <c r="C50" s="247"/>
      <c r="D50" s="247"/>
      <c r="E50" s="247"/>
      <c r="F50" s="247"/>
      <c r="G50" s="247"/>
      <c r="H50" s="248"/>
      <c r="I50" s="148">
        <v>44</v>
      </c>
      <c r="J50" s="151">
        <v>12230212</v>
      </c>
      <c r="K50" s="151">
        <v>9636727</v>
      </c>
      <c r="L50" s="153"/>
      <c r="M50" s="159"/>
      <c r="N50" s="160"/>
    </row>
    <row r="51" spans="1:14">
      <c r="A51" s="246" t="s">
        <v>195</v>
      </c>
      <c r="B51" s="247"/>
      <c r="C51" s="247"/>
      <c r="D51" s="247"/>
      <c r="E51" s="247"/>
      <c r="F51" s="247"/>
      <c r="G51" s="247"/>
      <c r="H51" s="248"/>
      <c r="I51" s="148">
        <v>45</v>
      </c>
      <c r="J51" s="151">
        <v>70637555</v>
      </c>
      <c r="K51" s="151">
        <v>53547132</v>
      </c>
      <c r="L51" s="153"/>
      <c r="M51" s="159"/>
      <c r="N51" s="160"/>
    </row>
    <row r="52" spans="1:14">
      <c r="A52" s="246" t="s">
        <v>196</v>
      </c>
      <c r="B52" s="247"/>
      <c r="C52" s="247"/>
      <c r="D52" s="247"/>
      <c r="E52" s="247"/>
      <c r="F52" s="247"/>
      <c r="G52" s="247"/>
      <c r="H52" s="248"/>
      <c r="I52" s="148">
        <v>46</v>
      </c>
      <c r="J52" s="151"/>
      <c r="K52" s="151"/>
    </row>
    <row r="53" spans="1:14">
      <c r="A53" s="246" t="s">
        <v>197</v>
      </c>
      <c r="B53" s="247"/>
      <c r="C53" s="247"/>
      <c r="D53" s="247"/>
      <c r="E53" s="247"/>
      <c r="F53" s="247"/>
      <c r="G53" s="247"/>
      <c r="H53" s="248"/>
      <c r="I53" s="148">
        <v>47</v>
      </c>
      <c r="J53" s="151">
        <v>168384</v>
      </c>
      <c r="K53" s="151">
        <v>50791</v>
      </c>
    </row>
    <row r="54" spans="1:14">
      <c r="A54" s="246" t="s">
        <v>10</v>
      </c>
      <c r="B54" s="247"/>
      <c r="C54" s="247"/>
      <c r="D54" s="247"/>
      <c r="E54" s="247"/>
      <c r="F54" s="247"/>
      <c r="G54" s="247"/>
      <c r="H54" s="248"/>
      <c r="I54" s="148">
        <v>48</v>
      </c>
      <c r="J54" s="151">
        <v>23331614</v>
      </c>
      <c r="K54" s="151">
        <v>17566370</v>
      </c>
      <c r="L54" s="153"/>
      <c r="M54" s="159"/>
      <c r="N54" s="160"/>
    </row>
    <row r="55" spans="1:14">
      <c r="A55" s="246" t="s">
        <v>11</v>
      </c>
      <c r="B55" s="247"/>
      <c r="C55" s="247"/>
      <c r="D55" s="247"/>
      <c r="E55" s="247"/>
      <c r="F55" s="247"/>
      <c r="G55" s="247"/>
      <c r="H55" s="248"/>
      <c r="I55" s="148">
        <v>49</v>
      </c>
      <c r="J55" s="151">
        <v>5110662</v>
      </c>
      <c r="K55" s="151">
        <v>4739039</v>
      </c>
    </row>
    <row r="56" spans="1:14">
      <c r="A56" s="246" t="s">
        <v>97</v>
      </c>
      <c r="B56" s="247"/>
      <c r="C56" s="247"/>
      <c r="D56" s="247"/>
      <c r="E56" s="247"/>
      <c r="F56" s="247"/>
      <c r="G56" s="247"/>
      <c r="H56" s="248"/>
      <c r="I56" s="148">
        <v>50</v>
      </c>
      <c r="J56" s="149">
        <f>SUM(J57:J63)</f>
        <v>509533716</v>
      </c>
      <c r="K56" s="149">
        <f>SUM(K57:K63)</f>
        <v>426140926</v>
      </c>
      <c r="L56" s="153"/>
      <c r="M56" s="159"/>
      <c r="N56" s="160"/>
    </row>
    <row r="57" spans="1:14">
      <c r="A57" s="246" t="s">
        <v>71</v>
      </c>
      <c r="B57" s="247"/>
      <c r="C57" s="247"/>
      <c r="D57" s="247"/>
      <c r="E57" s="247"/>
      <c r="F57" s="247"/>
      <c r="G57" s="247"/>
      <c r="H57" s="248"/>
      <c r="I57" s="148">
        <v>51</v>
      </c>
      <c r="J57" s="151"/>
      <c r="K57" s="151"/>
    </row>
    <row r="58" spans="1:14">
      <c r="A58" s="246" t="s">
        <v>72</v>
      </c>
      <c r="B58" s="247"/>
      <c r="C58" s="247"/>
      <c r="D58" s="247"/>
      <c r="E58" s="247"/>
      <c r="F58" s="247"/>
      <c r="G58" s="247"/>
      <c r="H58" s="248"/>
      <c r="I58" s="148">
        <v>52</v>
      </c>
      <c r="J58" s="151"/>
      <c r="K58" s="151"/>
    </row>
    <row r="59" spans="1:14">
      <c r="A59" s="246" t="s">
        <v>234</v>
      </c>
      <c r="B59" s="247"/>
      <c r="C59" s="247"/>
      <c r="D59" s="247"/>
      <c r="E59" s="247"/>
      <c r="F59" s="247"/>
      <c r="G59" s="247"/>
      <c r="H59" s="248"/>
      <c r="I59" s="148">
        <v>53</v>
      </c>
      <c r="J59" s="151"/>
      <c r="K59" s="151"/>
    </row>
    <row r="60" spans="1:14">
      <c r="A60" s="246" t="s">
        <v>78</v>
      </c>
      <c r="B60" s="247"/>
      <c r="C60" s="247"/>
      <c r="D60" s="247"/>
      <c r="E60" s="247"/>
      <c r="F60" s="247"/>
      <c r="G60" s="247"/>
      <c r="H60" s="248"/>
      <c r="I60" s="148">
        <v>54</v>
      </c>
      <c r="J60" s="151"/>
      <c r="K60" s="151"/>
    </row>
    <row r="61" spans="1:14">
      <c r="A61" s="246" t="s">
        <v>79</v>
      </c>
      <c r="B61" s="247"/>
      <c r="C61" s="247"/>
      <c r="D61" s="247"/>
      <c r="E61" s="247"/>
      <c r="F61" s="247"/>
      <c r="G61" s="247"/>
      <c r="H61" s="248"/>
      <c r="I61" s="148">
        <v>55</v>
      </c>
      <c r="J61" s="151"/>
      <c r="K61" s="151"/>
    </row>
    <row r="62" spans="1:14">
      <c r="A62" s="246" t="s">
        <v>80</v>
      </c>
      <c r="B62" s="247"/>
      <c r="C62" s="247"/>
      <c r="D62" s="247"/>
      <c r="E62" s="247"/>
      <c r="F62" s="247"/>
      <c r="G62" s="247"/>
      <c r="H62" s="248"/>
      <c r="I62" s="148">
        <v>56</v>
      </c>
      <c r="J62" s="151">
        <v>509533716</v>
      </c>
      <c r="K62" s="151">
        <v>426140926</v>
      </c>
    </row>
    <row r="63" spans="1:14">
      <c r="A63" s="246" t="s">
        <v>41</v>
      </c>
      <c r="B63" s="247"/>
      <c r="C63" s="247"/>
      <c r="D63" s="247"/>
      <c r="E63" s="247"/>
      <c r="F63" s="247"/>
      <c r="G63" s="247"/>
      <c r="H63" s="248"/>
      <c r="I63" s="148">
        <v>57</v>
      </c>
      <c r="J63" s="151"/>
      <c r="K63" s="151"/>
    </row>
    <row r="64" spans="1:14">
      <c r="A64" s="246" t="s">
        <v>201</v>
      </c>
      <c r="B64" s="247"/>
      <c r="C64" s="247"/>
      <c r="D64" s="247"/>
      <c r="E64" s="247"/>
      <c r="F64" s="247"/>
      <c r="G64" s="247"/>
      <c r="H64" s="248"/>
      <c r="I64" s="148">
        <v>58</v>
      </c>
      <c r="J64" s="151">
        <v>93884046</v>
      </c>
      <c r="K64" s="151">
        <v>161397943</v>
      </c>
      <c r="L64" s="153"/>
      <c r="M64" s="159"/>
      <c r="N64" s="160"/>
    </row>
    <row r="65" spans="1:14">
      <c r="A65" s="235" t="s">
        <v>51</v>
      </c>
      <c r="B65" s="236"/>
      <c r="C65" s="236"/>
      <c r="D65" s="236"/>
      <c r="E65" s="236"/>
      <c r="F65" s="236"/>
      <c r="G65" s="236"/>
      <c r="H65" s="237"/>
      <c r="I65" s="148">
        <v>59</v>
      </c>
      <c r="J65" s="152">
        <v>38859</v>
      </c>
      <c r="K65" s="152">
        <v>11116680</v>
      </c>
    </row>
    <row r="66" spans="1:14">
      <c r="A66" s="235" t="s">
        <v>325</v>
      </c>
      <c r="B66" s="236"/>
      <c r="C66" s="236"/>
      <c r="D66" s="236"/>
      <c r="E66" s="236"/>
      <c r="F66" s="236"/>
      <c r="G66" s="236"/>
      <c r="H66" s="237"/>
      <c r="I66" s="148">
        <v>60</v>
      </c>
      <c r="J66" s="149">
        <f>J7+J8+J40+J65</f>
        <v>3619822965</v>
      </c>
      <c r="K66" s="149">
        <f>K7+K8+K40+K65</f>
        <v>3580388400</v>
      </c>
      <c r="L66" s="153"/>
      <c r="M66" s="159"/>
      <c r="N66" s="160"/>
    </row>
    <row r="67" spans="1:14">
      <c r="A67" s="249" t="s">
        <v>86</v>
      </c>
      <c r="B67" s="250"/>
      <c r="C67" s="250"/>
      <c r="D67" s="250"/>
      <c r="E67" s="250"/>
      <c r="F67" s="250"/>
      <c r="G67" s="250"/>
      <c r="H67" s="251"/>
      <c r="I67" s="154">
        <v>61</v>
      </c>
      <c r="J67" s="155">
        <v>1784534819</v>
      </c>
      <c r="K67" s="155">
        <v>1784534819</v>
      </c>
      <c r="L67" s="161"/>
    </row>
    <row r="68" spans="1:14">
      <c r="A68" s="252" t="s">
        <v>53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4"/>
    </row>
    <row r="69" spans="1:14">
      <c r="A69" s="232" t="s">
        <v>326</v>
      </c>
      <c r="B69" s="233"/>
      <c r="C69" s="233"/>
      <c r="D69" s="233"/>
      <c r="E69" s="233"/>
      <c r="F69" s="233"/>
      <c r="G69" s="233"/>
      <c r="H69" s="234"/>
      <c r="I69" s="146">
        <v>62</v>
      </c>
      <c r="J69" s="156">
        <f>J70+J71+J72+J78+J79+J82+J85</f>
        <v>3295444835</v>
      </c>
      <c r="K69" s="156">
        <f>K70+K71+K72+K78+K79+K82+K85</f>
        <v>3313581037</v>
      </c>
      <c r="L69" s="153"/>
      <c r="M69" s="159"/>
      <c r="N69" s="160"/>
    </row>
    <row r="70" spans="1:14">
      <c r="A70" s="246" t="s">
        <v>136</v>
      </c>
      <c r="B70" s="247"/>
      <c r="C70" s="247"/>
      <c r="D70" s="247"/>
      <c r="E70" s="247"/>
      <c r="F70" s="247"/>
      <c r="G70" s="247"/>
      <c r="H70" s="248"/>
      <c r="I70" s="148">
        <v>63</v>
      </c>
      <c r="J70" s="151">
        <v>2720676600</v>
      </c>
      <c r="K70" s="151">
        <v>2720676600</v>
      </c>
    </row>
    <row r="71" spans="1:14">
      <c r="A71" s="246" t="s">
        <v>137</v>
      </c>
      <c r="B71" s="247"/>
      <c r="C71" s="247"/>
      <c r="D71" s="247"/>
      <c r="E71" s="247"/>
      <c r="F71" s="247"/>
      <c r="G71" s="247"/>
      <c r="H71" s="248"/>
      <c r="I71" s="148">
        <v>64</v>
      </c>
      <c r="J71" s="151">
        <v>53585</v>
      </c>
      <c r="K71" s="151">
        <v>53585</v>
      </c>
    </row>
    <row r="72" spans="1:14">
      <c r="A72" s="246" t="s">
        <v>138</v>
      </c>
      <c r="B72" s="247"/>
      <c r="C72" s="247"/>
      <c r="D72" s="247"/>
      <c r="E72" s="247"/>
      <c r="F72" s="247"/>
      <c r="G72" s="247"/>
      <c r="H72" s="248"/>
      <c r="I72" s="148">
        <v>65</v>
      </c>
      <c r="J72" s="150">
        <f>J73+J74-J75+J76+J77</f>
        <v>263799187</v>
      </c>
      <c r="K72" s="150">
        <f>K73+K74-K75+K76+K77</f>
        <v>263799187</v>
      </c>
    </row>
    <row r="73" spans="1:14">
      <c r="A73" s="246" t="s">
        <v>139</v>
      </c>
      <c r="B73" s="247"/>
      <c r="C73" s="247"/>
      <c r="D73" s="247"/>
      <c r="E73" s="247"/>
      <c r="F73" s="247"/>
      <c r="G73" s="247"/>
      <c r="H73" s="248"/>
      <c r="I73" s="148">
        <v>66</v>
      </c>
      <c r="J73" s="151">
        <v>26642515</v>
      </c>
      <c r="K73" s="151">
        <v>26642515</v>
      </c>
    </row>
    <row r="74" spans="1:14">
      <c r="A74" s="246" t="s">
        <v>140</v>
      </c>
      <c r="B74" s="247"/>
      <c r="C74" s="247"/>
      <c r="D74" s="247"/>
      <c r="E74" s="247"/>
      <c r="F74" s="247"/>
      <c r="G74" s="247"/>
      <c r="H74" s="248"/>
      <c r="I74" s="148">
        <v>67</v>
      </c>
      <c r="J74" s="151"/>
      <c r="K74" s="151"/>
    </row>
    <row r="75" spans="1:14">
      <c r="A75" s="246" t="s">
        <v>128</v>
      </c>
      <c r="B75" s="247"/>
      <c r="C75" s="247"/>
      <c r="D75" s="247"/>
      <c r="E75" s="247"/>
      <c r="F75" s="247"/>
      <c r="G75" s="247"/>
      <c r="H75" s="248"/>
      <c r="I75" s="148">
        <v>68</v>
      </c>
      <c r="J75" s="151"/>
      <c r="K75" s="151"/>
    </row>
    <row r="76" spans="1:14">
      <c r="A76" s="246" t="s">
        <v>129</v>
      </c>
      <c r="B76" s="247"/>
      <c r="C76" s="247"/>
      <c r="D76" s="247"/>
      <c r="E76" s="247"/>
      <c r="F76" s="247"/>
      <c r="G76" s="247"/>
      <c r="H76" s="248"/>
      <c r="I76" s="148">
        <v>69</v>
      </c>
      <c r="J76" s="151"/>
      <c r="K76" s="151"/>
    </row>
    <row r="77" spans="1:14">
      <c r="A77" s="246" t="s">
        <v>130</v>
      </c>
      <c r="B77" s="247"/>
      <c r="C77" s="247"/>
      <c r="D77" s="247"/>
      <c r="E77" s="247"/>
      <c r="F77" s="247"/>
      <c r="G77" s="247"/>
      <c r="H77" s="248"/>
      <c r="I77" s="148">
        <v>70</v>
      </c>
      <c r="J77" s="151">
        <v>237156672</v>
      </c>
      <c r="K77" s="151">
        <v>237156672</v>
      </c>
    </row>
    <row r="78" spans="1:14">
      <c r="A78" s="246" t="s">
        <v>131</v>
      </c>
      <c r="B78" s="247"/>
      <c r="C78" s="247"/>
      <c r="D78" s="247"/>
      <c r="E78" s="247"/>
      <c r="F78" s="247"/>
      <c r="G78" s="247"/>
      <c r="H78" s="248"/>
      <c r="I78" s="148">
        <v>71</v>
      </c>
      <c r="J78" s="151"/>
      <c r="K78" s="151"/>
    </row>
    <row r="79" spans="1:14">
      <c r="A79" s="246" t="s">
        <v>232</v>
      </c>
      <c r="B79" s="247"/>
      <c r="C79" s="247"/>
      <c r="D79" s="247"/>
      <c r="E79" s="247"/>
      <c r="F79" s="247"/>
      <c r="G79" s="247"/>
      <c r="H79" s="248"/>
      <c r="I79" s="148">
        <v>72</v>
      </c>
      <c r="J79" s="150">
        <f>J80-J81</f>
        <v>215067256</v>
      </c>
      <c r="K79" s="150">
        <f>K80-K81</f>
        <v>310915463</v>
      </c>
    </row>
    <row r="80" spans="1:14">
      <c r="A80" s="255" t="s">
        <v>164</v>
      </c>
      <c r="B80" s="256"/>
      <c r="C80" s="256"/>
      <c r="D80" s="256"/>
      <c r="E80" s="256"/>
      <c r="F80" s="256"/>
      <c r="G80" s="256"/>
      <c r="H80" s="257"/>
      <c r="I80" s="148">
        <v>73</v>
      </c>
      <c r="J80" s="151">
        <v>215067256</v>
      </c>
      <c r="K80" s="151">
        <v>310915463</v>
      </c>
    </row>
    <row r="81" spans="1:14">
      <c r="A81" s="255" t="s">
        <v>165</v>
      </c>
      <c r="B81" s="256"/>
      <c r="C81" s="256"/>
      <c r="D81" s="256"/>
      <c r="E81" s="256"/>
      <c r="F81" s="256"/>
      <c r="G81" s="256"/>
      <c r="H81" s="257"/>
      <c r="I81" s="148">
        <v>74</v>
      </c>
      <c r="J81" s="151"/>
      <c r="K81" s="151"/>
    </row>
    <row r="82" spans="1:14">
      <c r="A82" s="246" t="s">
        <v>233</v>
      </c>
      <c r="B82" s="247"/>
      <c r="C82" s="247"/>
      <c r="D82" s="247"/>
      <c r="E82" s="247"/>
      <c r="F82" s="247"/>
      <c r="G82" s="247"/>
      <c r="H82" s="248"/>
      <c r="I82" s="148">
        <v>75</v>
      </c>
      <c r="J82" s="150">
        <f>J83-J84</f>
        <v>95848207</v>
      </c>
      <c r="K82" s="150">
        <f>K83-K84</f>
        <v>18136202</v>
      </c>
    </row>
    <row r="83" spans="1:14">
      <c r="A83" s="255" t="s">
        <v>166</v>
      </c>
      <c r="B83" s="256"/>
      <c r="C83" s="256"/>
      <c r="D83" s="256"/>
      <c r="E83" s="256"/>
      <c r="F83" s="256"/>
      <c r="G83" s="256"/>
      <c r="H83" s="257"/>
      <c r="I83" s="148">
        <v>76</v>
      </c>
      <c r="J83" s="151">
        <v>95848207</v>
      </c>
      <c r="K83" s="151">
        <v>18136202</v>
      </c>
    </row>
    <row r="84" spans="1:14">
      <c r="A84" s="255" t="s">
        <v>167</v>
      </c>
      <c r="B84" s="256"/>
      <c r="C84" s="256"/>
      <c r="D84" s="256"/>
      <c r="E84" s="256"/>
      <c r="F84" s="256"/>
      <c r="G84" s="256"/>
      <c r="H84" s="257"/>
      <c r="I84" s="148">
        <v>77</v>
      </c>
      <c r="J84" s="151"/>
      <c r="K84" s="151"/>
    </row>
    <row r="85" spans="1:14">
      <c r="A85" s="246" t="s">
        <v>168</v>
      </c>
      <c r="B85" s="247"/>
      <c r="C85" s="247"/>
      <c r="D85" s="247"/>
      <c r="E85" s="247"/>
      <c r="F85" s="247"/>
      <c r="G85" s="247"/>
      <c r="H85" s="248"/>
      <c r="I85" s="148">
        <v>78</v>
      </c>
      <c r="J85" s="151"/>
      <c r="K85" s="151"/>
    </row>
    <row r="86" spans="1:14">
      <c r="A86" s="235" t="s">
        <v>327</v>
      </c>
      <c r="B86" s="236"/>
      <c r="C86" s="236"/>
      <c r="D86" s="236"/>
      <c r="E86" s="236"/>
      <c r="F86" s="236"/>
      <c r="G86" s="236"/>
      <c r="H86" s="237"/>
      <c r="I86" s="148">
        <v>79</v>
      </c>
      <c r="J86" s="149">
        <f>SUM(J87:J89)</f>
        <v>53037602</v>
      </c>
      <c r="K86" s="149">
        <f>SUM(K87:K89)</f>
        <v>53493816</v>
      </c>
    </row>
    <row r="87" spans="1:14">
      <c r="A87" s="246" t="s">
        <v>124</v>
      </c>
      <c r="B87" s="247"/>
      <c r="C87" s="247"/>
      <c r="D87" s="247"/>
      <c r="E87" s="247"/>
      <c r="F87" s="247"/>
      <c r="G87" s="247"/>
      <c r="H87" s="248"/>
      <c r="I87" s="148">
        <v>80</v>
      </c>
      <c r="J87" s="151">
        <v>2097421</v>
      </c>
      <c r="K87" s="151">
        <v>2097421</v>
      </c>
    </row>
    <row r="88" spans="1:14">
      <c r="A88" s="246" t="s">
        <v>125</v>
      </c>
      <c r="B88" s="247"/>
      <c r="C88" s="247"/>
      <c r="D88" s="247"/>
      <c r="E88" s="247"/>
      <c r="F88" s="247"/>
      <c r="G88" s="247"/>
      <c r="H88" s="248"/>
      <c r="I88" s="148">
        <v>81</v>
      </c>
      <c r="J88" s="151"/>
      <c r="K88" s="151"/>
    </row>
    <row r="89" spans="1:14">
      <c r="A89" s="246" t="s">
        <v>126</v>
      </c>
      <c r="B89" s="247"/>
      <c r="C89" s="247"/>
      <c r="D89" s="247"/>
      <c r="E89" s="247"/>
      <c r="F89" s="247"/>
      <c r="G89" s="247"/>
      <c r="H89" s="248"/>
      <c r="I89" s="148">
        <v>82</v>
      </c>
      <c r="J89" s="151">
        <v>50940181</v>
      </c>
      <c r="K89" s="151">
        <v>51396395</v>
      </c>
    </row>
    <row r="90" spans="1:14">
      <c r="A90" s="235" t="s">
        <v>328</v>
      </c>
      <c r="B90" s="236"/>
      <c r="C90" s="236"/>
      <c r="D90" s="236"/>
      <c r="E90" s="236"/>
      <c r="F90" s="236"/>
      <c r="G90" s="236"/>
      <c r="H90" s="237"/>
      <c r="I90" s="148">
        <v>83</v>
      </c>
      <c r="J90" s="149">
        <f>SUM(J91:J99)</f>
        <v>94760964</v>
      </c>
      <c r="K90" s="149">
        <f>SUM(K91:K99)</f>
        <v>99138037</v>
      </c>
      <c r="L90" s="153"/>
      <c r="M90" s="159"/>
      <c r="N90" s="160"/>
    </row>
    <row r="91" spans="1:14">
      <c r="A91" s="246" t="s">
        <v>127</v>
      </c>
      <c r="B91" s="247"/>
      <c r="C91" s="247"/>
      <c r="D91" s="247"/>
      <c r="E91" s="247"/>
      <c r="F91" s="247"/>
      <c r="G91" s="247"/>
      <c r="H91" s="248"/>
      <c r="I91" s="148">
        <v>84</v>
      </c>
      <c r="J91" s="151"/>
      <c r="K91" s="151"/>
      <c r="L91" s="153"/>
    </row>
    <row r="92" spans="1:14">
      <c r="A92" s="246" t="s">
        <v>235</v>
      </c>
      <c r="B92" s="247"/>
      <c r="C92" s="247"/>
      <c r="D92" s="247"/>
      <c r="E92" s="247"/>
      <c r="F92" s="247"/>
      <c r="G92" s="247"/>
      <c r="H92" s="248"/>
      <c r="I92" s="148">
        <v>85</v>
      </c>
      <c r="J92" s="151"/>
      <c r="K92" s="151"/>
      <c r="L92" s="153"/>
    </row>
    <row r="93" spans="1:14">
      <c r="A93" s="246" t="s">
        <v>0</v>
      </c>
      <c r="B93" s="247"/>
      <c r="C93" s="247"/>
      <c r="D93" s="247"/>
      <c r="E93" s="247"/>
      <c r="F93" s="247"/>
      <c r="G93" s="247"/>
      <c r="H93" s="248"/>
      <c r="I93" s="148">
        <v>86</v>
      </c>
      <c r="J93" s="151">
        <v>94760964</v>
      </c>
      <c r="K93" s="151">
        <v>99138037</v>
      </c>
      <c r="L93" s="153"/>
    </row>
    <row r="94" spans="1:14">
      <c r="A94" s="246" t="s">
        <v>236</v>
      </c>
      <c r="B94" s="247"/>
      <c r="C94" s="247"/>
      <c r="D94" s="247"/>
      <c r="E94" s="247"/>
      <c r="F94" s="247"/>
      <c r="G94" s="247"/>
      <c r="H94" s="248"/>
      <c r="I94" s="148">
        <v>87</v>
      </c>
      <c r="J94" s="151"/>
      <c r="K94" s="151"/>
      <c r="L94" s="153"/>
    </row>
    <row r="95" spans="1:14">
      <c r="A95" s="246" t="s">
        <v>237</v>
      </c>
      <c r="B95" s="247"/>
      <c r="C95" s="247"/>
      <c r="D95" s="247"/>
      <c r="E95" s="247"/>
      <c r="F95" s="247"/>
      <c r="G95" s="247"/>
      <c r="H95" s="248"/>
      <c r="I95" s="148">
        <v>88</v>
      </c>
      <c r="J95" s="151"/>
      <c r="K95" s="151"/>
      <c r="L95" s="153"/>
    </row>
    <row r="96" spans="1:14">
      <c r="A96" s="246" t="s">
        <v>238</v>
      </c>
      <c r="B96" s="247"/>
      <c r="C96" s="247"/>
      <c r="D96" s="247"/>
      <c r="E96" s="247"/>
      <c r="F96" s="247"/>
      <c r="G96" s="247"/>
      <c r="H96" s="248"/>
      <c r="I96" s="148">
        <v>89</v>
      </c>
      <c r="J96" s="151"/>
      <c r="K96" s="151"/>
      <c r="L96" s="153"/>
    </row>
    <row r="97" spans="1:15">
      <c r="A97" s="246" t="s">
        <v>89</v>
      </c>
      <c r="B97" s="247"/>
      <c r="C97" s="247"/>
      <c r="D97" s="247"/>
      <c r="E97" s="247"/>
      <c r="F97" s="247"/>
      <c r="G97" s="247"/>
      <c r="H97" s="248"/>
      <c r="I97" s="148">
        <v>90</v>
      </c>
      <c r="J97" s="151"/>
      <c r="K97" s="151"/>
      <c r="L97" s="153"/>
    </row>
    <row r="98" spans="1:15">
      <c r="A98" s="246" t="s">
        <v>87</v>
      </c>
      <c r="B98" s="247"/>
      <c r="C98" s="247"/>
      <c r="D98" s="247"/>
      <c r="E98" s="247"/>
      <c r="F98" s="247"/>
      <c r="G98" s="247"/>
      <c r="H98" s="248"/>
      <c r="I98" s="148">
        <v>91</v>
      </c>
      <c r="J98" s="151"/>
      <c r="K98" s="151"/>
      <c r="L98" s="153"/>
    </row>
    <row r="99" spans="1:15">
      <c r="A99" s="246" t="s">
        <v>88</v>
      </c>
      <c r="B99" s="247"/>
      <c r="C99" s="247"/>
      <c r="D99" s="247"/>
      <c r="E99" s="247"/>
      <c r="F99" s="247"/>
      <c r="G99" s="247"/>
      <c r="H99" s="248"/>
      <c r="I99" s="148">
        <v>92</v>
      </c>
      <c r="J99" s="151"/>
      <c r="K99" s="151"/>
      <c r="L99" s="153"/>
    </row>
    <row r="100" spans="1:15">
      <c r="A100" s="235" t="s">
        <v>329</v>
      </c>
      <c r="B100" s="236"/>
      <c r="C100" s="236"/>
      <c r="D100" s="236"/>
      <c r="E100" s="236"/>
      <c r="F100" s="236"/>
      <c r="G100" s="236"/>
      <c r="H100" s="237"/>
      <c r="I100" s="148">
        <v>93</v>
      </c>
      <c r="J100" s="149">
        <f>SUM(J101:J112)</f>
        <v>142619473</v>
      </c>
      <c r="K100" s="149">
        <f>SUM(K101:K112)</f>
        <v>88853544</v>
      </c>
      <c r="L100" s="153"/>
      <c r="M100" s="153"/>
      <c r="N100" s="159"/>
    </row>
    <row r="101" spans="1:15">
      <c r="A101" s="246" t="s">
        <v>127</v>
      </c>
      <c r="B101" s="247"/>
      <c r="C101" s="247"/>
      <c r="D101" s="247"/>
      <c r="E101" s="247"/>
      <c r="F101" s="247"/>
      <c r="G101" s="247"/>
      <c r="H101" s="248"/>
      <c r="I101" s="148">
        <v>94</v>
      </c>
      <c r="J101" s="151">
        <v>325706</v>
      </c>
      <c r="K101" s="151">
        <v>324547</v>
      </c>
      <c r="L101" s="153"/>
      <c r="M101" s="141"/>
      <c r="N101" s="159"/>
      <c r="O101" s="159"/>
    </row>
    <row r="102" spans="1:15">
      <c r="A102" s="246" t="s">
        <v>235</v>
      </c>
      <c r="B102" s="247"/>
      <c r="C102" s="247"/>
      <c r="D102" s="247"/>
      <c r="E102" s="247"/>
      <c r="F102" s="247"/>
      <c r="G102" s="247"/>
      <c r="H102" s="248"/>
      <c r="I102" s="148">
        <v>95</v>
      </c>
      <c r="J102" s="151"/>
      <c r="K102" s="151"/>
      <c r="L102" s="153"/>
    </row>
    <row r="103" spans="1:15">
      <c r="A103" s="246" t="s">
        <v>0</v>
      </c>
      <c r="B103" s="247"/>
      <c r="C103" s="247"/>
      <c r="D103" s="247"/>
      <c r="E103" s="247"/>
      <c r="F103" s="247"/>
      <c r="G103" s="247"/>
      <c r="H103" s="248"/>
      <c r="I103" s="148">
        <v>96</v>
      </c>
      <c r="J103" s="151"/>
      <c r="K103" s="151"/>
      <c r="L103" s="153"/>
    </row>
    <row r="104" spans="1:15">
      <c r="A104" s="246" t="s">
        <v>236</v>
      </c>
      <c r="B104" s="247"/>
      <c r="C104" s="247"/>
      <c r="D104" s="247"/>
      <c r="E104" s="247"/>
      <c r="F104" s="247"/>
      <c r="G104" s="247"/>
      <c r="H104" s="248"/>
      <c r="I104" s="148">
        <v>97</v>
      </c>
      <c r="J104" s="151"/>
      <c r="K104" s="151"/>
      <c r="L104" s="153"/>
    </row>
    <row r="105" spans="1:15">
      <c r="A105" s="246" t="s">
        <v>237</v>
      </c>
      <c r="B105" s="247"/>
      <c r="C105" s="247"/>
      <c r="D105" s="247"/>
      <c r="E105" s="247"/>
      <c r="F105" s="247"/>
      <c r="G105" s="247"/>
      <c r="H105" s="248"/>
      <c r="I105" s="148">
        <v>98</v>
      </c>
      <c r="J105" s="151">
        <v>127790584</v>
      </c>
      <c r="K105" s="151">
        <v>78401101</v>
      </c>
      <c r="L105" s="153"/>
      <c r="M105" s="159"/>
      <c r="N105" s="160"/>
    </row>
    <row r="106" spans="1:15">
      <c r="A106" s="246" t="s">
        <v>238</v>
      </c>
      <c r="B106" s="247"/>
      <c r="C106" s="247"/>
      <c r="D106" s="247"/>
      <c r="E106" s="247"/>
      <c r="F106" s="247"/>
      <c r="G106" s="247"/>
      <c r="H106" s="248"/>
      <c r="I106" s="148">
        <v>99</v>
      </c>
      <c r="J106" s="151"/>
      <c r="K106" s="151"/>
      <c r="L106" s="153"/>
    </row>
    <row r="107" spans="1:15">
      <c r="A107" s="246" t="s">
        <v>89</v>
      </c>
      <c r="B107" s="247"/>
      <c r="C107" s="247"/>
      <c r="D107" s="247"/>
      <c r="E107" s="247"/>
      <c r="F107" s="247"/>
      <c r="G107" s="247"/>
      <c r="H107" s="248"/>
      <c r="I107" s="148">
        <v>100</v>
      </c>
      <c r="J107" s="151"/>
      <c r="K107" s="151"/>
      <c r="L107" s="153"/>
    </row>
    <row r="108" spans="1:15">
      <c r="A108" s="246" t="s">
        <v>90</v>
      </c>
      <c r="B108" s="247"/>
      <c r="C108" s="247"/>
      <c r="D108" s="247"/>
      <c r="E108" s="247"/>
      <c r="F108" s="247"/>
      <c r="G108" s="247"/>
      <c r="H108" s="248"/>
      <c r="I108" s="148">
        <v>101</v>
      </c>
      <c r="J108" s="151">
        <v>5838903</v>
      </c>
      <c r="K108" s="151">
        <v>4457159</v>
      </c>
      <c r="L108" s="153"/>
    </row>
    <row r="109" spans="1:15">
      <c r="A109" s="246" t="s">
        <v>91</v>
      </c>
      <c r="B109" s="247"/>
      <c r="C109" s="247"/>
      <c r="D109" s="247"/>
      <c r="E109" s="247"/>
      <c r="F109" s="247"/>
      <c r="G109" s="247"/>
      <c r="H109" s="248"/>
      <c r="I109" s="148">
        <v>102</v>
      </c>
      <c r="J109" s="151">
        <v>4576072</v>
      </c>
      <c r="K109" s="151">
        <v>2995475</v>
      </c>
      <c r="L109" s="153"/>
    </row>
    <row r="110" spans="1:15">
      <c r="A110" s="246" t="s">
        <v>94</v>
      </c>
      <c r="B110" s="247"/>
      <c r="C110" s="247"/>
      <c r="D110" s="247"/>
      <c r="E110" s="247"/>
      <c r="F110" s="247"/>
      <c r="G110" s="247"/>
      <c r="H110" s="248"/>
      <c r="I110" s="148">
        <v>103</v>
      </c>
      <c r="J110" s="151">
        <v>42016</v>
      </c>
      <c r="K110" s="151">
        <v>40844</v>
      </c>
      <c r="L110" s="153"/>
    </row>
    <row r="111" spans="1:15">
      <c r="A111" s="246" t="s">
        <v>92</v>
      </c>
      <c r="B111" s="247"/>
      <c r="C111" s="247"/>
      <c r="D111" s="247"/>
      <c r="E111" s="247"/>
      <c r="F111" s="247"/>
      <c r="G111" s="247"/>
      <c r="H111" s="248"/>
      <c r="I111" s="148">
        <v>104</v>
      </c>
      <c r="J111" s="151"/>
      <c r="K111" s="151"/>
      <c r="L111" s="153"/>
    </row>
    <row r="112" spans="1:15">
      <c r="A112" s="246" t="s">
        <v>93</v>
      </c>
      <c r="B112" s="247"/>
      <c r="C112" s="247"/>
      <c r="D112" s="247"/>
      <c r="E112" s="247"/>
      <c r="F112" s="247"/>
      <c r="G112" s="247"/>
      <c r="H112" s="248"/>
      <c r="I112" s="148">
        <v>105</v>
      </c>
      <c r="J112" s="152">
        <v>4046192</v>
      </c>
      <c r="K112" s="152">
        <v>2634418</v>
      </c>
      <c r="L112" s="153"/>
    </row>
    <row r="113" spans="1:12">
      <c r="A113" s="235" t="s">
        <v>1</v>
      </c>
      <c r="B113" s="236"/>
      <c r="C113" s="236"/>
      <c r="D113" s="236"/>
      <c r="E113" s="236"/>
      <c r="F113" s="236"/>
      <c r="G113" s="236"/>
      <c r="H113" s="237"/>
      <c r="I113" s="148">
        <v>106</v>
      </c>
      <c r="J113" s="152">
        <v>33960091</v>
      </c>
      <c r="K113" s="152">
        <v>25321966</v>
      </c>
      <c r="L113" s="153"/>
    </row>
    <row r="114" spans="1:12">
      <c r="A114" s="235" t="s">
        <v>330</v>
      </c>
      <c r="B114" s="236"/>
      <c r="C114" s="236"/>
      <c r="D114" s="236"/>
      <c r="E114" s="236"/>
      <c r="F114" s="236"/>
      <c r="G114" s="236"/>
      <c r="H114" s="237"/>
      <c r="I114" s="148">
        <v>107</v>
      </c>
      <c r="J114" s="149">
        <f>J69+J86+J90+J100+J113</f>
        <v>3619822965</v>
      </c>
      <c r="K114" s="149">
        <f>K69+K86+K90+K100+K113</f>
        <v>3580388400</v>
      </c>
    </row>
    <row r="115" spans="1:12">
      <c r="A115" s="260" t="s">
        <v>52</v>
      </c>
      <c r="B115" s="261"/>
      <c r="C115" s="261"/>
      <c r="D115" s="261"/>
      <c r="E115" s="261"/>
      <c r="F115" s="261"/>
      <c r="G115" s="261"/>
      <c r="H115" s="262"/>
      <c r="I115" s="157">
        <v>108</v>
      </c>
      <c r="J115" s="155">
        <v>1784534819</v>
      </c>
      <c r="K115" s="155">
        <v>1784534819</v>
      </c>
    </row>
    <row r="116" spans="1:12">
      <c r="A116" s="252" t="s">
        <v>322</v>
      </c>
      <c r="B116" s="263"/>
      <c r="C116" s="263"/>
      <c r="D116" s="263"/>
      <c r="E116" s="263"/>
      <c r="F116" s="263"/>
      <c r="G116" s="263"/>
      <c r="H116" s="263"/>
      <c r="I116" s="264"/>
      <c r="J116" s="264"/>
      <c r="K116" s="265"/>
    </row>
    <row r="117" spans="1:12">
      <c r="A117" s="232" t="s">
        <v>181</v>
      </c>
      <c r="B117" s="233"/>
      <c r="C117" s="233"/>
      <c r="D117" s="233"/>
      <c r="E117" s="233"/>
      <c r="F117" s="233"/>
      <c r="G117" s="233"/>
      <c r="H117" s="233"/>
      <c r="I117" s="266"/>
      <c r="J117" s="266"/>
      <c r="K117" s="267"/>
    </row>
    <row r="118" spans="1:12">
      <c r="A118" s="246" t="s">
        <v>8</v>
      </c>
      <c r="B118" s="247"/>
      <c r="C118" s="247"/>
      <c r="D118" s="247"/>
      <c r="E118" s="247"/>
      <c r="F118" s="247"/>
      <c r="G118" s="247"/>
      <c r="H118" s="248"/>
      <c r="I118" s="148">
        <v>109</v>
      </c>
      <c r="J118" s="151"/>
      <c r="K118" s="151"/>
    </row>
    <row r="119" spans="1:12">
      <c r="A119" s="268" t="s">
        <v>9</v>
      </c>
      <c r="B119" s="269"/>
      <c r="C119" s="269"/>
      <c r="D119" s="269"/>
      <c r="E119" s="269"/>
      <c r="F119" s="269"/>
      <c r="G119" s="269"/>
      <c r="H119" s="270"/>
      <c r="I119" s="154">
        <v>110</v>
      </c>
      <c r="J119" s="158"/>
      <c r="K119" s="158"/>
    </row>
    <row r="120" spans="1:12">
      <c r="A120" s="271" t="s">
        <v>300</v>
      </c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</row>
    <row r="121" spans="1:12">
      <c r="A121" s="258"/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</row>
    <row r="122" spans="1:1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</row>
  </sheetData>
  <mergeCells count="121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phoneticPr fontId="3" type="noConversion"/>
  <dataValidations count="1">
    <dataValidation allowBlank="1" sqref="A1:XFD1048576"/>
  </dataValidation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1"/>
  <sheetViews>
    <sheetView view="pageBreakPreview" topLeftCell="A49" zoomScale="110" zoomScaleNormal="100" zoomScaleSheetLayoutView="110" workbookViewId="0">
      <selection activeCell="J74" sqref="J74"/>
    </sheetView>
  </sheetViews>
  <sheetFormatPr defaultRowHeight="12.75"/>
  <cols>
    <col min="1" max="6" width="9.140625" style="50"/>
    <col min="7" max="8" width="4.7109375" style="50" customWidth="1"/>
    <col min="9" max="9" width="9.140625" style="50"/>
    <col min="10" max="13" width="11" style="50" customWidth="1"/>
    <col min="14" max="14" width="13.28515625" style="50" customWidth="1"/>
    <col min="15" max="15" width="10.28515625" style="50" bestFit="1" customWidth="1"/>
    <col min="16" max="16384" width="9.140625" style="50"/>
  </cols>
  <sheetData>
    <row r="1" spans="1:17" ht="19.5" customHeight="1">
      <c r="A1" s="298" t="s">
        <v>149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7" ht="12.75" customHeight="1">
      <c r="A2" s="297" t="s">
        <v>320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7" ht="12.75" customHeight="1">
      <c r="A3" s="273" t="s">
        <v>318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7" ht="23.25">
      <c r="A4" s="274" t="s">
        <v>54</v>
      </c>
      <c r="B4" s="274"/>
      <c r="C4" s="274"/>
      <c r="D4" s="274"/>
      <c r="E4" s="274"/>
      <c r="F4" s="274"/>
      <c r="G4" s="274"/>
      <c r="H4" s="274"/>
      <c r="I4" s="122" t="s">
        <v>270</v>
      </c>
      <c r="J4" s="275" t="s">
        <v>308</v>
      </c>
      <c r="K4" s="275"/>
      <c r="L4" s="275" t="s">
        <v>309</v>
      </c>
      <c r="M4" s="275"/>
    </row>
    <row r="5" spans="1:17">
      <c r="A5" s="274"/>
      <c r="B5" s="274"/>
      <c r="C5" s="274"/>
      <c r="D5" s="274"/>
      <c r="E5" s="274"/>
      <c r="F5" s="274"/>
      <c r="G5" s="274"/>
      <c r="H5" s="274"/>
      <c r="I5" s="122"/>
      <c r="J5" s="123" t="s">
        <v>303</v>
      </c>
      <c r="K5" s="123" t="s">
        <v>304</v>
      </c>
      <c r="L5" s="123" t="s">
        <v>303</v>
      </c>
      <c r="M5" s="123" t="s">
        <v>304</v>
      </c>
      <c r="N5" s="126"/>
    </row>
    <row r="6" spans="1:17">
      <c r="A6" s="275">
        <v>1</v>
      </c>
      <c r="B6" s="275"/>
      <c r="C6" s="275"/>
      <c r="D6" s="275"/>
      <c r="E6" s="275"/>
      <c r="F6" s="275"/>
      <c r="G6" s="275"/>
      <c r="H6" s="275"/>
      <c r="I6" s="53">
        <v>2</v>
      </c>
      <c r="J6" s="123">
        <v>3</v>
      </c>
      <c r="K6" s="123">
        <v>4</v>
      </c>
      <c r="L6" s="123">
        <v>5</v>
      </c>
      <c r="M6" s="123">
        <v>6</v>
      </c>
      <c r="N6" s="126"/>
    </row>
    <row r="7" spans="1:17">
      <c r="A7" s="276" t="s">
        <v>21</v>
      </c>
      <c r="B7" s="277"/>
      <c r="C7" s="277"/>
      <c r="D7" s="277"/>
      <c r="E7" s="277"/>
      <c r="F7" s="277"/>
      <c r="G7" s="277"/>
      <c r="H7" s="278"/>
      <c r="I7" s="3">
        <v>111</v>
      </c>
      <c r="J7" s="118">
        <f>SUM(J8:J9)</f>
        <v>94218851</v>
      </c>
      <c r="K7" s="118">
        <f>SUM(K8:K9)</f>
        <v>94218851</v>
      </c>
      <c r="L7" s="118">
        <f>SUM(L8:L9)</f>
        <v>105453047</v>
      </c>
      <c r="M7" s="118">
        <f>SUM(M8:M9)</f>
        <v>105453047</v>
      </c>
      <c r="N7" s="153"/>
      <c r="O7" s="159"/>
      <c r="P7" s="160"/>
    </row>
    <row r="8" spans="1:17">
      <c r="A8" s="279" t="s">
        <v>147</v>
      </c>
      <c r="B8" s="280"/>
      <c r="C8" s="280"/>
      <c r="D8" s="280"/>
      <c r="E8" s="280"/>
      <c r="F8" s="280"/>
      <c r="G8" s="280"/>
      <c r="H8" s="281"/>
      <c r="I8" s="1">
        <v>112</v>
      </c>
      <c r="J8" s="117">
        <v>82147124</v>
      </c>
      <c r="K8" s="117">
        <v>82147124</v>
      </c>
      <c r="L8" s="117">
        <v>104642492</v>
      </c>
      <c r="M8" s="117">
        <v>104642492</v>
      </c>
      <c r="N8" s="153"/>
      <c r="O8" s="159"/>
      <c r="P8" s="160"/>
    </row>
    <row r="9" spans="1:17">
      <c r="A9" s="279" t="s">
        <v>98</v>
      </c>
      <c r="B9" s="280"/>
      <c r="C9" s="280"/>
      <c r="D9" s="280"/>
      <c r="E9" s="280"/>
      <c r="F9" s="280"/>
      <c r="G9" s="280"/>
      <c r="H9" s="281"/>
      <c r="I9" s="1">
        <v>113</v>
      </c>
      <c r="J9" s="117">
        <v>12071727</v>
      </c>
      <c r="K9" s="117">
        <v>12071727</v>
      </c>
      <c r="L9" s="117">
        <v>810555</v>
      </c>
      <c r="M9" s="117">
        <v>810555</v>
      </c>
      <c r="N9" s="153"/>
      <c r="O9" s="159"/>
      <c r="P9" s="160"/>
    </row>
    <row r="10" spans="1:17">
      <c r="A10" s="279" t="s">
        <v>12</v>
      </c>
      <c r="B10" s="280"/>
      <c r="C10" s="280"/>
      <c r="D10" s="280"/>
      <c r="E10" s="280"/>
      <c r="F10" s="280"/>
      <c r="G10" s="280"/>
      <c r="H10" s="281"/>
      <c r="I10" s="1">
        <v>114</v>
      </c>
      <c r="J10" s="116">
        <f>J11+J12+J16+J20+J21+J22+J25+J26</f>
        <v>81836442</v>
      </c>
      <c r="K10" s="116">
        <f>K11+K12+K16+K20+K21+K22+K25+K26</f>
        <v>81836441</v>
      </c>
      <c r="L10" s="116">
        <f>L11+L12+L16+L20+L21+L22+L25+L26</f>
        <v>86677121</v>
      </c>
      <c r="M10" s="116">
        <f>M11+M12+M16+M20+M21+M22+M25+M26</f>
        <v>86677121</v>
      </c>
      <c r="N10" s="166"/>
      <c r="O10" s="166"/>
      <c r="P10" s="166"/>
    </row>
    <row r="11" spans="1:17">
      <c r="A11" s="279" t="s">
        <v>99</v>
      </c>
      <c r="B11" s="280"/>
      <c r="C11" s="280"/>
      <c r="D11" s="280"/>
      <c r="E11" s="280"/>
      <c r="F11" s="280"/>
      <c r="G11" s="280"/>
      <c r="H11" s="281"/>
      <c r="I11" s="1">
        <v>115</v>
      </c>
      <c r="J11" s="117"/>
      <c r="K11" s="117"/>
      <c r="L11" s="117"/>
      <c r="M11" s="117"/>
      <c r="N11" s="153"/>
      <c r="O11" s="159"/>
      <c r="P11" s="160"/>
    </row>
    <row r="12" spans="1:17">
      <c r="A12" s="279" t="s">
        <v>18</v>
      </c>
      <c r="B12" s="280"/>
      <c r="C12" s="280"/>
      <c r="D12" s="280"/>
      <c r="E12" s="280"/>
      <c r="F12" s="280"/>
      <c r="G12" s="280"/>
      <c r="H12" s="281"/>
      <c r="I12" s="1">
        <v>116</v>
      </c>
      <c r="J12" s="116">
        <f>SUM(J13:J15)</f>
        <v>12712195</v>
      </c>
      <c r="K12" s="116">
        <f>SUM(K13:K15)</f>
        <v>12712195</v>
      </c>
      <c r="L12" s="116">
        <f>SUM(L13:L15)</f>
        <v>11113679</v>
      </c>
      <c r="M12" s="116">
        <f>SUM(M13:M15)</f>
        <v>11113679</v>
      </c>
      <c r="N12" s="153"/>
      <c r="O12" s="159"/>
      <c r="P12" s="160"/>
      <c r="Q12" s="159"/>
    </row>
    <row r="13" spans="1:17">
      <c r="A13" s="282" t="s">
        <v>141</v>
      </c>
      <c r="B13" s="283"/>
      <c r="C13" s="283"/>
      <c r="D13" s="283"/>
      <c r="E13" s="283"/>
      <c r="F13" s="283"/>
      <c r="G13" s="283"/>
      <c r="H13" s="284"/>
      <c r="I13" s="1">
        <v>117</v>
      </c>
      <c r="J13" s="7">
        <v>3523692</v>
      </c>
      <c r="K13" s="7">
        <v>3523692</v>
      </c>
      <c r="L13" s="7">
        <v>1400560</v>
      </c>
      <c r="M13" s="7">
        <v>1400560</v>
      </c>
      <c r="N13" s="153"/>
      <c r="O13" s="159"/>
      <c r="P13" s="160"/>
    </row>
    <row r="14" spans="1:17">
      <c r="A14" s="282" t="s">
        <v>142</v>
      </c>
      <c r="B14" s="283"/>
      <c r="C14" s="283"/>
      <c r="D14" s="283"/>
      <c r="E14" s="283"/>
      <c r="F14" s="283"/>
      <c r="G14" s="283"/>
      <c r="H14" s="284"/>
      <c r="I14" s="1">
        <v>118</v>
      </c>
      <c r="J14" s="7"/>
      <c r="K14" s="7"/>
      <c r="L14" s="7"/>
      <c r="M14" s="7"/>
      <c r="N14" s="153"/>
      <c r="O14" s="159"/>
      <c r="P14" s="160"/>
    </row>
    <row r="15" spans="1:17">
      <c r="A15" s="282" t="s">
        <v>56</v>
      </c>
      <c r="B15" s="283"/>
      <c r="C15" s="283"/>
      <c r="D15" s="283"/>
      <c r="E15" s="283"/>
      <c r="F15" s="283"/>
      <c r="G15" s="283"/>
      <c r="H15" s="284"/>
      <c r="I15" s="1">
        <v>119</v>
      </c>
      <c r="J15" s="7">
        <v>9188503</v>
      </c>
      <c r="K15" s="7">
        <v>9188503</v>
      </c>
      <c r="L15" s="7">
        <v>9713119</v>
      </c>
      <c r="M15" s="7">
        <v>9713119</v>
      </c>
      <c r="N15" s="153"/>
      <c r="O15" s="159"/>
      <c r="P15" s="160"/>
    </row>
    <row r="16" spans="1:17">
      <c r="A16" s="279" t="s">
        <v>19</v>
      </c>
      <c r="B16" s="280"/>
      <c r="C16" s="280"/>
      <c r="D16" s="280"/>
      <c r="E16" s="280"/>
      <c r="F16" s="280"/>
      <c r="G16" s="280"/>
      <c r="H16" s="281"/>
      <c r="I16" s="1">
        <v>120</v>
      </c>
      <c r="J16" s="116">
        <f>SUM(J17:J19)</f>
        <v>18279061</v>
      </c>
      <c r="K16" s="116">
        <f>SUM(K17:K19)</f>
        <v>18279061</v>
      </c>
      <c r="L16" s="116">
        <f>SUM(L17:L19)</f>
        <v>17645902</v>
      </c>
      <c r="M16" s="116">
        <f>SUM(M17:M19)</f>
        <v>17645902</v>
      </c>
      <c r="N16" s="153"/>
      <c r="O16" s="159"/>
      <c r="P16" s="160"/>
    </row>
    <row r="17" spans="1:16">
      <c r="A17" s="282" t="s">
        <v>57</v>
      </c>
      <c r="B17" s="283"/>
      <c r="C17" s="283"/>
      <c r="D17" s="283"/>
      <c r="E17" s="283"/>
      <c r="F17" s="283"/>
      <c r="G17" s="283"/>
      <c r="H17" s="284"/>
      <c r="I17" s="1">
        <v>121</v>
      </c>
      <c r="J17" s="7">
        <v>10010308</v>
      </c>
      <c r="K17" s="7">
        <v>10010308</v>
      </c>
      <c r="L17" s="7">
        <v>9760134</v>
      </c>
      <c r="M17" s="7">
        <v>9760134</v>
      </c>
      <c r="N17" s="153"/>
      <c r="O17" s="159"/>
      <c r="P17" s="160"/>
    </row>
    <row r="18" spans="1:16">
      <c r="A18" s="282" t="s">
        <v>58</v>
      </c>
      <c r="B18" s="283"/>
      <c r="C18" s="283"/>
      <c r="D18" s="283"/>
      <c r="E18" s="283"/>
      <c r="F18" s="283"/>
      <c r="G18" s="283"/>
      <c r="H18" s="284"/>
      <c r="I18" s="1">
        <v>122</v>
      </c>
      <c r="J18" s="7">
        <v>5572547</v>
      </c>
      <c r="K18" s="7">
        <v>5572547</v>
      </c>
      <c r="L18" s="7">
        <v>5540549</v>
      </c>
      <c r="M18" s="7">
        <v>5540549</v>
      </c>
      <c r="N18" s="153"/>
      <c r="O18" s="159"/>
      <c r="P18" s="160"/>
    </row>
    <row r="19" spans="1:16">
      <c r="A19" s="282" t="s">
        <v>59</v>
      </c>
      <c r="B19" s="283"/>
      <c r="C19" s="283"/>
      <c r="D19" s="283"/>
      <c r="E19" s="283"/>
      <c r="F19" s="283"/>
      <c r="G19" s="283"/>
      <c r="H19" s="284"/>
      <c r="I19" s="1">
        <v>123</v>
      </c>
      <c r="J19" s="7">
        <v>2696206</v>
      </c>
      <c r="K19" s="7">
        <v>2696206</v>
      </c>
      <c r="L19" s="7">
        <v>2345219</v>
      </c>
      <c r="M19" s="7">
        <v>2345219</v>
      </c>
      <c r="N19" s="153"/>
      <c r="O19" s="159"/>
      <c r="P19" s="160"/>
    </row>
    <row r="20" spans="1:16">
      <c r="A20" s="279" t="s">
        <v>100</v>
      </c>
      <c r="B20" s="280"/>
      <c r="C20" s="280"/>
      <c r="D20" s="280"/>
      <c r="E20" s="280"/>
      <c r="F20" s="280"/>
      <c r="G20" s="280"/>
      <c r="H20" s="281"/>
      <c r="I20" s="1">
        <v>124</v>
      </c>
      <c r="J20" s="117">
        <v>41665357</v>
      </c>
      <c r="K20" s="117">
        <v>41665357</v>
      </c>
      <c r="L20" s="117">
        <v>42928453</v>
      </c>
      <c r="M20" s="117">
        <v>42928453</v>
      </c>
      <c r="N20" s="153"/>
      <c r="O20" s="159"/>
      <c r="P20" s="160"/>
    </row>
    <row r="21" spans="1:16">
      <c r="A21" s="279" t="s">
        <v>101</v>
      </c>
      <c r="B21" s="280"/>
      <c r="C21" s="280"/>
      <c r="D21" s="280"/>
      <c r="E21" s="280"/>
      <c r="F21" s="280"/>
      <c r="G21" s="280"/>
      <c r="H21" s="281"/>
      <c r="I21" s="1">
        <v>125</v>
      </c>
      <c r="J21" s="117">
        <v>8724862</v>
      </c>
      <c r="K21" s="117">
        <v>8724862</v>
      </c>
      <c r="L21" s="117">
        <v>8098392</v>
      </c>
      <c r="M21" s="117">
        <v>8098392</v>
      </c>
      <c r="N21" s="153"/>
      <c r="O21" s="159"/>
      <c r="P21" s="160"/>
    </row>
    <row r="22" spans="1:16">
      <c r="A22" s="279" t="s">
        <v>20</v>
      </c>
      <c r="B22" s="280"/>
      <c r="C22" s="280"/>
      <c r="D22" s="280"/>
      <c r="E22" s="280"/>
      <c r="F22" s="280"/>
      <c r="G22" s="280"/>
      <c r="H22" s="281"/>
      <c r="I22" s="1">
        <v>126</v>
      </c>
      <c r="J22" s="134">
        <f>SUM(J23:J24)</f>
        <v>0</v>
      </c>
      <c r="K22" s="134">
        <f>SUM(K23:K24)</f>
        <v>0</v>
      </c>
      <c r="L22" s="116">
        <f>SUM(L23:L24)</f>
        <v>6434482</v>
      </c>
      <c r="M22" s="116">
        <f>SUM(M23:M24)</f>
        <v>6434482</v>
      </c>
      <c r="N22" s="153"/>
      <c r="O22" s="159"/>
      <c r="P22" s="160"/>
    </row>
    <row r="23" spans="1:16">
      <c r="A23" s="282" t="s">
        <v>132</v>
      </c>
      <c r="B23" s="283"/>
      <c r="C23" s="283"/>
      <c r="D23" s="283"/>
      <c r="E23" s="283"/>
      <c r="F23" s="283"/>
      <c r="G23" s="283"/>
      <c r="H23" s="284"/>
      <c r="I23" s="1">
        <v>127</v>
      </c>
      <c r="J23" s="7"/>
      <c r="K23" s="7"/>
      <c r="L23" s="7"/>
      <c r="M23" s="7"/>
      <c r="N23" s="153"/>
      <c r="O23" s="159"/>
      <c r="P23" s="160"/>
    </row>
    <row r="24" spans="1:16">
      <c r="A24" s="282" t="s">
        <v>133</v>
      </c>
      <c r="B24" s="283"/>
      <c r="C24" s="283"/>
      <c r="D24" s="283"/>
      <c r="E24" s="283"/>
      <c r="F24" s="283"/>
      <c r="G24" s="283"/>
      <c r="H24" s="284"/>
      <c r="I24" s="1">
        <v>128</v>
      </c>
      <c r="J24" s="7"/>
      <c r="K24" s="7"/>
      <c r="L24" s="7">
        <v>6434482</v>
      </c>
      <c r="M24" s="7">
        <v>6434482</v>
      </c>
      <c r="N24" s="153"/>
      <c r="O24" s="159"/>
      <c r="P24" s="160"/>
    </row>
    <row r="25" spans="1:16">
      <c r="A25" s="279" t="s">
        <v>102</v>
      </c>
      <c r="B25" s="280"/>
      <c r="C25" s="280"/>
      <c r="D25" s="280"/>
      <c r="E25" s="280"/>
      <c r="F25" s="280"/>
      <c r="G25" s="280"/>
      <c r="H25" s="281"/>
      <c r="I25" s="1">
        <v>129</v>
      </c>
      <c r="J25" s="117">
        <v>454967</v>
      </c>
      <c r="K25" s="117">
        <v>454966</v>
      </c>
      <c r="L25" s="117">
        <v>456213</v>
      </c>
      <c r="M25" s="117">
        <v>456213</v>
      </c>
      <c r="N25" s="153"/>
      <c r="O25" s="159"/>
      <c r="P25" s="160"/>
    </row>
    <row r="26" spans="1:16">
      <c r="A26" s="279" t="s">
        <v>45</v>
      </c>
      <c r="B26" s="280"/>
      <c r="C26" s="280"/>
      <c r="D26" s="280"/>
      <c r="E26" s="280"/>
      <c r="F26" s="280"/>
      <c r="G26" s="280"/>
      <c r="H26" s="281"/>
      <c r="I26" s="1">
        <v>130</v>
      </c>
      <c r="J26" s="7"/>
      <c r="K26" s="7"/>
      <c r="L26" s="7"/>
      <c r="M26" s="7"/>
      <c r="N26" s="127"/>
    </row>
    <row r="27" spans="1:16">
      <c r="A27" s="279" t="s">
        <v>207</v>
      </c>
      <c r="B27" s="280"/>
      <c r="C27" s="280"/>
      <c r="D27" s="280"/>
      <c r="E27" s="280"/>
      <c r="F27" s="280"/>
      <c r="G27" s="280"/>
      <c r="H27" s="281"/>
      <c r="I27" s="1">
        <v>131</v>
      </c>
      <c r="J27" s="116">
        <f>SUM(J28:J32)</f>
        <v>8114410</v>
      </c>
      <c r="K27" s="116">
        <f>SUM(K28:K32)</f>
        <v>8114410</v>
      </c>
      <c r="L27" s="116">
        <f>SUM(L28:L32)</f>
        <v>5402585</v>
      </c>
      <c r="M27" s="116">
        <f>SUM(M28:M32)</f>
        <v>5402585</v>
      </c>
      <c r="N27" s="127"/>
    </row>
    <row r="28" spans="1:16">
      <c r="A28" s="279" t="s">
        <v>221</v>
      </c>
      <c r="B28" s="280"/>
      <c r="C28" s="280"/>
      <c r="D28" s="280"/>
      <c r="E28" s="280"/>
      <c r="F28" s="280"/>
      <c r="G28" s="280"/>
      <c r="H28" s="281"/>
      <c r="I28" s="1">
        <v>132</v>
      </c>
      <c r="J28" s="7"/>
      <c r="K28" s="7"/>
      <c r="L28" s="7"/>
      <c r="M28" s="7"/>
      <c r="N28" s="127"/>
    </row>
    <row r="29" spans="1:16">
      <c r="A29" s="279" t="s">
        <v>150</v>
      </c>
      <c r="B29" s="280"/>
      <c r="C29" s="280"/>
      <c r="D29" s="280"/>
      <c r="E29" s="280"/>
      <c r="F29" s="280"/>
      <c r="G29" s="280"/>
      <c r="H29" s="281"/>
      <c r="I29" s="1">
        <v>133</v>
      </c>
      <c r="J29" s="7">
        <v>8086127</v>
      </c>
      <c r="K29" s="7">
        <v>8086127</v>
      </c>
      <c r="L29" s="7">
        <v>5402585</v>
      </c>
      <c r="M29" s="7">
        <v>5402585</v>
      </c>
      <c r="N29" s="153"/>
      <c r="O29" s="159"/>
      <c r="P29" s="160"/>
    </row>
    <row r="30" spans="1:16">
      <c r="A30" s="279" t="s">
        <v>134</v>
      </c>
      <c r="B30" s="280"/>
      <c r="C30" s="280"/>
      <c r="D30" s="280"/>
      <c r="E30" s="280"/>
      <c r="F30" s="280"/>
      <c r="G30" s="280"/>
      <c r="H30" s="281"/>
      <c r="I30" s="1">
        <v>134</v>
      </c>
      <c r="J30" s="7"/>
      <c r="K30" s="7"/>
      <c r="L30" s="7"/>
      <c r="M30" s="7"/>
      <c r="N30" s="163"/>
    </row>
    <row r="31" spans="1:16">
      <c r="A31" s="279" t="s">
        <v>217</v>
      </c>
      <c r="B31" s="280"/>
      <c r="C31" s="280"/>
      <c r="D31" s="280"/>
      <c r="E31" s="280"/>
      <c r="F31" s="280"/>
      <c r="G31" s="280"/>
      <c r="H31" s="281"/>
      <c r="I31" s="1">
        <v>135</v>
      </c>
      <c r="J31" s="7">
        <v>28283</v>
      </c>
      <c r="K31" s="7">
        <v>28283</v>
      </c>
      <c r="L31" s="7"/>
      <c r="M31" s="7"/>
      <c r="N31" s="127"/>
    </row>
    <row r="32" spans="1:16">
      <c r="A32" s="279" t="s">
        <v>135</v>
      </c>
      <c r="B32" s="280"/>
      <c r="C32" s="280"/>
      <c r="D32" s="280"/>
      <c r="E32" s="280"/>
      <c r="F32" s="280"/>
      <c r="G32" s="280"/>
      <c r="H32" s="281"/>
      <c r="I32" s="1">
        <v>136</v>
      </c>
      <c r="J32" s="7"/>
      <c r="K32" s="7"/>
      <c r="L32" s="7"/>
      <c r="M32" s="7"/>
      <c r="N32" s="127"/>
    </row>
    <row r="33" spans="1:16">
      <c r="A33" s="279" t="s">
        <v>208</v>
      </c>
      <c r="B33" s="280"/>
      <c r="C33" s="280"/>
      <c r="D33" s="280"/>
      <c r="E33" s="280"/>
      <c r="F33" s="280"/>
      <c r="G33" s="280"/>
      <c r="H33" s="281"/>
      <c r="I33" s="1">
        <v>137</v>
      </c>
      <c r="J33" s="116">
        <f>SUM(J34:J37)</f>
        <v>1349412</v>
      </c>
      <c r="K33" s="116">
        <f>SUM(K34:K37)</f>
        <v>1349413</v>
      </c>
      <c r="L33" s="116">
        <f>SUM(L34:L37)</f>
        <v>1508259</v>
      </c>
      <c r="M33" s="116">
        <f>SUM(M34:M37)</f>
        <v>1508259</v>
      </c>
      <c r="N33" s="127"/>
    </row>
    <row r="34" spans="1:16">
      <c r="A34" s="279" t="s">
        <v>61</v>
      </c>
      <c r="B34" s="280"/>
      <c r="C34" s="280"/>
      <c r="D34" s="280"/>
      <c r="E34" s="280"/>
      <c r="F34" s="280"/>
      <c r="G34" s="280"/>
      <c r="H34" s="281"/>
      <c r="I34" s="1">
        <v>138</v>
      </c>
      <c r="J34" s="7"/>
      <c r="K34" s="7"/>
      <c r="L34" s="7"/>
      <c r="M34" s="7"/>
      <c r="N34" s="127"/>
    </row>
    <row r="35" spans="1:16">
      <c r="A35" s="279" t="s">
        <v>60</v>
      </c>
      <c r="B35" s="280"/>
      <c r="C35" s="280"/>
      <c r="D35" s="280"/>
      <c r="E35" s="280"/>
      <c r="F35" s="280"/>
      <c r="G35" s="280"/>
      <c r="H35" s="281"/>
      <c r="I35" s="1">
        <v>139</v>
      </c>
      <c r="J35" s="7">
        <v>1349412</v>
      </c>
      <c r="K35" s="7">
        <v>1349413</v>
      </c>
      <c r="L35" s="7">
        <v>1508259</v>
      </c>
      <c r="M35" s="7">
        <v>1508259</v>
      </c>
      <c r="N35" s="127"/>
    </row>
    <row r="36" spans="1:16">
      <c r="A36" s="279" t="s">
        <v>218</v>
      </c>
      <c r="B36" s="280"/>
      <c r="C36" s="280"/>
      <c r="D36" s="280"/>
      <c r="E36" s="280"/>
      <c r="F36" s="280"/>
      <c r="G36" s="280"/>
      <c r="H36" s="281"/>
      <c r="I36" s="1">
        <v>140</v>
      </c>
      <c r="J36" s="7"/>
      <c r="K36" s="7"/>
      <c r="L36" s="7"/>
      <c r="M36" s="7"/>
      <c r="N36" s="127"/>
    </row>
    <row r="37" spans="1:16">
      <c r="A37" s="279" t="s">
        <v>62</v>
      </c>
      <c r="B37" s="280"/>
      <c r="C37" s="280"/>
      <c r="D37" s="280"/>
      <c r="E37" s="280"/>
      <c r="F37" s="280"/>
      <c r="G37" s="280"/>
      <c r="H37" s="281"/>
      <c r="I37" s="1">
        <v>141</v>
      </c>
      <c r="J37" s="7"/>
      <c r="K37" s="7"/>
      <c r="L37" s="7"/>
      <c r="M37" s="7"/>
      <c r="N37" s="127"/>
    </row>
    <row r="38" spans="1:16">
      <c r="A38" s="279" t="s">
        <v>189</v>
      </c>
      <c r="B38" s="280"/>
      <c r="C38" s="280"/>
      <c r="D38" s="280"/>
      <c r="E38" s="280"/>
      <c r="F38" s="280"/>
      <c r="G38" s="280"/>
      <c r="H38" s="281"/>
      <c r="I38" s="1">
        <v>142</v>
      </c>
      <c r="J38" s="7"/>
      <c r="K38" s="7"/>
      <c r="L38" s="7"/>
      <c r="M38" s="7"/>
      <c r="N38" s="127"/>
    </row>
    <row r="39" spans="1:16">
      <c r="A39" s="279" t="s">
        <v>190</v>
      </c>
      <c r="B39" s="280"/>
      <c r="C39" s="280"/>
      <c r="D39" s="280"/>
      <c r="E39" s="280"/>
      <c r="F39" s="280"/>
      <c r="G39" s="280"/>
      <c r="H39" s="281"/>
      <c r="I39" s="1">
        <v>143</v>
      </c>
      <c r="J39" s="7"/>
      <c r="K39" s="7"/>
      <c r="L39" s="7"/>
      <c r="M39" s="7"/>
      <c r="N39" s="127"/>
    </row>
    <row r="40" spans="1:16">
      <c r="A40" s="279" t="s">
        <v>219</v>
      </c>
      <c r="B40" s="280"/>
      <c r="C40" s="280"/>
      <c r="D40" s="280"/>
      <c r="E40" s="280"/>
      <c r="F40" s="280"/>
      <c r="G40" s="280"/>
      <c r="H40" s="281"/>
      <c r="I40" s="1">
        <v>144</v>
      </c>
      <c r="J40" s="7"/>
      <c r="K40" s="7"/>
      <c r="L40" s="7"/>
      <c r="M40" s="7"/>
      <c r="N40" s="127"/>
    </row>
    <row r="41" spans="1:16">
      <c r="A41" s="279" t="s">
        <v>220</v>
      </c>
      <c r="B41" s="280"/>
      <c r="C41" s="280"/>
      <c r="D41" s="280"/>
      <c r="E41" s="280"/>
      <c r="F41" s="280"/>
      <c r="G41" s="280"/>
      <c r="H41" s="281"/>
      <c r="I41" s="1">
        <v>145</v>
      </c>
      <c r="J41" s="7"/>
      <c r="K41" s="7"/>
      <c r="L41" s="7"/>
      <c r="M41" s="7"/>
      <c r="N41" s="127"/>
    </row>
    <row r="42" spans="1:16">
      <c r="A42" s="279" t="s">
        <v>209</v>
      </c>
      <c r="B42" s="280"/>
      <c r="C42" s="280"/>
      <c r="D42" s="280"/>
      <c r="E42" s="280"/>
      <c r="F42" s="280"/>
      <c r="G42" s="280"/>
      <c r="H42" s="281"/>
      <c r="I42" s="1">
        <v>146</v>
      </c>
      <c r="J42" s="116">
        <f>J7+J27+J38+J40</f>
        <v>102333261</v>
      </c>
      <c r="K42" s="116">
        <f>K7+K27+K38+K40</f>
        <v>102333261</v>
      </c>
      <c r="L42" s="116">
        <f>L7+L27+L38+L40</f>
        <v>110855632</v>
      </c>
      <c r="M42" s="116">
        <f>M7+M27+M38+M40</f>
        <v>110855632</v>
      </c>
      <c r="N42" s="161"/>
      <c r="O42" s="159"/>
      <c r="P42" s="160"/>
    </row>
    <row r="43" spans="1:16">
      <c r="A43" s="279" t="s">
        <v>210</v>
      </c>
      <c r="B43" s="280"/>
      <c r="C43" s="280"/>
      <c r="D43" s="280"/>
      <c r="E43" s="280"/>
      <c r="F43" s="280"/>
      <c r="G43" s="280"/>
      <c r="H43" s="281"/>
      <c r="I43" s="1">
        <v>147</v>
      </c>
      <c r="J43" s="116">
        <f>J10+J33+J39+J41</f>
        <v>83185854</v>
      </c>
      <c r="K43" s="116">
        <f>K10+K33+K39+K41</f>
        <v>83185854</v>
      </c>
      <c r="L43" s="116">
        <f>L10+L33+L39+L41</f>
        <v>88185380</v>
      </c>
      <c r="M43" s="116">
        <f>M10+M33+M39+M41</f>
        <v>88185380</v>
      </c>
      <c r="N43" s="153"/>
      <c r="O43" s="159"/>
      <c r="P43" s="160"/>
    </row>
    <row r="44" spans="1:16">
      <c r="A44" s="279" t="s">
        <v>230</v>
      </c>
      <c r="B44" s="280"/>
      <c r="C44" s="280"/>
      <c r="D44" s="280"/>
      <c r="E44" s="280"/>
      <c r="F44" s="280"/>
      <c r="G44" s="280"/>
      <c r="H44" s="281"/>
      <c r="I44" s="1">
        <v>148</v>
      </c>
      <c r="J44" s="116">
        <f>J42-J43</f>
        <v>19147407</v>
      </c>
      <c r="K44" s="116">
        <f>K42-K43</f>
        <v>19147407</v>
      </c>
      <c r="L44" s="116">
        <f>L42-L43</f>
        <v>22670252</v>
      </c>
      <c r="M44" s="116">
        <f>M42-M43</f>
        <v>22670252</v>
      </c>
      <c r="N44" s="153"/>
      <c r="O44" s="159"/>
      <c r="P44" s="160"/>
    </row>
    <row r="45" spans="1:16">
      <c r="A45" s="285" t="s">
        <v>212</v>
      </c>
      <c r="B45" s="286"/>
      <c r="C45" s="286"/>
      <c r="D45" s="286"/>
      <c r="E45" s="286"/>
      <c r="F45" s="286"/>
      <c r="G45" s="286"/>
      <c r="H45" s="287"/>
      <c r="I45" s="1">
        <v>149</v>
      </c>
      <c r="J45" s="51">
        <f>IF(J42&gt;J43,J42-J43,0)</f>
        <v>19147407</v>
      </c>
      <c r="K45" s="51">
        <f>IF(K42&gt;K43,K42-K43,0)</f>
        <v>19147407</v>
      </c>
      <c r="L45" s="51">
        <f>IF(L42&gt;L43,L42-L43,0)</f>
        <v>22670252</v>
      </c>
      <c r="M45" s="51">
        <f>IF(M42&gt;M43,M42-M43,0)</f>
        <v>22670252</v>
      </c>
      <c r="N45" s="153"/>
      <c r="O45" s="159"/>
      <c r="P45" s="160"/>
    </row>
    <row r="46" spans="1:16">
      <c r="A46" s="285" t="s">
        <v>213</v>
      </c>
      <c r="B46" s="286"/>
      <c r="C46" s="286"/>
      <c r="D46" s="286"/>
      <c r="E46" s="286"/>
      <c r="F46" s="286"/>
      <c r="G46" s="286"/>
      <c r="H46" s="287"/>
      <c r="I46" s="1">
        <v>150</v>
      </c>
      <c r="J46" s="134">
        <f>IF(J43&gt;J42,J43-J42,0)</f>
        <v>0</v>
      </c>
      <c r="K46" s="134">
        <f>IF(K43&gt;K42,K43-K42,0)</f>
        <v>0</v>
      </c>
      <c r="L46" s="134">
        <f>IF(L43&gt;L42,L43-L42,0)</f>
        <v>0</v>
      </c>
      <c r="M46" s="134">
        <f>IF(M43&gt;M42,M43-M42,0)</f>
        <v>0</v>
      </c>
      <c r="N46" s="153"/>
      <c r="O46" s="159"/>
      <c r="P46" s="160"/>
    </row>
    <row r="47" spans="1:16">
      <c r="A47" s="279" t="s">
        <v>211</v>
      </c>
      <c r="B47" s="280"/>
      <c r="C47" s="280"/>
      <c r="D47" s="280"/>
      <c r="E47" s="280"/>
      <c r="F47" s="280"/>
      <c r="G47" s="280"/>
      <c r="H47" s="281"/>
      <c r="I47" s="1">
        <v>151</v>
      </c>
      <c r="J47" s="7">
        <v>3829481</v>
      </c>
      <c r="K47" s="7">
        <v>3829481</v>
      </c>
      <c r="L47" s="7">
        <v>4534050</v>
      </c>
      <c r="M47" s="7">
        <v>4534050</v>
      </c>
      <c r="N47" s="153"/>
      <c r="O47" s="159"/>
      <c r="P47" s="160"/>
    </row>
    <row r="48" spans="1:16">
      <c r="A48" s="279" t="s">
        <v>231</v>
      </c>
      <c r="B48" s="280"/>
      <c r="C48" s="280"/>
      <c r="D48" s="280"/>
      <c r="E48" s="280"/>
      <c r="F48" s="280"/>
      <c r="G48" s="280"/>
      <c r="H48" s="281"/>
      <c r="I48" s="1">
        <v>152</v>
      </c>
      <c r="J48" s="116">
        <f>J44-J47</f>
        <v>15317926</v>
      </c>
      <c r="K48" s="116">
        <f>K44-K47</f>
        <v>15317926</v>
      </c>
      <c r="L48" s="116">
        <f>L44-L47</f>
        <v>18136202</v>
      </c>
      <c r="M48" s="116">
        <f>M44-M47</f>
        <v>18136202</v>
      </c>
      <c r="N48" s="167"/>
      <c r="O48" s="167"/>
      <c r="P48" s="167"/>
    </row>
    <row r="49" spans="1:16">
      <c r="A49" s="285" t="s">
        <v>186</v>
      </c>
      <c r="B49" s="286"/>
      <c r="C49" s="286"/>
      <c r="D49" s="286"/>
      <c r="E49" s="286"/>
      <c r="F49" s="286"/>
      <c r="G49" s="286"/>
      <c r="H49" s="287"/>
      <c r="I49" s="1">
        <v>153</v>
      </c>
      <c r="J49" s="51">
        <f>IF(J48&gt;0,J48,0)</f>
        <v>15317926</v>
      </c>
      <c r="K49" s="51">
        <f>IF(K48&gt;0,K48,0)</f>
        <v>15317926</v>
      </c>
      <c r="L49" s="51">
        <f>IF(L48&gt;0,L48,0)</f>
        <v>18136202</v>
      </c>
      <c r="M49" s="51">
        <f>IF(M48&gt;0,M48,0)</f>
        <v>18136202</v>
      </c>
      <c r="N49" s="168"/>
      <c r="O49" s="168"/>
      <c r="P49" s="168"/>
    </row>
    <row r="50" spans="1:16">
      <c r="A50" s="294" t="s">
        <v>214</v>
      </c>
      <c r="B50" s="295"/>
      <c r="C50" s="295"/>
      <c r="D50" s="295"/>
      <c r="E50" s="295"/>
      <c r="F50" s="295"/>
      <c r="G50" s="295"/>
      <c r="H50" s="296"/>
      <c r="I50" s="2">
        <v>154</v>
      </c>
      <c r="J50" s="136">
        <f>IF(J48&lt;0,-J48,0)</f>
        <v>0</v>
      </c>
      <c r="K50" s="136">
        <f>IF(K48&lt;0,-K48,0)</f>
        <v>0</v>
      </c>
      <c r="L50" s="136">
        <f>IF(L48&lt;0,-L48,0)</f>
        <v>0</v>
      </c>
      <c r="M50" s="136">
        <f>IF(M48&lt;0,-M48,0)</f>
        <v>0</v>
      </c>
      <c r="N50" s="127"/>
    </row>
    <row r="51" spans="1:16" ht="12.75" customHeight="1">
      <c r="A51" s="291" t="s">
        <v>301</v>
      </c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3"/>
      <c r="N51" s="162"/>
    </row>
    <row r="52" spans="1:16" ht="12.75" customHeight="1">
      <c r="A52" s="276" t="s">
        <v>182</v>
      </c>
      <c r="B52" s="277"/>
      <c r="C52" s="277"/>
      <c r="D52" s="277"/>
      <c r="E52" s="277"/>
      <c r="F52" s="277"/>
      <c r="G52" s="277"/>
      <c r="H52" s="277"/>
      <c r="I52" s="121"/>
      <c r="J52" s="121"/>
      <c r="K52" s="121"/>
      <c r="L52" s="121"/>
      <c r="M52" s="128"/>
      <c r="N52" s="126"/>
    </row>
    <row r="53" spans="1:16">
      <c r="A53" s="288" t="s">
        <v>228</v>
      </c>
      <c r="B53" s="289"/>
      <c r="C53" s="289"/>
      <c r="D53" s="289"/>
      <c r="E53" s="289"/>
      <c r="F53" s="289"/>
      <c r="G53" s="289"/>
      <c r="H53" s="290"/>
      <c r="I53" s="1">
        <v>155</v>
      </c>
      <c r="J53" s="7"/>
      <c r="K53" s="7"/>
      <c r="L53" s="7"/>
      <c r="M53" s="7"/>
      <c r="N53" s="126"/>
    </row>
    <row r="54" spans="1:16">
      <c r="A54" s="288" t="s">
        <v>229</v>
      </c>
      <c r="B54" s="289"/>
      <c r="C54" s="289"/>
      <c r="D54" s="289"/>
      <c r="E54" s="289"/>
      <c r="F54" s="289"/>
      <c r="G54" s="289"/>
      <c r="H54" s="290"/>
      <c r="I54" s="1">
        <v>156</v>
      </c>
      <c r="J54" s="8"/>
      <c r="K54" s="8"/>
      <c r="L54" s="8"/>
      <c r="M54" s="8"/>
      <c r="N54" s="126"/>
    </row>
    <row r="55" spans="1:16" ht="12.75" customHeight="1">
      <c r="A55" s="291" t="s">
        <v>184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3"/>
      <c r="N55" s="126"/>
    </row>
    <row r="56" spans="1:16">
      <c r="A56" s="276" t="s">
        <v>198</v>
      </c>
      <c r="B56" s="277"/>
      <c r="C56" s="277"/>
      <c r="D56" s="277"/>
      <c r="E56" s="277"/>
      <c r="F56" s="277"/>
      <c r="G56" s="277"/>
      <c r="H56" s="278"/>
      <c r="I56" s="9">
        <v>157</v>
      </c>
      <c r="J56" s="6">
        <v>15317926</v>
      </c>
      <c r="K56" s="6">
        <v>15317926</v>
      </c>
      <c r="L56" s="6">
        <v>18136202</v>
      </c>
      <c r="M56" s="6">
        <v>18136202</v>
      </c>
      <c r="N56" s="126"/>
    </row>
    <row r="57" spans="1:16">
      <c r="A57" s="279" t="s">
        <v>215</v>
      </c>
      <c r="B57" s="280"/>
      <c r="C57" s="280"/>
      <c r="D57" s="280"/>
      <c r="E57" s="280"/>
      <c r="F57" s="280"/>
      <c r="G57" s="280"/>
      <c r="H57" s="281"/>
      <c r="I57" s="1">
        <v>158</v>
      </c>
      <c r="J57" s="134">
        <f>SUM(J58:J64)</f>
        <v>0</v>
      </c>
      <c r="K57" s="134">
        <f>SUM(K58:K64)</f>
        <v>0</v>
      </c>
      <c r="L57" s="134">
        <f>SUM(L58:L64)</f>
        <v>0</v>
      </c>
      <c r="M57" s="134">
        <f>SUM(M58:M64)</f>
        <v>0</v>
      </c>
      <c r="N57" s="126"/>
    </row>
    <row r="58" spans="1:16">
      <c r="A58" s="279" t="s">
        <v>222</v>
      </c>
      <c r="B58" s="280"/>
      <c r="C58" s="280"/>
      <c r="D58" s="280"/>
      <c r="E58" s="280"/>
      <c r="F58" s="280"/>
      <c r="G58" s="280"/>
      <c r="H58" s="281"/>
      <c r="I58" s="1">
        <v>159</v>
      </c>
      <c r="J58" s="135"/>
      <c r="K58" s="135"/>
      <c r="L58" s="135"/>
      <c r="M58" s="135"/>
      <c r="N58" s="126"/>
    </row>
    <row r="59" spans="1:16">
      <c r="A59" s="279" t="s">
        <v>223</v>
      </c>
      <c r="B59" s="280"/>
      <c r="C59" s="280"/>
      <c r="D59" s="280"/>
      <c r="E59" s="280"/>
      <c r="F59" s="280"/>
      <c r="G59" s="280"/>
      <c r="H59" s="281"/>
      <c r="I59" s="1">
        <v>160</v>
      </c>
      <c r="J59" s="135"/>
      <c r="K59" s="135"/>
      <c r="L59" s="135"/>
      <c r="M59" s="135"/>
      <c r="N59" s="126"/>
    </row>
    <row r="60" spans="1:16">
      <c r="A60" s="279" t="s">
        <v>40</v>
      </c>
      <c r="B60" s="280"/>
      <c r="C60" s="280"/>
      <c r="D60" s="280"/>
      <c r="E60" s="280"/>
      <c r="F60" s="280"/>
      <c r="G60" s="280"/>
      <c r="H60" s="281"/>
      <c r="I60" s="1">
        <v>161</v>
      </c>
      <c r="J60" s="135"/>
      <c r="K60" s="135"/>
      <c r="L60" s="135"/>
      <c r="M60" s="135"/>
      <c r="N60" s="126"/>
    </row>
    <row r="61" spans="1:16">
      <c r="A61" s="279" t="s">
        <v>224</v>
      </c>
      <c r="B61" s="280"/>
      <c r="C61" s="280"/>
      <c r="D61" s="280"/>
      <c r="E61" s="280"/>
      <c r="F61" s="280"/>
      <c r="G61" s="280"/>
      <c r="H61" s="281"/>
      <c r="I61" s="1">
        <v>162</v>
      </c>
      <c r="J61" s="135"/>
      <c r="K61" s="135"/>
      <c r="L61" s="135"/>
      <c r="M61" s="135"/>
      <c r="N61" s="126"/>
    </row>
    <row r="62" spans="1:16">
      <c r="A62" s="279" t="s">
        <v>225</v>
      </c>
      <c r="B62" s="280"/>
      <c r="C62" s="280"/>
      <c r="D62" s="280"/>
      <c r="E62" s="280"/>
      <c r="F62" s="280"/>
      <c r="G62" s="280"/>
      <c r="H62" s="281"/>
      <c r="I62" s="1">
        <v>163</v>
      </c>
      <c r="J62" s="135"/>
      <c r="K62" s="135"/>
      <c r="L62" s="135"/>
      <c r="M62" s="135"/>
      <c r="N62" s="126"/>
    </row>
    <row r="63" spans="1:16">
      <c r="A63" s="279" t="s">
        <v>226</v>
      </c>
      <c r="B63" s="280"/>
      <c r="C63" s="280"/>
      <c r="D63" s="280"/>
      <c r="E63" s="280"/>
      <c r="F63" s="280"/>
      <c r="G63" s="280"/>
      <c r="H63" s="281"/>
      <c r="I63" s="1">
        <v>164</v>
      </c>
      <c r="J63" s="135"/>
      <c r="K63" s="135"/>
      <c r="L63" s="135"/>
      <c r="M63" s="135"/>
      <c r="N63" s="126"/>
    </row>
    <row r="64" spans="1:16">
      <c r="A64" s="279" t="s">
        <v>227</v>
      </c>
      <c r="B64" s="280"/>
      <c r="C64" s="280"/>
      <c r="D64" s="280"/>
      <c r="E64" s="280"/>
      <c r="F64" s="280"/>
      <c r="G64" s="280"/>
      <c r="H64" s="281"/>
      <c r="I64" s="1">
        <v>165</v>
      </c>
      <c r="J64" s="135"/>
      <c r="K64" s="135"/>
      <c r="L64" s="135"/>
      <c r="M64" s="135"/>
      <c r="N64" s="126"/>
    </row>
    <row r="65" spans="1:14">
      <c r="A65" s="279" t="s">
        <v>216</v>
      </c>
      <c r="B65" s="280"/>
      <c r="C65" s="280"/>
      <c r="D65" s="280"/>
      <c r="E65" s="280"/>
      <c r="F65" s="280"/>
      <c r="G65" s="280"/>
      <c r="H65" s="281"/>
      <c r="I65" s="1">
        <v>166</v>
      </c>
      <c r="J65" s="135"/>
      <c r="K65" s="135"/>
      <c r="L65" s="135"/>
      <c r="M65" s="135"/>
      <c r="N65" s="126"/>
    </row>
    <row r="66" spans="1:14">
      <c r="A66" s="279" t="s">
        <v>187</v>
      </c>
      <c r="B66" s="280"/>
      <c r="C66" s="280"/>
      <c r="D66" s="280"/>
      <c r="E66" s="280"/>
      <c r="F66" s="280"/>
      <c r="G66" s="280"/>
      <c r="H66" s="281"/>
      <c r="I66" s="1">
        <v>167</v>
      </c>
      <c r="J66" s="134">
        <f>J57-J65</f>
        <v>0</v>
      </c>
      <c r="K66" s="134">
        <f>K57-K65</f>
        <v>0</v>
      </c>
      <c r="L66" s="134">
        <f>L57-L65</f>
        <v>0</v>
      </c>
      <c r="M66" s="134">
        <f>M57-M65</f>
        <v>0</v>
      </c>
      <c r="N66" s="126"/>
    </row>
    <row r="67" spans="1:14">
      <c r="A67" s="279" t="s">
        <v>188</v>
      </c>
      <c r="B67" s="280"/>
      <c r="C67" s="280"/>
      <c r="D67" s="280"/>
      <c r="E67" s="280"/>
      <c r="F67" s="280"/>
      <c r="G67" s="280"/>
      <c r="H67" s="281"/>
      <c r="I67" s="1">
        <v>168</v>
      </c>
      <c r="J67" s="52">
        <f>J56+J66</f>
        <v>15317926</v>
      </c>
      <c r="K67" s="52">
        <f>K56+K66</f>
        <v>15317926</v>
      </c>
      <c r="L67" s="52">
        <f>L56+L66</f>
        <v>18136202</v>
      </c>
      <c r="M67" s="52">
        <f>M56+M66</f>
        <v>18136202</v>
      </c>
      <c r="N67" s="126"/>
    </row>
    <row r="68" spans="1:14" ht="12.75" customHeight="1">
      <c r="A68" s="302" t="s">
        <v>302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4"/>
      <c r="N68" s="126"/>
    </row>
    <row r="69" spans="1:14" ht="12.75" customHeight="1">
      <c r="A69" s="305" t="s">
        <v>183</v>
      </c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7"/>
      <c r="N69" s="126"/>
    </row>
    <row r="70" spans="1:14">
      <c r="A70" s="288" t="s">
        <v>228</v>
      </c>
      <c r="B70" s="289"/>
      <c r="C70" s="289"/>
      <c r="D70" s="289"/>
      <c r="E70" s="289"/>
      <c r="F70" s="289"/>
      <c r="G70" s="289"/>
      <c r="H70" s="290"/>
      <c r="I70" s="1">
        <v>169</v>
      </c>
      <c r="J70" s="7"/>
      <c r="K70" s="7"/>
      <c r="L70" s="7"/>
      <c r="M70" s="7"/>
      <c r="N70" s="126"/>
    </row>
    <row r="71" spans="1:14">
      <c r="A71" s="299" t="s">
        <v>229</v>
      </c>
      <c r="B71" s="300"/>
      <c r="C71" s="300"/>
      <c r="D71" s="300"/>
      <c r="E71" s="300"/>
      <c r="F71" s="300"/>
      <c r="G71" s="300"/>
      <c r="H71" s="301"/>
      <c r="I71" s="4">
        <v>170</v>
      </c>
      <c r="J71" s="8"/>
      <c r="K71" s="8"/>
      <c r="L71" s="8"/>
      <c r="M71" s="8"/>
      <c r="N71" s="126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3" type="noConversion"/>
  <dataValidations count="1">
    <dataValidation allowBlank="1" sqref="A1:XFD1048576"/>
  </dataValidations>
  <pageMargins left="0.55118110236220474" right="0.55118110236220474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opLeftCell="A16" zoomScaleNormal="100" zoomScaleSheetLayoutView="110" workbookViewId="0">
      <selection activeCell="F72" sqref="F72"/>
    </sheetView>
  </sheetViews>
  <sheetFormatPr defaultRowHeight="12.75"/>
  <cols>
    <col min="1" max="5" width="9.140625" style="50"/>
    <col min="6" max="6" width="6" style="50" customWidth="1"/>
    <col min="7" max="7" width="6.5703125" style="50" customWidth="1"/>
    <col min="8" max="8" width="4.7109375" style="50" customWidth="1"/>
    <col min="9" max="9" width="9.140625" style="50"/>
    <col min="10" max="11" width="11.5703125" style="50" customWidth="1"/>
    <col min="12" max="16384" width="9.140625" style="50"/>
  </cols>
  <sheetData>
    <row r="1" spans="1:11" ht="18" customHeight="1">
      <c r="A1" s="311" t="s">
        <v>159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2.75" customHeight="1">
      <c r="A2" s="312" t="s">
        <v>317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>
      <c r="A3" s="308" t="s">
        <v>318</v>
      </c>
      <c r="B3" s="309"/>
      <c r="C3" s="309"/>
      <c r="D3" s="309"/>
      <c r="E3" s="309"/>
      <c r="F3" s="309"/>
      <c r="G3" s="309"/>
      <c r="H3" s="309"/>
      <c r="I3" s="309"/>
      <c r="J3" s="309"/>
      <c r="K3" s="310"/>
    </row>
    <row r="4" spans="1:11" ht="23.25">
      <c r="A4" s="313" t="s">
        <v>54</v>
      </c>
      <c r="B4" s="313"/>
      <c r="C4" s="313"/>
      <c r="D4" s="313"/>
      <c r="E4" s="313"/>
      <c r="F4" s="313"/>
      <c r="G4" s="313"/>
      <c r="H4" s="313"/>
      <c r="I4" s="56" t="s">
        <v>270</v>
      </c>
      <c r="J4" s="57" t="s">
        <v>308</v>
      </c>
      <c r="K4" s="57" t="s">
        <v>309</v>
      </c>
    </row>
    <row r="5" spans="1:11">
      <c r="A5" s="314">
        <v>1</v>
      </c>
      <c r="B5" s="314"/>
      <c r="C5" s="314"/>
      <c r="D5" s="314"/>
      <c r="E5" s="314"/>
      <c r="F5" s="314"/>
      <c r="G5" s="314"/>
      <c r="H5" s="314"/>
      <c r="I5" s="58">
        <v>2</v>
      </c>
      <c r="J5" s="59" t="s">
        <v>273</v>
      </c>
      <c r="K5" s="59" t="s">
        <v>274</v>
      </c>
    </row>
    <row r="6" spans="1:11">
      <c r="A6" s="291" t="s">
        <v>151</v>
      </c>
      <c r="B6" s="292"/>
      <c r="C6" s="292"/>
      <c r="D6" s="292"/>
      <c r="E6" s="292"/>
      <c r="F6" s="292"/>
      <c r="G6" s="292"/>
      <c r="H6" s="292"/>
      <c r="I6" s="315"/>
      <c r="J6" s="315"/>
      <c r="K6" s="316"/>
    </row>
    <row r="7" spans="1:11">
      <c r="A7" s="282" t="s">
        <v>35</v>
      </c>
      <c r="B7" s="283"/>
      <c r="C7" s="283"/>
      <c r="D7" s="283"/>
      <c r="E7" s="283"/>
      <c r="F7" s="283"/>
      <c r="G7" s="283"/>
      <c r="H7" s="283"/>
      <c r="I7" s="1">
        <v>1</v>
      </c>
      <c r="J7" s="5">
        <v>19147407</v>
      </c>
      <c r="K7" s="7">
        <v>22670252</v>
      </c>
    </row>
    <row r="8" spans="1:11">
      <c r="A8" s="282" t="s">
        <v>36</v>
      </c>
      <c r="B8" s="283"/>
      <c r="C8" s="283"/>
      <c r="D8" s="283"/>
      <c r="E8" s="283"/>
      <c r="F8" s="283"/>
      <c r="G8" s="283"/>
      <c r="H8" s="283"/>
      <c r="I8" s="1">
        <v>2</v>
      </c>
      <c r="J8" s="5">
        <v>41665357</v>
      </c>
      <c r="K8" s="7">
        <v>42928453</v>
      </c>
    </row>
    <row r="9" spans="1:11">
      <c r="A9" s="282" t="s">
        <v>37</v>
      </c>
      <c r="B9" s="283"/>
      <c r="C9" s="283"/>
      <c r="D9" s="283"/>
      <c r="E9" s="283"/>
      <c r="F9" s="283"/>
      <c r="G9" s="283"/>
      <c r="H9" s="283"/>
      <c r="I9" s="1">
        <v>3</v>
      </c>
      <c r="J9" s="5"/>
      <c r="K9" s="7"/>
    </row>
    <row r="10" spans="1:11">
      <c r="A10" s="282" t="s">
        <v>38</v>
      </c>
      <c r="B10" s="283"/>
      <c r="C10" s="283"/>
      <c r="D10" s="283"/>
      <c r="E10" s="283"/>
      <c r="F10" s="283"/>
      <c r="G10" s="283"/>
      <c r="H10" s="283"/>
      <c r="I10" s="1">
        <v>4</v>
      </c>
      <c r="J10" s="5"/>
      <c r="K10" s="7">
        <v>7140301</v>
      </c>
    </row>
    <row r="11" spans="1:11">
      <c r="A11" s="282" t="s">
        <v>39</v>
      </c>
      <c r="B11" s="283"/>
      <c r="C11" s="283"/>
      <c r="D11" s="283"/>
      <c r="E11" s="283"/>
      <c r="F11" s="283"/>
      <c r="G11" s="283"/>
      <c r="H11" s="283"/>
      <c r="I11" s="1">
        <v>5</v>
      </c>
      <c r="J11" s="5">
        <v>1747322</v>
      </c>
      <c r="K11" s="7">
        <v>647074</v>
      </c>
    </row>
    <row r="12" spans="1:11">
      <c r="A12" s="282" t="s">
        <v>46</v>
      </c>
      <c r="B12" s="283"/>
      <c r="C12" s="283"/>
      <c r="D12" s="283"/>
      <c r="E12" s="283"/>
      <c r="F12" s="283"/>
      <c r="G12" s="283"/>
      <c r="H12" s="283"/>
      <c r="I12" s="1">
        <v>6</v>
      </c>
      <c r="J12" s="5"/>
      <c r="K12" s="7">
        <v>3187495</v>
      </c>
    </row>
    <row r="13" spans="1:11">
      <c r="A13" s="279" t="s">
        <v>152</v>
      </c>
      <c r="B13" s="280"/>
      <c r="C13" s="280"/>
      <c r="D13" s="280"/>
      <c r="E13" s="280"/>
      <c r="F13" s="280"/>
      <c r="G13" s="280"/>
      <c r="H13" s="280"/>
      <c r="I13" s="1">
        <v>7</v>
      </c>
      <c r="J13" s="119">
        <f>SUM(J7:J12)</f>
        <v>62560086</v>
      </c>
      <c r="K13" s="116">
        <f>SUM(K7:K12)</f>
        <v>76573575</v>
      </c>
    </row>
    <row r="14" spans="1:11">
      <c r="A14" s="282" t="s">
        <v>47</v>
      </c>
      <c r="B14" s="283"/>
      <c r="C14" s="283"/>
      <c r="D14" s="283"/>
      <c r="E14" s="283"/>
      <c r="F14" s="283"/>
      <c r="G14" s="283"/>
      <c r="H14" s="283"/>
      <c r="I14" s="1">
        <v>8</v>
      </c>
      <c r="J14" s="5">
        <v>69815944</v>
      </c>
      <c r="K14" s="7">
        <v>62404055</v>
      </c>
    </row>
    <row r="15" spans="1:11">
      <c r="A15" s="282" t="s">
        <v>48</v>
      </c>
      <c r="B15" s="283"/>
      <c r="C15" s="283"/>
      <c r="D15" s="283"/>
      <c r="E15" s="283"/>
      <c r="F15" s="283"/>
      <c r="G15" s="283"/>
      <c r="H15" s="283"/>
      <c r="I15" s="1">
        <v>9</v>
      </c>
      <c r="J15" s="5">
        <v>7507843</v>
      </c>
      <c r="K15" s="7"/>
    </row>
    <row r="16" spans="1:11">
      <c r="A16" s="282" t="s">
        <v>49</v>
      </c>
      <c r="B16" s="283"/>
      <c r="C16" s="283"/>
      <c r="D16" s="283"/>
      <c r="E16" s="283"/>
      <c r="F16" s="283"/>
      <c r="G16" s="283"/>
      <c r="H16" s="283"/>
      <c r="I16" s="1">
        <v>10</v>
      </c>
      <c r="J16" s="5"/>
      <c r="K16" s="7"/>
    </row>
    <row r="17" spans="1:11">
      <c r="A17" s="282" t="s">
        <v>50</v>
      </c>
      <c r="B17" s="283"/>
      <c r="C17" s="283"/>
      <c r="D17" s="283"/>
      <c r="E17" s="283"/>
      <c r="F17" s="283"/>
      <c r="G17" s="283"/>
      <c r="H17" s="283"/>
      <c r="I17" s="1">
        <v>11</v>
      </c>
      <c r="J17" s="5">
        <v>1647990</v>
      </c>
      <c r="K17" s="7"/>
    </row>
    <row r="18" spans="1:11">
      <c r="A18" s="279" t="s">
        <v>153</v>
      </c>
      <c r="B18" s="280"/>
      <c r="C18" s="280"/>
      <c r="D18" s="280"/>
      <c r="E18" s="280"/>
      <c r="F18" s="280"/>
      <c r="G18" s="280"/>
      <c r="H18" s="280"/>
      <c r="I18" s="1">
        <v>12</v>
      </c>
      <c r="J18" s="119">
        <f>SUM(J14:J17)</f>
        <v>78971777</v>
      </c>
      <c r="K18" s="116">
        <f>SUM(K14:K17)</f>
        <v>62404055</v>
      </c>
    </row>
    <row r="19" spans="1:11">
      <c r="A19" s="279" t="s">
        <v>31</v>
      </c>
      <c r="B19" s="280"/>
      <c r="C19" s="280"/>
      <c r="D19" s="280"/>
      <c r="E19" s="280"/>
      <c r="F19" s="280"/>
      <c r="G19" s="280"/>
      <c r="H19" s="280"/>
      <c r="I19" s="1">
        <v>13</v>
      </c>
      <c r="J19" s="137">
        <f>IF(J13&gt;J18,J13-J18,0)</f>
        <v>0</v>
      </c>
      <c r="K19" s="116">
        <f>IF(K13&gt;K18,K13-K18,0)</f>
        <v>14169520</v>
      </c>
    </row>
    <row r="20" spans="1:11">
      <c r="A20" s="279" t="s">
        <v>32</v>
      </c>
      <c r="B20" s="280"/>
      <c r="C20" s="280"/>
      <c r="D20" s="280"/>
      <c r="E20" s="280"/>
      <c r="F20" s="280"/>
      <c r="G20" s="280"/>
      <c r="H20" s="280"/>
      <c r="I20" s="1">
        <v>14</v>
      </c>
      <c r="J20" s="119">
        <f>IF(J18&gt;J13,J18-J13,0)</f>
        <v>16411691</v>
      </c>
      <c r="K20" s="134">
        <f>IF(K18&gt;K13,K18-K13,0)</f>
        <v>0</v>
      </c>
    </row>
    <row r="21" spans="1:11">
      <c r="A21" s="291" t="s">
        <v>154</v>
      </c>
      <c r="B21" s="292"/>
      <c r="C21" s="292"/>
      <c r="D21" s="292"/>
      <c r="E21" s="292"/>
      <c r="F21" s="292"/>
      <c r="G21" s="292"/>
      <c r="H21" s="292"/>
      <c r="I21" s="315"/>
      <c r="J21" s="315"/>
      <c r="K21" s="316"/>
    </row>
    <row r="22" spans="1:11">
      <c r="A22" s="282" t="s">
        <v>173</v>
      </c>
      <c r="B22" s="283"/>
      <c r="C22" s="283"/>
      <c r="D22" s="283"/>
      <c r="E22" s="283"/>
      <c r="F22" s="283"/>
      <c r="G22" s="283"/>
      <c r="H22" s="283"/>
      <c r="I22" s="1">
        <v>15</v>
      </c>
      <c r="J22" s="5">
        <v>20325</v>
      </c>
      <c r="K22" s="135">
        <v>0</v>
      </c>
    </row>
    <row r="23" spans="1:11">
      <c r="A23" s="282" t="s">
        <v>174</v>
      </c>
      <c r="B23" s="283"/>
      <c r="C23" s="283"/>
      <c r="D23" s="283"/>
      <c r="E23" s="283"/>
      <c r="F23" s="283"/>
      <c r="G23" s="283"/>
      <c r="H23" s="283"/>
      <c r="I23" s="1">
        <v>16</v>
      </c>
      <c r="J23" s="5"/>
      <c r="K23" s="7"/>
    </row>
    <row r="24" spans="1:11">
      <c r="A24" s="282" t="s">
        <v>175</v>
      </c>
      <c r="B24" s="283"/>
      <c r="C24" s="283"/>
      <c r="D24" s="283"/>
      <c r="E24" s="283"/>
      <c r="F24" s="283"/>
      <c r="G24" s="283"/>
      <c r="H24" s="283"/>
      <c r="I24" s="1">
        <v>17</v>
      </c>
      <c r="J24" s="5">
        <v>7617887</v>
      </c>
      <c r="K24" s="7">
        <v>5320505</v>
      </c>
    </row>
    <row r="25" spans="1:11">
      <c r="A25" s="282" t="s">
        <v>176</v>
      </c>
      <c r="B25" s="283"/>
      <c r="C25" s="283"/>
      <c r="D25" s="283"/>
      <c r="E25" s="283"/>
      <c r="F25" s="283"/>
      <c r="G25" s="283"/>
      <c r="H25" s="283"/>
      <c r="I25" s="1">
        <v>18</v>
      </c>
      <c r="J25" s="5"/>
      <c r="K25" s="7"/>
    </row>
    <row r="26" spans="1:11">
      <c r="A26" s="282" t="s">
        <v>177</v>
      </c>
      <c r="B26" s="283"/>
      <c r="C26" s="283"/>
      <c r="D26" s="283"/>
      <c r="E26" s="283"/>
      <c r="F26" s="283"/>
      <c r="G26" s="283"/>
      <c r="H26" s="283"/>
      <c r="I26" s="1">
        <v>19</v>
      </c>
      <c r="J26" s="5">
        <v>203816122</v>
      </c>
      <c r="K26" s="7">
        <v>83216472</v>
      </c>
    </row>
    <row r="27" spans="1:11">
      <c r="A27" s="279" t="s">
        <v>163</v>
      </c>
      <c r="B27" s="280"/>
      <c r="C27" s="280"/>
      <c r="D27" s="280"/>
      <c r="E27" s="280"/>
      <c r="F27" s="280"/>
      <c r="G27" s="280"/>
      <c r="H27" s="280"/>
      <c r="I27" s="1">
        <v>20</v>
      </c>
      <c r="J27" s="119">
        <f>SUM(J22:J26)</f>
        <v>211454334</v>
      </c>
      <c r="K27" s="116">
        <f>SUM(K22:K26)</f>
        <v>88536977</v>
      </c>
    </row>
    <row r="28" spans="1:11">
      <c r="A28" s="282" t="s">
        <v>110</v>
      </c>
      <c r="B28" s="283"/>
      <c r="C28" s="283"/>
      <c r="D28" s="283"/>
      <c r="E28" s="283"/>
      <c r="F28" s="283"/>
      <c r="G28" s="283"/>
      <c r="H28" s="283"/>
      <c r="I28" s="1">
        <v>21</v>
      </c>
      <c r="J28" s="5">
        <v>19292935</v>
      </c>
      <c r="K28" s="7">
        <v>35192600</v>
      </c>
    </row>
    <row r="29" spans="1:11">
      <c r="A29" s="282" t="s">
        <v>111</v>
      </c>
      <c r="B29" s="283"/>
      <c r="C29" s="283"/>
      <c r="D29" s="283"/>
      <c r="E29" s="283"/>
      <c r="F29" s="283"/>
      <c r="G29" s="283"/>
      <c r="H29" s="283"/>
      <c r="I29" s="1">
        <v>22</v>
      </c>
      <c r="J29" s="5"/>
      <c r="K29" s="7"/>
    </row>
    <row r="30" spans="1:11">
      <c r="A30" s="282" t="s">
        <v>15</v>
      </c>
      <c r="B30" s="283"/>
      <c r="C30" s="283"/>
      <c r="D30" s="283"/>
      <c r="E30" s="283"/>
      <c r="F30" s="283"/>
      <c r="G30" s="283"/>
      <c r="H30" s="283"/>
      <c r="I30" s="1">
        <v>23</v>
      </c>
      <c r="J30" s="5"/>
      <c r="K30" s="7"/>
    </row>
    <row r="31" spans="1:11">
      <c r="A31" s="279" t="s">
        <v>5</v>
      </c>
      <c r="B31" s="280"/>
      <c r="C31" s="280"/>
      <c r="D31" s="280"/>
      <c r="E31" s="280"/>
      <c r="F31" s="280"/>
      <c r="G31" s="280"/>
      <c r="H31" s="280"/>
      <c r="I31" s="1">
        <v>24</v>
      </c>
      <c r="J31" s="54">
        <f>SUM(J28:J30)</f>
        <v>19292935</v>
      </c>
      <c r="K31" s="51">
        <f>SUM(K28:K30)</f>
        <v>35192600</v>
      </c>
    </row>
    <row r="32" spans="1:11">
      <c r="A32" s="279" t="s">
        <v>33</v>
      </c>
      <c r="B32" s="280"/>
      <c r="C32" s="280"/>
      <c r="D32" s="280"/>
      <c r="E32" s="280"/>
      <c r="F32" s="280"/>
      <c r="G32" s="280"/>
      <c r="H32" s="280"/>
      <c r="I32" s="1">
        <v>25</v>
      </c>
      <c r="J32" s="119">
        <f>IF(J27&gt;J31,J27-J31,0)</f>
        <v>192161399</v>
      </c>
      <c r="K32" s="116">
        <f>IF(K27&gt;K31,K27-K31,0)</f>
        <v>53344377</v>
      </c>
    </row>
    <row r="33" spans="1:11">
      <c r="A33" s="279" t="s">
        <v>34</v>
      </c>
      <c r="B33" s="280"/>
      <c r="C33" s="280"/>
      <c r="D33" s="280"/>
      <c r="E33" s="280"/>
      <c r="F33" s="280"/>
      <c r="G33" s="280"/>
      <c r="H33" s="280"/>
      <c r="I33" s="1">
        <v>26</v>
      </c>
      <c r="J33" s="137">
        <f>IF(J31&gt;J27,J31-J27,0)</f>
        <v>0</v>
      </c>
      <c r="K33" s="134">
        <f>IF(K31&gt;K27,K31-K27,0)</f>
        <v>0</v>
      </c>
    </row>
    <row r="34" spans="1:11">
      <c r="A34" s="291" t="s">
        <v>155</v>
      </c>
      <c r="B34" s="292"/>
      <c r="C34" s="292"/>
      <c r="D34" s="292"/>
      <c r="E34" s="292"/>
      <c r="F34" s="292"/>
      <c r="G34" s="292"/>
      <c r="H34" s="292"/>
      <c r="I34" s="315"/>
      <c r="J34" s="315"/>
      <c r="K34" s="316"/>
    </row>
    <row r="35" spans="1:11">
      <c r="A35" s="282" t="s">
        <v>169</v>
      </c>
      <c r="B35" s="283"/>
      <c r="C35" s="283"/>
      <c r="D35" s="283"/>
      <c r="E35" s="283"/>
      <c r="F35" s="283"/>
      <c r="G35" s="283"/>
      <c r="H35" s="283"/>
      <c r="I35" s="1">
        <v>27</v>
      </c>
      <c r="J35" s="5"/>
      <c r="K35" s="7"/>
    </row>
    <row r="36" spans="1:11">
      <c r="A36" s="282" t="s">
        <v>24</v>
      </c>
      <c r="B36" s="283"/>
      <c r="C36" s="283"/>
      <c r="D36" s="283"/>
      <c r="E36" s="283"/>
      <c r="F36" s="283"/>
      <c r="G36" s="283"/>
      <c r="H36" s="283"/>
      <c r="I36" s="1">
        <v>28</v>
      </c>
      <c r="J36" s="5"/>
      <c r="K36" s="7"/>
    </row>
    <row r="37" spans="1:11">
      <c r="A37" s="282" t="s">
        <v>25</v>
      </c>
      <c r="B37" s="283"/>
      <c r="C37" s="283"/>
      <c r="D37" s="283"/>
      <c r="E37" s="283"/>
      <c r="F37" s="283"/>
      <c r="G37" s="283"/>
      <c r="H37" s="283"/>
      <c r="I37" s="1">
        <v>29</v>
      </c>
      <c r="J37" s="5"/>
      <c r="K37" s="7"/>
    </row>
    <row r="38" spans="1:11">
      <c r="A38" s="279" t="s">
        <v>63</v>
      </c>
      <c r="B38" s="280"/>
      <c r="C38" s="280"/>
      <c r="D38" s="280"/>
      <c r="E38" s="280"/>
      <c r="F38" s="280"/>
      <c r="G38" s="280"/>
      <c r="H38" s="280"/>
      <c r="I38" s="1">
        <v>30</v>
      </c>
      <c r="J38" s="137">
        <f>SUM(J35:J37)</f>
        <v>0</v>
      </c>
      <c r="K38" s="134">
        <f>SUM(K35:K37)</f>
        <v>0</v>
      </c>
    </row>
    <row r="39" spans="1:11">
      <c r="A39" s="282" t="s">
        <v>26</v>
      </c>
      <c r="B39" s="283"/>
      <c r="C39" s="283"/>
      <c r="D39" s="283"/>
      <c r="E39" s="283"/>
      <c r="F39" s="283"/>
      <c r="G39" s="283"/>
      <c r="H39" s="283"/>
      <c r="I39" s="1">
        <v>31</v>
      </c>
      <c r="J39" s="138"/>
      <c r="K39" s="135"/>
    </row>
    <row r="40" spans="1:11">
      <c r="A40" s="282" t="s">
        <v>27</v>
      </c>
      <c r="B40" s="283"/>
      <c r="C40" s="283"/>
      <c r="D40" s="283"/>
      <c r="E40" s="283"/>
      <c r="F40" s="283"/>
      <c r="G40" s="283"/>
      <c r="H40" s="283"/>
      <c r="I40" s="1">
        <v>32</v>
      </c>
      <c r="J40" s="138"/>
      <c r="K40" s="135"/>
    </row>
    <row r="41" spans="1:11">
      <c r="A41" s="282" t="s">
        <v>28</v>
      </c>
      <c r="B41" s="283"/>
      <c r="C41" s="283"/>
      <c r="D41" s="283"/>
      <c r="E41" s="283"/>
      <c r="F41" s="283"/>
      <c r="G41" s="283"/>
      <c r="H41" s="283"/>
      <c r="I41" s="1">
        <v>33</v>
      </c>
      <c r="J41" s="138"/>
      <c r="K41" s="135"/>
    </row>
    <row r="42" spans="1:11">
      <c r="A42" s="282" t="s">
        <v>29</v>
      </c>
      <c r="B42" s="283"/>
      <c r="C42" s="283"/>
      <c r="D42" s="283"/>
      <c r="E42" s="283"/>
      <c r="F42" s="283"/>
      <c r="G42" s="283"/>
      <c r="H42" s="283"/>
      <c r="I42" s="1">
        <v>34</v>
      </c>
      <c r="J42" s="138"/>
      <c r="K42" s="135"/>
    </row>
    <row r="43" spans="1:11">
      <c r="A43" s="282" t="s">
        <v>30</v>
      </c>
      <c r="B43" s="283"/>
      <c r="C43" s="283"/>
      <c r="D43" s="283"/>
      <c r="E43" s="283"/>
      <c r="F43" s="283"/>
      <c r="G43" s="283"/>
      <c r="H43" s="283"/>
      <c r="I43" s="1">
        <v>35</v>
      </c>
      <c r="J43" s="138"/>
      <c r="K43" s="135"/>
    </row>
    <row r="44" spans="1:11">
      <c r="A44" s="279" t="s">
        <v>64</v>
      </c>
      <c r="B44" s="280"/>
      <c r="C44" s="280"/>
      <c r="D44" s="280"/>
      <c r="E44" s="280"/>
      <c r="F44" s="280"/>
      <c r="G44" s="280"/>
      <c r="H44" s="280"/>
      <c r="I44" s="1">
        <v>36</v>
      </c>
      <c r="J44" s="137">
        <f>SUM(J39:J43)</f>
        <v>0</v>
      </c>
      <c r="K44" s="134">
        <f>SUM(K39:K43)</f>
        <v>0</v>
      </c>
    </row>
    <row r="45" spans="1:11">
      <c r="A45" s="279" t="s">
        <v>16</v>
      </c>
      <c r="B45" s="280"/>
      <c r="C45" s="280"/>
      <c r="D45" s="280"/>
      <c r="E45" s="280"/>
      <c r="F45" s="280"/>
      <c r="G45" s="280"/>
      <c r="H45" s="280"/>
      <c r="I45" s="1">
        <v>37</v>
      </c>
      <c r="J45" s="137">
        <f>IF(J38&gt;J44,J38-J44,0)</f>
        <v>0</v>
      </c>
      <c r="K45" s="134">
        <f>IF(K38&gt;K44,K38-K44,0)</f>
        <v>0</v>
      </c>
    </row>
    <row r="46" spans="1:11">
      <c r="A46" s="279" t="s">
        <v>17</v>
      </c>
      <c r="B46" s="280"/>
      <c r="C46" s="280"/>
      <c r="D46" s="280"/>
      <c r="E46" s="280"/>
      <c r="F46" s="280"/>
      <c r="G46" s="280"/>
      <c r="H46" s="280"/>
      <c r="I46" s="1">
        <v>38</v>
      </c>
      <c r="J46" s="139">
        <f>IF(J44&gt;J38,J44-J38,0)</f>
        <v>0</v>
      </c>
      <c r="K46" s="140">
        <f>IF(K44&gt;K38,K44-K38,0)</f>
        <v>0</v>
      </c>
    </row>
    <row r="47" spans="1:11">
      <c r="A47" s="282" t="s">
        <v>65</v>
      </c>
      <c r="B47" s="283"/>
      <c r="C47" s="283"/>
      <c r="D47" s="283"/>
      <c r="E47" s="283"/>
      <c r="F47" s="283"/>
      <c r="G47" s="283"/>
      <c r="H47" s="283"/>
      <c r="I47" s="1">
        <v>39</v>
      </c>
      <c r="J47" s="119">
        <f>IF(J19-J20+J32-J33+J45-J46&gt;0,J19-J20+J32-J33+J45-J46,0)</f>
        <v>175749708</v>
      </c>
      <c r="K47" s="116">
        <f>IF(K19-K20+K32-K33+K45-K46&gt;0,K19-K20+K32-K33+K45-K46,0)</f>
        <v>67513897</v>
      </c>
    </row>
    <row r="48" spans="1:11">
      <c r="A48" s="282" t="s">
        <v>66</v>
      </c>
      <c r="B48" s="283"/>
      <c r="C48" s="283"/>
      <c r="D48" s="283"/>
      <c r="E48" s="283"/>
      <c r="F48" s="283"/>
      <c r="G48" s="283"/>
      <c r="H48" s="283"/>
      <c r="I48" s="1">
        <v>40</v>
      </c>
      <c r="J48" s="137">
        <f>IF(J20-J19+J33-J32+J46-J45&gt;0,J20-J19+J33-J32+J46-J45,0)</f>
        <v>0</v>
      </c>
      <c r="K48" s="134">
        <f>IF(K20-K19+K33-K32+K46-K45&gt;0,K20-K19+K33-K32+K46-K45,0)</f>
        <v>0</v>
      </c>
    </row>
    <row r="49" spans="1:11">
      <c r="A49" s="282" t="s">
        <v>156</v>
      </c>
      <c r="B49" s="283"/>
      <c r="C49" s="283"/>
      <c r="D49" s="283"/>
      <c r="E49" s="283"/>
      <c r="F49" s="283"/>
      <c r="G49" s="283"/>
      <c r="H49" s="283"/>
      <c r="I49" s="1">
        <v>41</v>
      </c>
      <c r="J49" s="120">
        <v>270336778</v>
      </c>
      <c r="K49" s="117">
        <v>93884046</v>
      </c>
    </row>
    <row r="50" spans="1:11">
      <c r="A50" s="282" t="s">
        <v>170</v>
      </c>
      <c r="B50" s="283"/>
      <c r="C50" s="283"/>
      <c r="D50" s="283"/>
      <c r="E50" s="283"/>
      <c r="F50" s="283"/>
      <c r="G50" s="283"/>
      <c r="H50" s="283"/>
      <c r="I50" s="1">
        <v>42</v>
      </c>
      <c r="J50" s="5">
        <v>175749708</v>
      </c>
      <c r="K50" s="7">
        <v>67513897</v>
      </c>
    </row>
    <row r="51" spans="1:11">
      <c r="A51" s="282" t="s">
        <v>171</v>
      </c>
      <c r="B51" s="283"/>
      <c r="C51" s="283"/>
      <c r="D51" s="283"/>
      <c r="E51" s="283"/>
      <c r="F51" s="283"/>
      <c r="G51" s="283"/>
      <c r="H51" s="283"/>
      <c r="I51" s="1">
        <v>43</v>
      </c>
      <c r="J51" s="5"/>
      <c r="K51" s="7"/>
    </row>
    <row r="52" spans="1:11">
      <c r="A52" s="317" t="s">
        <v>172</v>
      </c>
      <c r="B52" s="318"/>
      <c r="C52" s="318"/>
      <c r="D52" s="318"/>
      <c r="E52" s="318"/>
      <c r="F52" s="318"/>
      <c r="G52" s="318"/>
      <c r="H52" s="318"/>
      <c r="I52" s="4">
        <v>44</v>
      </c>
      <c r="J52" s="125">
        <f>J49+J50-J51</f>
        <v>446086486</v>
      </c>
      <c r="K52" s="124">
        <f>K49+K50-K51</f>
        <v>161397943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Normal="100" workbookViewId="0">
      <selection activeCell="A36" sqref="A36:H36"/>
    </sheetView>
  </sheetViews>
  <sheetFormatPr defaultRowHeight="12.75"/>
  <cols>
    <col min="1" max="16384" width="9.140625" style="50"/>
  </cols>
  <sheetData>
    <row r="1" spans="1:11" ht="12.75" customHeight="1">
      <c r="A1" s="320" t="s">
        <v>191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2.75" customHeight="1">
      <c r="A2" s="321" t="s">
        <v>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>
      <c r="A3" s="319" t="s">
        <v>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33.75">
      <c r="A4" s="313" t="s">
        <v>54</v>
      </c>
      <c r="B4" s="313"/>
      <c r="C4" s="313"/>
      <c r="D4" s="313"/>
      <c r="E4" s="313"/>
      <c r="F4" s="313"/>
      <c r="G4" s="313"/>
      <c r="H4" s="313"/>
      <c r="I4" s="56" t="s">
        <v>270</v>
      </c>
      <c r="J4" s="57" t="s">
        <v>308</v>
      </c>
      <c r="K4" s="57" t="s">
        <v>309</v>
      </c>
    </row>
    <row r="5" spans="1:11">
      <c r="A5" s="322">
        <v>1</v>
      </c>
      <c r="B5" s="322"/>
      <c r="C5" s="322"/>
      <c r="D5" s="322"/>
      <c r="E5" s="322"/>
      <c r="F5" s="322"/>
      <c r="G5" s="322"/>
      <c r="H5" s="322"/>
      <c r="I5" s="62">
        <v>2</v>
      </c>
      <c r="J5" s="63" t="s">
        <v>273</v>
      </c>
      <c r="K5" s="63" t="s">
        <v>274</v>
      </c>
    </row>
    <row r="6" spans="1:11">
      <c r="A6" s="291" t="s">
        <v>151</v>
      </c>
      <c r="B6" s="292"/>
      <c r="C6" s="292"/>
      <c r="D6" s="292"/>
      <c r="E6" s="292"/>
      <c r="F6" s="292"/>
      <c r="G6" s="292"/>
      <c r="H6" s="292"/>
      <c r="I6" s="315"/>
      <c r="J6" s="315"/>
      <c r="K6" s="316"/>
    </row>
    <row r="7" spans="1:11">
      <c r="A7" s="282" t="s">
        <v>193</v>
      </c>
      <c r="B7" s="283"/>
      <c r="C7" s="283"/>
      <c r="D7" s="283"/>
      <c r="E7" s="283"/>
      <c r="F7" s="283"/>
      <c r="G7" s="283"/>
      <c r="H7" s="283"/>
      <c r="I7" s="1">
        <v>1</v>
      </c>
      <c r="J7" s="5"/>
      <c r="K7" s="7"/>
    </row>
    <row r="8" spans="1:11">
      <c r="A8" s="282" t="s">
        <v>114</v>
      </c>
      <c r="B8" s="283"/>
      <c r="C8" s="283"/>
      <c r="D8" s="283"/>
      <c r="E8" s="283"/>
      <c r="F8" s="283"/>
      <c r="G8" s="283"/>
      <c r="H8" s="283"/>
      <c r="I8" s="1">
        <v>2</v>
      </c>
      <c r="J8" s="5"/>
      <c r="K8" s="7"/>
    </row>
    <row r="9" spans="1:11">
      <c r="A9" s="282" t="s">
        <v>115</v>
      </c>
      <c r="B9" s="283"/>
      <c r="C9" s="283"/>
      <c r="D9" s="283"/>
      <c r="E9" s="283"/>
      <c r="F9" s="283"/>
      <c r="G9" s="283"/>
      <c r="H9" s="283"/>
      <c r="I9" s="1">
        <v>3</v>
      </c>
      <c r="J9" s="5"/>
      <c r="K9" s="7"/>
    </row>
    <row r="10" spans="1:11">
      <c r="A10" s="282" t="s">
        <v>116</v>
      </c>
      <c r="B10" s="283"/>
      <c r="C10" s="283"/>
      <c r="D10" s="283"/>
      <c r="E10" s="283"/>
      <c r="F10" s="283"/>
      <c r="G10" s="283"/>
      <c r="H10" s="283"/>
      <c r="I10" s="1">
        <v>4</v>
      </c>
      <c r="J10" s="5"/>
      <c r="K10" s="7"/>
    </row>
    <row r="11" spans="1:11">
      <c r="A11" s="282" t="s">
        <v>117</v>
      </c>
      <c r="B11" s="283"/>
      <c r="C11" s="283"/>
      <c r="D11" s="283"/>
      <c r="E11" s="283"/>
      <c r="F11" s="283"/>
      <c r="G11" s="283"/>
      <c r="H11" s="283"/>
      <c r="I11" s="1">
        <v>5</v>
      </c>
      <c r="J11" s="5"/>
      <c r="K11" s="7"/>
    </row>
    <row r="12" spans="1:11">
      <c r="A12" s="279" t="s">
        <v>192</v>
      </c>
      <c r="B12" s="280"/>
      <c r="C12" s="280"/>
      <c r="D12" s="280"/>
      <c r="E12" s="280"/>
      <c r="F12" s="280"/>
      <c r="G12" s="280"/>
      <c r="H12" s="280"/>
      <c r="I12" s="1">
        <v>6</v>
      </c>
      <c r="J12" s="54">
        <f>SUM(J7:J11)</f>
        <v>0</v>
      </c>
      <c r="K12" s="51">
        <f>SUM(K7:K11)</f>
        <v>0</v>
      </c>
    </row>
    <row r="13" spans="1:11">
      <c r="A13" s="282" t="s">
        <v>118</v>
      </c>
      <c r="B13" s="283"/>
      <c r="C13" s="283"/>
      <c r="D13" s="283"/>
      <c r="E13" s="283"/>
      <c r="F13" s="283"/>
      <c r="G13" s="283"/>
      <c r="H13" s="283"/>
      <c r="I13" s="1">
        <v>7</v>
      </c>
      <c r="J13" s="5"/>
      <c r="K13" s="7"/>
    </row>
    <row r="14" spans="1:11">
      <c r="A14" s="282" t="s">
        <v>119</v>
      </c>
      <c r="B14" s="283"/>
      <c r="C14" s="283"/>
      <c r="D14" s="283"/>
      <c r="E14" s="283"/>
      <c r="F14" s="283"/>
      <c r="G14" s="283"/>
      <c r="H14" s="283"/>
      <c r="I14" s="1">
        <v>8</v>
      </c>
      <c r="J14" s="5"/>
      <c r="K14" s="7"/>
    </row>
    <row r="15" spans="1:11">
      <c r="A15" s="282" t="s">
        <v>120</v>
      </c>
      <c r="B15" s="283"/>
      <c r="C15" s="283"/>
      <c r="D15" s="283"/>
      <c r="E15" s="283"/>
      <c r="F15" s="283"/>
      <c r="G15" s="283"/>
      <c r="H15" s="283"/>
      <c r="I15" s="1">
        <v>9</v>
      </c>
      <c r="J15" s="5"/>
      <c r="K15" s="7"/>
    </row>
    <row r="16" spans="1:11">
      <c r="A16" s="282" t="s">
        <v>121</v>
      </c>
      <c r="B16" s="283"/>
      <c r="C16" s="283"/>
      <c r="D16" s="283"/>
      <c r="E16" s="283"/>
      <c r="F16" s="283"/>
      <c r="G16" s="283"/>
      <c r="H16" s="283"/>
      <c r="I16" s="1">
        <v>10</v>
      </c>
      <c r="J16" s="5"/>
      <c r="K16" s="7"/>
    </row>
    <row r="17" spans="1:11">
      <c r="A17" s="282" t="s">
        <v>122</v>
      </c>
      <c r="B17" s="283"/>
      <c r="C17" s="283"/>
      <c r="D17" s="283"/>
      <c r="E17" s="283"/>
      <c r="F17" s="283"/>
      <c r="G17" s="283"/>
      <c r="H17" s="283"/>
      <c r="I17" s="1">
        <v>11</v>
      </c>
      <c r="J17" s="5"/>
      <c r="K17" s="7"/>
    </row>
    <row r="18" spans="1:11">
      <c r="A18" s="282" t="s">
        <v>123</v>
      </c>
      <c r="B18" s="283"/>
      <c r="C18" s="283"/>
      <c r="D18" s="283"/>
      <c r="E18" s="283"/>
      <c r="F18" s="283"/>
      <c r="G18" s="283"/>
      <c r="H18" s="283"/>
      <c r="I18" s="1">
        <v>12</v>
      </c>
      <c r="J18" s="5"/>
      <c r="K18" s="7"/>
    </row>
    <row r="19" spans="1:11">
      <c r="A19" s="279" t="s">
        <v>42</v>
      </c>
      <c r="B19" s="280"/>
      <c r="C19" s="280"/>
      <c r="D19" s="280"/>
      <c r="E19" s="280"/>
      <c r="F19" s="280"/>
      <c r="G19" s="280"/>
      <c r="H19" s="280"/>
      <c r="I19" s="1">
        <v>13</v>
      </c>
      <c r="J19" s="54">
        <f>SUM(J13:J18)</f>
        <v>0</v>
      </c>
      <c r="K19" s="51">
        <f>SUM(K13:K18)</f>
        <v>0</v>
      </c>
    </row>
    <row r="20" spans="1:11">
      <c r="A20" s="279" t="s">
        <v>103</v>
      </c>
      <c r="B20" s="323"/>
      <c r="C20" s="323"/>
      <c r="D20" s="323"/>
      <c r="E20" s="323"/>
      <c r="F20" s="323"/>
      <c r="G20" s="323"/>
      <c r="H20" s="324"/>
      <c r="I20" s="1">
        <v>14</v>
      </c>
      <c r="J20" s="54">
        <f>IF(J12&gt;J19,J12-J19,0)</f>
        <v>0</v>
      </c>
      <c r="K20" s="51">
        <f>IF(K12&gt;K19,K12-K19,0)</f>
        <v>0</v>
      </c>
    </row>
    <row r="21" spans="1:11">
      <c r="A21" s="325" t="s">
        <v>104</v>
      </c>
      <c r="B21" s="326"/>
      <c r="C21" s="326"/>
      <c r="D21" s="326"/>
      <c r="E21" s="326"/>
      <c r="F21" s="326"/>
      <c r="G21" s="326"/>
      <c r="H21" s="327"/>
      <c r="I21" s="1">
        <v>15</v>
      </c>
      <c r="J21" s="54">
        <f>IF(J19&gt;J12,J19-J12,0)</f>
        <v>0</v>
      </c>
      <c r="K21" s="51">
        <f>IF(K19&gt;K12,K19-K12,0)</f>
        <v>0</v>
      </c>
    </row>
    <row r="22" spans="1:11">
      <c r="A22" s="291" t="s">
        <v>154</v>
      </c>
      <c r="B22" s="292"/>
      <c r="C22" s="292"/>
      <c r="D22" s="292"/>
      <c r="E22" s="292"/>
      <c r="F22" s="292"/>
      <c r="G22" s="292"/>
      <c r="H22" s="292"/>
      <c r="I22" s="315"/>
      <c r="J22" s="315"/>
      <c r="K22" s="316"/>
    </row>
    <row r="23" spans="1:11">
      <c r="A23" s="282" t="s">
        <v>160</v>
      </c>
      <c r="B23" s="283"/>
      <c r="C23" s="283"/>
      <c r="D23" s="283"/>
      <c r="E23" s="283"/>
      <c r="F23" s="283"/>
      <c r="G23" s="283"/>
      <c r="H23" s="283"/>
      <c r="I23" s="1">
        <v>16</v>
      </c>
      <c r="J23" s="5"/>
      <c r="K23" s="7"/>
    </row>
    <row r="24" spans="1:11">
      <c r="A24" s="282" t="s">
        <v>161</v>
      </c>
      <c r="B24" s="283"/>
      <c r="C24" s="283"/>
      <c r="D24" s="283"/>
      <c r="E24" s="283"/>
      <c r="F24" s="283"/>
      <c r="G24" s="283"/>
      <c r="H24" s="283"/>
      <c r="I24" s="1">
        <v>17</v>
      </c>
      <c r="J24" s="5"/>
      <c r="K24" s="7"/>
    </row>
    <row r="25" spans="1:11">
      <c r="A25" s="282" t="s">
        <v>310</v>
      </c>
      <c r="B25" s="283"/>
      <c r="C25" s="283"/>
      <c r="D25" s="283"/>
      <c r="E25" s="283"/>
      <c r="F25" s="283"/>
      <c r="G25" s="283"/>
      <c r="H25" s="283"/>
      <c r="I25" s="1">
        <v>18</v>
      </c>
      <c r="J25" s="5"/>
      <c r="K25" s="7"/>
    </row>
    <row r="26" spans="1:11">
      <c r="A26" s="282" t="s">
        <v>311</v>
      </c>
      <c r="B26" s="283"/>
      <c r="C26" s="283"/>
      <c r="D26" s="283"/>
      <c r="E26" s="283"/>
      <c r="F26" s="283"/>
      <c r="G26" s="283"/>
      <c r="H26" s="283"/>
      <c r="I26" s="1">
        <v>19</v>
      </c>
      <c r="J26" s="5"/>
      <c r="K26" s="7"/>
    </row>
    <row r="27" spans="1:11">
      <c r="A27" s="282" t="s">
        <v>162</v>
      </c>
      <c r="B27" s="283"/>
      <c r="C27" s="283"/>
      <c r="D27" s="283"/>
      <c r="E27" s="283"/>
      <c r="F27" s="283"/>
      <c r="G27" s="283"/>
      <c r="H27" s="283"/>
      <c r="I27" s="1">
        <v>20</v>
      </c>
      <c r="J27" s="5"/>
      <c r="K27" s="7"/>
    </row>
    <row r="28" spans="1:11">
      <c r="A28" s="279" t="s">
        <v>109</v>
      </c>
      <c r="B28" s="280"/>
      <c r="C28" s="280"/>
      <c r="D28" s="280"/>
      <c r="E28" s="280"/>
      <c r="F28" s="280"/>
      <c r="G28" s="280"/>
      <c r="H28" s="280"/>
      <c r="I28" s="1">
        <v>21</v>
      </c>
      <c r="J28" s="54">
        <f>SUM(J23:J27)</f>
        <v>0</v>
      </c>
      <c r="K28" s="51">
        <f>SUM(K23:K27)</f>
        <v>0</v>
      </c>
    </row>
    <row r="29" spans="1:11">
      <c r="A29" s="282" t="s">
        <v>2</v>
      </c>
      <c r="B29" s="283"/>
      <c r="C29" s="283"/>
      <c r="D29" s="283"/>
      <c r="E29" s="283"/>
      <c r="F29" s="283"/>
      <c r="G29" s="283"/>
      <c r="H29" s="283"/>
      <c r="I29" s="1">
        <v>22</v>
      </c>
      <c r="J29" s="5"/>
      <c r="K29" s="7"/>
    </row>
    <row r="30" spans="1:11">
      <c r="A30" s="282" t="s">
        <v>3</v>
      </c>
      <c r="B30" s="283"/>
      <c r="C30" s="283"/>
      <c r="D30" s="283"/>
      <c r="E30" s="283"/>
      <c r="F30" s="283"/>
      <c r="G30" s="283"/>
      <c r="H30" s="283"/>
      <c r="I30" s="1">
        <v>23</v>
      </c>
      <c r="J30" s="5"/>
      <c r="K30" s="7"/>
    </row>
    <row r="31" spans="1:11">
      <c r="A31" s="282" t="s">
        <v>4</v>
      </c>
      <c r="B31" s="283"/>
      <c r="C31" s="283"/>
      <c r="D31" s="283"/>
      <c r="E31" s="283"/>
      <c r="F31" s="283"/>
      <c r="G31" s="283"/>
      <c r="H31" s="283"/>
      <c r="I31" s="1">
        <v>24</v>
      </c>
      <c r="J31" s="5"/>
      <c r="K31" s="7"/>
    </row>
    <row r="32" spans="1:11">
      <c r="A32" s="279" t="s">
        <v>43</v>
      </c>
      <c r="B32" s="280"/>
      <c r="C32" s="280"/>
      <c r="D32" s="280"/>
      <c r="E32" s="280"/>
      <c r="F32" s="280"/>
      <c r="G32" s="280"/>
      <c r="H32" s="280"/>
      <c r="I32" s="1">
        <v>25</v>
      </c>
      <c r="J32" s="54">
        <f>SUM(J29:J31)</f>
        <v>0</v>
      </c>
      <c r="K32" s="51">
        <f>SUM(K29:K31)</f>
        <v>0</v>
      </c>
    </row>
    <row r="33" spans="1:11">
      <c r="A33" s="279" t="s">
        <v>105</v>
      </c>
      <c r="B33" s="280"/>
      <c r="C33" s="280"/>
      <c r="D33" s="280"/>
      <c r="E33" s="280"/>
      <c r="F33" s="280"/>
      <c r="G33" s="280"/>
      <c r="H33" s="280"/>
      <c r="I33" s="1">
        <v>26</v>
      </c>
      <c r="J33" s="54">
        <f>IF(J28&gt;J32,J28-J32,0)</f>
        <v>0</v>
      </c>
      <c r="K33" s="51">
        <f>IF(K28&gt;K32,K28-K32,0)</f>
        <v>0</v>
      </c>
    </row>
    <row r="34" spans="1:11">
      <c r="A34" s="279" t="s">
        <v>106</v>
      </c>
      <c r="B34" s="280"/>
      <c r="C34" s="280"/>
      <c r="D34" s="280"/>
      <c r="E34" s="280"/>
      <c r="F34" s="280"/>
      <c r="G34" s="280"/>
      <c r="H34" s="280"/>
      <c r="I34" s="1">
        <v>27</v>
      </c>
      <c r="J34" s="54">
        <f>IF(J32&gt;J28,J32-J28,0)</f>
        <v>0</v>
      </c>
      <c r="K34" s="51">
        <f>IF(K32&gt;K28,K32-K28,0)</f>
        <v>0</v>
      </c>
    </row>
    <row r="35" spans="1:11">
      <c r="A35" s="291" t="s">
        <v>155</v>
      </c>
      <c r="B35" s="292"/>
      <c r="C35" s="292"/>
      <c r="D35" s="292"/>
      <c r="E35" s="292"/>
      <c r="F35" s="292"/>
      <c r="G35" s="292"/>
      <c r="H35" s="292"/>
      <c r="I35" s="315">
        <v>0</v>
      </c>
      <c r="J35" s="315"/>
      <c r="K35" s="316"/>
    </row>
    <row r="36" spans="1:11">
      <c r="A36" s="282" t="s">
        <v>169</v>
      </c>
      <c r="B36" s="283"/>
      <c r="C36" s="283"/>
      <c r="D36" s="283"/>
      <c r="E36" s="283"/>
      <c r="F36" s="283"/>
      <c r="G36" s="283"/>
      <c r="H36" s="283"/>
      <c r="I36" s="1">
        <v>28</v>
      </c>
      <c r="J36" s="5"/>
      <c r="K36" s="7"/>
    </row>
    <row r="37" spans="1:11">
      <c r="A37" s="282" t="s">
        <v>24</v>
      </c>
      <c r="B37" s="283"/>
      <c r="C37" s="283"/>
      <c r="D37" s="283"/>
      <c r="E37" s="283"/>
      <c r="F37" s="283"/>
      <c r="G37" s="283"/>
      <c r="H37" s="283"/>
      <c r="I37" s="1">
        <v>29</v>
      </c>
      <c r="J37" s="5"/>
      <c r="K37" s="7"/>
    </row>
    <row r="38" spans="1:11">
      <c r="A38" s="282" t="s">
        <v>25</v>
      </c>
      <c r="B38" s="283"/>
      <c r="C38" s="283"/>
      <c r="D38" s="283"/>
      <c r="E38" s="283"/>
      <c r="F38" s="283"/>
      <c r="G38" s="283"/>
      <c r="H38" s="283"/>
      <c r="I38" s="1">
        <v>30</v>
      </c>
      <c r="J38" s="5"/>
      <c r="K38" s="7"/>
    </row>
    <row r="39" spans="1:11">
      <c r="A39" s="279" t="s">
        <v>44</v>
      </c>
      <c r="B39" s="280"/>
      <c r="C39" s="280"/>
      <c r="D39" s="280"/>
      <c r="E39" s="280"/>
      <c r="F39" s="280"/>
      <c r="G39" s="280"/>
      <c r="H39" s="280"/>
      <c r="I39" s="1">
        <v>31</v>
      </c>
      <c r="J39" s="54">
        <f>SUM(J36:J38)</f>
        <v>0</v>
      </c>
      <c r="K39" s="51">
        <f>SUM(K36:K38)</f>
        <v>0</v>
      </c>
    </row>
    <row r="40" spans="1:11">
      <c r="A40" s="282" t="s">
        <v>26</v>
      </c>
      <c r="B40" s="283"/>
      <c r="C40" s="283"/>
      <c r="D40" s="283"/>
      <c r="E40" s="283"/>
      <c r="F40" s="283"/>
      <c r="G40" s="283"/>
      <c r="H40" s="283"/>
      <c r="I40" s="1">
        <v>32</v>
      </c>
      <c r="J40" s="5"/>
      <c r="K40" s="7"/>
    </row>
    <row r="41" spans="1:11">
      <c r="A41" s="282" t="s">
        <v>27</v>
      </c>
      <c r="B41" s="283"/>
      <c r="C41" s="283"/>
      <c r="D41" s="283"/>
      <c r="E41" s="283"/>
      <c r="F41" s="283"/>
      <c r="G41" s="283"/>
      <c r="H41" s="283"/>
      <c r="I41" s="1">
        <v>33</v>
      </c>
      <c r="J41" s="5"/>
      <c r="K41" s="7"/>
    </row>
    <row r="42" spans="1:11">
      <c r="A42" s="282" t="s">
        <v>28</v>
      </c>
      <c r="B42" s="283"/>
      <c r="C42" s="283"/>
      <c r="D42" s="283"/>
      <c r="E42" s="283"/>
      <c r="F42" s="283"/>
      <c r="G42" s="283"/>
      <c r="H42" s="283"/>
      <c r="I42" s="1">
        <v>34</v>
      </c>
      <c r="J42" s="5"/>
      <c r="K42" s="7"/>
    </row>
    <row r="43" spans="1:11">
      <c r="A43" s="282" t="s">
        <v>29</v>
      </c>
      <c r="B43" s="283"/>
      <c r="C43" s="283"/>
      <c r="D43" s="283"/>
      <c r="E43" s="283"/>
      <c r="F43" s="283"/>
      <c r="G43" s="283"/>
      <c r="H43" s="283"/>
      <c r="I43" s="1">
        <v>35</v>
      </c>
      <c r="J43" s="5"/>
      <c r="K43" s="7"/>
    </row>
    <row r="44" spans="1:11">
      <c r="A44" s="282" t="s">
        <v>30</v>
      </c>
      <c r="B44" s="283"/>
      <c r="C44" s="283"/>
      <c r="D44" s="283"/>
      <c r="E44" s="283"/>
      <c r="F44" s="283"/>
      <c r="G44" s="283"/>
      <c r="H44" s="283"/>
      <c r="I44" s="1">
        <v>36</v>
      </c>
      <c r="J44" s="5"/>
      <c r="K44" s="7"/>
    </row>
    <row r="45" spans="1:11">
      <c r="A45" s="279" t="s">
        <v>143</v>
      </c>
      <c r="B45" s="280"/>
      <c r="C45" s="280"/>
      <c r="D45" s="280"/>
      <c r="E45" s="280"/>
      <c r="F45" s="280"/>
      <c r="G45" s="280"/>
      <c r="H45" s="280"/>
      <c r="I45" s="1">
        <v>37</v>
      </c>
      <c r="J45" s="54">
        <f>SUM(J40:J44)</f>
        <v>0</v>
      </c>
      <c r="K45" s="51">
        <f>SUM(K40:K44)</f>
        <v>0</v>
      </c>
    </row>
    <row r="46" spans="1:11">
      <c r="A46" s="279" t="s">
        <v>157</v>
      </c>
      <c r="B46" s="280"/>
      <c r="C46" s="280"/>
      <c r="D46" s="280"/>
      <c r="E46" s="280"/>
      <c r="F46" s="280"/>
      <c r="G46" s="280"/>
      <c r="H46" s="280"/>
      <c r="I46" s="1">
        <v>38</v>
      </c>
      <c r="J46" s="54">
        <f>IF(J39&gt;J45,J39-J45,0)</f>
        <v>0</v>
      </c>
      <c r="K46" s="51">
        <f>IF(K39&gt;K45,K39-K45,0)</f>
        <v>0</v>
      </c>
    </row>
    <row r="47" spans="1:11">
      <c r="A47" s="279" t="s">
        <v>158</v>
      </c>
      <c r="B47" s="280"/>
      <c r="C47" s="280"/>
      <c r="D47" s="280"/>
      <c r="E47" s="280"/>
      <c r="F47" s="280"/>
      <c r="G47" s="280"/>
      <c r="H47" s="280"/>
      <c r="I47" s="1">
        <v>39</v>
      </c>
      <c r="J47" s="54">
        <f>IF(J45&gt;J39,J45-J39,0)</f>
        <v>0</v>
      </c>
      <c r="K47" s="51">
        <f>IF(K45&gt;K39,K45-K39,0)</f>
        <v>0</v>
      </c>
    </row>
    <row r="48" spans="1:11">
      <c r="A48" s="279" t="s">
        <v>144</v>
      </c>
      <c r="B48" s="280"/>
      <c r="C48" s="280"/>
      <c r="D48" s="280"/>
      <c r="E48" s="280"/>
      <c r="F48" s="280"/>
      <c r="G48" s="280"/>
      <c r="H48" s="280"/>
      <c r="I48" s="1">
        <v>40</v>
      </c>
      <c r="J48" s="54">
        <f>IF(J20-J21+J33-J34+J46-J47&gt;0,J20-J21+J33-J34+J46-J47,0)</f>
        <v>0</v>
      </c>
      <c r="K48" s="51">
        <f>IF(K20-K21+K33-K34+K46-K47&gt;0,K20-K21+K33-K34+K46-K47,0)</f>
        <v>0</v>
      </c>
    </row>
    <row r="49" spans="1:11">
      <c r="A49" s="279" t="s">
        <v>14</v>
      </c>
      <c r="B49" s="280"/>
      <c r="C49" s="280"/>
      <c r="D49" s="280"/>
      <c r="E49" s="280"/>
      <c r="F49" s="280"/>
      <c r="G49" s="280"/>
      <c r="H49" s="280"/>
      <c r="I49" s="1">
        <v>41</v>
      </c>
      <c r="J49" s="54">
        <f>IF(J21-J20+J34-J33+J47-J46&gt;0,J21-J20+J34-J33+J47-J46,0)</f>
        <v>0</v>
      </c>
      <c r="K49" s="51">
        <f>IF(K21-K20+K34-K33+K47-K46&gt;0,K21-K20+K34-K33+K47-K46,0)</f>
        <v>0</v>
      </c>
    </row>
    <row r="50" spans="1:11">
      <c r="A50" s="279" t="s">
        <v>156</v>
      </c>
      <c r="B50" s="280"/>
      <c r="C50" s="280"/>
      <c r="D50" s="280"/>
      <c r="E50" s="280"/>
      <c r="F50" s="280"/>
      <c r="G50" s="280"/>
      <c r="H50" s="280"/>
      <c r="I50" s="1">
        <v>42</v>
      </c>
      <c r="J50" s="5"/>
      <c r="K50" s="7"/>
    </row>
    <row r="51" spans="1:11">
      <c r="A51" s="279" t="s">
        <v>170</v>
      </c>
      <c r="B51" s="280"/>
      <c r="C51" s="280"/>
      <c r="D51" s="280"/>
      <c r="E51" s="280"/>
      <c r="F51" s="280"/>
      <c r="G51" s="280"/>
      <c r="H51" s="280"/>
      <c r="I51" s="1">
        <v>43</v>
      </c>
      <c r="J51" s="5"/>
      <c r="K51" s="7"/>
    </row>
    <row r="52" spans="1:11">
      <c r="A52" s="279" t="s">
        <v>171</v>
      </c>
      <c r="B52" s="280"/>
      <c r="C52" s="280"/>
      <c r="D52" s="280"/>
      <c r="E52" s="280"/>
      <c r="F52" s="280"/>
      <c r="G52" s="280"/>
      <c r="H52" s="280"/>
      <c r="I52" s="1">
        <v>44</v>
      </c>
      <c r="J52" s="5"/>
      <c r="K52" s="7"/>
    </row>
    <row r="53" spans="1:11">
      <c r="A53" s="325" t="s">
        <v>172</v>
      </c>
      <c r="B53" s="328"/>
      <c r="C53" s="328"/>
      <c r="D53" s="328"/>
      <c r="E53" s="328"/>
      <c r="F53" s="328"/>
      <c r="G53" s="328"/>
      <c r="H53" s="328"/>
      <c r="I53" s="4">
        <v>45</v>
      </c>
      <c r="J53" s="55">
        <f>J50+J51-J52</f>
        <v>0</v>
      </c>
      <c r="K53" s="52">
        <f>K50+K51-K52</f>
        <v>0</v>
      </c>
    </row>
    <row r="54" spans="1:11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0"/>
  <sheetViews>
    <sheetView tabSelected="1" zoomScaleNormal="100" zoomScaleSheetLayoutView="125" workbookViewId="0">
      <selection activeCell="R21" sqref="R21"/>
    </sheetView>
  </sheetViews>
  <sheetFormatPr defaultRowHeight="12.75"/>
  <cols>
    <col min="1" max="3" width="9.140625" style="65"/>
    <col min="4" max="4" width="13.85546875" style="65" customWidth="1"/>
    <col min="5" max="5" width="10.140625" style="65" bestFit="1" customWidth="1"/>
    <col min="6" max="7" width="9.140625" style="65"/>
    <col min="8" max="8" width="4.7109375" style="65" customWidth="1"/>
    <col min="9" max="9" width="9.140625" style="65"/>
    <col min="10" max="10" width="10.85546875" style="65" bestFit="1" customWidth="1"/>
    <col min="11" max="11" width="11.5703125" style="65" customWidth="1"/>
    <col min="12" max="16384" width="9.140625" style="65"/>
  </cols>
  <sheetData>
    <row r="1" spans="1:12" ht="27" customHeight="1">
      <c r="A1" s="335" t="s">
        <v>272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64"/>
    </row>
    <row r="2" spans="1:12" ht="15.75">
      <c r="A2" s="129"/>
      <c r="B2" s="130"/>
      <c r="C2" s="345" t="s">
        <v>313</v>
      </c>
      <c r="D2" s="345"/>
      <c r="E2" s="131"/>
      <c r="F2" s="132" t="s">
        <v>242</v>
      </c>
      <c r="G2" s="346" t="s">
        <v>314</v>
      </c>
      <c r="H2" s="347"/>
      <c r="I2" s="130"/>
      <c r="J2" s="130"/>
      <c r="K2" s="130"/>
      <c r="L2" s="66"/>
    </row>
    <row r="3" spans="1:12" ht="23.25">
      <c r="A3" s="348" t="s">
        <v>54</v>
      </c>
      <c r="B3" s="348"/>
      <c r="C3" s="348"/>
      <c r="D3" s="348"/>
      <c r="E3" s="348"/>
      <c r="F3" s="348"/>
      <c r="G3" s="348"/>
      <c r="H3" s="348"/>
      <c r="I3" s="69" t="s">
        <v>295</v>
      </c>
      <c r="J3" s="70" t="s">
        <v>145</v>
      </c>
      <c r="K3" s="70" t="s">
        <v>146</v>
      </c>
    </row>
    <row r="4" spans="1:12">
      <c r="A4" s="349" t="s">
        <v>312</v>
      </c>
      <c r="B4" s="349"/>
      <c r="C4" s="349"/>
      <c r="D4" s="349"/>
      <c r="E4" s="349"/>
      <c r="F4" s="349"/>
      <c r="G4" s="349"/>
      <c r="H4" s="349"/>
      <c r="I4" s="72">
        <v>2</v>
      </c>
      <c r="J4" s="71" t="s">
        <v>273</v>
      </c>
      <c r="K4" s="71" t="s">
        <v>274</v>
      </c>
    </row>
    <row r="5" spans="1:12">
      <c r="A5" s="337" t="s">
        <v>275</v>
      </c>
      <c r="B5" s="338"/>
      <c r="C5" s="338"/>
      <c r="D5" s="338"/>
      <c r="E5" s="338"/>
      <c r="F5" s="338"/>
      <c r="G5" s="338"/>
      <c r="H5" s="338"/>
      <c r="I5" s="42">
        <v>1</v>
      </c>
      <c r="J5" s="43">
        <v>2720676600</v>
      </c>
      <c r="K5" s="43">
        <v>2720676600</v>
      </c>
    </row>
    <row r="6" spans="1:12">
      <c r="A6" s="337" t="s">
        <v>276</v>
      </c>
      <c r="B6" s="338"/>
      <c r="C6" s="338"/>
      <c r="D6" s="338"/>
      <c r="E6" s="338"/>
      <c r="F6" s="338"/>
      <c r="G6" s="338"/>
      <c r="H6" s="338"/>
      <c r="I6" s="42">
        <v>2</v>
      </c>
      <c r="J6" s="44">
        <v>53585</v>
      </c>
      <c r="K6" s="44">
        <v>53585</v>
      </c>
    </row>
    <row r="7" spans="1:12">
      <c r="A7" s="337" t="s">
        <v>277</v>
      </c>
      <c r="B7" s="338"/>
      <c r="C7" s="338"/>
      <c r="D7" s="338"/>
      <c r="E7" s="338"/>
      <c r="F7" s="338"/>
      <c r="G7" s="338"/>
      <c r="H7" s="338"/>
      <c r="I7" s="42">
        <v>3</v>
      </c>
      <c r="J7" s="44">
        <v>228263560</v>
      </c>
      <c r="K7" s="44">
        <v>260465399</v>
      </c>
    </row>
    <row r="8" spans="1:12">
      <c r="A8" s="337" t="s">
        <v>278</v>
      </c>
      <c r="B8" s="338"/>
      <c r="C8" s="338"/>
      <c r="D8" s="338"/>
      <c r="E8" s="338"/>
      <c r="F8" s="338"/>
      <c r="G8" s="338"/>
      <c r="H8" s="338"/>
      <c r="I8" s="42">
        <v>4</v>
      </c>
      <c r="J8" s="44">
        <v>247269095</v>
      </c>
      <c r="K8" s="44">
        <v>310915463</v>
      </c>
    </row>
    <row r="9" spans="1:12">
      <c r="A9" s="337" t="s">
        <v>279</v>
      </c>
      <c r="B9" s="338"/>
      <c r="C9" s="338"/>
      <c r="D9" s="338"/>
      <c r="E9" s="338"/>
      <c r="F9" s="338"/>
      <c r="G9" s="338"/>
      <c r="H9" s="338"/>
      <c r="I9" s="42">
        <v>5</v>
      </c>
      <c r="J9" s="44">
        <v>15317926</v>
      </c>
      <c r="K9" s="44">
        <v>18136202</v>
      </c>
    </row>
    <row r="10" spans="1:12">
      <c r="A10" s="337" t="s">
        <v>280</v>
      </c>
      <c r="B10" s="338"/>
      <c r="C10" s="338"/>
      <c r="D10" s="338"/>
      <c r="E10" s="338"/>
      <c r="F10" s="338"/>
      <c r="G10" s="338"/>
      <c r="H10" s="338"/>
      <c r="I10" s="42">
        <v>6</v>
      </c>
      <c r="J10" s="44"/>
      <c r="K10" s="44"/>
    </row>
    <row r="11" spans="1:12">
      <c r="A11" s="337" t="s">
        <v>281</v>
      </c>
      <c r="B11" s="338"/>
      <c r="C11" s="338"/>
      <c r="D11" s="338"/>
      <c r="E11" s="338"/>
      <c r="F11" s="338"/>
      <c r="G11" s="338"/>
      <c r="H11" s="338"/>
      <c r="I11" s="42">
        <v>7</v>
      </c>
      <c r="J11" s="44"/>
      <c r="K11" s="44"/>
    </row>
    <row r="12" spans="1:12">
      <c r="A12" s="337" t="s">
        <v>282</v>
      </c>
      <c r="B12" s="338"/>
      <c r="C12" s="338"/>
      <c r="D12" s="338"/>
      <c r="E12" s="338"/>
      <c r="F12" s="338"/>
      <c r="G12" s="338"/>
      <c r="H12" s="338"/>
      <c r="I12" s="42">
        <v>8</v>
      </c>
      <c r="J12" s="44"/>
      <c r="K12" s="44"/>
    </row>
    <row r="13" spans="1:12">
      <c r="A13" s="337" t="s">
        <v>283</v>
      </c>
      <c r="B13" s="338"/>
      <c r="C13" s="338"/>
      <c r="D13" s="338"/>
      <c r="E13" s="338"/>
      <c r="F13" s="338"/>
      <c r="G13" s="338"/>
      <c r="H13" s="338"/>
      <c r="I13" s="42">
        <v>9</v>
      </c>
      <c r="J13" s="44"/>
      <c r="K13" s="44"/>
    </row>
    <row r="14" spans="1:12">
      <c r="A14" s="339" t="s">
        <v>284</v>
      </c>
      <c r="B14" s="340"/>
      <c r="C14" s="340"/>
      <c r="D14" s="340"/>
      <c r="E14" s="340"/>
      <c r="F14" s="340"/>
      <c r="G14" s="340"/>
      <c r="H14" s="340"/>
      <c r="I14" s="42">
        <v>10</v>
      </c>
      <c r="J14" s="67">
        <f>SUM(J5:J13)</f>
        <v>3211580766</v>
      </c>
      <c r="K14" s="67">
        <f>SUM(K5:K13)</f>
        <v>3310247249</v>
      </c>
    </row>
    <row r="15" spans="1:12">
      <c r="A15" s="337" t="s">
        <v>285</v>
      </c>
      <c r="B15" s="338"/>
      <c r="C15" s="338"/>
      <c r="D15" s="338"/>
      <c r="E15" s="338"/>
      <c r="F15" s="338"/>
      <c r="G15" s="338"/>
      <c r="H15" s="338"/>
      <c r="I15" s="42">
        <v>11</v>
      </c>
      <c r="J15" s="44"/>
      <c r="K15" s="44"/>
    </row>
    <row r="16" spans="1:12">
      <c r="A16" s="337" t="s">
        <v>286</v>
      </c>
      <c r="B16" s="338"/>
      <c r="C16" s="338"/>
      <c r="D16" s="338"/>
      <c r="E16" s="338"/>
      <c r="F16" s="338"/>
      <c r="G16" s="338"/>
      <c r="H16" s="338"/>
      <c r="I16" s="42">
        <v>12</v>
      </c>
      <c r="J16" s="44">
        <v>3333788</v>
      </c>
      <c r="K16" s="44">
        <v>3333788</v>
      </c>
    </row>
    <row r="17" spans="1:11">
      <c r="A17" s="337" t="s">
        <v>287</v>
      </c>
      <c r="B17" s="338"/>
      <c r="C17" s="338"/>
      <c r="D17" s="338"/>
      <c r="E17" s="338"/>
      <c r="F17" s="338"/>
      <c r="G17" s="338"/>
      <c r="H17" s="338"/>
      <c r="I17" s="42">
        <v>13</v>
      </c>
      <c r="J17" s="44"/>
      <c r="K17" s="44"/>
    </row>
    <row r="18" spans="1:11">
      <c r="A18" s="337" t="s">
        <v>288</v>
      </c>
      <c r="B18" s="338"/>
      <c r="C18" s="338"/>
      <c r="D18" s="338"/>
      <c r="E18" s="338"/>
      <c r="F18" s="338"/>
      <c r="G18" s="338"/>
      <c r="H18" s="338"/>
      <c r="I18" s="42">
        <v>14</v>
      </c>
      <c r="J18" s="44"/>
      <c r="K18" s="44"/>
    </row>
    <row r="19" spans="1:11">
      <c r="A19" s="337" t="s">
        <v>289</v>
      </c>
      <c r="B19" s="338"/>
      <c r="C19" s="338"/>
      <c r="D19" s="338"/>
      <c r="E19" s="338"/>
      <c r="F19" s="338"/>
      <c r="G19" s="338"/>
      <c r="H19" s="338"/>
      <c r="I19" s="42">
        <v>15</v>
      </c>
      <c r="J19" s="44"/>
      <c r="K19" s="44"/>
    </row>
    <row r="20" spans="1:11">
      <c r="A20" s="337" t="s">
        <v>290</v>
      </c>
      <c r="B20" s="338"/>
      <c r="C20" s="338"/>
      <c r="D20" s="338"/>
      <c r="E20" s="338"/>
      <c r="F20" s="338"/>
      <c r="G20" s="338"/>
      <c r="H20" s="338"/>
      <c r="I20" s="42">
        <v>16</v>
      </c>
      <c r="J20" s="44"/>
      <c r="K20" s="44"/>
    </row>
    <row r="21" spans="1:11">
      <c r="A21" s="339" t="s">
        <v>291</v>
      </c>
      <c r="B21" s="340"/>
      <c r="C21" s="340"/>
      <c r="D21" s="340"/>
      <c r="E21" s="340"/>
      <c r="F21" s="340"/>
      <c r="G21" s="340"/>
      <c r="H21" s="340"/>
      <c r="I21" s="42">
        <v>17</v>
      </c>
      <c r="J21" s="68">
        <f>SUM(J15:J20)</f>
        <v>3333788</v>
      </c>
      <c r="K21" s="68">
        <f>SUM(K15:K20)</f>
        <v>3333788</v>
      </c>
    </row>
    <row r="22" spans="1:11">
      <c r="A22" s="341"/>
      <c r="B22" s="342"/>
      <c r="C22" s="342"/>
      <c r="D22" s="342"/>
      <c r="E22" s="342"/>
      <c r="F22" s="342"/>
      <c r="G22" s="342"/>
      <c r="H22" s="342"/>
      <c r="I22" s="343"/>
      <c r="J22" s="343"/>
      <c r="K22" s="344"/>
    </row>
    <row r="23" spans="1:11">
      <c r="A23" s="329" t="s">
        <v>292</v>
      </c>
      <c r="B23" s="330"/>
      <c r="C23" s="330"/>
      <c r="D23" s="330"/>
      <c r="E23" s="330"/>
      <c r="F23" s="330"/>
      <c r="G23" s="330"/>
      <c r="H23" s="330"/>
      <c r="I23" s="45">
        <v>18</v>
      </c>
      <c r="J23" s="43"/>
      <c r="K23" s="43"/>
    </row>
    <row r="24" spans="1:11" ht="17.25" customHeight="1">
      <c r="A24" s="331" t="s">
        <v>293</v>
      </c>
      <c r="B24" s="332"/>
      <c r="C24" s="332"/>
      <c r="D24" s="332"/>
      <c r="E24" s="332"/>
      <c r="F24" s="332"/>
      <c r="G24" s="332"/>
      <c r="H24" s="332"/>
      <c r="I24" s="46">
        <v>19</v>
      </c>
      <c r="J24" s="68"/>
      <c r="K24" s="68"/>
    </row>
    <row r="25" spans="1:11" ht="30" customHeight="1">
      <c r="A25" s="333" t="s">
        <v>294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</row>
    <row r="26" spans="1:1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</row>
    <row r="27" spans="1:1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</row>
    <row r="28" spans="1:1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</row>
    <row r="29" spans="1:1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</row>
    <row r="30" spans="1:1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50" t="s">
        <v>271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51" t="s">
        <v>305</v>
      </c>
      <c r="B4" s="351"/>
      <c r="C4" s="351"/>
      <c r="D4" s="351"/>
      <c r="E4" s="351"/>
      <c r="F4" s="351"/>
      <c r="G4" s="351"/>
      <c r="H4" s="351"/>
      <c r="I4" s="351"/>
      <c r="J4" s="351"/>
    </row>
    <row r="5" spans="1:10" ht="12.75" customHeight="1">
      <c r="A5" s="351"/>
      <c r="B5" s="351"/>
      <c r="C5" s="351"/>
      <c r="D5" s="351"/>
      <c r="E5" s="351"/>
      <c r="F5" s="351"/>
      <c r="G5" s="351"/>
      <c r="H5" s="351"/>
      <c r="I5" s="351"/>
      <c r="J5" s="351"/>
    </row>
    <row r="6" spans="1:10" ht="12.75" customHeight="1">
      <c r="A6" s="351"/>
      <c r="B6" s="351"/>
      <c r="C6" s="351"/>
      <c r="D6" s="351"/>
      <c r="E6" s="351"/>
      <c r="F6" s="351"/>
      <c r="G6" s="351"/>
      <c r="H6" s="351"/>
      <c r="I6" s="351"/>
      <c r="J6" s="351"/>
    </row>
    <row r="7" spans="1:10" ht="12.7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</row>
    <row r="8" spans="1:10" ht="12.75" customHeight="1">
      <c r="A8" s="351"/>
      <c r="B8" s="351"/>
      <c r="C8" s="351"/>
      <c r="D8" s="351"/>
      <c r="E8" s="351"/>
      <c r="F8" s="351"/>
      <c r="G8" s="351"/>
      <c r="H8" s="351"/>
      <c r="I8" s="351"/>
      <c r="J8" s="351"/>
    </row>
    <row r="9" spans="1:10" ht="12.75" customHeight="1">
      <c r="A9" s="351"/>
      <c r="B9" s="351"/>
      <c r="C9" s="351"/>
      <c r="D9" s="351"/>
      <c r="E9" s="351"/>
      <c r="F9" s="351"/>
      <c r="G9" s="351"/>
      <c r="H9" s="351"/>
      <c r="I9" s="351"/>
      <c r="J9" s="351"/>
    </row>
    <row r="10" spans="1:10" ht="12.75" customHeight="1">
      <c r="A10" s="351"/>
      <c r="B10" s="351"/>
      <c r="C10" s="351"/>
      <c r="D10" s="351"/>
      <c r="E10" s="351"/>
      <c r="F10" s="351"/>
      <c r="G10" s="351"/>
      <c r="H10" s="351"/>
      <c r="I10" s="351"/>
      <c r="J10" s="351"/>
    </row>
    <row r="11" spans="1:10">
      <c r="A11" s="352"/>
      <c r="B11" s="352"/>
      <c r="C11" s="352"/>
      <c r="D11" s="352"/>
      <c r="E11" s="352"/>
      <c r="F11" s="352"/>
      <c r="G11" s="352"/>
      <c r="H11" s="352"/>
      <c r="I11" s="352"/>
      <c r="J11" s="352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Marina Briski-Vuljak</cp:lastModifiedBy>
  <cp:lastPrinted>2013-04-29T10:33:44Z</cp:lastPrinted>
  <dcterms:created xsi:type="dcterms:W3CDTF">2008-10-17T11:51:54Z</dcterms:created>
  <dcterms:modified xsi:type="dcterms:W3CDTF">2013-04-29T10:33:50Z</dcterms:modified>
</cp:coreProperties>
</file>