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<sst xmlns="http://schemas.openxmlformats.org/spreadsheetml/2006/main" count="395" uniqueCount="344">
  <si>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</si>
  <si>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</si>
  <si>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</si>
  <si>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</si>
  <si>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</si>
  <si>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</si>
  <si>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</si>
  <si>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</si>
  <si>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</si>
  <si>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</si>
  <si>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</si>
  <si>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</si>
  <si>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</si>
  <si>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</si>
  <si>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</si>
  <si>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</si>
  <si>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</si>
  <si>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</si>
  <si>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</si>
  <si>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</si>
  <si>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</si>
  <si>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</si>
  <si>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</si>
  <si>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</si>
  <si>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</si>
  <si>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</si>
  <si>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</si>
  <si>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</si>
  <si>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</si>
  <si>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</si>
  <si>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</si>
  <si>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</si>
  <si>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</si>
  <si>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</si>
  <si>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</si>
  <si>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</si>
  <si>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</si>
  <si>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</si>
  <si>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</si>
  <si>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</si>
  <si>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</si>
  <si>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</si>
  <si>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</si>
  <si>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</si>
  <si>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</si>
  <si>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</si>
  <si>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</si>
  <si>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</si>
  <si>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</si>
  <si>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</si>
  <si>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</si>
  <si>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</si>
  <si>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</si>
  <si>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</si>
  <si>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</si>
  <si>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</si>
  <si>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</si>
  <si>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</si>
  <si>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</si>
  <si>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</si>
  <si>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</si>
  <si>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</si>
  <si>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</si>
  <si>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</si>
  <si>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</si>
  <si>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</si>
  <si>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</si>
  <si>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</si>
  <si>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</si>
  <si>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</si>
  <si>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</si>
  <si>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</si>
  <si>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</si>
  <si>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</si>
  <si>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</si>
  <si>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</si>
  <si>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</si>
  <si>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</si>
  <si>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</si>
  <si>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</si>
  <si>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</si>
  <si>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</si>
  <si>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</si>
  <si>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</si>
  <si>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</si>
  <si>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</si>
  <si>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</si>
  <si>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</si>
  <si>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</si>
  <si>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</si>
  <si>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</si>
  <si>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</si>
  <si>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</si>
  <si>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</si>
  <si>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</si>
  <si>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</si>
  <si>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</si>
  <si>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</si>
  <si>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</si>
  <si>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</si>
  <si>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</si>
  <si>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</si>
  <si>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</si>
  <si>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</si>
  <si>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</si>
  <si>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</si>
  <si>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</si>
  <si>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</si>
  <si>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</si>
  <si>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</si>
  <si>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</si>
  <si>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</si>
  <si>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</si>
  <si>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</si>
  <si>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</si>
  <si>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</si>
  <si>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</si>
  <si>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</si>
  <si>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</si>
  <si>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</si>
  <si>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</si>
  <si>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</si>
  <si>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</si>
  <si>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</si>
  <si>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</si>
  <si>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</si>
  <si>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</si>
  <si>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</si>
  <si>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</si>
  <si>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</si>
  <si>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</si>
  <si>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</si>
  <si>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</si>
  <si>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</si>
  <si>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</si>
  <si>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</si>
  <si>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</si>
  <si>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</si>
  <si>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</si>
  <si>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</si>
  <si>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</si>
  <si>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</si>
  <si>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</si>
  <si>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</si>
  <si>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</si>
  <si>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</si>
  <si>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</si>
  <si>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</si>
  <si>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</si>
  <si>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</si>
  <si>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</si>
  <si>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</si>
  <si>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</si>
  <si>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</si>
  <si>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</si>
  <si>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</si>
  <si>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</si>
  <si>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</si>
  <si>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</si>
  <si>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</si>
  <si>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</si>
  <si>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</si>
  <si>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</si>
  <si>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</si>
  <si>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</si>
  <si>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</si>
  <si>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</si>
  <si>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</si>
  <si>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</si>
  <si>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</si>
  <si>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</si>
  <si>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</si>
  <si>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</si>
  <si>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</si>
  <si>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</si>
  <si>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</si>
  <si>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</si>
  <si>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</si>
  <si>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</si>
  <si>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</si>
  <si>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</si>
  <si>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</si>
  <si>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</si>
  <si>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</si>
  <si>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</si>
  <si>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</si>
  <si>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</si>
  <si>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</si>
  <si>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</si>
  <si>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</si>
  <si>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</si>
  <si>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</si>
  <si>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</si>
  <si>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</si>
  <si>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</si>
  <si>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</si>
  <si>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</si>
  <si>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</si>
  <si>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</si>
  <si>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</si>
  <si>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</si>
  <si>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</si>
  <si>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</si>
  <si>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</si>
  <si>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</si>
  <si>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</si>
  <si>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</si>
  <si>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</si>
  <si>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</si>
  <si>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</si>
  <si>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</si>
  <si>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</si>
  <si>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</si>
  <si>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</si>
  <si>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</si>
  <si>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</si>
  <si>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</si>
  <si>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</si>
  <si>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</si>
  <si>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</si>
  <si>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</si>
  <si>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</si>
  <si>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</si>
  <si>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</si>
  <si>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</si>
  <si>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</si>
  <si>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</si>
  <si>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</si>
  <si>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</si>
  <si>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</si>
  <si>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</si>
  <si>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</si>
  <si>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</si>
  <si>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</si>
  <si>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</si>
  <si>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</si>
  <si>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</si>
  <si>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</si>
  <si>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</si>
  <si>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</si>
  <si>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</si>
  <si>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</si>
  <si>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</si>
  <si>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</si>
  <si>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</si>
  <si>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</si>
  <si>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</si>
  <si>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</si>
  <si>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</si>
  <si>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</si>
  <si>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</si>
  <si>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</si>
  <si>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</si>
  <si>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</si>
  <si>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</si>
  <si>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</si>
  <si>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</si>
  <si>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</si>
  <si>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</si>
  <si>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</si>
  <si>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</si>
  <si>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</si>
  <si>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</si>
  <si>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</si>
  <si>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</si>
  <si>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</si>
  <si>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</si>
  <si>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</si>
  <si>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</si>
  <si>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</si>
  <si>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</si>
  <si>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</si>
  <si>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</si>
  <si>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</si>
  <si>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</si>
  <si>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</si>
  <si>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</si>
  <si>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</si>
  <si>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</si>
  <si>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</si>
  <si>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</si>
  <si>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</si>
  <si>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</si>
  <si>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</si>
  <si>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</si>
  <si>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</si>
  <si>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</si>
  <si>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</si>
  <si>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</si>
  <si>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</si>
  <si>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</si>
  <si>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</si>
  <si>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</si>
  <si>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</si>
  <si>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</si>
  <si>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</si>
  <si>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</si>
  <si>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</si>
  <si>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</si>
  <si>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</si>
  <si>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</si>
  <si>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</si>
  <si>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</si>
  <si>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</si>
  <si>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</si>
  <si>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</si>
  <si>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</si>
  <si>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</si>
  <si>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</si>
  <si>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</si>
  <si>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</si>
  <si>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</si>
  <si>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</si>
  <si>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</si>
  <si>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</si>
  <si>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</si>
  <si>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</si>
  <si>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</si>
  <si>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</si>
  <si>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</si>
  <si>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</si>
  <si>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</si>
  <si>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</si>
  <si>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03517292</t>
  </si>
  <si>
    <t>060004761</t>
  </si>
  <si>
    <t>51177655549</t>
  </si>
  <si>
    <t>JELSA DD</t>
  </si>
  <si>
    <t>JELSA</t>
  </si>
  <si>
    <t>JELSA 246</t>
  </si>
  <si>
    <t>info@adriatiq.com</t>
  </si>
  <si>
    <t>www.jelsa-hotels.com</t>
  </si>
  <si>
    <t>SPLITSKO-DALMATINSKA</t>
  </si>
  <si>
    <t>NE</t>
  </si>
  <si>
    <t>5510</t>
  </si>
  <si>
    <t>BILAN SANDRA</t>
  </si>
  <si>
    <t>022/571-227</t>
  </si>
  <si>
    <t>022/571-142</t>
  </si>
  <si>
    <t>sandra.bilan@adriatiq.com</t>
  </si>
  <si>
    <t>STIPIŠIĆ LOVORKO</t>
  </si>
  <si>
    <t>stanje na dan 30.06.2014.</t>
  </si>
  <si>
    <t>Obveznik: ___________JELSA D.D.___________________________________</t>
  </si>
  <si>
    <t>u razdoblju 01.01.2014. do 30.06.2014.</t>
  </si>
  <si>
    <t>Obveznik: _________JELSA D.D.______________________________________</t>
  </si>
  <si>
    <t>Obveznik: _____________JELSA D.D.________________________________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</si>
</sst>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4" fillId="0" borderId="27" xfId="53" applyFill="1" applyBorder="1" applyAlignment="1" applyProtection="1">
      <alignment/>
      <protection hidden="1" locked="0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elsa-hotels.com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5" t="s">
        <v>248</v>
      </c>
      <c r="B1" s="176"/>
      <c r="C1" s="17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41640</v>
      </c>
      <c r="F2" s="12"/>
      <c r="G2" s="13" t="s">
        <v>250</v>
      </c>
      <c r="H2" s="120">
        <v>41820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21465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290" t="s">
        <v>329</v>
      </c>
      <c r="D18" s="148"/>
      <c r="E18" s="148"/>
      <c r="F18" s="148"/>
      <c r="G18" s="148"/>
      <c r="H18" s="148"/>
      <c r="I18" s="149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290" t="s">
        <v>330</v>
      </c>
      <c r="D20" s="148"/>
      <c r="E20" s="148"/>
      <c r="F20" s="148"/>
      <c r="G20" s="148"/>
      <c r="H20" s="148"/>
      <c r="I20" s="149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171</v>
      </c>
      <c r="D22" s="143" t="s">
        <v>327</v>
      </c>
      <c r="E22" s="150"/>
      <c r="F22" s="151"/>
      <c r="G22" s="139"/>
      <c r="H22" s="152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17</v>
      </c>
      <c r="D24" s="143" t="s">
        <v>331</v>
      </c>
      <c r="E24" s="150"/>
      <c r="F24" s="150"/>
      <c r="G24" s="151"/>
      <c r="H24" s="51" t="s">
        <v>261</v>
      </c>
      <c r="I24" s="122">
        <v>11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332</v>
      </c>
      <c r="D26" s="25"/>
      <c r="E26" s="33"/>
      <c r="F26" s="24"/>
      <c r="G26" s="153" t="s">
        <v>263</v>
      </c>
      <c r="H26" s="140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4" t="s">
        <v>264</v>
      </c>
      <c r="B28" s="155"/>
      <c r="C28" s="156"/>
      <c r="D28" s="156"/>
      <c r="E28" s="157" t="s">
        <v>265</v>
      </c>
      <c r="F28" s="158"/>
      <c r="G28" s="158"/>
      <c r="H28" s="159" t="s">
        <v>266</v>
      </c>
      <c r="I28" s="160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1"/>
      <c r="B30" s="162"/>
      <c r="C30" s="162"/>
      <c r="D30" s="163"/>
      <c r="E30" s="161"/>
      <c r="F30" s="162"/>
      <c r="G30" s="162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4"/>
      <c r="E31" s="164"/>
      <c r="F31" s="164"/>
      <c r="G31" s="165"/>
      <c r="H31" s="16"/>
      <c r="I31" s="101"/>
      <c r="J31" s="10"/>
      <c r="K31" s="10"/>
      <c r="L31" s="10"/>
    </row>
    <row r="32" spans="1:12" ht="12.75">
      <c r="A32" s="161"/>
      <c r="B32" s="162"/>
      <c r="C32" s="162"/>
      <c r="D32" s="163"/>
      <c r="E32" s="161"/>
      <c r="F32" s="162"/>
      <c r="G32" s="162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1"/>
      <c r="B34" s="162"/>
      <c r="C34" s="162"/>
      <c r="D34" s="163"/>
      <c r="E34" s="161"/>
      <c r="F34" s="162"/>
      <c r="G34" s="162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1"/>
      <c r="B36" s="162"/>
      <c r="C36" s="162"/>
      <c r="D36" s="163"/>
      <c r="E36" s="161"/>
      <c r="F36" s="162"/>
      <c r="G36" s="162"/>
      <c r="H36" s="131"/>
      <c r="I36" s="132"/>
      <c r="J36" s="10"/>
      <c r="K36" s="10"/>
      <c r="L36" s="10"/>
    </row>
    <row r="37" spans="1:12" ht="12.75">
      <c r="A37" s="103"/>
      <c r="B37" s="30"/>
      <c r="C37" s="166"/>
      <c r="D37" s="167"/>
      <c r="E37" s="16"/>
      <c r="F37" s="166"/>
      <c r="G37" s="167"/>
      <c r="H37" s="16"/>
      <c r="I37" s="95"/>
      <c r="J37" s="10"/>
      <c r="K37" s="10"/>
      <c r="L37" s="10"/>
    </row>
    <row r="38" spans="1:12" ht="12.75">
      <c r="A38" s="161"/>
      <c r="B38" s="162"/>
      <c r="C38" s="162"/>
      <c r="D38" s="163"/>
      <c r="E38" s="161"/>
      <c r="F38" s="162"/>
      <c r="G38" s="162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1"/>
      <c r="B40" s="162"/>
      <c r="C40" s="162"/>
      <c r="D40" s="163"/>
      <c r="E40" s="161"/>
      <c r="F40" s="162"/>
      <c r="G40" s="162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1"/>
      <c r="C44" s="131"/>
      <c r="D44" s="132"/>
      <c r="E44" s="26"/>
      <c r="F44" s="143"/>
      <c r="G44" s="162"/>
      <c r="H44" s="162"/>
      <c r="I44" s="163"/>
      <c r="J44" s="10"/>
      <c r="K44" s="10"/>
      <c r="L44" s="10"/>
    </row>
    <row r="45" spans="1:12" ht="12.75">
      <c r="A45" s="103"/>
      <c r="B45" s="30"/>
      <c r="C45" s="166"/>
      <c r="D45" s="167"/>
      <c r="E45" s="16"/>
      <c r="F45" s="166"/>
      <c r="G45" s="168"/>
      <c r="H45" s="35"/>
      <c r="I45" s="107"/>
      <c r="J45" s="10"/>
      <c r="K45" s="10"/>
      <c r="L45" s="10"/>
    </row>
    <row r="46" spans="1:12" ht="12.75">
      <c r="A46" s="128" t="s">
        <v>268</v>
      </c>
      <c r="B46" s="171"/>
      <c r="C46" s="143" t="s">
        <v>334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1"/>
      <c r="C48" s="172" t="s">
        <v>335</v>
      </c>
      <c r="D48" s="173"/>
      <c r="E48" s="174"/>
      <c r="F48" s="16"/>
      <c r="G48" s="51" t="s">
        <v>271</v>
      </c>
      <c r="H48" s="172" t="s">
        <v>336</v>
      </c>
      <c r="I48" s="17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1"/>
      <c r="C50" s="291" t="s">
        <v>337</v>
      </c>
      <c r="D50" s="173"/>
      <c r="E50" s="173"/>
      <c r="F50" s="173"/>
      <c r="G50" s="173"/>
      <c r="H50" s="173"/>
      <c r="I50" s="17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2" t="s">
        <v>338</v>
      </c>
      <c r="D52" s="173"/>
      <c r="E52" s="173"/>
      <c r="F52" s="173"/>
      <c r="G52" s="173"/>
      <c r="H52" s="173"/>
      <c r="I52" s="145"/>
      <c r="J52" s="10"/>
      <c r="K52" s="10"/>
      <c r="L52" s="10"/>
    </row>
    <row r="53" spans="1:12" ht="12.75">
      <c r="A53" s="108"/>
      <c r="B53" s="20"/>
      <c r="C53" s="177" t="s">
        <v>273</v>
      </c>
      <c r="D53" s="177"/>
      <c r="E53" s="177"/>
      <c r="F53" s="177"/>
      <c r="G53" s="177"/>
      <c r="H53" s="17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3" t="s">
        <v>274</v>
      </c>
      <c r="C55" s="184"/>
      <c r="D55" s="184"/>
      <c r="E55" s="18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5" t="s">
        <v>306</v>
      </c>
      <c r="C56" s="186"/>
      <c r="D56" s="186"/>
      <c r="E56" s="186"/>
      <c r="F56" s="186"/>
      <c r="G56" s="186"/>
      <c r="H56" s="186"/>
      <c r="I56" s="187"/>
      <c r="J56" s="10"/>
      <c r="K56" s="10"/>
      <c r="L56" s="10"/>
    </row>
    <row r="57" spans="1:12" ht="12.75">
      <c r="A57" s="108"/>
      <c r="B57" s="185" t="s">
        <v>307</v>
      </c>
      <c r="C57" s="186"/>
      <c r="D57" s="186"/>
      <c r="E57" s="186"/>
      <c r="F57" s="186"/>
      <c r="G57" s="186"/>
      <c r="H57" s="186"/>
      <c r="I57" s="110"/>
      <c r="J57" s="10"/>
      <c r="K57" s="10"/>
      <c r="L57" s="10"/>
    </row>
    <row r="58" spans="1:12" ht="12.75">
      <c r="A58" s="108"/>
      <c r="B58" s="185" t="s">
        <v>308</v>
      </c>
      <c r="C58" s="186"/>
      <c r="D58" s="186"/>
      <c r="E58" s="186"/>
      <c r="F58" s="186"/>
      <c r="G58" s="186"/>
      <c r="H58" s="186"/>
      <c r="I58" s="187"/>
      <c r="J58" s="10"/>
      <c r="K58" s="10"/>
      <c r="L58" s="10"/>
    </row>
    <row r="59" spans="1:12" ht="12.75">
      <c r="A59" s="108"/>
      <c r="B59" s="185" t="s">
        <v>309</v>
      </c>
      <c r="C59" s="186"/>
      <c r="D59" s="186"/>
      <c r="E59" s="186"/>
      <c r="F59" s="186"/>
      <c r="G59" s="186"/>
      <c r="H59" s="186"/>
      <c r="I59" s="187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8" t="s">
        <v>277</v>
      </c>
      <c r="H62" s="179"/>
      <c r="I62" s="18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1"/>
      <c r="H63" s="18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elsa-hotels.com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5" t="s">
        <v>153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26" t="s">
        <v>339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227" t="s">
        <v>340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33.75">
      <c r="A4" s="230" t="s">
        <v>59</v>
      </c>
      <c r="B4" s="231"/>
      <c r="C4" s="231"/>
      <c r="D4" s="231"/>
      <c r="E4" s="231"/>
      <c r="F4" s="231"/>
      <c r="G4" s="231"/>
      <c r="H4" s="232"/>
      <c r="I4" s="58" t="s">
        <v>278</v>
      </c>
      <c r="J4" s="59" t="s">
        <v>319</v>
      </c>
      <c r="K4" s="60" t="s">
        <v>320</v>
      </c>
    </row>
    <row r="5" spans="1:11" ht="12.75">
      <c r="A5" s="221">
        <v>1</v>
      </c>
      <c r="B5" s="221"/>
      <c r="C5" s="221"/>
      <c r="D5" s="221"/>
      <c r="E5" s="221"/>
      <c r="F5" s="221"/>
      <c r="G5" s="221"/>
      <c r="H5" s="221"/>
      <c r="I5" s="57">
        <v>2</v>
      </c>
      <c r="J5" s="56">
        <v>3</v>
      </c>
      <c r="K5" s="56">
        <v>4</v>
      </c>
    </row>
    <row r="6" spans="1:11" ht="12.75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4"/>
    </row>
    <row r="7" spans="1:11" ht="12.75">
      <c r="A7" s="197" t="s">
        <v>60</v>
      </c>
      <c r="B7" s="198"/>
      <c r="C7" s="198"/>
      <c r="D7" s="198"/>
      <c r="E7" s="198"/>
      <c r="F7" s="198"/>
      <c r="G7" s="198"/>
      <c r="H7" s="215"/>
      <c r="I7" s="3">
        <v>1</v>
      </c>
      <c r="J7" s="6"/>
      <c r="K7" s="6"/>
    </row>
    <row r="8" spans="1:11" ht="12.75">
      <c r="A8" s="204" t="s">
        <v>13</v>
      </c>
      <c r="B8" s="205"/>
      <c r="C8" s="205"/>
      <c r="D8" s="205"/>
      <c r="E8" s="205"/>
      <c r="F8" s="205"/>
      <c r="G8" s="205"/>
      <c r="H8" s="206"/>
      <c r="I8" s="1">
        <v>2</v>
      </c>
      <c r="J8" s="53">
        <f>J9+J16+J26+J35+J39</f>
        <v>145510865</v>
      </c>
      <c r="K8" s="53">
        <f>K9+K16+K26+K35+K39</f>
        <v>144777357</v>
      </c>
    </row>
    <row r="9" spans="1:11" ht="12.75">
      <c r="A9" s="201" t="s">
        <v>205</v>
      </c>
      <c r="B9" s="202"/>
      <c r="C9" s="202"/>
      <c r="D9" s="202"/>
      <c r="E9" s="202"/>
      <c r="F9" s="202"/>
      <c r="G9" s="202"/>
      <c r="H9" s="203"/>
      <c r="I9" s="1">
        <v>3</v>
      </c>
      <c r="J9" s="53">
        <f>SUM(J10:J15)</f>
        <v>2752</v>
      </c>
      <c r="K9" s="53">
        <f>SUM(K10:K15)</f>
        <v>2582</v>
      </c>
    </row>
    <row r="10" spans="1:11" ht="12.75">
      <c r="A10" s="201" t="s">
        <v>112</v>
      </c>
      <c r="B10" s="202"/>
      <c r="C10" s="202"/>
      <c r="D10" s="202"/>
      <c r="E10" s="202"/>
      <c r="F10" s="202"/>
      <c r="G10" s="202"/>
      <c r="H10" s="203"/>
      <c r="I10" s="1">
        <v>4</v>
      </c>
      <c r="J10" s="7"/>
      <c r="K10" s="7"/>
    </row>
    <row r="11" spans="1:11" ht="12.75">
      <c r="A11" s="201" t="s">
        <v>14</v>
      </c>
      <c r="B11" s="202"/>
      <c r="C11" s="202"/>
      <c r="D11" s="202"/>
      <c r="E11" s="202"/>
      <c r="F11" s="202"/>
      <c r="G11" s="202"/>
      <c r="H11" s="203"/>
      <c r="I11" s="1">
        <v>5</v>
      </c>
      <c r="J11" s="7">
        <v>2752</v>
      </c>
      <c r="K11" s="7">
        <v>2582</v>
      </c>
    </row>
    <row r="12" spans="1:11" ht="12.75">
      <c r="A12" s="201" t="s">
        <v>113</v>
      </c>
      <c r="B12" s="202"/>
      <c r="C12" s="202"/>
      <c r="D12" s="202"/>
      <c r="E12" s="202"/>
      <c r="F12" s="202"/>
      <c r="G12" s="202"/>
      <c r="H12" s="203"/>
      <c r="I12" s="1">
        <v>6</v>
      </c>
      <c r="J12" s="7"/>
      <c r="K12" s="7"/>
    </row>
    <row r="13" spans="1:11" ht="12.75">
      <c r="A13" s="201" t="s">
        <v>208</v>
      </c>
      <c r="B13" s="202"/>
      <c r="C13" s="202"/>
      <c r="D13" s="202"/>
      <c r="E13" s="202"/>
      <c r="F13" s="202"/>
      <c r="G13" s="202"/>
      <c r="H13" s="203"/>
      <c r="I13" s="1">
        <v>7</v>
      </c>
      <c r="J13" s="7"/>
      <c r="K13" s="7"/>
    </row>
    <row r="14" spans="1:11" ht="12.75">
      <c r="A14" s="201" t="s">
        <v>209</v>
      </c>
      <c r="B14" s="202"/>
      <c r="C14" s="202"/>
      <c r="D14" s="202"/>
      <c r="E14" s="202"/>
      <c r="F14" s="202"/>
      <c r="G14" s="202"/>
      <c r="H14" s="203"/>
      <c r="I14" s="1">
        <v>8</v>
      </c>
      <c r="J14" s="7"/>
      <c r="K14" s="7"/>
    </row>
    <row r="15" spans="1:11" ht="12.75">
      <c r="A15" s="201" t="s">
        <v>210</v>
      </c>
      <c r="B15" s="202"/>
      <c r="C15" s="202"/>
      <c r="D15" s="202"/>
      <c r="E15" s="202"/>
      <c r="F15" s="202"/>
      <c r="G15" s="202"/>
      <c r="H15" s="203"/>
      <c r="I15" s="1">
        <v>9</v>
      </c>
      <c r="J15" s="7"/>
      <c r="K15" s="7"/>
    </row>
    <row r="16" spans="1:11" ht="12.75">
      <c r="A16" s="201" t="s">
        <v>206</v>
      </c>
      <c r="B16" s="202"/>
      <c r="C16" s="202"/>
      <c r="D16" s="202"/>
      <c r="E16" s="202"/>
      <c r="F16" s="202"/>
      <c r="G16" s="202"/>
      <c r="H16" s="203"/>
      <c r="I16" s="1">
        <v>10</v>
      </c>
      <c r="J16" s="53">
        <f>SUM(J17:J25)</f>
        <v>127631113</v>
      </c>
      <c r="K16" s="53">
        <f>SUM(K17:K25)</f>
        <v>126897775</v>
      </c>
    </row>
    <row r="17" spans="1:11" ht="12.75">
      <c r="A17" s="201" t="s">
        <v>211</v>
      </c>
      <c r="B17" s="202"/>
      <c r="C17" s="202"/>
      <c r="D17" s="202"/>
      <c r="E17" s="202"/>
      <c r="F17" s="202"/>
      <c r="G17" s="202"/>
      <c r="H17" s="203"/>
      <c r="I17" s="1">
        <v>11</v>
      </c>
      <c r="J17" s="7">
        <v>8217383</v>
      </c>
      <c r="K17" s="7">
        <v>8217383</v>
      </c>
    </row>
    <row r="18" spans="1:11" ht="12.75">
      <c r="A18" s="201" t="s">
        <v>247</v>
      </c>
      <c r="B18" s="202"/>
      <c r="C18" s="202"/>
      <c r="D18" s="202"/>
      <c r="E18" s="202"/>
      <c r="F18" s="202"/>
      <c r="G18" s="202"/>
      <c r="H18" s="203"/>
      <c r="I18" s="1">
        <v>12</v>
      </c>
      <c r="J18" s="7">
        <v>2575717</v>
      </c>
      <c r="K18" s="7">
        <v>2561789</v>
      </c>
    </row>
    <row r="19" spans="1:11" ht="12.75">
      <c r="A19" s="201" t="s">
        <v>212</v>
      </c>
      <c r="B19" s="202"/>
      <c r="C19" s="202"/>
      <c r="D19" s="202"/>
      <c r="E19" s="202"/>
      <c r="F19" s="202"/>
      <c r="G19" s="202"/>
      <c r="H19" s="203"/>
      <c r="I19" s="1">
        <v>13</v>
      </c>
      <c r="J19" s="7">
        <v>662620</v>
      </c>
      <c r="K19" s="7">
        <v>674493</v>
      </c>
    </row>
    <row r="20" spans="1:11" ht="12.75">
      <c r="A20" s="201" t="s">
        <v>27</v>
      </c>
      <c r="B20" s="202"/>
      <c r="C20" s="202"/>
      <c r="D20" s="202"/>
      <c r="E20" s="202"/>
      <c r="F20" s="202"/>
      <c r="G20" s="202"/>
      <c r="H20" s="203"/>
      <c r="I20" s="1">
        <v>14</v>
      </c>
      <c r="J20" s="7">
        <v>373406</v>
      </c>
      <c r="K20" s="7">
        <v>245045</v>
      </c>
    </row>
    <row r="21" spans="1:11" ht="12.75">
      <c r="A21" s="201" t="s">
        <v>28</v>
      </c>
      <c r="B21" s="202"/>
      <c r="C21" s="202"/>
      <c r="D21" s="202"/>
      <c r="E21" s="202"/>
      <c r="F21" s="202"/>
      <c r="G21" s="202"/>
      <c r="H21" s="203"/>
      <c r="I21" s="1">
        <v>15</v>
      </c>
      <c r="J21" s="7"/>
      <c r="K21" s="7"/>
    </row>
    <row r="22" spans="1:11" ht="12.75">
      <c r="A22" s="201" t="s">
        <v>72</v>
      </c>
      <c r="B22" s="202"/>
      <c r="C22" s="202"/>
      <c r="D22" s="202"/>
      <c r="E22" s="202"/>
      <c r="F22" s="202"/>
      <c r="G22" s="202"/>
      <c r="H22" s="203"/>
      <c r="I22" s="1">
        <v>16</v>
      </c>
      <c r="J22" s="7">
        <v>38374</v>
      </c>
      <c r="K22" s="7">
        <v>38374</v>
      </c>
    </row>
    <row r="23" spans="1:11" ht="12.75">
      <c r="A23" s="201" t="s">
        <v>73</v>
      </c>
      <c r="B23" s="202"/>
      <c r="C23" s="202"/>
      <c r="D23" s="202"/>
      <c r="E23" s="202"/>
      <c r="F23" s="202"/>
      <c r="G23" s="202"/>
      <c r="H23" s="203"/>
      <c r="I23" s="1">
        <v>17</v>
      </c>
      <c r="J23" s="7"/>
      <c r="K23" s="7">
        <v>11772</v>
      </c>
    </row>
    <row r="24" spans="1:11" ht="12.75">
      <c r="A24" s="201" t="s">
        <v>74</v>
      </c>
      <c r="B24" s="202"/>
      <c r="C24" s="202"/>
      <c r="D24" s="202"/>
      <c r="E24" s="202"/>
      <c r="F24" s="202"/>
      <c r="G24" s="202"/>
      <c r="H24" s="203"/>
      <c r="I24" s="1">
        <v>18</v>
      </c>
      <c r="J24" s="7"/>
      <c r="K24" s="7"/>
    </row>
    <row r="25" spans="1:11" ht="12.75">
      <c r="A25" s="201" t="s">
        <v>75</v>
      </c>
      <c r="B25" s="202"/>
      <c r="C25" s="202"/>
      <c r="D25" s="202"/>
      <c r="E25" s="202"/>
      <c r="F25" s="202"/>
      <c r="G25" s="202"/>
      <c r="H25" s="203"/>
      <c r="I25" s="1">
        <v>19</v>
      </c>
      <c r="J25" s="7">
        <v>115763613</v>
      </c>
      <c r="K25" s="7">
        <v>115148919</v>
      </c>
    </row>
    <row r="26" spans="1:11" ht="12.75">
      <c r="A26" s="201" t="s">
        <v>190</v>
      </c>
      <c r="B26" s="202"/>
      <c r="C26" s="202"/>
      <c r="D26" s="202"/>
      <c r="E26" s="202"/>
      <c r="F26" s="202"/>
      <c r="G26" s="202"/>
      <c r="H26" s="203"/>
      <c r="I26" s="1">
        <v>20</v>
      </c>
      <c r="J26" s="53">
        <f>SUM(J27:J34)</f>
        <v>17877000</v>
      </c>
      <c r="K26" s="53">
        <f>SUM(K27:K34)</f>
        <v>17877000</v>
      </c>
    </row>
    <row r="27" spans="1:11" ht="12.75">
      <c r="A27" s="201" t="s">
        <v>76</v>
      </c>
      <c r="B27" s="202"/>
      <c r="C27" s="202"/>
      <c r="D27" s="202"/>
      <c r="E27" s="202"/>
      <c r="F27" s="202"/>
      <c r="G27" s="202"/>
      <c r="H27" s="203"/>
      <c r="I27" s="1">
        <v>21</v>
      </c>
      <c r="J27" s="7">
        <v>17877000</v>
      </c>
      <c r="K27" s="7">
        <v>17877000</v>
      </c>
    </row>
    <row r="28" spans="1:11" ht="12.75">
      <c r="A28" s="201" t="s">
        <v>77</v>
      </c>
      <c r="B28" s="202"/>
      <c r="C28" s="202"/>
      <c r="D28" s="202"/>
      <c r="E28" s="202"/>
      <c r="F28" s="202"/>
      <c r="G28" s="202"/>
      <c r="H28" s="203"/>
      <c r="I28" s="1">
        <v>22</v>
      </c>
      <c r="J28" s="7"/>
      <c r="K28" s="7"/>
    </row>
    <row r="29" spans="1:11" ht="12.75">
      <c r="A29" s="201" t="s">
        <v>78</v>
      </c>
      <c r="B29" s="202"/>
      <c r="C29" s="202"/>
      <c r="D29" s="202"/>
      <c r="E29" s="202"/>
      <c r="F29" s="202"/>
      <c r="G29" s="202"/>
      <c r="H29" s="203"/>
      <c r="I29" s="1">
        <v>23</v>
      </c>
      <c r="J29" s="7"/>
      <c r="K29" s="7"/>
    </row>
    <row r="30" spans="1:11" ht="12.75">
      <c r="A30" s="201" t="s">
        <v>83</v>
      </c>
      <c r="B30" s="202"/>
      <c r="C30" s="202"/>
      <c r="D30" s="202"/>
      <c r="E30" s="202"/>
      <c r="F30" s="202"/>
      <c r="G30" s="202"/>
      <c r="H30" s="203"/>
      <c r="I30" s="1">
        <v>24</v>
      </c>
      <c r="J30" s="7"/>
      <c r="K30" s="7"/>
    </row>
    <row r="31" spans="1:11" ht="12.75">
      <c r="A31" s="201" t="s">
        <v>84</v>
      </c>
      <c r="B31" s="202"/>
      <c r="C31" s="202"/>
      <c r="D31" s="202"/>
      <c r="E31" s="202"/>
      <c r="F31" s="202"/>
      <c r="G31" s="202"/>
      <c r="H31" s="203"/>
      <c r="I31" s="1">
        <v>25</v>
      </c>
      <c r="J31" s="7"/>
      <c r="K31" s="7"/>
    </row>
    <row r="32" spans="1:11" ht="12.75">
      <c r="A32" s="201" t="s">
        <v>85</v>
      </c>
      <c r="B32" s="202"/>
      <c r="C32" s="202"/>
      <c r="D32" s="202"/>
      <c r="E32" s="202"/>
      <c r="F32" s="202"/>
      <c r="G32" s="202"/>
      <c r="H32" s="203"/>
      <c r="I32" s="1">
        <v>26</v>
      </c>
      <c r="J32" s="7"/>
      <c r="K32" s="7"/>
    </row>
    <row r="33" spans="1:11" ht="12.75">
      <c r="A33" s="201" t="s">
        <v>79</v>
      </c>
      <c r="B33" s="202"/>
      <c r="C33" s="202"/>
      <c r="D33" s="202"/>
      <c r="E33" s="202"/>
      <c r="F33" s="202"/>
      <c r="G33" s="202"/>
      <c r="H33" s="203"/>
      <c r="I33" s="1">
        <v>27</v>
      </c>
      <c r="J33" s="7"/>
      <c r="K33" s="7"/>
    </row>
    <row r="34" spans="1:11" ht="12.75">
      <c r="A34" s="201" t="s">
        <v>183</v>
      </c>
      <c r="B34" s="202"/>
      <c r="C34" s="202"/>
      <c r="D34" s="202"/>
      <c r="E34" s="202"/>
      <c r="F34" s="202"/>
      <c r="G34" s="202"/>
      <c r="H34" s="203"/>
      <c r="I34" s="1">
        <v>28</v>
      </c>
      <c r="J34" s="7"/>
      <c r="K34" s="7"/>
    </row>
    <row r="35" spans="1:11" ht="12.75">
      <c r="A35" s="201" t="s">
        <v>184</v>
      </c>
      <c r="B35" s="202"/>
      <c r="C35" s="202"/>
      <c r="D35" s="202"/>
      <c r="E35" s="202"/>
      <c r="F35" s="202"/>
      <c r="G35" s="202"/>
      <c r="H35" s="20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1" t="s">
        <v>80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/>
      <c r="K36" s="7"/>
    </row>
    <row r="37" spans="1:11" ht="12.75">
      <c r="A37" s="201" t="s">
        <v>81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/>
      <c r="K37" s="7"/>
    </row>
    <row r="38" spans="1:11" ht="12.75">
      <c r="A38" s="201" t="s">
        <v>82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/>
      <c r="K38" s="7"/>
    </row>
    <row r="39" spans="1:11" ht="12.75">
      <c r="A39" s="201" t="s">
        <v>185</v>
      </c>
      <c r="B39" s="202"/>
      <c r="C39" s="202"/>
      <c r="D39" s="202"/>
      <c r="E39" s="202"/>
      <c r="F39" s="202"/>
      <c r="G39" s="202"/>
      <c r="H39" s="203"/>
      <c r="I39" s="1">
        <v>33</v>
      </c>
      <c r="J39" s="7"/>
      <c r="K39" s="7"/>
    </row>
    <row r="40" spans="1:11" ht="12.75">
      <c r="A40" s="204" t="s">
        <v>240</v>
      </c>
      <c r="B40" s="205"/>
      <c r="C40" s="205"/>
      <c r="D40" s="205"/>
      <c r="E40" s="205"/>
      <c r="F40" s="205"/>
      <c r="G40" s="205"/>
      <c r="H40" s="206"/>
      <c r="I40" s="1">
        <v>34</v>
      </c>
      <c r="J40" s="53">
        <f>J41+J49+J56+J64</f>
        <v>4142166</v>
      </c>
      <c r="K40" s="53">
        <f>K41+K49+K56+K64</f>
        <v>4253326</v>
      </c>
    </row>
    <row r="41" spans="1:11" ht="12.75">
      <c r="A41" s="201" t="s">
        <v>100</v>
      </c>
      <c r="B41" s="202"/>
      <c r="C41" s="202"/>
      <c r="D41" s="202"/>
      <c r="E41" s="202"/>
      <c r="F41" s="202"/>
      <c r="G41" s="202"/>
      <c r="H41" s="203"/>
      <c r="I41" s="1">
        <v>35</v>
      </c>
      <c r="J41" s="53">
        <f>SUM(J42:J48)</f>
        <v>46920</v>
      </c>
      <c r="K41" s="53">
        <f>SUM(K42:K48)</f>
        <v>46920</v>
      </c>
    </row>
    <row r="42" spans="1:11" ht="12.75">
      <c r="A42" s="201" t="s">
        <v>117</v>
      </c>
      <c r="B42" s="202"/>
      <c r="C42" s="202"/>
      <c r="D42" s="202"/>
      <c r="E42" s="202"/>
      <c r="F42" s="202"/>
      <c r="G42" s="202"/>
      <c r="H42" s="203"/>
      <c r="I42" s="1">
        <v>36</v>
      </c>
      <c r="J42" s="7">
        <v>42255</v>
      </c>
      <c r="K42" s="7">
        <v>42255</v>
      </c>
    </row>
    <row r="43" spans="1:11" ht="12.75">
      <c r="A43" s="201" t="s">
        <v>118</v>
      </c>
      <c r="B43" s="202"/>
      <c r="C43" s="202"/>
      <c r="D43" s="202"/>
      <c r="E43" s="202"/>
      <c r="F43" s="202"/>
      <c r="G43" s="202"/>
      <c r="H43" s="203"/>
      <c r="I43" s="1">
        <v>37</v>
      </c>
      <c r="J43" s="7"/>
      <c r="K43" s="7"/>
    </row>
    <row r="44" spans="1:11" ht="12.75">
      <c r="A44" s="201" t="s">
        <v>86</v>
      </c>
      <c r="B44" s="202"/>
      <c r="C44" s="202"/>
      <c r="D44" s="202"/>
      <c r="E44" s="202"/>
      <c r="F44" s="202"/>
      <c r="G44" s="202"/>
      <c r="H44" s="203"/>
      <c r="I44" s="1">
        <v>38</v>
      </c>
      <c r="J44" s="7"/>
      <c r="K44" s="7"/>
    </row>
    <row r="45" spans="1:11" ht="12.75">
      <c r="A45" s="201" t="s">
        <v>87</v>
      </c>
      <c r="B45" s="202"/>
      <c r="C45" s="202"/>
      <c r="D45" s="202"/>
      <c r="E45" s="202"/>
      <c r="F45" s="202"/>
      <c r="G45" s="202"/>
      <c r="H45" s="203"/>
      <c r="I45" s="1">
        <v>39</v>
      </c>
      <c r="J45" s="7"/>
      <c r="K45" s="7"/>
    </row>
    <row r="46" spans="1:11" ht="12.75">
      <c r="A46" s="201" t="s">
        <v>88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>
        <v>4665</v>
      </c>
      <c r="K46" s="7">
        <v>4665</v>
      </c>
    </row>
    <row r="47" spans="1:11" ht="12.75">
      <c r="A47" s="201" t="s">
        <v>89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/>
      <c r="K47" s="7"/>
    </row>
    <row r="48" spans="1:11" ht="12.75">
      <c r="A48" s="201" t="s">
        <v>90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/>
      <c r="K48" s="7"/>
    </row>
    <row r="49" spans="1:11" ht="12.75">
      <c r="A49" s="201" t="s">
        <v>101</v>
      </c>
      <c r="B49" s="202"/>
      <c r="C49" s="202"/>
      <c r="D49" s="202"/>
      <c r="E49" s="202"/>
      <c r="F49" s="202"/>
      <c r="G49" s="202"/>
      <c r="H49" s="203"/>
      <c r="I49" s="1">
        <v>43</v>
      </c>
      <c r="J49" s="53">
        <f>SUM(J50:J55)</f>
        <v>2080919</v>
      </c>
      <c r="K49" s="53">
        <f>SUM(K50:K55)</f>
        <v>2184346</v>
      </c>
    </row>
    <row r="50" spans="1:11" ht="12.75">
      <c r="A50" s="201" t="s">
        <v>200</v>
      </c>
      <c r="B50" s="202"/>
      <c r="C50" s="202"/>
      <c r="D50" s="202"/>
      <c r="E50" s="202"/>
      <c r="F50" s="202"/>
      <c r="G50" s="202"/>
      <c r="H50" s="203"/>
      <c r="I50" s="1">
        <v>44</v>
      </c>
      <c r="J50" s="7">
        <v>1434475</v>
      </c>
      <c r="K50" s="7">
        <v>1437992</v>
      </c>
    </row>
    <row r="51" spans="1:11" ht="12.75">
      <c r="A51" s="201" t="s">
        <v>201</v>
      </c>
      <c r="B51" s="202"/>
      <c r="C51" s="202"/>
      <c r="D51" s="202"/>
      <c r="E51" s="202"/>
      <c r="F51" s="202"/>
      <c r="G51" s="202"/>
      <c r="H51" s="203"/>
      <c r="I51" s="1">
        <v>45</v>
      </c>
      <c r="J51" s="7">
        <v>202072</v>
      </c>
      <c r="K51" s="7">
        <v>302295</v>
      </c>
    </row>
    <row r="52" spans="1:11" ht="12.75">
      <c r="A52" s="201" t="s">
        <v>202</v>
      </c>
      <c r="B52" s="202"/>
      <c r="C52" s="202"/>
      <c r="D52" s="202"/>
      <c r="E52" s="202"/>
      <c r="F52" s="202"/>
      <c r="G52" s="202"/>
      <c r="H52" s="203"/>
      <c r="I52" s="1">
        <v>46</v>
      </c>
      <c r="J52" s="7"/>
      <c r="K52" s="7"/>
    </row>
    <row r="53" spans="1:11" ht="12.75">
      <c r="A53" s="201" t="s">
        <v>203</v>
      </c>
      <c r="B53" s="202"/>
      <c r="C53" s="202"/>
      <c r="D53" s="202"/>
      <c r="E53" s="202"/>
      <c r="F53" s="202"/>
      <c r="G53" s="202"/>
      <c r="H53" s="203"/>
      <c r="I53" s="1">
        <v>47</v>
      </c>
      <c r="J53" s="7">
        <v>57620</v>
      </c>
      <c r="K53" s="7">
        <v>57620</v>
      </c>
    </row>
    <row r="54" spans="1:11" ht="12.75">
      <c r="A54" s="201" t="s">
        <v>10</v>
      </c>
      <c r="B54" s="202"/>
      <c r="C54" s="202"/>
      <c r="D54" s="202"/>
      <c r="E54" s="202"/>
      <c r="F54" s="202"/>
      <c r="G54" s="202"/>
      <c r="H54" s="203"/>
      <c r="I54" s="1">
        <v>48</v>
      </c>
      <c r="J54" s="7">
        <v>303466</v>
      </c>
      <c r="K54" s="7">
        <v>303466</v>
      </c>
    </row>
    <row r="55" spans="1:11" ht="12.75">
      <c r="A55" s="201" t="s">
        <v>11</v>
      </c>
      <c r="B55" s="202"/>
      <c r="C55" s="202"/>
      <c r="D55" s="202"/>
      <c r="E55" s="202"/>
      <c r="F55" s="202"/>
      <c r="G55" s="202"/>
      <c r="H55" s="203"/>
      <c r="I55" s="1">
        <v>49</v>
      </c>
      <c r="J55" s="7">
        <v>83286</v>
      </c>
      <c r="K55" s="7">
        <v>82973</v>
      </c>
    </row>
    <row r="56" spans="1:11" ht="12.75">
      <c r="A56" s="201" t="s">
        <v>102</v>
      </c>
      <c r="B56" s="202"/>
      <c r="C56" s="202"/>
      <c r="D56" s="202"/>
      <c r="E56" s="202"/>
      <c r="F56" s="202"/>
      <c r="G56" s="202"/>
      <c r="H56" s="203"/>
      <c r="I56" s="1">
        <v>50</v>
      </c>
      <c r="J56" s="53">
        <f>SUM(J57:J63)</f>
        <v>2002015</v>
      </c>
      <c r="K56" s="53">
        <f>SUM(K57:K63)</f>
        <v>2000000</v>
      </c>
    </row>
    <row r="57" spans="1:11" ht="12.75">
      <c r="A57" s="201" t="s">
        <v>76</v>
      </c>
      <c r="B57" s="202"/>
      <c r="C57" s="202"/>
      <c r="D57" s="202"/>
      <c r="E57" s="202"/>
      <c r="F57" s="202"/>
      <c r="G57" s="202"/>
      <c r="H57" s="203"/>
      <c r="I57" s="1">
        <v>51</v>
      </c>
      <c r="J57" s="7"/>
      <c r="K57" s="7"/>
    </row>
    <row r="58" spans="1:11" ht="12.75">
      <c r="A58" s="201" t="s">
        <v>77</v>
      </c>
      <c r="B58" s="202"/>
      <c r="C58" s="202"/>
      <c r="D58" s="202"/>
      <c r="E58" s="202"/>
      <c r="F58" s="202"/>
      <c r="G58" s="202"/>
      <c r="H58" s="203"/>
      <c r="I58" s="1">
        <v>52</v>
      </c>
      <c r="J58" s="7">
        <v>2002015</v>
      </c>
      <c r="K58" s="7">
        <v>2000000</v>
      </c>
    </row>
    <row r="59" spans="1:11" ht="12.75">
      <c r="A59" s="201" t="s">
        <v>242</v>
      </c>
      <c r="B59" s="202"/>
      <c r="C59" s="202"/>
      <c r="D59" s="202"/>
      <c r="E59" s="202"/>
      <c r="F59" s="202"/>
      <c r="G59" s="202"/>
      <c r="H59" s="203"/>
      <c r="I59" s="1">
        <v>53</v>
      </c>
      <c r="J59" s="7"/>
      <c r="K59" s="7"/>
    </row>
    <row r="60" spans="1:11" ht="12.75">
      <c r="A60" s="201" t="s">
        <v>83</v>
      </c>
      <c r="B60" s="202"/>
      <c r="C60" s="202"/>
      <c r="D60" s="202"/>
      <c r="E60" s="202"/>
      <c r="F60" s="202"/>
      <c r="G60" s="202"/>
      <c r="H60" s="203"/>
      <c r="I60" s="1">
        <v>54</v>
      </c>
      <c r="J60" s="7"/>
      <c r="K60" s="7"/>
    </row>
    <row r="61" spans="1:11" ht="12.75">
      <c r="A61" s="201" t="s">
        <v>84</v>
      </c>
      <c r="B61" s="202"/>
      <c r="C61" s="202"/>
      <c r="D61" s="202"/>
      <c r="E61" s="202"/>
      <c r="F61" s="202"/>
      <c r="G61" s="202"/>
      <c r="H61" s="203"/>
      <c r="I61" s="1">
        <v>55</v>
      </c>
      <c r="J61" s="7"/>
      <c r="K61" s="7"/>
    </row>
    <row r="62" spans="1:11" ht="12.75">
      <c r="A62" s="201" t="s">
        <v>85</v>
      </c>
      <c r="B62" s="202"/>
      <c r="C62" s="202"/>
      <c r="D62" s="202"/>
      <c r="E62" s="202"/>
      <c r="F62" s="202"/>
      <c r="G62" s="202"/>
      <c r="H62" s="203"/>
      <c r="I62" s="1">
        <v>56</v>
      </c>
      <c r="J62" s="7"/>
      <c r="K62" s="7"/>
    </row>
    <row r="63" spans="1:11" ht="12.75">
      <c r="A63" s="201" t="s">
        <v>46</v>
      </c>
      <c r="B63" s="202"/>
      <c r="C63" s="202"/>
      <c r="D63" s="202"/>
      <c r="E63" s="202"/>
      <c r="F63" s="202"/>
      <c r="G63" s="202"/>
      <c r="H63" s="203"/>
      <c r="I63" s="1">
        <v>57</v>
      </c>
      <c r="J63" s="7"/>
      <c r="K63" s="7"/>
    </row>
    <row r="64" spans="1:11" ht="12.75">
      <c r="A64" s="201" t="s">
        <v>207</v>
      </c>
      <c r="B64" s="202"/>
      <c r="C64" s="202"/>
      <c r="D64" s="202"/>
      <c r="E64" s="202"/>
      <c r="F64" s="202"/>
      <c r="G64" s="202"/>
      <c r="H64" s="203"/>
      <c r="I64" s="1">
        <v>58</v>
      </c>
      <c r="J64" s="7">
        <v>12312</v>
      </c>
      <c r="K64" s="7">
        <v>22060</v>
      </c>
    </row>
    <row r="65" spans="1:11" ht="12.75">
      <c r="A65" s="204" t="s">
        <v>56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7052</v>
      </c>
      <c r="K65" s="7"/>
    </row>
    <row r="66" spans="1:11" ht="12.75">
      <c r="A66" s="204" t="s">
        <v>241</v>
      </c>
      <c r="B66" s="205"/>
      <c r="C66" s="205"/>
      <c r="D66" s="205"/>
      <c r="E66" s="205"/>
      <c r="F66" s="205"/>
      <c r="G66" s="205"/>
      <c r="H66" s="206"/>
      <c r="I66" s="1">
        <v>60</v>
      </c>
      <c r="J66" s="53">
        <f>J7+J8+J40+J65</f>
        <v>149660083</v>
      </c>
      <c r="K66" s="53">
        <f>K7+K8+K40+K65</f>
        <v>149030683</v>
      </c>
    </row>
    <row r="67" spans="1:11" ht="12.75">
      <c r="A67" s="216" t="s">
        <v>91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/>
      <c r="K67" s="8"/>
    </row>
    <row r="68" spans="1:11" ht="12.75">
      <c r="A68" s="193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197" t="s">
        <v>191</v>
      </c>
      <c r="B69" s="198"/>
      <c r="C69" s="198"/>
      <c r="D69" s="198"/>
      <c r="E69" s="198"/>
      <c r="F69" s="198"/>
      <c r="G69" s="198"/>
      <c r="H69" s="215"/>
      <c r="I69" s="3">
        <v>62</v>
      </c>
      <c r="J69" s="54">
        <f>J70+J71+J72+J78+J79+J82+J85</f>
        <v>27830638</v>
      </c>
      <c r="K69" s="54">
        <f>K70+K71+K72+K78+K79+K82+K85</f>
        <v>27621873</v>
      </c>
    </row>
    <row r="70" spans="1:11" ht="12.75">
      <c r="A70" s="201" t="s">
        <v>141</v>
      </c>
      <c r="B70" s="202"/>
      <c r="C70" s="202"/>
      <c r="D70" s="202"/>
      <c r="E70" s="202"/>
      <c r="F70" s="202"/>
      <c r="G70" s="202"/>
      <c r="H70" s="203"/>
      <c r="I70" s="1">
        <v>63</v>
      </c>
      <c r="J70" s="7">
        <v>94043110</v>
      </c>
      <c r="K70" s="7">
        <v>94043110</v>
      </c>
    </row>
    <row r="71" spans="1:11" ht="12.75">
      <c r="A71" s="201" t="s">
        <v>142</v>
      </c>
      <c r="B71" s="202"/>
      <c r="C71" s="202"/>
      <c r="D71" s="202"/>
      <c r="E71" s="202"/>
      <c r="F71" s="202"/>
      <c r="G71" s="202"/>
      <c r="H71" s="203"/>
      <c r="I71" s="1">
        <v>64</v>
      </c>
      <c r="J71" s="7"/>
      <c r="K71" s="7"/>
    </row>
    <row r="72" spans="1:11" ht="12.75">
      <c r="A72" s="201" t="s">
        <v>143</v>
      </c>
      <c r="B72" s="202"/>
      <c r="C72" s="202"/>
      <c r="D72" s="202"/>
      <c r="E72" s="202"/>
      <c r="F72" s="202"/>
      <c r="G72" s="202"/>
      <c r="H72" s="203"/>
      <c r="I72" s="1">
        <v>65</v>
      </c>
      <c r="J72" s="53">
        <f>J73+J74-J75+J76+J77</f>
        <v>14854</v>
      </c>
      <c r="K72" s="53">
        <f>K73+K74-K75+K76+K77</f>
        <v>14854</v>
      </c>
    </row>
    <row r="73" spans="1:11" ht="12.75">
      <c r="A73" s="201" t="s">
        <v>144</v>
      </c>
      <c r="B73" s="202"/>
      <c r="C73" s="202"/>
      <c r="D73" s="202"/>
      <c r="E73" s="202"/>
      <c r="F73" s="202"/>
      <c r="G73" s="202"/>
      <c r="H73" s="203"/>
      <c r="I73" s="1">
        <v>66</v>
      </c>
      <c r="J73" s="7"/>
      <c r="K73" s="7"/>
    </row>
    <row r="74" spans="1:11" ht="12.75">
      <c r="A74" s="201" t="s">
        <v>145</v>
      </c>
      <c r="B74" s="202"/>
      <c r="C74" s="202"/>
      <c r="D74" s="202"/>
      <c r="E74" s="202"/>
      <c r="F74" s="202"/>
      <c r="G74" s="202"/>
      <c r="H74" s="203"/>
      <c r="I74" s="1">
        <v>67</v>
      </c>
      <c r="J74" s="7"/>
      <c r="K74" s="7"/>
    </row>
    <row r="75" spans="1:11" ht="12.75">
      <c r="A75" s="201" t="s">
        <v>133</v>
      </c>
      <c r="B75" s="202"/>
      <c r="C75" s="202"/>
      <c r="D75" s="202"/>
      <c r="E75" s="202"/>
      <c r="F75" s="202"/>
      <c r="G75" s="202"/>
      <c r="H75" s="203"/>
      <c r="I75" s="1">
        <v>68</v>
      </c>
      <c r="J75" s="7"/>
      <c r="K75" s="7"/>
    </row>
    <row r="76" spans="1:11" ht="12.75">
      <c r="A76" s="201" t="s">
        <v>134</v>
      </c>
      <c r="B76" s="202"/>
      <c r="C76" s="202"/>
      <c r="D76" s="202"/>
      <c r="E76" s="202"/>
      <c r="F76" s="202"/>
      <c r="G76" s="202"/>
      <c r="H76" s="203"/>
      <c r="I76" s="1">
        <v>69</v>
      </c>
      <c r="J76" s="7"/>
      <c r="K76" s="7"/>
    </row>
    <row r="77" spans="1:11" ht="12.75">
      <c r="A77" s="201" t="s">
        <v>135</v>
      </c>
      <c r="B77" s="202"/>
      <c r="C77" s="202"/>
      <c r="D77" s="202"/>
      <c r="E77" s="202"/>
      <c r="F77" s="202"/>
      <c r="G77" s="202"/>
      <c r="H77" s="203"/>
      <c r="I77" s="1">
        <v>70</v>
      </c>
      <c r="J77" s="7">
        <v>14854</v>
      </c>
      <c r="K77" s="7">
        <v>14854</v>
      </c>
    </row>
    <row r="78" spans="1:11" ht="12.75">
      <c r="A78" s="201" t="s">
        <v>136</v>
      </c>
      <c r="B78" s="202"/>
      <c r="C78" s="202"/>
      <c r="D78" s="202"/>
      <c r="E78" s="202"/>
      <c r="F78" s="202"/>
      <c r="G78" s="202"/>
      <c r="H78" s="203"/>
      <c r="I78" s="1">
        <v>71</v>
      </c>
      <c r="J78" s="7"/>
      <c r="K78" s="7"/>
    </row>
    <row r="79" spans="1:11" ht="12.75">
      <c r="A79" s="201" t="s">
        <v>238</v>
      </c>
      <c r="B79" s="202"/>
      <c r="C79" s="202"/>
      <c r="D79" s="202"/>
      <c r="E79" s="202"/>
      <c r="F79" s="202"/>
      <c r="G79" s="202"/>
      <c r="H79" s="203"/>
      <c r="I79" s="1">
        <v>72</v>
      </c>
      <c r="J79" s="53">
        <f>J80-J81</f>
        <v>-62094513</v>
      </c>
      <c r="K79" s="53">
        <f>K80-K81</f>
        <v>-66302938</v>
      </c>
    </row>
    <row r="80" spans="1:11" ht="12.75">
      <c r="A80" s="212" t="s">
        <v>169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/>
      <c r="K80" s="7"/>
    </row>
    <row r="81" spans="1:11" ht="12.75">
      <c r="A81" s="212" t="s">
        <v>170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>
        <v>62094513</v>
      </c>
      <c r="K81" s="7">
        <v>66302938</v>
      </c>
    </row>
    <row r="82" spans="1:11" ht="12.75">
      <c r="A82" s="201" t="s">
        <v>239</v>
      </c>
      <c r="B82" s="202"/>
      <c r="C82" s="202"/>
      <c r="D82" s="202"/>
      <c r="E82" s="202"/>
      <c r="F82" s="202"/>
      <c r="G82" s="202"/>
      <c r="H82" s="203"/>
      <c r="I82" s="1">
        <v>75</v>
      </c>
      <c r="J82" s="53">
        <f>J83-J84</f>
        <v>-4132813</v>
      </c>
      <c r="K82" s="53">
        <f>K83-K84</f>
        <v>-133153</v>
      </c>
    </row>
    <row r="83" spans="1:11" ht="12.75">
      <c r="A83" s="212" t="s">
        <v>171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/>
      <c r="K83" s="7"/>
    </row>
    <row r="84" spans="1:11" ht="12.75">
      <c r="A84" s="212" t="s">
        <v>172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>
        <v>4132813</v>
      </c>
      <c r="K84" s="7">
        <v>133153</v>
      </c>
    </row>
    <row r="85" spans="1:11" ht="12.75">
      <c r="A85" s="201" t="s">
        <v>173</v>
      </c>
      <c r="B85" s="202"/>
      <c r="C85" s="202"/>
      <c r="D85" s="202"/>
      <c r="E85" s="202"/>
      <c r="F85" s="202"/>
      <c r="G85" s="202"/>
      <c r="H85" s="203"/>
      <c r="I85" s="1">
        <v>78</v>
      </c>
      <c r="J85" s="7"/>
      <c r="K85" s="7"/>
    </row>
    <row r="86" spans="1:11" ht="12.75">
      <c r="A86" s="204" t="s">
        <v>19</v>
      </c>
      <c r="B86" s="205"/>
      <c r="C86" s="205"/>
      <c r="D86" s="205"/>
      <c r="E86" s="205"/>
      <c r="F86" s="205"/>
      <c r="G86" s="205"/>
      <c r="H86" s="206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1" t="s">
        <v>129</v>
      </c>
      <c r="B87" s="202"/>
      <c r="C87" s="202"/>
      <c r="D87" s="202"/>
      <c r="E87" s="202"/>
      <c r="F87" s="202"/>
      <c r="G87" s="202"/>
      <c r="H87" s="203"/>
      <c r="I87" s="1">
        <v>80</v>
      </c>
      <c r="J87" s="7"/>
      <c r="K87" s="7"/>
    </row>
    <row r="88" spans="1:11" ht="12.75">
      <c r="A88" s="201" t="s">
        <v>130</v>
      </c>
      <c r="B88" s="202"/>
      <c r="C88" s="202"/>
      <c r="D88" s="202"/>
      <c r="E88" s="202"/>
      <c r="F88" s="202"/>
      <c r="G88" s="202"/>
      <c r="H88" s="203"/>
      <c r="I88" s="1">
        <v>81</v>
      </c>
      <c r="J88" s="7"/>
      <c r="K88" s="7"/>
    </row>
    <row r="89" spans="1:11" ht="12.75">
      <c r="A89" s="201" t="s">
        <v>131</v>
      </c>
      <c r="B89" s="202"/>
      <c r="C89" s="202"/>
      <c r="D89" s="202"/>
      <c r="E89" s="202"/>
      <c r="F89" s="202"/>
      <c r="G89" s="202"/>
      <c r="H89" s="203"/>
      <c r="I89" s="1">
        <v>82</v>
      </c>
      <c r="J89" s="7"/>
      <c r="K89" s="7"/>
    </row>
    <row r="90" spans="1:11" ht="12.75">
      <c r="A90" s="204" t="s">
        <v>20</v>
      </c>
      <c r="B90" s="205"/>
      <c r="C90" s="205"/>
      <c r="D90" s="205"/>
      <c r="E90" s="205"/>
      <c r="F90" s="205"/>
      <c r="G90" s="205"/>
      <c r="H90" s="206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01" t="s">
        <v>132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/>
      <c r="K91" s="7"/>
    </row>
    <row r="92" spans="1:11" ht="12.75">
      <c r="A92" s="201" t="s">
        <v>243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/>
      <c r="K92" s="7"/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7"/>
      <c r="K93" s="7"/>
    </row>
    <row r="94" spans="1:11" ht="12.75">
      <c r="A94" s="201" t="s">
        <v>244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/>
      <c r="K94" s="7"/>
    </row>
    <row r="95" spans="1:11" ht="12.75">
      <c r="A95" s="201" t="s">
        <v>245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/>
      <c r="K95" s="7"/>
    </row>
    <row r="96" spans="1:11" ht="12.75">
      <c r="A96" s="201" t="s">
        <v>246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/>
      <c r="K96" s="7"/>
    </row>
    <row r="97" spans="1:11" ht="12.75">
      <c r="A97" s="201" t="s">
        <v>94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/>
      <c r="K97" s="7"/>
    </row>
    <row r="98" spans="1:11" ht="12.75">
      <c r="A98" s="201" t="s">
        <v>92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/>
      <c r="K98" s="7"/>
    </row>
    <row r="99" spans="1:11" ht="12.75">
      <c r="A99" s="201" t="s">
        <v>93</v>
      </c>
      <c r="B99" s="202"/>
      <c r="C99" s="202"/>
      <c r="D99" s="202"/>
      <c r="E99" s="202"/>
      <c r="F99" s="202"/>
      <c r="G99" s="202"/>
      <c r="H99" s="203"/>
      <c r="I99" s="1">
        <v>92</v>
      </c>
      <c r="J99" s="7"/>
      <c r="K99" s="7"/>
    </row>
    <row r="100" spans="1:11" ht="12.75">
      <c r="A100" s="204" t="s">
        <v>21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3">
        <f>SUM(J101:J112)</f>
        <v>114817402</v>
      </c>
      <c r="K100" s="53">
        <f>SUM(K101:K112)</f>
        <v>114282449</v>
      </c>
    </row>
    <row r="101" spans="1:11" ht="12.75">
      <c r="A101" s="201" t="s">
        <v>132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7">
        <v>569416</v>
      </c>
      <c r="K101" s="7">
        <v>554993</v>
      </c>
    </row>
    <row r="102" spans="1:11" ht="12.75">
      <c r="A102" s="201" t="s">
        <v>243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7">
        <v>95087113</v>
      </c>
      <c r="K102" s="7">
        <v>94270621</v>
      </c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7"/>
      <c r="K103" s="7"/>
    </row>
    <row r="104" spans="1:11" ht="12.75">
      <c r="A104" s="201" t="s">
        <v>244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7">
        <v>76473</v>
      </c>
      <c r="K104" s="7">
        <v>76473</v>
      </c>
    </row>
    <row r="105" spans="1:11" ht="12.75">
      <c r="A105" s="201" t="s">
        <v>245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7">
        <v>2951953</v>
      </c>
      <c r="K105" s="7">
        <v>3245122</v>
      </c>
    </row>
    <row r="106" spans="1:11" ht="12.75">
      <c r="A106" s="201" t="s">
        <v>246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7"/>
      <c r="K106" s="7"/>
    </row>
    <row r="107" spans="1:11" ht="12.75">
      <c r="A107" s="201" t="s">
        <v>94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7"/>
      <c r="K107" s="7"/>
    </row>
    <row r="108" spans="1:11" ht="12.75">
      <c r="A108" s="201" t="s">
        <v>95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7">
        <v>105041</v>
      </c>
      <c r="K108" s="7">
        <v>99515</v>
      </c>
    </row>
    <row r="109" spans="1:11" ht="12.75">
      <c r="A109" s="201" t="s">
        <v>96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7">
        <v>16019141</v>
      </c>
      <c r="K109" s="7">
        <v>16027460</v>
      </c>
    </row>
    <row r="110" spans="1:11" ht="12.75">
      <c r="A110" s="201" t="s">
        <v>99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7"/>
      <c r="K110" s="7"/>
    </row>
    <row r="111" spans="1:11" ht="12.75">
      <c r="A111" s="201" t="s">
        <v>97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7"/>
      <c r="K111" s="7"/>
    </row>
    <row r="112" spans="1:11" ht="12.75">
      <c r="A112" s="201" t="s">
        <v>98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7">
        <v>8265</v>
      </c>
      <c r="K112" s="7">
        <v>8265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>
        <v>7012043</v>
      </c>
      <c r="K113" s="7">
        <v>7126361</v>
      </c>
    </row>
    <row r="114" spans="1:11" ht="12.75">
      <c r="A114" s="204" t="s">
        <v>25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3">
        <f>J69+J86+J90+J100+J113</f>
        <v>149660083</v>
      </c>
      <c r="K114" s="53">
        <f>K69+K86+K90+K100+K113</f>
        <v>149030683</v>
      </c>
    </row>
    <row r="115" spans="1:11" ht="12.75">
      <c r="A115" s="190" t="s">
        <v>57</v>
      </c>
      <c r="B115" s="191"/>
      <c r="C115" s="191"/>
      <c r="D115" s="191"/>
      <c r="E115" s="191"/>
      <c r="F115" s="191"/>
      <c r="G115" s="191"/>
      <c r="H115" s="192"/>
      <c r="I115" s="2">
        <v>108</v>
      </c>
      <c r="J115" s="8"/>
      <c r="K115" s="8"/>
    </row>
    <row r="116" spans="1:11" ht="12.75">
      <c r="A116" s="193" t="s">
        <v>310</v>
      </c>
      <c r="B116" s="194"/>
      <c r="C116" s="194"/>
      <c r="D116" s="194"/>
      <c r="E116" s="194"/>
      <c r="F116" s="194"/>
      <c r="G116" s="194"/>
      <c r="H116" s="194"/>
      <c r="I116" s="195"/>
      <c r="J116" s="195"/>
      <c r="K116" s="196"/>
    </row>
    <row r="117" spans="1:11" ht="12.75">
      <c r="A117" s="197" t="s">
        <v>186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</row>
    <row r="118" spans="1:11" ht="12.75">
      <c r="A118" s="201" t="s">
        <v>8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/>
      <c r="K118" s="7"/>
    </row>
    <row r="119" spans="1:11" ht="12.75">
      <c r="A119" s="207" t="s">
        <v>9</v>
      </c>
      <c r="B119" s="208"/>
      <c r="C119" s="208"/>
      <c r="D119" s="208"/>
      <c r="E119" s="208"/>
      <c r="F119" s="208"/>
      <c r="G119" s="208"/>
      <c r="H119" s="209"/>
      <c r="I119" s="4">
        <v>110</v>
      </c>
      <c r="J119" s="8"/>
      <c r="K119" s="8"/>
    </row>
    <row r="120" spans="1:11" ht="12.75">
      <c r="A120" s="210" t="s">
        <v>311</v>
      </c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1:11" ht="12.75">
      <c r="A121" s="188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5" t="s">
        <v>154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2.75" customHeight="1">
      <c r="A2" s="233" t="s">
        <v>341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2.75" customHeight="1">
      <c r="A3" s="247" t="s">
        <v>342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59</v>
      </c>
      <c r="B4" s="248"/>
      <c r="C4" s="248"/>
      <c r="D4" s="248"/>
      <c r="E4" s="248"/>
      <c r="F4" s="248"/>
      <c r="G4" s="248"/>
      <c r="H4" s="248"/>
      <c r="I4" s="58" t="s">
        <v>279</v>
      </c>
      <c r="J4" s="249" t="s">
        <v>319</v>
      </c>
      <c r="K4" s="249"/>
      <c r="L4" s="249" t="s">
        <v>320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7" t="s">
        <v>26</v>
      </c>
      <c r="B7" s="198"/>
      <c r="C7" s="198"/>
      <c r="D7" s="198"/>
      <c r="E7" s="198"/>
      <c r="F7" s="198"/>
      <c r="G7" s="198"/>
      <c r="H7" s="215"/>
      <c r="I7" s="3">
        <v>111</v>
      </c>
      <c r="J7" s="54">
        <f>SUM(J8:J9)</f>
        <v>1430016</v>
      </c>
      <c r="K7" s="54">
        <f>SUM(K8:K9)</f>
        <v>1251365</v>
      </c>
      <c r="L7" s="54">
        <f>SUM(L8:L9)</f>
        <v>823911</v>
      </c>
      <c r="M7" s="54">
        <f>SUM(M8:M9)</f>
        <v>640310</v>
      </c>
    </row>
    <row r="8" spans="1:13" ht="12.75">
      <c r="A8" s="204" t="s">
        <v>152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834625</v>
      </c>
      <c r="K8" s="7">
        <v>662588</v>
      </c>
      <c r="L8" s="7">
        <v>820607</v>
      </c>
      <c r="M8" s="7">
        <v>637006</v>
      </c>
    </row>
    <row r="9" spans="1:13" ht="12.75">
      <c r="A9" s="204" t="s">
        <v>103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595391</v>
      </c>
      <c r="K9" s="7">
        <v>588777</v>
      </c>
      <c r="L9" s="7">
        <v>3304</v>
      </c>
      <c r="M9" s="7">
        <v>3304</v>
      </c>
    </row>
    <row r="10" spans="1:13" ht="12.75">
      <c r="A10" s="204" t="s">
        <v>12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3">
        <f>J11+J12+J16+J20+J21+J22+J25+J26</f>
        <v>2348366</v>
      </c>
      <c r="K10" s="53">
        <f>K11+K12+K16+K20+K21+K22+K25+K26</f>
        <v>1240288</v>
      </c>
      <c r="L10" s="53">
        <f>L11+L12+L16+L20+L21+L22+L25+L26</f>
        <v>1858329</v>
      </c>
      <c r="M10" s="53">
        <f>M11+M12+M16+M20+M21+M22+M25+M26</f>
        <v>1066892</v>
      </c>
    </row>
    <row r="11" spans="1:13" ht="12.75">
      <c r="A11" s="204" t="s">
        <v>104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/>
      <c r="K11" s="7"/>
      <c r="L11" s="7"/>
      <c r="M11" s="7"/>
    </row>
    <row r="12" spans="1:13" ht="12.75">
      <c r="A12" s="204" t="s">
        <v>22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3">
        <f>SUM(J13:J15)</f>
        <v>514563</v>
      </c>
      <c r="K12" s="53">
        <f>SUM(K13:K15)</f>
        <v>195551</v>
      </c>
      <c r="L12" s="53">
        <f>SUM(L13:L15)</f>
        <v>507679</v>
      </c>
      <c r="M12" s="53">
        <f>SUM(M13:M15)</f>
        <v>346864</v>
      </c>
    </row>
    <row r="13" spans="1:13" ht="12.75">
      <c r="A13" s="201" t="s">
        <v>146</v>
      </c>
      <c r="B13" s="202"/>
      <c r="C13" s="202"/>
      <c r="D13" s="202"/>
      <c r="E13" s="202"/>
      <c r="F13" s="202"/>
      <c r="G13" s="202"/>
      <c r="H13" s="203"/>
      <c r="I13" s="1">
        <v>117</v>
      </c>
      <c r="J13" s="7">
        <v>94186</v>
      </c>
      <c r="K13" s="7">
        <v>58348</v>
      </c>
      <c r="L13" s="7">
        <v>128635</v>
      </c>
      <c r="M13" s="7">
        <v>121285</v>
      </c>
    </row>
    <row r="14" spans="1:13" ht="12.75">
      <c r="A14" s="201" t="s">
        <v>147</v>
      </c>
      <c r="B14" s="202"/>
      <c r="C14" s="202"/>
      <c r="D14" s="202"/>
      <c r="E14" s="202"/>
      <c r="F14" s="202"/>
      <c r="G14" s="202"/>
      <c r="H14" s="203"/>
      <c r="I14" s="1">
        <v>118</v>
      </c>
      <c r="J14" s="7"/>
      <c r="K14" s="7"/>
      <c r="L14" s="7"/>
      <c r="M14" s="7"/>
    </row>
    <row r="15" spans="1:13" ht="12.75">
      <c r="A15" s="201" t="s">
        <v>61</v>
      </c>
      <c r="B15" s="202"/>
      <c r="C15" s="202"/>
      <c r="D15" s="202"/>
      <c r="E15" s="202"/>
      <c r="F15" s="202"/>
      <c r="G15" s="202"/>
      <c r="H15" s="203"/>
      <c r="I15" s="1">
        <v>119</v>
      </c>
      <c r="J15" s="7">
        <v>420377</v>
      </c>
      <c r="K15" s="7">
        <v>137203</v>
      </c>
      <c r="L15" s="7">
        <v>379044</v>
      </c>
      <c r="M15" s="7">
        <v>225579</v>
      </c>
    </row>
    <row r="16" spans="1:13" ht="12.75">
      <c r="A16" s="204" t="s">
        <v>23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3">
        <f>SUM(J17:J19)</f>
        <v>163203</v>
      </c>
      <c r="K16" s="53">
        <f>SUM(K17:K19)</f>
        <v>148427</v>
      </c>
      <c r="L16" s="53">
        <f>SUM(L17:L19)</f>
        <v>309698</v>
      </c>
      <c r="M16" s="53">
        <f>SUM(M17:M19)</f>
        <v>165451</v>
      </c>
    </row>
    <row r="17" spans="1:13" ht="12.75">
      <c r="A17" s="201" t="s">
        <v>62</v>
      </c>
      <c r="B17" s="202"/>
      <c r="C17" s="202"/>
      <c r="D17" s="202"/>
      <c r="E17" s="202"/>
      <c r="F17" s="202"/>
      <c r="G17" s="202"/>
      <c r="H17" s="203"/>
      <c r="I17" s="1">
        <v>121</v>
      </c>
      <c r="J17" s="7">
        <v>93432</v>
      </c>
      <c r="K17" s="7">
        <v>83725</v>
      </c>
      <c r="L17" s="7">
        <v>160790</v>
      </c>
      <c r="M17" s="7">
        <v>86763</v>
      </c>
    </row>
    <row r="18" spans="1:13" ht="12.75">
      <c r="A18" s="201" t="s">
        <v>63</v>
      </c>
      <c r="B18" s="202"/>
      <c r="C18" s="202"/>
      <c r="D18" s="202"/>
      <c r="E18" s="202"/>
      <c r="F18" s="202"/>
      <c r="G18" s="202"/>
      <c r="H18" s="203"/>
      <c r="I18" s="1">
        <v>122</v>
      </c>
      <c r="J18" s="7">
        <v>48237</v>
      </c>
      <c r="K18" s="7">
        <v>45118</v>
      </c>
      <c r="L18" s="7">
        <v>105594</v>
      </c>
      <c r="M18" s="7">
        <v>54407</v>
      </c>
    </row>
    <row r="19" spans="1:13" ht="12.75">
      <c r="A19" s="201" t="s">
        <v>64</v>
      </c>
      <c r="B19" s="202"/>
      <c r="C19" s="202"/>
      <c r="D19" s="202"/>
      <c r="E19" s="202"/>
      <c r="F19" s="202"/>
      <c r="G19" s="202"/>
      <c r="H19" s="203"/>
      <c r="I19" s="1">
        <v>123</v>
      </c>
      <c r="J19" s="7">
        <v>21534</v>
      </c>
      <c r="K19" s="7">
        <v>19584</v>
      </c>
      <c r="L19" s="7">
        <v>43314</v>
      </c>
      <c r="M19" s="7">
        <v>24281</v>
      </c>
    </row>
    <row r="20" spans="1:13" ht="12.75">
      <c r="A20" s="204" t="s">
        <v>105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1006350</v>
      </c>
      <c r="K20" s="7">
        <v>500906</v>
      </c>
      <c r="L20" s="7">
        <v>947265</v>
      </c>
      <c r="M20" s="7">
        <v>467325</v>
      </c>
    </row>
    <row r="21" spans="1:13" ht="12.75">
      <c r="A21" s="204" t="s">
        <v>106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659756</v>
      </c>
      <c r="K21" s="7">
        <v>390910</v>
      </c>
      <c r="L21" s="7">
        <v>91264</v>
      </c>
      <c r="M21" s="7">
        <v>84829</v>
      </c>
    </row>
    <row r="22" spans="1:13" ht="12.75">
      <c r="A22" s="204" t="s">
        <v>24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1" t="s">
        <v>137</v>
      </c>
      <c r="B23" s="202"/>
      <c r="C23" s="202"/>
      <c r="D23" s="202"/>
      <c r="E23" s="202"/>
      <c r="F23" s="202"/>
      <c r="G23" s="202"/>
      <c r="H23" s="203"/>
      <c r="I23" s="1">
        <v>127</v>
      </c>
      <c r="J23" s="7"/>
      <c r="K23" s="7"/>
      <c r="L23" s="7"/>
      <c r="M23" s="7"/>
    </row>
    <row r="24" spans="1:13" ht="12.75">
      <c r="A24" s="201" t="s">
        <v>138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/>
      <c r="K24" s="7"/>
      <c r="L24" s="7"/>
      <c r="M24" s="7"/>
    </row>
    <row r="25" spans="1:13" ht="12.75">
      <c r="A25" s="204" t="s">
        <v>107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/>
      <c r="K25" s="7"/>
      <c r="L25" s="7"/>
      <c r="M25" s="7"/>
    </row>
    <row r="26" spans="1:13" ht="12.75">
      <c r="A26" s="204" t="s">
        <v>50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4494</v>
      </c>
      <c r="K26" s="7">
        <v>4494</v>
      </c>
      <c r="L26" s="7">
        <v>2423</v>
      </c>
      <c r="M26" s="7">
        <v>2423</v>
      </c>
    </row>
    <row r="27" spans="1:13" ht="12.75">
      <c r="A27" s="204" t="s">
        <v>213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3">
        <f>SUM(J28:J32)</f>
        <v>1360757</v>
      </c>
      <c r="K27" s="53">
        <f>SUM(K28:K32)</f>
        <v>1325349</v>
      </c>
      <c r="L27" s="53">
        <f>SUM(L28:L32)</f>
        <v>902455</v>
      </c>
      <c r="M27" s="53">
        <f>SUM(M28:M32)</f>
        <v>892617</v>
      </c>
    </row>
    <row r="28" spans="1:13" ht="12.75">
      <c r="A28" s="204" t="s">
        <v>227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v>71928</v>
      </c>
      <c r="K28" s="7">
        <v>36520</v>
      </c>
      <c r="L28" s="7">
        <v>19786</v>
      </c>
      <c r="M28" s="7">
        <v>9948</v>
      </c>
    </row>
    <row r="29" spans="1:13" ht="12.75">
      <c r="A29" s="204" t="s">
        <v>155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1288829</v>
      </c>
      <c r="K29" s="7">
        <v>1288829</v>
      </c>
      <c r="L29" s="7">
        <v>882669</v>
      </c>
      <c r="M29" s="7">
        <v>882669</v>
      </c>
    </row>
    <row r="30" spans="1:13" ht="12.75">
      <c r="A30" s="204" t="s">
        <v>139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/>
      <c r="K30" s="7"/>
      <c r="L30" s="7"/>
      <c r="M30" s="7"/>
    </row>
    <row r="31" spans="1:13" ht="12.75">
      <c r="A31" s="204" t="s">
        <v>223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/>
      <c r="K31" s="7"/>
      <c r="L31" s="7"/>
      <c r="M31" s="7"/>
    </row>
    <row r="32" spans="1:13" ht="12.75">
      <c r="A32" s="204" t="s">
        <v>140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/>
      <c r="K32" s="7"/>
      <c r="L32" s="7"/>
      <c r="M32" s="7"/>
    </row>
    <row r="33" spans="1:13" ht="12.75">
      <c r="A33" s="204" t="s">
        <v>214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3">
        <f>SUM(J34:J37)</f>
        <v>2692239</v>
      </c>
      <c r="K33" s="53">
        <f>SUM(K34:K37)</f>
        <v>1443531</v>
      </c>
      <c r="L33" s="53">
        <f>SUM(L34:L37)</f>
        <v>1190</v>
      </c>
      <c r="M33" s="53">
        <f>SUM(M34:M37)</f>
        <v>29</v>
      </c>
    </row>
    <row r="34" spans="1:13" ht="12.75">
      <c r="A34" s="204" t="s">
        <v>66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>
        <v>25663</v>
      </c>
      <c r="K34" s="7">
        <v>12902</v>
      </c>
      <c r="L34" s="7"/>
      <c r="M34" s="7"/>
    </row>
    <row r="35" spans="1:13" ht="12.75">
      <c r="A35" s="204" t="s">
        <v>65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2666576</v>
      </c>
      <c r="K35" s="7">
        <v>1430629</v>
      </c>
      <c r="L35" s="7">
        <v>1190</v>
      </c>
      <c r="M35" s="7">
        <v>29</v>
      </c>
    </row>
    <row r="36" spans="1:13" ht="12.75">
      <c r="A36" s="204" t="s">
        <v>224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/>
      <c r="K36" s="7"/>
      <c r="L36" s="7"/>
      <c r="M36" s="7"/>
    </row>
    <row r="37" spans="1:13" ht="12.75">
      <c r="A37" s="204" t="s">
        <v>67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/>
      <c r="K37" s="7"/>
      <c r="L37" s="7"/>
      <c r="M37" s="7"/>
    </row>
    <row r="38" spans="1:13" ht="12.75">
      <c r="A38" s="204" t="s">
        <v>195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/>
      <c r="K38" s="7"/>
      <c r="L38" s="7"/>
      <c r="M38" s="7"/>
    </row>
    <row r="39" spans="1:13" ht="12.75">
      <c r="A39" s="204" t="s">
        <v>196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/>
      <c r="K39" s="7"/>
      <c r="L39" s="7"/>
      <c r="M39" s="7"/>
    </row>
    <row r="40" spans="1:13" ht="12.75">
      <c r="A40" s="204" t="s">
        <v>225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/>
      <c r="K40" s="7"/>
      <c r="L40" s="7"/>
      <c r="M40" s="7"/>
    </row>
    <row r="41" spans="1:13" ht="12.75">
      <c r="A41" s="204" t="s">
        <v>226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/>
      <c r="K41" s="7"/>
      <c r="L41" s="7"/>
      <c r="M41" s="7"/>
    </row>
    <row r="42" spans="1:13" ht="12.75">
      <c r="A42" s="204" t="s">
        <v>215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3">
        <f>J7+J27+J38+J40</f>
        <v>2790773</v>
      </c>
      <c r="K42" s="53">
        <f>K7+K27+K38+K40</f>
        <v>2576714</v>
      </c>
      <c r="L42" s="53">
        <f>L7+L27+L38+L40</f>
        <v>1726366</v>
      </c>
      <c r="M42" s="53">
        <f>M7+M27+M38+M40</f>
        <v>1532927</v>
      </c>
    </row>
    <row r="43" spans="1:13" ht="12.75">
      <c r="A43" s="204" t="s">
        <v>216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3">
        <f>J10+J33+J39+J41</f>
        <v>5040605</v>
      </c>
      <c r="K43" s="53">
        <f>K10+K33+K39+K41</f>
        <v>2683819</v>
      </c>
      <c r="L43" s="53">
        <f>L10+L33+L39+L41</f>
        <v>1859519</v>
      </c>
      <c r="M43" s="53">
        <f>M10+M33+M39+M41</f>
        <v>1066921</v>
      </c>
    </row>
    <row r="44" spans="1:13" ht="12.75">
      <c r="A44" s="204" t="s">
        <v>236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3">
        <f>J42-J43</f>
        <v>-2249832</v>
      </c>
      <c r="K44" s="53">
        <f>K42-K43</f>
        <v>-107105</v>
      </c>
      <c r="L44" s="53">
        <f>L42-L43</f>
        <v>-133153</v>
      </c>
      <c r="M44" s="53">
        <f>M42-M43</f>
        <v>466006</v>
      </c>
    </row>
    <row r="45" spans="1:13" ht="12.75">
      <c r="A45" s="212" t="s">
        <v>218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466006</v>
      </c>
    </row>
    <row r="46" spans="1:13" ht="12.75">
      <c r="A46" s="212" t="s">
        <v>219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3">
        <f>IF(J43&gt;J42,J43-J42,0)</f>
        <v>2249832</v>
      </c>
      <c r="K46" s="53">
        <f>IF(K43&gt;K42,K43-K42,0)</f>
        <v>107105</v>
      </c>
      <c r="L46" s="53">
        <f>IF(L43&gt;L42,L43-L42,0)</f>
        <v>133153</v>
      </c>
      <c r="M46" s="53">
        <f>IF(M43&gt;M42,M43-M42,0)</f>
        <v>0</v>
      </c>
    </row>
    <row r="47" spans="1:13" ht="12.75">
      <c r="A47" s="204" t="s">
        <v>217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/>
      <c r="K47" s="7"/>
      <c r="L47" s="7"/>
      <c r="M47" s="7"/>
    </row>
    <row r="48" spans="1:13" ht="12.75">
      <c r="A48" s="204" t="s">
        <v>237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3">
        <f>J44-J47</f>
        <v>-2249832</v>
      </c>
      <c r="K48" s="53">
        <f>K44-K47</f>
        <v>-107105</v>
      </c>
      <c r="L48" s="53">
        <f>L44-L47</f>
        <v>-133153</v>
      </c>
      <c r="M48" s="53">
        <f>M44-M47</f>
        <v>466006</v>
      </c>
    </row>
    <row r="49" spans="1:13" ht="12.75">
      <c r="A49" s="212" t="s">
        <v>192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466006</v>
      </c>
    </row>
    <row r="50" spans="1:13" ht="12.75">
      <c r="A50" s="244" t="s">
        <v>220</v>
      </c>
      <c r="B50" s="245"/>
      <c r="C50" s="245"/>
      <c r="D50" s="245"/>
      <c r="E50" s="245"/>
      <c r="F50" s="245"/>
      <c r="G50" s="245"/>
      <c r="H50" s="246"/>
      <c r="I50" s="2">
        <v>154</v>
      </c>
      <c r="J50" s="61">
        <f>IF(J48&lt;0,-J48,0)</f>
        <v>2249832</v>
      </c>
      <c r="K50" s="61">
        <f>IF(K48&lt;0,-K48,0)</f>
        <v>107105</v>
      </c>
      <c r="L50" s="61">
        <f>IF(L48&lt;0,-L48,0)</f>
        <v>133153</v>
      </c>
      <c r="M50" s="61">
        <f>IF(M48&lt;0,-M48,0)</f>
        <v>0</v>
      </c>
    </row>
    <row r="51" spans="1:13" ht="12.75" customHeight="1">
      <c r="A51" s="193" t="s">
        <v>312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2" spans="1:13" ht="12.75" customHeight="1">
      <c r="A52" s="197" t="s">
        <v>187</v>
      </c>
      <c r="B52" s="198"/>
      <c r="C52" s="198"/>
      <c r="D52" s="198"/>
      <c r="E52" s="198"/>
      <c r="F52" s="198"/>
      <c r="G52" s="198"/>
      <c r="H52" s="198"/>
      <c r="I52" s="55"/>
      <c r="J52" s="55"/>
      <c r="K52" s="55"/>
      <c r="L52" s="55"/>
      <c r="M52" s="62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193" t="s">
        <v>189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1:13" ht="12.75">
      <c r="A56" s="197" t="s">
        <v>204</v>
      </c>
      <c r="B56" s="198"/>
      <c r="C56" s="198"/>
      <c r="D56" s="198"/>
      <c r="E56" s="198"/>
      <c r="F56" s="198"/>
      <c r="G56" s="198"/>
      <c r="H56" s="215"/>
      <c r="I56" s="9">
        <v>157</v>
      </c>
      <c r="J56" s="6"/>
      <c r="K56" s="6"/>
      <c r="L56" s="6"/>
      <c r="M56" s="6"/>
    </row>
    <row r="57" spans="1:13" ht="12.75">
      <c r="A57" s="204" t="s">
        <v>221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4" t="s">
        <v>228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/>
      <c r="K58" s="7"/>
      <c r="L58" s="7"/>
      <c r="M58" s="7"/>
    </row>
    <row r="59" spans="1:13" ht="12.75">
      <c r="A59" s="204" t="s">
        <v>229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/>
      <c r="K59" s="7"/>
      <c r="L59" s="7"/>
      <c r="M59" s="7"/>
    </row>
    <row r="60" spans="1:13" ht="12.75">
      <c r="A60" s="204" t="s">
        <v>45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/>
      <c r="K60" s="7"/>
      <c r="L60" s="7"/>
      <c r="M60" s="7"/>
    </row>
    <row r="61" spans="1:13" ht="12.75">
      <c r="A61" s="204" t="s">
        <v>230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/>
      <c r="K61" s="7"/>
      <c r="L61" s="7"/>
      <c r="M61" s="7"/>
    </row>
    <row r="62" spans="1:13" ht="12.75">
      <c r="A62" s="204" t="s">
        <v>231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/>
      <c r="K62" s="7"/>
      <c r="L62" s="7"/>
      <c r="M62" s="7"/>
    </row>
    <row r="63" spans="1:13" ht="12.75">
      <c r="A63" s="204" t="s">
        <v>232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/>
      <c r="K63" s="7"/>
      <c r="L63" s="7"/>
      <c r="M63" s="7"/>
    </row>
    <row r="64" spans="1:13" ht="12.75">
      <c r="A64" s="204" t="s">
        <v>233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/>
      <c r="K64" s="7"/>
      <c r="L64" s="7"/>
      <c r="M64" s="7"/>
    </row>
    <row r="65" spans="1:13" ht="12.75">
      <c r="A65" s="204" t="s">
        <v>222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/>
      <c r="K65" s="7"/>
      <c r="L65" s="7"/>
      <c r="M65" s="7"/>
    </row>
    <row r="66" spans="1:13" ht="12.75">
      <c r="A66" s="204" t="s">
        <v>193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4" t="s">
        <v>194</v>
      </c>
      <c r="B67" s="205"/>
      <c r="C67" s="205"/>
      <c r="D67" s="205"/>
      <c r="E67" s="205"/>
      <c r="F67" s="205"/>
      <c r="G67" s="205"/>
      <c r="H67" s="206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7" t="s">
        <v>313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</row>
    <row r="69" spans="1:13" ht="12.75" customHeight="1">
      <c r="A69" s="239" t="s">
        <v>188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34" t="s">
        <v>235</v>
      </c>
      <c r="B71" s="235"/>
      <c r="C71" s="235"/>
      <c r="D71" s="235"/>
      <c r="E71" s="235"/>
      <c r="F71" s="235"/>
      <c r="G71" s="235"/>
      <c r="H71" s="23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343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68">
        <v>2</v>
      </c>
      <c r="J5" s="69" t="s">
        <v>283</v>
      </c>
      <c r="K5" s="69" t="s">
        <v>284</v>
      </c>
    </row>
    <row r="6" spans="1:11" ht="12.75">
      <c r="A6" s="193" t="s">
        <v>156</v>
      </c>
      <c r="B6" s="194"/>
      <c r="C6" s="194"/>
      <c r="D6" s="194"/>
      <c r="E6" s="194"/>
      <c r="F6" s="194"/>
      <c r="G6" s="194"/>
      <c r="H6" s="194"/>
      <c r="I6" s="250"/>
      <c r="J6" s="250"/>
      <c r="K6" s="251"/>
    </row>
    <row r="7" spans="1:11" ht="12.75">
      <c r="A7" s="201" t="s">
        <v>40</v>
      </c>
      <c r="B7" s="202"/>
      <c r="C7" s="202"/>
      <c r="D7" s="202"/>
      <c r="E7" s="202"/>
      <c r="F7" s="202"/>
      <c r="G7" s="202"/>
      <c r="H7" s="202"/>
      <c r="I7" s="1">
        <v>1</v>
      </c>
      <c r="J7" s="5">
        <v>-2249832</v>
      </c>
      <c r="K7" s="7">
        <v>-133153</v>
      </c>
    </row>
    <row r="8" spans="1:11" ht="12.75">
      <c r="A8" s="201" t="s">
        <v>41</v>
      </c>
      <c r="B8" s="202"/>
      <c r="C8" s="202"/>
      <c r="D8" s="202"/>
      <c r="E8" s="202"/>
      <c r="F8" s="202"/>
      <c r="G8" s="202"/>
      <c r="H8" s="202"/>
      <c r="I8" s="1">
        <v>2</v>
      </c>
      <c r="J8" s="5">
        <v>1006350</v>
      </c>
      <c r="K8" s="7">
        <v>947265</v>
      </c>
    </row>
    <row r="9" spans="1:11" ht="12.75">
      <c r="A9" s="201" t="s">
        <v>42</v>
      </c>
      <c r="B9" s="202"/>
      <c r="C9" s="202"/>
      <c r="D9" s="202"/>
      <c r="E9" s="202"/>
      <c r="F9" s="202"/>
      <c r="G9" s="202"/>
      <c r="H9" s="202"/>
      <c r="I9" s="1">
        <v>3</v>
      </c>
      <c r="J9" s="5">
        <v>7486806</v>
      </c>
      <c r="K9" s="7">
        <v>395857</v>
      </c>
    </row>
    <row r="10" spans="1:11" ht="12.75">
      <c r="A10" s="201" t="s">
        <v>43</v>
      </c>
      <c r="B10" s="202"/>
      <c r="C10" s="202"/>
      <c r="D10" s="202"/>
      <c r="E10" s="202"/>
      <c r="F10" s="202"/>
      <c r="G10" s="202"/>
      <c r="H10" s="202"/>
      <c r="I10" s="1">
        <v>4</v>
      </c>
      <c r="J10" s="5"/>
      <c r="K10" s="7"/>
    </row>
    <row r="11" spans="1:11" ht="12.75">
      <c r="A11" s="201" t="s">
        <v>44</v>
      </c>
      <c r="B11" s="202"/>
      <c r="C11" s="202"/>
      <c r="D11" s="202"/>
      <c r="E11" s="202"/>
      <c r="F11" s="202"/>
      <c r="G11" s="202"/>
      <c r="H11" s="202"/>
      <c r="I11" s="1">
        <v>5</v>
      </c>
      <c r="J11" s="5"/>
      <c r="K11" s="7"/>
    </row>
    <row r="12" spans="1:11" ht="12.75">
      <c r="A12" s="201" t="s">
        <v>51</v>
      </c>
      <c r="B12" s="202"/>
      <c r="C12" s="202"/>
      <c r="D12" s="202"/>
      <c r="E12" s="202"/>
      <c r="F12" s="202"/>
      <c r="G12" s="202"/>
      <c r="H12" s="202"/>
      <c r="I12" s="1">
        <v>6</v>
      </c>
      <c r="J12" s="5">
        <v>221578</v>
      </c>
      <c r="K12" s="7"/>
    </row>
    <row r="13" spans="1:11" ht="12.75">
      <c r="A13" s="204" t="s">
        <v>157</v>
      </c>
      <c r="B13" s="205"/>
      <c r="C13" s="205"/>
      <c r="D13" s="205"/>
      <c r="E13" s="205"/>
      <c r="F13" s="205"/>
      <c r="G13" s="205"/>
      <c r="H13" s="205"/>
      <c r="I13" s="1">
        <v>7</v>
      </c>
      <c r="J13" s="64">
        <f>SUM(J7:J12)</f>
        <v>6464902</v>
      </c>
      <c r="K13" s="53">
        <f>SUM(K7:K12)</f>
        <v>1209969</v>
      </c>
    </row>
    <row r="14" spans="1:11" ht="12.75">
      <c r="A14" s="201" t="s">
        <v>52</v>
      </c>
      <c r="B14" s="202"/>
      <c r="C14" s="202"/>
      <c r="D14" s="202"/>
      <c r="E14" s="202"/>
      <c r="F14" s="202"/>
      <c r="G14" s="202"/>
      <c r="H14" s="202"/>
      <c r="I14" s="1">
        <v>8</v>
      </c>
      <c r="J14" s="5"/>
      <c r="K14" s="7"/>
    </row>
    <row r="15" spans="1:11" ht="12.75">
      <c r="A15" s="201" t="s">
        <v>53</v>
      </c>
      <c r="B15" s="202"/>
      <c r="C15" s="202"/>
      <c r="D15" s="202"/>
      <c r="E15" s="202"/>
      <c r="F15" s="202"/>
      <c r="G15" s="202"/>
      <c r="H15" s="202"/>
      <c r="I15" s="1">
        <v>9</v>
      </c>
      <c r="J15" s="5">
        <v>864346</v>
      </c>
      <c r="K15" s="7">
        <v>96375</v>
      </c>
    </row>
    <row r="16" spans="1:11" ht="12.75">
      <c r="A16" s="201" t="s">
        <v>54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/>
      <c r="K16" s="7"/>
    </row>
    <row r="17" spans="1:11" ht="12.75">
      <c r="A17" s="201" t="s">
        <v>55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/>
      <c r="K17" s="7">
        <v>75612</v>
      </c>
    </row>
    <row r="18" spans="1:11" ht="12.75">
      <c r="A18" s="204" t="s">
        <v>158</v>
      </c>
      <c r="B18" s="205"/>
      <c r="C18" s="205"/>
      <c r="D18" s="205"/>
      <c r="E18" s="205"/>
      <c r="F18" s="205"/>
      <c r="G18" s="205"/>
      <c r="H18" s="205"/>
      <c r="I18" s="1">
        <v>12</v>
      </c>
      <c r="J18" s="64">
        <f>SUM(J14:J17)</f>
        <v>864346</v>
      </c>
      <c r="K18" s="53">
        <f>SUM(K14:K17)</f>
        <v>171987</v>
      </c>
    </row>
    <row r="19" spans="1:11" ht="12.75">
      <c r="A19" s="204" t="s">
        <v>36</v>
      </c>
      <c r="B19" s="205"/>
      <c r="C19" s="205"/>
      <c r="D19" s="205"/>
      <c r="E19" s="205"/>
      <c r="F19" s="205"/>
      <c r="G19" s="205"/>
      <c r="H19" s="205"/>
      <c r="I19" s="1">
        <v>13</v>
      </c>
      <c r="J19" s="64">
        <f>IF(J13&gt;J18,J13-J18,0)</f>
        <v>5600556</v>
      </c>
      <c r="K19" s="53">
        <f>IF(K13&gt;K18,K13-K18,0)</f>
        <v>1037982</v>
      </c>
    </row>
    <row r="20" spans="1:11" ht="12.75">
      <c r="A20" s="204" t="s">
        <v>37</v>
      </c>
      <c r="B20" s="205"/>
      <c r="C20" s="205"/>
      <c r="D20" s="205"/>
      <c r="E20" s="205"/>
      <c r="F20" s="205"/>
      <c r="G20" s="205"/>
      <c r="H20" s="205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3" t="s">
        <v>159</v>
      </c>
      <c r="B21" s="194"/>
      <c r="C21" s="194"/>
      <c r="D21" s="194"/>
      <c r="E21" s="194"/>
      <c r="F21" s="194"/>
      <c r="G21" s="194"/>
      <c r="H21" s="194"/>
      <c r="I21" s="250"/>
      <c r="J21" s="250"/>
      <c r="K21" s="251"/>
    </row>
    <row r="22" spans="1:11" ht="12.75">
      <c r="A22" s="201" t="s">
        <v>178</v>
      </c>
      <c r="B22" s="202"/>
      <c r="C22" s="202"/>
      <c r="D22" s="202"/>
      <c r="E22" s="202"/>
      <c r="F22" s="202"/>
      <c r="G22" s="202"/>
      <c r="H22" s="202"/>
      <c r="I22" s="1">
        <v>15</v>
      </c>
      <c r="J22" s="5"/>
      <c r="K22" s="7"/>
    </row>
    <row r="23" spans="1:11" ht="12.75">
      <c r="A23" s="201" t="s">
        <v>179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/>
      <c r="K23" s="7"/>
    </row>
    <row r="24" spans="1:11" ht="12.75">
      <c r="A24" s="201" t="s">
        <v>180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/>
      <c r="K24" s="7"/>
    </row>
    <row r="25" spans="1:11" ht="12.75">
      <c r="A25" s="201" t="s">
        <v>181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/>
      <c r="K25" s="7"/>
    </row>
    <row r="26" spans="1:11" ht="12.75">
      <c r="A26" s="201" t="s">
        <v>182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>
        <v>14000</v>
      </c>
      <c r="K26" s="7">
        <v>2015</v>
      </c>
    </row>
    <row r="27" spans="1:11" ht="12.75">
      <c r="A27" s="204" t="s">
        <v>168</v>
      </c>
      <c r="B27" s="205"/>
      <c r="C27" s="205"/>
      <c r="D27" s="205"/>
      <c r="E27" s="205"/>
      <c r="F27" s="205"/>
      <c r="G27" s="205"/>
      <c r="H27" s="205"/>
      <c r="I27" s="1">
        <v>20</v>
      </c>
      <c r="J27" s="64">
        <f>SUM(J22:J26)</f>
        <v>14000</v>
      </c>
      <c r="K27" s="53">
        <f>SUM(K22:K26)</f>
        <v>2015</v>
      </c>
    </row>
    <row r="28" spans="1:11" ht="12.75">
      <c r="A28" s="201" t="s">
        <v>115</v>
      </c>
      <c r="B28" s="202"/>
      <c r="C28" s="202"/>
      <c r="D28" s="202"/>
      <c r="E28" s="202"/>
      <c r="F28" s="202"/>
      <c r="G28" s="202"/>
      <c r="H28" s="202"/>
      <c r="I28" s="1">
        <v>21</v>
      </c>
      <c r="J28" s="5">
        <v>12288</v>
      </c>
      <c r="K28" s="7">
        <v>213757</v>
      </c>
    </row>
    <row r="29" spans="1:11" ht="12.75">
      <c r="A29" s="201" t="s">
        <v>116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/>
      <c r="K29" s="7"/>
    </row>
    <row r="30" spans="1:11" ht="12.75">
      <c r="A30" s="201" t="s">
        <v>16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>
        <v>53386</v>
      </c>
      <c r="K30" s="7"/>
    </row>
    <row r="31" spans="1:11" ht="12.75">
      <c r="A31" s="204" t="s">
        <v>5</v>
      </c>
      <c r="B31" s="205"/>
      <c r="C31" s="205"/>
      <c r="D31" s="205"/>
      <c r="E31" s="205"/>
      <c r="F31" s="205"/>
      <c r="G31" s="205"/>
      <c r="H31" s="205"/>
      <c r="I31" s="1">
        <v>24</v>
      </c>
      <c r="J31" s="64">
        <f>SUM(J28:J30)</f>
        <v>65674</v>
      </c>
      <c r="K31" s="53">
        <f>SUM(K28:K30)</f>
        <v>213757</v>
      </c>
    </row>
    <row r="32" spans="1:11" ht="12.75">
      <c r="A32" s="204" t="s">
        <v>38</v>
      </c>
      <c r="B32" s="205"/>
      <c r="C32" s="205"/>
      <c r="D32" s="205"/>
      <c r="E32" s="205"/>
      <c r="F32" s="205"/>
      <c r="G32" s="205"/>
      <c r="H32" s="205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4" t="s">
        <v>39</v>
      </c>
      <c r="B33" s="205"/>
      <c r="C33" s="205"/>
      <c r="D33" s="205"/>
      <c r="E33" s="205"/>
      <c r="F33" s="205"/>
      <c r="G33" s="205"/>
      <c r="H33" s="205"/>
      <c r="I33" s="1">
        <v>26</v>
      </c>
      <c r="J33" s="64">
        <f>IF(J31&gt;J27,J31-J27,0)</f>
        <v>51674</v>
      </c>
      <c r="K33" s="53">
        <f>IF(K31&gt;K27,K31-K27,0)</f>
        <v>211742</v>
      </c>
    </row>
    <row r="34" spans="1:11" ht="12.75">
      <c r="A34" s="193" t="s">
        <v>160</v>
      </c>
      <c r="B34" s="194"/>
      <c r="C34" s="194"/>
      <c r="D34" s="194"/>
      <c r="E34" s="194"/>
      <c r="F34" s="194"/>
      <c r="G34" s="194"/>
      <c r="H34" s="194"/>
      <c r="I34" s="250"/>
      <c r="J34" s="250"/>
      <c r="K34" s="251"/>
    </row>
    <row r="35" spans="1:11" ht="12.75">
      <c r="A35" s="201" t="s">
        <v>174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/>
      <c r="K35" s="7"/>
    </row>
    <row r="36" spans="1:11" ht="12.75">
      <c r="A36" s="201" t="s">
        <v>29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>
        <v>1153982</v>
      </c>
      <c r="K36" s="7"/>
    </row>
    <row r="37" spans="1:11" ht="12.75">
      <c r="A37" s="201" t="s">
        <v>30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/>
      <c r="K37" s="7"/>
    </row>
    <row r="38" spans="1:11" ht="12.75">
      <c r="A38" s="204" t="s">
        <v>68</v>
      </c>
      <c r="B38" s="205"/>
      <c r="C38" s="205"/>
      <c r="D38" s="205"/>
      <c r="E38" s="205"/>
      <c r="F38" s="205"/>
      <c r="G38" s="205"/>
      <c r="H38" s="205"/>
      <c r="I38" s="1">
        <v>30</v>
      </c>
      <c r="J38" s="64">
        <f>SUM(J35:J37)</f>
        <v>1153982</v>
      </c>
      <c r="K38" s="53">
        <f>SUM(K35:K37)</f>
        <v>0</v>
      </c>
    </row>
    <row r="39" spans="1:11" ht="12.75">
      <c r="A39" s="201" t="s">
        <v>31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/>
      <c r="K39" s="7"/>
    </row>
    <row r="40" spans="1:11" ht="12.75">
      <c r="A40" s="201" t="s">
        <v>32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/>
      <c r="K40" s="7"/>
    </row>
    <row r="41" spans="1:11" ht="12.75">
      <c r="A41" s="201" t="s">
        <v>33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/>
      <c r="K41" s="7"/>
    </row>
    <row r="42" spans="1:11" ht="12.75">
      <c r="A42" s="201" t="s">
        <v>34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/>
      <c r="K42" s="7"/>
    </row>
    <row r="43" spans="1:11" ht="12.75">
      <c r="A43" s="201" t="s">
        <v>35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>
        <v>6600378</v>
      </c>
      <c r="K43" s="7">
        <v>816492</v>
      </c>
    </row>
    <row r="44" spans="1:11" ht="12.75">
      <c r="A44" s="204" t="s">
        <v>69</v>
      </c>
      <c r="B44" s="205"/>
      <c r="C44" s="205"/>
      <c r="D44" s="205"/>
      <c r="E44" s="205"/>
      <c r="F44" s="205"/>
      <c r="G44" s="205"/>
      <c r="H44" s="205"/>
      <c r="I44" s="1">
        <v>36</v>
      </c>
      <c r="J44" s="64">
        <f>SUM(J39:J43)</f>
        <v>6600378</v>
      </c>
      <c r="K44" s="53">
        <f>SUM(K39:K43)</f>
        <v>816492</v>
      </c>
    </row>
    <row r="45" spans="1:11" ht="12.75">
      <c r="A45" s="204" t="s">
        <v>17</v>
      </c>
      <c r="B45" s="205"/>
      <c r="C45" s="205"/>
      <c r="D45" s="205"/>
      <c r="E45" s="205"/>
      <c r="F45" s="205"/>
      <c r="G45" s="205"/>
      <c r="H45" s="205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4" t="s">
        <v>18</v>
      </c>
      <c r="B46" s="205"/>
      <c r="C46" s="205"/>
      <c r="D46" s="205"/>
      <c r="E46" s="205"/>
      <c r="F46" s="205"/>
      <c r="G46" s="205"/>
      <c r="H46" s="205"/>
      <c r="I46" s="1">
        <v>38</v>
      </c>
      <c r="J46" s="64">
        <f>IF(J44&gt;J38,J44-J38,0)</f>
        <v>5446396</v>
      </c>
      <c r="K46" s="53">
        <f>IF(K44&gt;K38,K44-K38,0)</f>
        <v>816492</v>
      </c>
    </row>
    <row r="47" spans="1:11" ht="12.75">
      <c r="A47" s="201" t="s">
        <v>70</v>
      </c>
      <c r="B47" s="202"/>
      <c r="C47" s="202"/>
      <c r="D47" s="202"/>
      <c r="E47" s="202"/>
      <c r="F47" s="202"/>
      <c r="G47" s="202"/>
      <c r="H47" s="202"/>
      <c r="I47" s="1">
        <v>39</v>
      </c>
      <c r="J47" s="64">
        <f>IF(J19-J20+J32-J33+J45-J46&gt;0,J19-J20+J32-J33+J45-J46,0)</f>
        <v>102486</v>
      </c>
      <c r="K47" s="53">
        <f>IF(K19-K20+K32-K33+K45-K46&gt;0,K19-K20+K32-K33+K45-K46,0)</f>
        <v>9748</v>
      </c>
    </row>
    <row r="48" spans="1:11" ht="12.75">
      <c r="A48" s="201" t="s">
        <v>71</v>
      </c>
      <c r="B48" s="202"/>
      <c r="C48" s="202"/>
      <c r="D48" s="202"/>
      <c r="E48" s="202"/>
      <c r="F48" s="202"/>
      <c r="G48" s="202"/>
      <c r="H48" s="202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1" t="s">
        <v>161</v>
      </c>
      <c r="B49" s="202"/>
      <c r="C49" s="202"/>
      <c r="D49" s="202"/>
      <c r="E49" s="202"/>
      <c r="F49" s="202"/>
      <c r="G49" s="202"/>
      <c r="H49" s="202"/>
      <c r="I49" s="1">
        <v>41</v>
      </c>
      <c r="J49" s="5">
        <v>4749</v>
      </c>
      <c r="K49" s="7">
        <v>12312</v>
      </c>
    </row>
    <row r="50" spans="1:11" ht="12.75">
      <c r="A50" s="201" t="s">
        <v>175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>
        <f>J47</f>
        <v>102486</v>
      </c>
      <c r="K50" s="7">
        <f>K47</f>
        <v>9748</v>
      </c>
    </row>
    <row r="51" spans="1:11" ht="12.75">
      <c r="A51" s="201" t="s">
        <v>176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>
        <f>J48</f>
        <v>0</v>
      </c>
      <c r="K51" s="7">
        <f>K48</f>
        <v>0</v>
      </c>
    </row>
    <row r="52" spans="1:11" ht="12.75">
      <c r="A52" s="207" t="s">
        <v>177</v>
      </c>
      <c r="B52" s="208"/>
      <c r="C52" s="208"/>
      <c r="D52" s="208"/>
      <c r="E52" s="208"/>
      <c r="F52" s="208"/>
      <c r="G52" s="208"/>
      <c r="H52" s="208"/>
      <c r="I52" s="4">
        <v>44</v>
      </c>
      <c r="J52" s="65">
        <f>J49+J50-J51</f>
        <v>107235</v>
      </c>
      <c r="K52" s="61">
        <f>K49+K50-K51</f>
        <v>22060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193" t="s">
        <v>156</v>
      </c>
      <c r="B6" s="194"/>
      <c r="C6" s="194"/>
      <c r="D6" s="194"/>
      <c r="E6" s="194"/>
      <c r="F6" s="194"/>
      <c r="G6" s="194"/>
      <c r="H6" s="194"/>
      <c r="I6" s="250"/>
      <c r="J6" s="250"/>
      <c r="K6" s="251"/>
    </row>
    <row r="7" spans="1:11" ht="12.75">
      <c r="A7" s="201" t="s">
        <v>199</v>
      </c>
      <c r="B7" s="202"/>
      <c r="C7" s="202"/>
      <c r="D7" s="202"/>
      <c r="E7" s="202"/>
      <c r="F7" s="202"/>
      <c r="G7" s="202"/>
      <c r="H7" s="202"/>
      <c r="I7" s="1">
        <v>1</v>
      </c>
      <c r="J7" s="5"/>
      <c r="K7" s="7"/>
    </row>
    <row r="8" spans="1:11" ht="12.75">
      <c r="A8" s="201" t="s">
        <v>119</v>
      </c>
      <c r="B8" s="202"/>
      <c r="C8" s="202"/>
      <c r="D8" s="202"/>
      <c r="E8" s="202"/>
      <c r="F8" s="202"/>
      <c r="G8" s="202"/>
      <c r="H8" s="202"/>
      <c r="I8" s="1">
        <v>2</v>
      </c>
      <c r="J8" s="5"/>
      <c r="K8" s="7"/>
    </row>
    <row r="9" spans="1:11" ht="12.75">
      <c r="A9" s="201" t="s">
        <v>120</v>
      </c>
      <c r="B9" s="202"/>
      <c r="C9" s="202"/>
      <c r="D9" s="202"/>
      <c r="E9" s="202"/>
      <c r="F9" s="202"/>
      <c r="G9" s="202"/>
      <c r="H9" s="202"/>
      <c r="I9" s="1">
        <v>3</v>
      </c>
      <c r="J9" s="5"/>
      <c r="K9" s="7"/>
    </row>
    <row r="10" spans="1:11" ht="12.75">
      <c r="A10" s="201" t="s">
        <v>121</v>
      </c>
      <c r="B10" s="202"/>
      <c r="C10" s="202"/>
      <c r="D10" s="202"/>
      <c r="E10" s="202"/>
      <c r="F10" s="202"/>
      <c r="G10" s="202"/>
      <c r="H10" s="202"/>
      <c r="I10" s="1">
        <v>4</v>
      </c>
      <c r="J10" s="5"/>
      <c r="K10" s="7"/>
    </row>
    <row r="11" spans="1:11" ht="12.75">
      <c r="A11" s="201" t="s">
        <v>122</v>
      </c>
      <c r="B11" s="202"/>
      <c r="C11" s="202"/>
      <c r="D11" s="202"/>
      <c r="E11" s="202"/>
      <c r="F11" s="202"/>
      <c r="G11" s="202"/>
      <c r="H11" s="202"/>
      <c r="I11" s="1">
        <v>5</v>
      </c>
      <c r="J11" s="5"/>
      <c r="K11" s="7"/>
    </row>
    <row r="12" spans="1:11" ht="12.75">
      <c r="A12" s="204" t="s">
        <v>198</v>
      </c>
      <c r="B12" s="205"/>
      <c r="C12" s="205"/>
      <c r="D12" s="205"/>
      <c r="E12" s="205"/>
      <c r="F12" s="205"/>
      <c r="G12" s="205"/>
      <c r="H12" s="205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1" t="s">
        <v>123</v>
      </c>
      <c r="B13" s="202"/>
      <c r="C13" s="202"/>
      <c r="D13" s="202"/>
      <c r="E13" s="202"/>
      <c r="F13" s="202"/>
      <c r="G13" s="202"/>
      <c r="H13" s="202"/>
      <c r="I13" s="1">
        <v>7</v>
      </c>
      <c r="J13" s="5"/>
      <c r="K13" s="7"/>
    </row>
    <row r="14" spans="1:11" ht="12.75">
      <c r="A14" s="201" t="s">
        <v>124</v>
      </c>
      <c r="B14" s="202"/>
      <c r="C14" s="202"/>
      <c r="D14" s="202"/>
      <c r="E14" s="202"/>
      <c r="F14" s="202"/>
      <c r="G14" s="202"/>
      <c r="H14" s="202"/>
      <c r="I14" s="1">
        <v>8</v>
      </c>
      <c r="J14" s="5"/>
      <c r="K14" s="7"/>
    </row>
    <row r="15" spans="1:11" ht="12.75">
      <c r="A15" s="201" t="s">
        <v>125</v>
      </c>
      <c r="B15" s="202"/>
      <c r="C15" s="202"/>
      <c r="D15" s="202"/>
      <c r="E15" s="202"/>
      <c r="F15" s="202"/>
      <c r="G15" s="202"/>
      <c r="H15" s="202"/>
      <c r="I15" s="1">
        <v>9</v>
      </c>
      <c r="J15" s="5"/>
      <c r="K15" s="7"/>
    </row>
    <row r="16" spans="1:11" ht="12.75">
      <c r="A16" s="201" t="s">
        <v>126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/>
      <c r="K16" s="7"/>
    </row>
    <row r="17" spans="1:11" ht="12.75">
      <c r="A17" s="201" t="s">
        <v>127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/>
      <c r="K17" s="7"/>
    </row>
    <row r="18" spans="1:11" ht="12.75">
      <c r="A18" s="201" t="s">
        <v>128</v>
      </c>
      <c r="B18" s="202"/>
      <c r="C18" s="202"/>
      <c r="D18" s="202"/>
      <c r="E18" s="202"/>
      <c r="F18" s="202"/>
      <c r="G18" s="202"/>
      <c r="H18" s="202"/>
      <c r="I18" s="1">
        <v>12</v>
      </c>
      <c r="J18" s="5"/>
      <c r="K18" s="7"/>
    </row>
    <row r="19" spans="1:11" ht="12.75">
      <c r="A19" s="204" t="s">
        <v>47</v>
      </c>
      <c r="B19" s="205"/>
      <c r="C19" s="205"/>
      <c r="D19" s="205"/>
      <c r="E19" s="205"/>
      <c r="F19" s="205"/>
      <c r="G19" s="205"/>
      <c r="H19" s="205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4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6" t="s">
        <v>109</v>
      </c>
      <c r="B21" s="259"/>
      <c r="C21" s="259"/>
      <c r="D21" s="259"/>
      <c r="E21" s="259"/>
      <c r="F21" s="259"/>
      <c r="G21" s="259"/>
      <c r="H21" s="26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3" t="s">
        <v>159</v>
      </c>
      <c r="B22" s="194"/>
      <c r="C22" s="194"/>
      <c r="D22" s="194"/>
      <c r="E22" s="194"/>
      <c r="F22" s="194"/>
      <c r="G22" s="194"/>
      <c r="H22" s="194"/>
      <c r="I22" s="250"/>
      <c r="J22" s="250"/>
      <c r="K22" s="251"/>
    </row>
    <row r="23" spans="1:11" ht="12.75">
      <c r="A23" s="201" t="s">
        <v>165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/>
      <c r="K23" s="7"/>
    </row>
    <row r="24" spans="1:11" ht="12.75">
      <c r="A24" s="201" t="s">
        <v>166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/>
      <c r="K24" s="7"/>
    </row>
    <row r="25" spans="1:11" ht="12.75">
      <c r="A25" s="201" t="s">
        <v>321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/>
      <c r="K25" s="7"/>
    </row>
    <row r="26" spans="1:11" ht="12.75">
      <c r="A26" s="201" t="s">
        <v>322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/>
      <c r="K26" s="7"/>
    </row>
    <row r="27" spans="1:11" ht="12.75">
      <c r="A27" s="201" t="s">
        <v>167</v>
      </c>
      <c r="B27" s="202"/>
      <c r="C27" s="202"/>
      <c r="D27" s="202"/>
      <c r="E27" s="202"/>
      <c r="F27" s="202"/>
      <c r="G27" s="202"/>
      <c r="H27" s="202"/>
      <c r="I27" s="1">
        <v>20</v>
      </c>
      <c r="J27" s="5"/>
      <c r="K27" s="7"/>
    </row>
    <row r="28" spans="1:11" ht="12.75">
      <c r="A28" s="204" t="s">
        <v>114</v>
      </c>
      <c r="B28" s="205"/>
      <c r="C28" s="205"/>
      <c r="D28" s="205"/>
      <c r="E28" s="205"/>
      <c r="F28" s="205"/>
      <c r="G28" s="205"/>
      <c r="H28" s="205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1" t="s">
        <v>2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/>
      <c r="K29" s="7"/>
    </row>
    <row r="30" spans="1:11" ht="12.75">
      <c r="A30" s="201" t="s">
        <v>3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/>
      <c r="K30" s="7"/>
    </row>
    <row r="31" spans="1:11" ht="12.75">
      <c r="A31" s="201" t="s">
        <v>4</v>
      </c>
      <c r="B31" s="202"/>
      <c r="C31" s="202"/>
      <c r="D31" s="202"/>
      <c r="E31" s="202"/>
      <c r="F31" s="202"/>
      <c r="G31" s="202"/>
      <c r="H31" s="202"/>
      <c r="I31" s="1">
        <v>24</v>
      </c>
      <c r="J31" s="5"/>
      <c r="K31" s="7"/>
    </row>
    <row r="32" spans="1:11" ht="12.75">
      <c r="A32" s="204" t="s">
        <v>48</v>
      </c>
      <c r="B32" s="205"/>
      <c r="C32" s="205"/>
      <c r="D32" s="205"/>
      <c r="E32" s="205"/>
      <c r="F32" s="205"/>
      <c r="G32" s="205"/>
      <c r="H32" s="205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4" t="s">
        <v>110</v>
      </c>
      <c r="B33" s="205"/>
      <c r="C33" s="205"/>
      <c r="D33" s="205"/>
      <c r="E33" s="205"/>
      <c r="F33" s="205"/>
      <c r="G33" s="205"/>
      <c r="H33" s="205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4" t="s">
        <v>111</v>
      </c>
      <c r="B34" s="205"/>
      <c r="C34" s="205"/>
      <c r="D34" s="205"/>
      <c r="E34" s="205"/>
      <c r="F34" s="205"/>
      <c r="G34" s="205"/>
      <c r="H34" s="205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3" t="s">
        <v>160</v>
      </c>
      <c r="B35" s="194"/>
      <c r="C35" s="194"/>
      <c r="D35" s="194"/>
      <c r="E35" s="194"/>
      <c r="F35" s="194"/>
      <c r="G35" s="194"/>
      <c r="H35" s="194"/>
      <c r="I35" s="250">
        <v>0</v>
      </c>
      <c r="J35" s="250"/>
      <c r="K35" s="251"/>
    </row>
    <row r="36" spans="1:11" ht="12.75">
      <c r="A36" s="201" t="s">
        <v>174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/>
      <c r="K36" s="7"/>
    </row>
    <row r="37" spans="1:11" ht="12.75">
      <c r="A37" s="201" t="s">
        <v>29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/>
      <c r="K37" s="7"/>
    </row>
    <row r="38" spans="1:11" ht="12.75">
      <c r="A38" s="201" t="s">
        <v>30</v>
      </c>
      <c r="B38" s="202"/>
      <c r="C38" s="202"/>
      <c r="D38" s="202"/>
      <c r="E38" s="202"/>
      <c r="F38" s="202"/>
      <c r="G38" s="202"/>
      <c r="H38" s="202"/>
      <c r="I38" s="1">
        <v>30</v>
      </c>
      <c r="J38" s="5"/>
      <c r="K38" s="7"/>
    </row>
    <row r="39" spans="1:11" ht="12.75">
      <c r="A39" s="204" t="s">
        <v>49</v>
      </c>
      <c r="B39" s="205"/>
      <c r="C39" s="205"/>
      <c r="D39" s="205"/>
      <c r="E39" s="205"/>
      <c r="F39" s="205"/>
      <c r="G39" s="205"/>
      <c r="H39" s="205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1" t="s">
        <v>31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/>
      <c r="K40" s="7"/>
    </row>
    <row r="41" spans="1:11" ht="12.75">
      <c r="A41" s="201" t="s">
        <v>32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/>
      <c r="K41" s="7"/>
    </row>
    <row r="42" spans="1:11" ht="12.75">
      <c r="A42" s="201" t="s">
        <v>33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/>
      <c r="K42" s="7"/>
    </row>
    <row r="43" spans="1:11" ht="12.75">
      <c r="A43" s="201" t="s">
        <v>34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/>
      <c r="K43" s="7"/>
    </row>
    <row r="44" spans="1:11" ht="12.75">
      <c r="A44" s="201" t="s">
        <v>35</v>
      </c>
      <c r="B44" s="202"/>
      <c r="C44" s="202"/>
      <c r="D44" s="202"/>
      <c r="E44" s="202"/>
      <c r="F44" s="202"/>
      <c r="G44" s="202"/>
      <c r="H44" s="202"/>
      <c r="I44" s="1">
        <v>36</v>
      </c>
      <c r="J44" s="5"/>
      <c r="K44" s="7"/>
    </row>
    <row r="45" spans="1:11" ht="12.75">
      <c r="A45" s="204" t="s">
        <v>148</v>
      </c>
      <c r="B45" s="205"/>
      <c r="C45" s="205"/>
      <c r="D45" s="205"/>
      <c r="E45" s="205"/>
      <c r="F45" s="205"/>
      <c r="G45" s="205"/>
      <c r="H45" s="205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4" t="s">
        <v>162</v>
      </c>
      <c r="B46" s="205"/>
      <c r="C46" s="205"/>
      <c r="D46" s="205"/>
      <c r="E46" s="205"/>
      <c r="F46" s="205"/>
      <c r="G46" s="205"/>
      <c r="H46" s="205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4" t="s">
        <v>163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4" t="s">
        <v>149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4" t="s">
        <v>15</v>
      </c>
      <c r="B49" s="205"/>
      <c r="C49" s="205"/>
      <c r="D49" s="205"/>
      <c r="E49" s="205"/>
      <c r="F49" s="205"/>
      <c r="G49" s="205"/>
      <c r="H49" s="205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4" t="s">
        <v>161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175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ht="12.75">
      <c r="A52" s="204" t="s">
        <v>176</v>
      </c>
      <c r="B52" s="205"/>
      <c r="C52" s="205"/>
      <c r="D52" s="205"/>
      <c r="E52" s="205"/>
      <c r="F52" s="205"/>
      <c r="G52" s="205"/>
      <c r="H52" s="205"/>
      <c r="I52" s="1">
        <v>44</v>
      </c>
      <c r="J52" s="5"/>
      <c r="K52" s="7"/>
    </row>
    <row r="53" spans="1:11" ht="12.75">
      <c r="A53" s="216" t="s">
        <v>177</v>
      </c>
      <c r="B53" s="217"/>
      <c r="C53" s="217"/>
      <c r="D53" s="217"/>
      <c r="E53" s="217"/>
      <c r="F53" s="217"/>
      <c r="G53" s="217"/>
      <c r="H53" s="21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6" width="9.140625" style="76" customWidth="1"/>
    <col min="7" max="7" width="7.7109375" style="76" customWidth="1"/>
    <col min="8" max="8" width="7.140625" style="76" customWidth="1"/>
    <col min="9" max="16384" width="9.140625" style="76" customWidth="1"/>
  </cols>
  <sheetData>
    <row r="1" spans="1:12" ht="12.75">
      <c r="A1" s="281" t="s">
        <v>281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5"/>
    </row>
    <row r="2" spans="1:12" ht="15.75">
      <c r="A2" s="42"/>
      <c r="B2" s="74"/>
      <c r="C2" s="266" t="s">
        <v>282</v>
      </c>
      <c r="D2" s="266"/>
      <c r="E2" s="77">
        <v>41640</v>
      </c>
      <c r="F2" s="43" t="s">
        <v>250</v>
      </c>
      <c r="G2" s="267">
        <v>41820</v>
      </c>
      <c r="H2" s="268"/>
      <c r="I2" s="74"/>
      <c r="J2" s="74"/>
      <c r="K2" s="74"/>
      <c r="L2" s="78"/>
    </row>
    <row r="3" spans="1:11" ht="23.25">
      <c r="A3" s="269" t="s">
        <v>59</v>
      </c>
      <c r="B3" s="269"/>
      <c r="C3" s="269"/>
      <c r="D3" s="269"/>
      <c r="E3" s="269"/>
      <c r="F3" s="269"/>
      <c r="G3" s="269"/>
      <c r="H3" s="269"/>
      <c r="I3" s="81" t="s">
        <v>305</v>
      </c>
      <c r="J3" s="82" t="s">
        <v>150</v>
      </c>
      <c r="K3" s="82" t="s">
        <v>151</v>
      </c>
    </row>
    <row r="4" spans="1:11" ht="12.75">
      <c r="A4" s="270">
        <v>1</v>
      </c>
      <c r="B4" s="270"/>
      <c r="C4" s="270"/>
      <c r="D4" s="270"/>
      <c r="E4" s="270"/>
      <c r="F4" s="270"/>
      <c r="G4" s="270"/>
      <c r="H4" s="270"/>
      <c r="I4" s="84">
        <v>2</v>
      </c>
      <c r="J4" s="83" t="s">
        <v>283</v>
      </c>
      <c r="K4" s="83" t="s">
        <v>284</v>
      </c>
    </row>
    <row r="5" spans="1:11" ht="12.75">
      <c r="A5" s="271" t="s">
        <v>285</v>
      </c>
      <c r="B5" s="272"/>
      <c r="C5" s="272"/>
      <c r="D5" s="272"/>
      <c r="E5" s="272"/>
      <c r="F5" s="272"/>
      <c r="G5" s="272"/>
      <c r="H5" s="272"/>
      <c r="I5" s="44">
        <v>1</v>
      </c>
      <c r="J5" s="45">
        <v>94043110</v>
      </c>
      <c r="K5" s="45">
        <v>94043110</v>
      </c>
    </row>
    <row r="6" spans="1:11" ht="12.75">
      <c r="A6" s="271" t="s">
        <v>286</v>
      </c>
      <c r="B6" s="272"/>
      <c r="C6" s="272"/>
      <c r="D6" s="272"/>
      <c r="E6" s="272"/>
      <c r="F6" s="272"/>
      <c r="G6" s="272"/>
      <c r="H6" s="272"/>
      <c r="I6" s="44">
        <v>2</v>
      </c>
      <c r="J6" s="46">
        <v>14854</v>
      </c>
      <c r="K6" s="46">
        <v>14854</v>
      </c>
    </row>
    <row r="7" spans="1:11" ht="12.75">
      <c r="A7" s="271" t="s">
        <v>287</v>
      </c>
      <c r="B7" s="272"/>
      <c r="C7" s="272"/>
      <c r="D7" s="272"/>
      <c r="E7" s="272"/>
      <c r="F7" s="272"/>
      <c r="G7" s="272"/>
      <c r="H7" s="272"/>
      <c r="I7" s="44">
        <v>3</v>
      </c>
      <c r="J7" s="46"/>
      <c r="K7" s="46"/>
    </row>
    <row r="8" spans="1:11" ht="12.75">
      <c r="A8" s="271" t="s">
        <v>288</v>
      </c>
      <c r="B8" s="272"/>
      <c r="C8" s="272"/>
      <c r="D8" s="272"/>
      <c r="E8" s="272"/>
      <c r="F8" s="272"/>
      <c r="G8" s="272"/>
      <c r="H8" s="272"/>
      <c r="I8" s="44">
        <v>4</v>
      </c>
      <c r="J8" s="46">
        <v>-62094512</v>
      </c>
      <c r="K8" s="46">
        <v>-66302938</v>
      </c>
    </row>
    <row r="9" spans="1:11" ht="12.75">
      <c r="A9" s="271" t="s">
        <v>289</v>
      </c>
      <c r="B9" s="272"/>
      <c r="C9" s="272"/>
      <c r="D9" s="272"/>
      <c r="E9" s="272"/>
      <c r="F9" s="272"/>
      <c r="G9" s="272"/>
      <c r="H9" s="272"/>
      <c r="I9" s="44">
        <v>5</v>
      </c>
      <c r="J9" s="46">
        <v>-2249832</v>
      </c>
      <c r="K9" s="46">
        <v>-133153</v>
      </c>
    </row>
    <row r="10" spans="1:11" ht="12.75">
      <c r="A10" s="271" t="s">
        <v>290</v>
      </c>
      <c r="B10" s="272"/>
      <c r="C10" s="272"/>
      <c r="D10" s="272"/>
      <c r="E10" s="272"/>
      <c r="F10" s="272"/>
      <c r="G10" s="272"/>
      <c r="H10" s="272"/>
      <c r="I10" s="44">
        <v>6</v>
      </c>
      <c r="J10" s="46"/>
      <c r="K10" s="46"/>
    </row>
    <row r="11" spans="1:11" ht="12.75">
      <c r="A11" s="271" t="s">
        <v>291</v>
      </c>
      <c r="B11" s="272"/>
      <c r="C11" s="272"/>
      <c r="D11" s="272"/>
      <c r="E11" s="272"/>
      <c r="F11" s="272"/>
      <c r="G11" s="272"/>
      <c r="H11" s="272"/>
      <c r="I11" s="44">
        <v>7</v>
      </c>
      <c r="J11" s="46"/>
      <c r="K11" s="46"/>
    </row>
    <row r="12" spans="1:11" ht="12.75">
      <c r="A12" s="271" t="s">
        <v>292</v>
      </c>
      <c r="B12" s="272"/>
      <c r="C12" s="272"/>
      <c r="D12" s="272"/>
      <c r="E12" s="272"/>
      <c r="F12" s="272"/>
      <c r="G12" s="272"/>
      <c r="H12" s="272"/>
      <c r="I12" s="44">
        <v>8</v>
      </c>
      <c r="J12" s="46"/>
      <c r="K12" s="46"/>
    </row>
    <row r="13" spans="1:11" ht="12.75">
      <c r="A13" s="271" t="s">
        <v>293</v>
      </c>
      <c r="B13" s="272"/>
      <c r="C13" s="272"/>
      <c r="D13" s="272"/>
      <c r="E13" s="272"/>
      <c r="F13" s="272"/>
      <c r="G13" s="272"/>
      <c r="H13" s="272"/>
      <c r="I13" s="44">
        <v>9</v>
      </c>
      <c r="J13" s="46"/>
      <c r="K13" s="46"/>
    </row>
    <row r="14" spans="1:11" ht="12.75">
      <c r="A14" s="273" t="s">
        <v>294</v>
      </c>
      <c r="B14" s="274"/>
      <c r="C14" s="274"/>
      <c r="D14" s="274"/>
      <c r="E14" s="274"/>
      <c r="F14" s="274"/>
      <c r="G14" s="274"/>
      <c r="H14" s="274"/>
      <c r="I14" s="44">
        <v>10</v>
      </c>
      <c r="J14" s="79">
        <f>SUM(J5:J13)</f>
        <v>29713620</v>
      </c>
      <c r="K14" s="79">
        <f>SUM(K5:K13)</f>
        <v>27621873</v>
      </c>
    </row>
    <row r="15" spans="1:11" ht="12.75">
      <c r="A15" s="271" t="s">
        <v>295</v>
      </c>
      <c r="B15" s="272"/>
      <c r="C15" s="272"/>
      <c r="D15" s="272"/>
      <c r="E15" s="272"/>
      <c r="F15" s="272"/>
      <c r="G15" s="272"/>
      <c r="H15" s="272"/>
      <c r="I15" s="44">
        <v>11</v>
      </c>
      <c r="J15" s="46"/>
      <c r="K15" s="46"/>
    </row>
    <row r="16" spans="1:11" ht="12.75">
      <c r="A16" s="271" t="s">
        <v>296</v>
      </c>
      <c r="B16" s="272"/>
      <c r="C16" s="272"/>
      <c r="D16" s="272"/>
      <c r="E16" s="272"/>
      <c r="F16" s="272"/>
      <c r="G16" s="272"/>
      <c r="H16" s="272"/>
      <c r="I16" s="44">
        <v>12</v>
      </c>
      <c r="J16" s="46"/>
      <c r="K16" s="46"/>
    </row>
    <row r="17" spans="1:11" ht="12.75">
      <c r="A17" s="271" t="s">
        <v>297</v>
      </c>
      <c r="B17" s="272"/>
      <c r="C17" s="272"/>
      <c r="D17" s="272"/>
      <c r="E17" s="272"/>
      <c r="F17" s="272"/>
      <c r="G17" s="272"/>
      <c r="H17" s="272"/>
      <c r="I17" s="44">
        <v>13</v>
      </c>
      <c r="J17" s="46"/>
      <c r="K17" s="46"/>
    </row>
    <row r="18" spans="1:11" ht="12.75">
      <c r="A18" s="271" t="s">
        <v>298</v>
      </c>
      <c r="B18" s="272"/>
      <c r="C18" s="272"/>
      <c r="D18" s="272"/>
      <c r="E18" s="272"/>
      <c r="F18" s="272"/>
      <c r="G18" s="272"/>
      <c r="H18" s="272"/>
      <c r="I18" s="44">
        <v>14</v>
      </c>
      <c r="J18" s="46"/>
      <c r="K18" s="46"/>
    </row>
    <row r="19" spans="1:11" ht="12.75">
      <c r="A19" s="271" t="s">
        <v>299</v>
      </c>
      <c r="B19" s="272"/>
      <c r="C19" s="272"/>
      <c r="D19" s="272"/>
      <c r="E19" s="272"/>
      <c r="F19" s="272"/>
      <c r="G19" s="272"/>
      <c r="H19" s="272"/>
      <c r="I19" s="44">
        <v>15</v>
      </c>
      <c r="J19" s="46"/>
      <c r="K19" s="46"/>
    </row>
    <row r="20" spans="1:11" ht="12.75">
      <c r="A20" s="271" t="s">
        <v>300</v>
      </c>
      <c r="B20" s="272"/>
      <c r="C20" s="272"/>
      <c r="D20" s="272"/>
      <c r="E20" s="272"/>
      <c r="F20" s="272"/>
      <c r="G20" s="272"/>
      <c r="H20" s="272"/>
      <c r="I20" s="44">
        <v>16</v>
      </c>
      <c r="J20" s="46"/>
      <c r="K20" s="46"/>
    </row>
    <row r="21" spans="1:11" ht="12.75">
      <c r="A21" s="273" t="s">
        <v>301</v>
      </c>
      <c r="B21" s="274"/>
      <c r="C21" s="274"/>
      <c r="D21" s="274"/>
      <c r="E21" s="274"/>
      <c r="F21" s="274"/>
      <c r="G21" s="274"/>
      <c r="H21" s="274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5" t="s">
        <v>302</v>
      </c>
      <c r="B23" s="276"/>
      <c r="C23" s="276"/>
      <c r="D23" s="276"/>
      <c r="E23" s="276"/>
      <c r="F23" s="276"/>
      <c r="G23" s="276"/>
      <c r="H23" s="276"/>
      <c r="I23" s="47">
        <v>18</v>
      </c>
      <c r="J23" s="45"/>
      <c r="K23" s="45"/>
    </row>
    <row r="24" spans="1:11" ht="17.25" customHeight="1">
      <c r="A24" s="277" t="s">
        <v>303</v>
      </c>
      <c r="B24" s="278"/>
      <c r="C24" s="278"/>
      <c r="D24" s="278"/>
      <c r="E24" s="278"/>
      <c r="F24" s="278"/>
      <c r="G24" s="278"/>
      <c r="H24" s="278"/>
      <c r="I24" s="48">
        <v>19</v>
      </c>
      <c r="J24" s="80"/>
      <c r="K24" s="80"/>
    </row>
    <row r="25" spans="1:11" ht="30" customHeight="1">
      <c r="A25" s="279" t="s">
        <v>304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7" t="s">
        <v>280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8" t="s">
        <v>316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2014-07-24T08:18:41Z</cp:lastPrinted>
  <dcterms:created xsi:type="dcterms:W3CDTF">2008-10-17T11:51:54Z</dcterms:created>
  <dcterms:modified xsi:type="dcterms:W3CDTF">2014-07-24T09:38:06Z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