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<sst xmlns="http://schemas.openxmlformats.org/spreadsheetml/2006/main" count="394" uniqueCount="343">
  <si>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</si>
  <si>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</si>
  <si>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</si>
  <si>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</si>
  <si>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</si>
  <si>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</si>
  <si>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</si>
  <si>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</si>
  <si>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</si>
  <si>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</si>
  <si>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</si>
  <si>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</si>
  <si>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</si>
  <si>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</si>
  <si>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</si>
  <si>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</si>
  <si>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</si>
  <si>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</si>
  <si>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</si>
  <si>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</si>
  <si>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</si>
  <si>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</si>
  <si>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</si>
  <si>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</si>
  <si>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</si>
  <si>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</si>
  <si>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</si>
  <si>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</si>
  <si>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</si>
  <si>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</si>
  <si>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</si>
  <si>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</si>
  <si>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</si>
  <si>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</si>
  <si>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</si>
  <si>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</si>
  <si>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</si>
  <si>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</si>
  <si>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</si>
  <si>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</si>
  <si>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</si>
  <si>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</si>
  <si>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</si>
  <si>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</si>
  <si>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</si>
  <si>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</si>
  <si>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</si>
  <si>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</si>
  <si>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</si>
  <si>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</si>
  <si>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</si>
  <si>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</si>
  <si>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</si>
  <si>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</si>
  <si>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</si>
  <si>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</si>
  <si>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</si>
  <si>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</si>
  <si>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</si>
  <si>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</si>
  <si>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</si>
  <si>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</si>
  <si>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</si>
  <si>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</si>
  <si>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</si>
  <si>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</si>
  <si>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</si>
  <si>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</si>
  <si>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</si>
  <si>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</si>
  <si>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</si>
  <si>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</si>
  <si>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</si>
  <si>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</si>
  <si>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</si>
  <si>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</si>
  <si>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</si>
  <si>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</si>
  <si>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</si>
  <si>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</si>
  <si>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</si>
  <si>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</si>
  <si>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</si>
  <si>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</si>
  <si>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</si>
  <si>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</si>
  <si>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</si>
  <si>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</si>
  <si>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</si>
  <si>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</si>
  <si>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</si>
  <si>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</si>
  <si>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</si>
  <si>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</si>
  <si>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</si>
  <si>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</si>
  <si>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</si>
  <si>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</si>
  <si>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</si>
  <si>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</si>
  <si>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</si>
  <si>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</si>
  <si>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</si>
  <si>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</si>
  <si>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</si>
  <si>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</si>
  <si>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</si>
  <si>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</si>
  <si>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</si>
  <si>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</si>
  <si>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</si>
  <si>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</si>
  <si>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</si>
  <si>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</si>
  <si>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</si>
  <si>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</si>
  <si>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</si>
  <si>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</si>
  <si>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</si>
  <si>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</si>
  <si>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</si>
  <si>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</si>
  <si>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</si>
  <si>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</si>
  <si>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</si>
  <si>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</si>
  <si>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</si>
  <si>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</si>
  <si>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</si>
  <si>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</si>
  <si>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</si>
  <si>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</si>
  <si>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</si>
  <si>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</si>
  <si>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</si>
  <si>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</si>
  <si>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</si>
  <si>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</si>
  <si>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</si>
  <si>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</si>
  <si>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</si>
  <si>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</si>
  <si>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</si>
  <si>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</si>
  <si>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</si>
  <si>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</si>
  <si>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</si>
  <si>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</si>
  <si>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</si>
  <si>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</si>
  <si>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</si>
  <si>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</si>
  <si>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</si>
  <si>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</si>
  <si>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</si>
  <si>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</si>
  <si>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</si>
  <si>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</si>
  <si>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</si>
  <si>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</si>
  <si>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</si>
  <si>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</si>
  <si>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</si>
  <si>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</si>
  <si>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</si>
  <si>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</si>
  <si>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</si>
  <si>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</si>
  <si>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</si>
  <si>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</si>
  <si>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</si>
  <si>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</si>
  <si>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</si>
  <si>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</si>
  <si>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</si>
  <si>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</si>
  <si>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</si>
  <si>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</si>
  <si>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</si>
  <si>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</si>
  <si>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</si>
  <si>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</si>
  <si>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</si>
  <si>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</si>
  <si>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</si>
  <si>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</si>
  <si>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</si>
  <si>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</si>
  <si>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</si>
  <si>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</si>
  <si>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</si>
  <si>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</si>
  <si>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</si>
  <si>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</si>
  <si>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</si>
  <si>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</si>
  <si>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</si>
  <si>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</si>
  <si>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</si>
  <si>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</si>
  <si>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</si>
  <si>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</si>
  <si>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</si>
  <si>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</si>
  <si>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</si>
  <si>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</si>
  <si>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</si>
  <si>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</si>
  <si>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</si>
  <si>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</si>
  <si>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</si>
  <si>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</si>
  <si>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</si>
  <si>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</si>
  <si>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</si>
  <si>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</si>
  <si>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</si>
  <si>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</si>
  <si>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</si>
  <si>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</si>
  <si>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</si>
  <si>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</si>
  <si>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</si>
  <si>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</si>
  <si>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</si>
  <si>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</si>
  <si>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</si>
  <si>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</si>
  <si>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</si>
  <si>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</si>
  <si>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</si>
  <si>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</si>
  <si>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</si>
  <si>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</si>
  <si>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</si>
  <si>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</si>
  <si>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</si>
  <si>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</si>
  <si>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</si>
  <si>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</si>
  <si>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</si>
  <si>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</si>
  <si>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</si>
  <si>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</si>
  <si>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</si>
  <si>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</si>
  <si>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</si>
  <si>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</si>
  <si>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</si>
  <si>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</si>
  <si>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</si>
  <si>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</si>
  <si>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</si>
  <si>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</si>
  <si>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</si>
  <si>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</si>
  <si>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</si>
  <si>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</si>
  <si>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</si>
  <si>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</si>
  <si>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</si>
  <si>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</si>
  <si>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</si>
  <si>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</si>
  <si>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</si>
  <si>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</si>
  <si>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</si>
  <si>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</si>
  <si>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</si>
  <si>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</si>
  <si>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</si>
  <si>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</si>
  <si>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</si>
  <si>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</si>
  <si>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</si>
  <si>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</si>
  <si>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</si>
  <si>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</si>
  <si>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</si>
  <si>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</si>
  <si>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</si>
  <si>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</si>
  <si>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</si>
  <si>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</si>
  <si>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</si>
  <si>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</si>
  <si>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</si>
  <si>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</si>
  <si>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</si>
  <si>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</si>
  <si>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</si>
  <si>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</si>
  <si>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</si>
  <si>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</si>
  <si>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</si>
  <si>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</si>
  <si>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</si>
  <si>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</si>
  <si>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</si>
  <si>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</si>
  <si>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</si>
  <si>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</si>
  <si>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</si>
  <si>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</si>
  <si>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</si>
  <si>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</si>
  <si>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</si>
  <si>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</si>
  <si>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</si>
  <si>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</si>
  <si>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</si>
  <si>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</si>
  <si>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</si>
  <si>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</si>
  <si>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</si>
  <si>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</si>
  <si>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</si>
  <si>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</si>
  <si>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</si>
  <si>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</si>
  <si>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</si>
  <si>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</si>
  <si>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</si>
  <si>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</si>
  <si>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</si>
  <si>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</si>
  <si>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</si>
  <si>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</si>
  <si>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</si>
  <si>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</si>
  <si>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</si>
  <si>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</si>
  <si>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NE</t>
  </si>
  <si>
    <t>Bilan Sandra</t>
  </si>
  <si>
    <t>022 571 227</t>
  </si>
  <si>
    <t>022 571 142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</si>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</sst>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55" fillId="0" borderId="10" xfId="0" applyNumberFormat="1" applyFont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0" t="s">
        <v>249</v>
      </c>
      <c r="B2" s="181"/>
      <c r="C2" s="181"/>
      <c r="D2" s="182"/>
      <c r="E2" s="120">
        <v>41640</v>
      </c>
      <c r="F2" s="12"/>
      <c r="G2" s="13" t="s">
        <v>250</v>
      </c>
      <c r="H2" s="120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3" t="s">
        <v>317</v>
      </c>
      <c r="B4" s="184"/>
      <c r="C4" s="184"/>
      <c r="D4" s="184"/>
      <c r="E4" s="184"/>
      <c r="F4" s="184"/>
      <c r="G4" s="184"/>
      <c r="H4" s="184"/>
      <c r="I4" s="185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6" t="s">
        <v>251</v>
      </c>
      <c r="B6" s="137"/>
      <c r="C6" s="151" t="s">
        <v>323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6" t="s">
        <v>252</v>
      </c>
      <c r="B8" s="187"/>
      <c r="C8" s="151" t="s">
        <v>324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1" t="s">
        <v>253</v>
      </c>
      <c r="B10" s="178"/>
      <c r="C10" s="151" t="s">
        <v>325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79"/>
      <c r="B11" s="178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6" t="s">
        <v>254</v>
      </c>
      <c r="B12" s="137"/>
      <c r="C12" s="153" t="s">
        <v>326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6" t="s">
        <v>255</v>
      </c>
      <c r="B14" s="137"/>
      <c r="C14" s="176">
        <v>21465</v>
      </c>
      <c r="D14" s="177"/>
      <c r="E14" s="16"/>
      <c r="F14" s="153" t="s">
        <v>327</v>
      </c>
      <c r="G14" s="159"/>
      <c r="H14" s="159"/>
      <c r="I14" s="16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6" t="s">
        <v>256</v>
      </c>
      <c r="B16" s="137"/>
      <c r="C16" s="153" t="s">
        <v>328</v>
      </c>
      <c r="D16" s="159"/>
      <c r="E16" s="159"/>
      <c r="F16" s="159"/>
      <c r="G16" s="159"/>
      <c r="H16" s="159"/>
      <c r="I16" s="160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6" t="s">
        <v>257</v>
      </c>
      <c r="B18" s="137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6" t="s">
        <v>258</v>
      </c>
      <c r="B20" s="137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6" t="s">
        <v>259</v>
      </c>
      <c r="B22" s="137"/>
      <c r="C22" s="121">
        <v>171</v>
      </c>
      <c r="D22" s="153" t="s">
        <v>327</v>
      </c>
      <c r="E22" s="159"/>
      <c r="F22" s="160"/>
      <c r="G22" s="136"/>
      <c r="H22" s="16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6" t="s">
        <v>260</v>
      </c>
      <c r="B24" s="137"/>
      <c r="C24" s="121">
        <v>17</v>
      </c>
      <c r="D24" s="153"/>
      <c r="E24" s="159"/>
      <c r="F24" s="159"/>
      <c r="G24" s="160"/>
      <c r="H24" s="51" t="s">
        <v>261</v>
      </c>
      <c r="I24" s="122">
        <v>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6" t="s">
        <v>262</v>
      </c>
      <c r="B26" s="137"/>
      <c r="C26" s="123" t="s">
        <v>332</v>
      </c>
      <c r="D26" s="25"/>
      <c r="E26" s="33"/>
      <c r="F26" s="24"/>
      <c r="G26" s="164" t="s">
        <v>263</v>
      </c>
      <c r="H26" s="165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1"/>
      <c r="B30" s="154"/>
      <c r="C30" s="154"/>
      <c r="D30" s="155"/>
      <c r="E30" s="161"/>
      <c r="F30" s="154"/>
      <c r="G30" s="154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62"/>
      <c r="E31" s="162"/>
      <c r="F31" s="162"/>
      <c r="G31" s="163"/>
      <c r="H31" s="16"/>
      <c r="I31" s="101"/>
      <c r="J31" s="10"/>
      <c r="K31" s="10"/>
      <c r="L31" s="10"/>
    </row>
    <row r="32" spans="1:12" ht="12.75">
      <c r="A32" s="161"/>
      <c r="B32" s="154"/>
      <c r="C32" s="154"/>
      <c r="D32" s="155"/>
      <c r="E32" s="161"/>
      <c r="F32" s="154"/>
      <c r="G32" s="154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1"/>
      <c r="B34" s="154"/>
      <c r="C34" s="154"/>
      <c r="D34" s="155"/>
      <c r="E34" s="161"/>
      <c r="F34" s="154"/>
      <c r="G34" s="154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1"/>
      <c r="B36" s="154"/>
      <c r="C36" s="154"/>
      <c r="D36" s="155"/>
      <c r="E36" s="161"/>
      <c r="F36" s="154"/>
      <c r="G36" s="154"/>
      <c r="H36" s="151"/>
      <c r="I36" s="152"/>
      <c r="J36" s="10"/>
      <c r="K36" s="10"/>
      <c r="L36" s="10"/>
    </row>
    <row r="37" spans="1:12" ht="12.75">
      <c r="A37" s="103"/>
      <c r="B37" s="30"/>
      <c r="C37" s="156"/>
      <c r="D37" s="157"/>
      <c r="E37" s="16"/>
      <c r="F37" s="156"/>
      <c r="G37" s="157"/>
      <c r="H37" s="16"/>
      <c r="I37" s="95"/>
      <c r="J37" s="10"/>
      <c r="K37" s="10"/>
      <c r="L37" s="10"/>
    </row>
    <row r="38" spans="1:12" ht="12.75">
      <c r="A38" s="161"/>
      <c r="B38" s="154"/>
      <c r="C38" s="154"/>
      <c r="D38" s="155"/>
      <c r="E38" s="161"/>
      <c r="F38" s="154"/>
      <c r="G38" s="154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1"/>
      <c r="B40" s="154"/>
      <c r="C40" s="154"/>
      <c r="D40" s="155"/>
      <c r="E40" s="161"/>
      <c r="F40" s="154"/>
      <c r="G40" s="154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1" t="s">
        <v>267</v>
      </c>
      <c r="B44" s="132"/>
      <c r="C44" s="151"/>
      <c r="D44" s="152"/>
      <c r="E44" s="26"/>
      <c r="F44" s="153"/>
      <c r="G44" s="154"/>
      <c r="H44" s="154"/>
      <c r="I44" s="155"/>
      <c r="J44" s="10"/>
      <c r="K44" s="10"/>
      <c r="L44" s="10"/>
    </row>
    <row r="45" spans="1:12" ht="12.75">
      <c r="A45" s="103"/>
      <c r="B45" s="30"/>
      <c r="C45" s="156"/>
      <c r="D45" s="157"/>
      <c r="E45" s="16"/>
      <c r="F45" s="156"/>
      <c r="G45" s="158"/>
      <c r="H45" s="35"/>
      <c r="I45" s="107"/>
      <c r="J45" s="10"/>
      <c r="K45" s="10"/>
      <c r="L45" s="10"/>
    </row>
    <row r="46" spans="1:12" ht="12.75">
      <c r="A46" s="131" t="s">
        <v>268</v>
      </c>
      <c r="B46" s="132"/>
      <c r="C46" s="153" t="s">
        <v>333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1" t="s">
        <v>270</v>
      </c>
      <c r="B48" s="132"/>
      <c r="C48" s="138" t="s">
        <v>334</v>
      </c>
      <c r="D48" s="134"/>
      <c r="E48" s="135"/>
      <c r="F48" s="16"/>
      <c r="G48" s="51" t="s">
        <v>271</v>
      </c>
      <c r="H48" s="138" t="s">
        <v>335</v>
      </c>
      <c r="I48" s="13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1" t="s">
        <v>257</v>
      </c>
      <c r="B50" s="132"/>
      <c r="C50" s="133" t="s">
        <v>336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6" t="s">
        <v>272</v>
      </c>
      <c r="B52" s="137"/>
      <c r="C52" s="138" t="s">
        <v>340</v>
      </c>
      <c r="D52" s="134"/>
      <c r="E52" s="134"/>
      <c r="F52" s="134"/>
      <c r="G52" s="134"/>
      <c r="H52" s="134"/>
      <c r="I52" s="139"/>
      <c r="J52" s="10"/>
      <c r="K52" s="10"/>
      <c r="L52" s="10"/>
    </row>
    <row r="53" spans="1:12" ht="12.75">
      <c r="A53" s="108"/>
      <c r="B53" s="20"/>
      <c r="C53" s="147" t="s">
        <v>273</v>
      </c>
      <c r="D53" s="147"/>
      <c r="E53" s="147"/>
      <c r="F53" s="147"/>
      <c r="G53" s="147"/>
      <c r="H53" s="147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0" t="s">
        <v>274</v>
      </c>
      <c r="C55" s="141"/>
      <c r="D55" s="141"/>
      <c r="E55" s="141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2" t="s">
        <v>306</v>
      </c>
      <c r="C56" s="143"/>
      <c r="D56" s="143"/>
      <c r="E56" s="143"/>
      <c r="F56" s="143"/>
      <c r="G56" s="143"/>
      <c r="H56" s="143"/>
      <c r="I56" s="144"/>
      <c r="J56" s="10"/>
      <c r="K56" s="10"/>
      <c r="L56" s="10"/>
    </row>
    <row r="57" spans="1:12" ht="12.75">
      <c r="A57" s="108"/>
      <c r="B57" s="142" t="s">
        <v>307</v>
      </c>
      <c r="C57" s="143"/>
      <c r="D57" s="143"/>
      <c r="E57" s="143"/>
      <c r="F57" s="143"/>
      <c r="G57" s="143"/>
      <c r="H57" s="143"/>
      <c r="I57" s="110"/>
      <c r="J57" s="10"/>
      <c r="K57" s="10"/>
      <c r="L57" s="10"/>
    </row>
    <row r="58" spans="1:12" ht="12.75">
      <c r="A58" s="108"/>
      <c r="B58" s="142" t="s">
        <v>308</v>
      </c>
      <c r="C58" s="143"/>
      <c r="D58" s="143"/>
      <c r="E58" s="143"/>
      <c r="F58" s="143"/>
      <c r="G58" s="143"/>
      <c r="H58" s="143"/>
      <c r="I58" s="144"/>
      <c r="J58" s="10"/>
      <c r="K58" s="10"/>
      <c r="L58" s="10"/>
    </row>
    <row r="59" spans="1:12" ht="12.75">
      <c r="A59" s="108"/>
      <c r="B59" s="142" t="s">
        <v>309</v>
      </c>
      <c r="C59" s="143"/>
      <c r="D59" s="143"/>
      <c r="E59" s="143"/>
      <c r="F59" s="143"/>
      <c r="G59" s="143"/>
      <c r="H59" s="143"/>
      <c r="I59" s="144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8" t="s">
        <v>277</v>
      </c>
      <c r="H62" s="149"/>
      <c r="I62" s="150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9"/>
      <c r="H63" s="130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>
      <c r="A3" s="200" t="s">
        <v>337</v>
      </c>
      <c r="B3" s="201"/>
      <c r="C3" s="201"/>
      <c r="D3" s="201"/>
      <c r="E3" s="201"/>
      <c r="F3" s="201"/>
      <c r="G3" s="201"/>
      <c r="H3" s="201"/>
      <c r="I3" s="201"/>
      <c r="J3" s="201"/>
      <c r="K3" s="202"/>
    </row>
    <row r="4" spans="1:11" ht="22.5">
      <c r="A4" s="203" t="s">
        <v>59</v>
      </c>
      <c r="B4" s="204"/>
      <c r="C4" s="204"/>
      <c r="D4" s="204"/>
      <c r="E4" s="204"/>
      <c r="F4" s="204"/>
      <c r="G4" s="204"/>
      <c r="H4" s="205"/>
      <c r="I4" s="58" t="s">
        <v>278</v>
      </c>
      <c r="J4" s="59" t="s">
        <v>319</v>
      </c>
      <c r="K4" s="60" t="s">
        <v>320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57">
        <v>2</v>
      </c>
      <c r="J5" s="56">
        <v>3</v>
      </c>
      <c r="K5" s="56">
        <v>4</v>
      </c>
    </row>
    <row r="6" spans="1:11" ht="12.75">
      <c r="A6" s="189"/>
      <c r="B6" s="190"/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2" t="s">
        <v>60</v>
      </c>
      <c r="B7" s="193"/>
      <c r="C7" s="193"/>
      <c r="D7" s="193"/>
      <c r="E7" s="193"/>
      <c r="F7" s="193"/>
      <c r="G7" s="193"/>
      <c r="H7" s="194"/>
      <c r="I7" s="3">
        <v>1</v>
      </c>
      <c r="J7" s="6"/>
      <c r="K7" s="6"/>
    </row>
    <row r="8" spans="1:11" ht="12.75">
      <c r="A8" s="195" t="s">
        <v>13</v>
      </c>
      <c r="B8" s="196"/>
      <c r="C8" s="196"/>
      <c r="D8" s="196"/>
      <c r="E8" s="196"/>
      <c r="F8" s="196"/>
      <c r="G8" s="196"/>
      <c r="H8" s="197"/>
      <c r="I8" s="1">
        <v>2</v>
      </c>
      <c r="J8" s="53">
        <f>J9+J16+J26+J35+J39</f>
        <v>145510865</v>
      </c>
      <c r="K8" s="53">
        <f>K9+K16+K26+K35+K39</f>
        <v>145087576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f>SUM(J10:J15)</f>
        <v>2752</v>
      </c>
      <c r="K9" s="53">
        <f>SUM(K10:K15)</f>
        <v>2669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2752</v>
      </c>
      <c r="K11" s="128">
        <v>2669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127631113</v>
      </c>
      <c r="K16" s="53">
        <f>SUM(K17:K25)</f>
        <v>127207907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8217383</v>
      </c>
      <c r="K17" s="128">
        <v>8217383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2575717</v>
      </c>
      <c r="K18" s="128">
        <v>2568753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662620</v>
      </c>
      <c r="K19" s="128">
        <v>629813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373406</v>
      </c>
      <c r="K20" s="128">
        <v>301628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128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38374</v>
      </c>
      <c r="K22" s="128">
        <v>38374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>
        <v>115763613</v>
      </c>
      <c r="K25" s="7">
        <v>115451956</v>
      </c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17877000</v>
      </c>
      <c r="K26" s="53">
        <f>SUM(K27:K34)</f>
        <v>17877000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17877000</v>
      </c>
      <c r="K27" s="7">
        <v>17877000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195" t="s">
        <v>240</v>
      </c>
      <c r="B40" s="196"/>
      <c r="C40" s="196"/>
      <c r="D40" s="196"/>
      <c r="E40" s="196"/>
      <c r="F40" s="196"/>
      <c r="G40" s="196"/>
      <c r="H40" s="197"/>
      <c r="I40" s="1">
        <v>34</v>
      </c>
      <c r="J40" s="53">
        <f>J41+J49+J56+J64</f>
        <v>4142166</v>
      </c>
      <c r="K40" s="53">
        <f>K41+K49+K56+K64</f>
        <v>3938204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46920</v>
      </c>
      <c r="K41" s="53">
        <f>SUM(K42:K48)</f>
        <v>46920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42255</v>
      </c>
      <c r="K42" s="7">
        <v>42255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4665</v>
      </c>
      <c r="K46" s="7">
        <v>4665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2080919</v>
      </c>
      <c r="K49" s="53">
        <f>SUM(K50:K55)</f>
        <v>1859208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1434475</v>
      </c>
      <c r="K50" s="7">
        <v>1202818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202072</v>
      </c>
      <c r="K51" s="7">
        <v>212081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57620</v>
      </c>
      <c r="K53" s="7">
        <v>57620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303466</v>
      </c>
      <c r="K54" s="7">
        <v>303466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83286</v>
      </c>
      <c r="K55" s="7">
        <v>83223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2002015</v>
      </c>
      <c r="K56" s="53">
        <f>SUM(K57:K63)</f>
        <v>2002015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>
        <v>2002015</v>
      </c>
      <c r="K58" s="7">
        <v>2002015</v>
      </c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/>
      <c r="K62" s="7"/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12312</v>
      </c>
      <c r="K64" s="7">
        <v>30061</v>
      </c>
    </row>
    <row r="65" spans="1:11" ht="12.75">
      <c r="A65" s="195" t="s">
        <v>56</v>
      </c>
      <c r="B65" s="196"/>
      <c r="C65" s="196"/>
      <c r="D65" s="196"/>
      <c r="E65" s="196"/>
      <c r="F65" s="196"/>
      <c r="G65" s="196"/>
      <c r="H65" s="197"/>
      <c r="I65" s="1">
        <v>59</v>
      </c>
      <c r="J65" s="7">
        <v>7052</v>
      </c>
      <c r="K65" s="7">
        <v>44632</v>
      </c>
    </row>
    <row r="66" spans="1:11" ht="12.75">
      <c r="A66" s="195" t="s">
        <v>241</v>
      </c>
      <c r="B66" s="196"/>
      <c r="C66" s="196"/>
      <c r="D66" s="196"/>
      <c r="E66" s="196"/>
      <c r="F66" s="196"/>
      <c r="G66" s="196"/>
      <c r="H66" s="197"/>
      <c r="I66" s="1">
        <v>60</v>
      </c>
      <c r="J66" s="53">
        <f>J7+J8+J40+J65</f>
        <v>149660083</v>
      </c>
      <c r="K66" s="53">
        <f>K7+K8+K40+K65</f>
        <v>149070412</v>
      </c>
    </row>
    <row r="67" spans="1:11" ht="12.75">
      <c r="A67" s="209" t="s">
        <v>91</v>
      </c>
      <c r="B67" s="210"/>
      <c r="C67" s="210"/>
      <c r="D67" s="210"/>
      <c r="E67" s="210"/>
      <c r="F67" s="210"/>
      <c r="G67" s="210"/>
      <c r="H67" s="211"/>
      <c r="I67" s="4">
        <v>61</v>
      </c>
      <c r="J67" s="8"/>
      <c r="K67" s="8"/>
    </row>
    <row r="68" spans="1:11" ht="12.75">
      <c r="A68" s="212" t="s">
        <v>58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2" t="s">
        <v>191</v>
      </c>
      <c r="B69" s="193"/>
      <c r="C69" s="193"/>
      <c r="D69" s="193"/>
      <c r="E69" s="193"/>
      <c r="F69" s="193"/>
      <c r="G69" s="193"/>
      <c r="H69" s="194"/>
      <c r="I69" s="3">
        <v>62</v>
      </c>
      <c r="J69" s="54">
        <f>J70+J71+J72+J78+J79+J82+J85</f>
        <v>27830638</v>
      </c>
      <c r="K69" s="54">
        <f>K70+K71+K72+K78+K79+K82+K85</f>
        <v>26955119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94043110</v>
      </c>
      <c r="K70" s="7">
        <v>94043110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/>
      <c r="K73" s="7"/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/>
      <c r="K74" s="7"/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/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14854</v>
      </c>
      <c r="K77" s="7">
        <v>14854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-62094513</v>
      </c>
      <c r="K79" s="53">
        <f>K80-K81</f>
        <v>-66227326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/>
      <c r="K80" s="7"/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>
        <v>62094513</v>
      </c>
      <c r="K81" s="7">
        <v>66227326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-4132813</v>
      </c>
      <c r="K82" s="53">
        <f>K83-K84</f>
        <v>-875519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/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4132813</v>
      </c>
      <c r="K84" s="7">
        <v>875519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195" t="s">
        <v>19</v>
      </c>
      <c r="B86" s="196"/>
      <c r="C86" s="196"/>
      <c r="D86" s="196"/>
      <c r="E86" s="196"/>
      <c r="F86" s="196"/>
      <c r="G86" s="196"/>
      <c r="H86" s="19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>
      <c r="A90" s="195" t="s">
        <v>20</v>
      </c>
      <c r="B90" s="196"/>
      <c r="C90" s="196"/>
      <c r="D90" s="196"/>
      <c r="E90" s="196"/>
      <c r="F90" s="196"/>
      <c r="G90" s="196"/>
      <c r="H90" s="197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195" t="s">
        <v>21</v>
      </c>
      <c r="B100" s="196"/>
      <c r="C100" s="196"/>
      <c r="D100" s="196"/>
      <c r="E100" s="196"/>
      <c r="F100" s="196"/>
      <c r="G100" s="196"/>
      <c r="H100" s="197"/>
      <c r="I100" s="1">
        <v>93</v>
      </c>
      <c r="J100" s="53">
        <f>SUM(J101:J112)</f>
        <v>114817402</v>
      </c>
      <c r="K100" s="53">
        <f>SUM(K101:K112)</f>
        <v>115067245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569416</v>
      </c>
      <c r="K101" s="7">
        <v>523621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95087113</v>
      </c>
      <c r="K102" s="7">
        <v>95342772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76473</v>
      </c>
      <c r="K104" s="7">
        <v>76473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2951953</v>
      </c>
      <c r="K105" s="7">
        <v>2997482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105041</v>
      </c>
      <c r="K108" s="7">
        <v>103586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16019141</v>
      </c>
      <c r="K109" s="7">
        <v>16015046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8265</v>
      </c>
      <c r="K112" s="7">
        <v>8265</v>
      </c>
    </row>
    <row r="113" spans="1:11" ht="12.75">
      <c r="A113" s="195" t="s">
        <v>1</v>
      </c>
      <c r="B113" s="196"/>
      <c r="C113" s="196"/>
      <c r="D113" s="196"/>
      <c r="E113" s="196"/>
      <c r="F113" s="196"/>
      <c r="G113" s="196"/>
      <c r="H113" s="197"/>
      <c r="I113" s="1">
        <v>106</v>
      </c>
      <c r="J113" s="7">
        <v>7012043</v>
      </c>
      <c r="K113" s="7">
        <v>7048048</v>
      </c>
    </row>
    <row r="114" spans="1:11" ht="12.75">
      <c r="A114" s="195" t="s">
        <v>25</v>
      </c>
      <c r="B114" s="196"/>
      <c r="C114" s="196"/>
      <c r="D114" s="196"/>
      <c r="E114" s="196"/>
      <c r="F114" s="196"/>
      <c r="G114" s="196"/>
      <c r="H114" s="197"/>
      <c r="I114" s="1">
        <v>107</v>
      </c>
      <c r="J114" s="53">
        <f>J69+J86+J90+J100+J113</f>
        <v>149660083</v>
      </c>
      <c r="K114" s="53">
        <f>K69+K86+K90+K100+K113</f>
        <v>149070412</v>
      </c>
    </row>
    <row r="115" spans="1:11" ht="12.75">
      <c r="A115" s="220" t="s">
        <v>57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8"/>
      <c r="K115" s="8"/>
    </row>
    <row r="116" spans="1:11" ht="12.75">
      <c r="A116" s="212" t="s">
        <v>310</v>
      </c>
      <c r="B116" s="223"/>
      <c r="C116" s="223"/>
      <c r="D116" s="223"/>
      <c r="E116" s="223"/>
      <c r="F116" s="223"/>
      <c r="G116" s="223"/>
      <c r="H116" s="223"/>
      <c r="I116" s="224"/>
      <c r="J116" s="224"/>
      <c r="K116" s="225"/>
    </row>
    <row r="117" spans="1:11" ht="12.75">
      <c r="A117" s="192" t="s">
        <v>186</v>
      </c>
      <c r="B117" s="193"/>
      <c r="C117" s="193"/>
      <c r="D117" s="193"/>
      <c r="E117" s="193"/>
      <c r="F117" s="193"/>
      <c r="G117" s="193"/>
      <c r="H117" s="193"/>
      <c r="I117" s="226"/>
      <c r="J117" s="226"/>
      <c r="K117" s="227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28" t="s">
        <v>9</v>
      </c>
      <c r="B119" s="229"/>
      <c r="C119" s="229"/>
      <c r="D119" s="229"/>
      <c r="E119" s="229"/>
      <c r="F119" s="229"/>
      <c r="G119" s="229"/>
      <c r="H119" s="230"/>
      <c r="I119" s="4">
        <v>110</v>
      </c>
      <c r="J119" s="8"/>
      <c r="K119" s="8"/>
    </row>
    <row r="120" spans="1:11" ht="12.75">
      <c r="A120" s="231" t="s">
        <v>311</v>
      </c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</row>
    <row r="121" spans="1:11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2:K16 L1:IV65536 J1:K10 K23:K65536 J26 J28:J41 J47:J49 J56:J57 J59:J63 J66:J80 J82:J83 J85:J100 J114:J65536"/>
    <dataValidation type="whole" operator="greaterThanOrEqual" allowBlank="1" showInputMessage="1" showErrorMessage="1" errorTitle="Pogrešan unos" error="Mogu se unijeti samo cjelobrojne pozitivne vrijednosti." sqref="J11 J17:J25 J27 J42:J46 J50:J55 J58 J64:J65 J81 J84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8" t="s">
        <v>154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2" t="s">
        <v>342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3" t="s">
        <v>338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4" t="s">
        <v>59</v>
      </c>
      <c r="B4" s="234"/>
      <c r="C4" s="234"/>
      <c r="D4" s="234"/>
      <c r="E4" s="234"/>
      <c r="F4" s="234"/>
      <c r="G4" s="234"/>
      <c r="H4" s="234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4"/>
      <c r="B5" s="234"/>
      <c r="C5" s="234"/>
      <c r="D5" s="234"/>
      <c r="E5" s="234"/>
      <c r="F5" s="234"/>
      <c r="G5" s="234"/>
      <c r="H5" s="23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2" t="s">
        <v>26</v>
      </c>
      <c r="B7" s="193"/>
      <c r="C7" s="193"/>
      <c r="D7" s="193"/>
      <c r="E7" s="193"/>
      <c r="F7" s="193"/>
      <c r="G7" s="193"/>
      <c r="H7" s="194"/>
      <c r="I7" s="3">
        <v>111</v>
      </c>
      <c r="J7" s="54">
        <f>SUM(J8:J9)</f>
        <v>178651</v>
      </c>
      <c r="K7" s="54">
        <f>SUM(K8:K9)</f>
        <v>178651</v>
      </c>
      <c r="L7" s="54">
        <f>SUM(L8:L9)</f>
        <v>183601</v>
      </c>
      <c r="M7" s="54">
        <f>SUM(M8:M9)</f>
        <v>183601</v>
      </c>
    </row>
    <row r="8" spans="1:13" ht="12.75">
      <c r="A8" s="195" t="s">
        <v>152</v>
      </c>
      <c r="B8" s="196"/>
      <c r="C8" s="196"/>
      <c r="D8" s="196"/>
      <c r="E8" s="196"/>
      <c r="F8" s="196"/>
      <c r="G8" s="196"/>
      <c r="H8" s="197"/>
      <c r="I8" s="1">
        <v>112</v>
      </c>
      <c r="J8" s="7">
        <v>172037</v>
      </c>
      <c r="K8" s="7">
        <v>172037</v>
      </c>
      <c r="L8" s="7">
        <v>183601</v>
      </c>
      <c r="M8" s="7">
        <v>183601</v>
      </c>
    </row>
    <row r="9" spans="1:13" ht="12.75">
      <c r="A9" s="195" t="s">
        <v>103</v>
      </c>
      <c r="B9" s="196"/>
      <c r="C9" s="196"/>
      <c r="D9" s="196"/>
      <c r="E9" s="196"/>
      <c r="F9" s="196"/>
      <c r="G9" s="196"/>
      <c r="H9" s="197"/>
      <c r="I9" s="1">
        <v>113</v>
      </c>
      <c r="J9" s="7">
        <v>6614</v>
      </c>
      <c r="K9" s="7">
        <v>6614</v>
      </c>
      <c r="L9" s="7"/>
      <c r="M9" s="7"/>
    </row>
    <row r="10" spans="1:13" ht="12.75">
      <c r="A10" s="195" t="s">
        <v>12</v>
      </c>
      <c r="B10" s="196"/>
      <c r="C10" s="196"/>
      <c r="D10" s="196"/>
      <c r="E10" s="196"/>
      <c r="F10" s="196"/>
      <c r="G10" s="196"/>
      <c r="H10" s="197"/>
      <c r="I10" s="1">
        <v>114</v>
      </c>
      <c r="J10" s="53">
        <f>J11+J12+J16+J20+J21+J22+J25+J26</f>
        <v>1108078</v>
      </c>
      <c r="K10" s="53">
        <f>K11+K12+K16+K20+K21+K22+K25+K26</f>
        <v>1108078</v>
      </c>
      <c r="L10" s="53">
        <f>L11+L12+L16+L20+L21+L22+L25+L26</f>
        <v>791437</v>
      </c>
      <c r="M10" s="53">
        <f>M11+M12+M16+M20+M21+M22+M25+M26</f>
        <v>791437</v>
      </c>
    </row>
    <row r="11" spans="1:13" ht="12.75">
      <c r="A11" s="195" t="s">
        <v>104</v>
      </c>
      <c r="B11" s="196"/>
      <c r="C11" s="196"/>
      <c r="D11" s="196"/>
      <c r="E11" s="196"/>
      <c r="F11" s="196"/>
      <c r="G11" s="196"/>
      <c r="H11" s="197"/>
      <c r="I11" s="1">
        <v>115</v>
      </c>
      <c r="J11" s="7"/>
      <c r="K11" s="7"/>
      <c r="L11" s="7"/>
      <c r="M11" s="7"/>
    </row>
    <row r="12" spans="1:13" ht="12.75">
      <c r="A12" s="195" t="s">
        <v>22</v>
      </c>
      <c r="B12" s="196"/>
      <c r="C12" s="196"/>
      <c r="D12" s="196"/>
      <c r="E12" s="196"/>
      <c r="F12" s="196"/>
      <c r="G12" s="196"/>
      <c r="H12" s="197"/>
      <c r="I12" s="1">
        <v>116</v>
      </c>
      <c r="J12" s="53">
        <f>SUM(J13:J15)</f>
        <v>319012</v>
      </c>
      <c r="K12" s="53">
        <f>SUM(K13:K15)</f>
        <v>319012</v>
      </c>
      <c r="L12" s="53">
        <f>SUM(L13:L15)</f>
        <v>160815</v>
      </c>
      <c r="M12" s="53">
        <f>SUM(M13:M15)</f>
        <v>160815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35838</v>
      </c>
      <c r="K13" s="7">
        <v>35838</v>
      </c>
      <c r="L13" s="7">
        <v>7350</v>
      </c>
      <c r="M13" s="7">
        <v>7350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/>
      <c r="K14" s="7"/>
      <c r="L14" s="7"/>
      <c r="M14" s="7"/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283174</v>
      </c>
      <c r="K15" s="7">
        <v>283174</v>
      </c>
      <c r="L15" s="7">
        <v>153465</v>
      </c>
      <c r="M15" s="7">
        <v>153465</v>
      </c>
    </row>
    <row r="16" spans="1:13" ht="12.75">
      <c r="A16" s="195" t="s">
        <v>23</v>
      </c>
      <c r="B16" s="196"/>
      <c r="C16" s="196"/>
      <c r="D16" s="196"/>
      <c r="E16" s="196"/>
      <c r="F16" s="196"/>
      <c r="G16" s="196"/>
      <c r="H16" s="197"/>
      <c r="I16" s="1">
        <v>120</v>
      </c>
      <c r="J16" s="53">
        <f>SUM(J17:J19)</f>
        <v>14776</v>
      </c>
      <c r="K16" s="53">
        <f>SUM(K17:K19)</f>
        <v>14776</v>
      </c>
      <c r="L16" s="53">
        <f>SUM(L17:L19)</f>
        <v>144247</v>
      </c>
      <c r="M16" s="53">
        <f>SUM(M17:M19)</f>
        <v>144247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9707</v>
      </c>
      <c r="K17" s="7">
        <v>9707</v>
      </c>
      <c r="L17" s="7">
        <v>74027</v>
      </c>
      <c r="M17" s="7">
        <v>74027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3119</v>
      </c>
      <c r="K18" s="7">
        <v>3119</v>
      </c>
      <c r="L18" s="7">
        <v>51187</v>
      </c>
      <c r="M18" s="7">
        <v>51187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1950</v>
      </c>
      <c r="K19" s="7">
        <v>1950</v>
      </c>
      <c r="L19" s="7">
        <v>19033</v>
      </c>
      <c r="M19" s="7">
        <v>19033</v>
      </c>
    </row>
    <row r="20" spans="1:13" ht="12.75">
      <c r="A20" s="195" t="s">
        <v>105</v>
      </c>
      <c r="B20" s="196"/>
      <c r="C20" s="196"/>
      <c r="D20" s="196"/>
      <c r="E20" s="196"/>
      <c r="F20" s="196"/>
      <c r="G20" s="196"/>
      <c r="H20" s="197"/>
      <c r="I20" s="1">
        <v>124</v>
      </c>
      <c r="J20" s="7">
        <v>505444</v>
      </c>
      <c r="K20" s="7">
        <v>505444</v>
      </c>
      <c r="L20" s="7">
        <v>479940</v>
      </c>
      <c r="M20" s="7">
        <v>479940</v>
      </c>
    </row>
    <row r="21" spans="1:13" ht="12.75">
      <c r="A21" s="195" t="s">
        <v>106</v>
      </c>
      <c r="B21" s="196"/>
      <c r="C21" s="196"/>
      <c r="D21" s="196"/>
      <c r="E21" s="196"/>
      <c r="F21" s="196"/>
      <c r="G21" s="196"/>
      <c r="H21" s="197"/>
      <c r="I21" s="1">
        <v>125</v>
      </c>
      <c r="J21" s="7">
        <v>268846</v>
      </c>
      <c r="K21" s="7">
        <v>268846</v>
      </c>
      <c r="L21" s="7">
        <v>6435</v>
      </c>
      <c r="M21" s="7">
        <v>6435</v>
      </c>
    </row>
    <row r="22" spans="1:13" ht="12.75">
      <c r="A22" s="195" t="s">
        <v>24</v>
      </c>
      <c r="B22" s="196"/>
      <c r="C22" s="196"/>
      <c r="D22" s="196"/>
      <c r="E22" s="196"/>
      <c r="F22" s="196"/>
      <c r="G22" s="196"/>
      <c r="H22" s="197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195" t="s">
        <v>107</v>
      </c>
      <c r="B25" s="196"/>
      <c r="C25" s="196"/>
      <c r="D25" s="196"/>
      <c r="E25" s="196"/>
      <c r="F25" s="196"/>
      <c r="G25" s="196"/>
      <c r="H25" s="197"/>
      <c r="I25" s="1">
        <v>129</v>
      </c>
      <c r="J25" s="7"/>
      <c r="K25" s="7"/>
      <c r="L25" s="7"/>
      <c r="M25" s="7"/>
    </row>
    <row r="26" spans="1:13" ht="12.75">
      <c r="A26" s="195" t="s">
        <v>50</v>
      </c>
      <c r="B26" s="196"/>
      <c r="C26" s="196"/>
      <c r="D26" s="196"/>
      <c r="E26" s="196"/>
      <c r="F26" s="196"/>
      <c r="G26" s="196"/>
      <c r="H26" s="197"/>
      <c r="I26" s="1">
        <v>130</v>
      </c>
      <c r="J26" s="7"/>
      <c r="K26" s="7"/>
      <c r="L26" s="7"/>
      <c r="M26" s="7"/>
    </row>
    <row r="27" spans="1:13" ht="12.75">
      <c r="A27" s="195" t="s">
        <v>213</v>
      </c>
      <c r="B27" s="196"/>
      <c r="C27" s="196"/>
      <c r="D27" s="196"/>
      <c r="E27" s="196"/>
      <c r="F27" s="196"/>
      <c r="G27" s="196"/>
      <c r="H27" s="197"/>
      <c r="I27" s="1">
        <v>131</v>
      </c>
      <c r="J27" s="53">
        <f>SUM(J28:J32)</f>
        <v>35408</v>
      </c>
      <c r="K27" s="53">
        <f>SUM(K28:K32)</f>
        <v>35408</v>
      </c>
      <c r="L27" s="53">
        <f>SUM(L28:L32)</f>
        <v>9838</v>
      </c>
      <c r="M27" s="53">
        <f>SUM(M28:M32)</f>
        <v>9838</v>
      </c>
    </row>
    <row r="28" spans="1:13" ht="12.75">
      <c r="A28" s="195" t="s">
        <v>227</v>
      </c>
      <c r="B28" s="196"/>
      <c r="C28" s="196"/>
      <c r="D28" s="196"/>
      <c r="E28" s="196"/>
      <c r="F28" s="196"/>
      <c r="G28" s="196"/>
      <c r="H28" s="197"/>
      <c r="I28" s="1">
        <v>132</v>
      </c>
      <c r="J28" s="7">
        <v>35408</v>
      </c>
      <c r="K28" s="7">
        <v>35408</v>
      </c>
      <c r="L28" s="7">
        <v>9838</v>
      </c>
      <c r="M28" s="7">
        <v>9838</v>
      </c>
    </row>
    <row r="29" spans="1:13" ht="12.75">
      <c r="A29" s="195" t="s">
        <v>155</v>
      </c>
      <c r="B29" s="196"/>
      <c r="C29" s="196"/>
      <c r="D29" s="196"/>
      <c r="E29" s="196"/>
      <c r="F29" s="196"/>
      <c r="G29" s="196"/>
      <c r="H29" s="197"/>
      <c r="I29" s="1">
        <v>133</v>
      </c>
      <c r="J29" s="7"/>
      <c r="K29" s="7"/>
      <c r="L29" s="7"/>
      <c r="M29" s="7"/>
    </row>
    <row r="30" spans="1:13" ht="12.75">
      <c r="A30" s="195" t="s">
        <v>139</v>
      </c>
      <c r="B30" s="196"/>
      <c r="C30" s="196"/>
      <c r="D30" s="196"/>
      <c r="E30" s="196"/>
      <c r="F30" s="196"/>
      <c r="G30" s="196"/>
      <c r="H30" s="197"/>
      <c r="I30" s="1">
        <v>134</v>
      </c>
      <c r="J30" s="7"/>
      <c r="K30" s="7"/>
      <c r="L30" s="7"/>
      <c r="M30" s="7"/>
    </row>
    <row r="31" spans="1:13" ht="12.75">
      <c r="A31" s="195" t="s">
        <v>223</v>
      </c>
      <c r="B31" s="196"/>
      <c r="C31" s="196"/>
      <c r="D31" s="196"/>
      <c r="E31" s="196"/>
      <c r="F31" s="196"/>
      <c r="G31" s="196"/>
      <c r="H31" s="197"/>
      <c r="I31" s="1">
        <v>135</v>
      </c>
      <c r="J31" s="7"/>
      <c r="K31" s="7"/>
      <c r="L31" s="7"/>
      <c r="M31" s="7"/>
    </row>
    <row r="32" spans="1:13" ht="12.75">
      <c r="A32" s="195" t="s">
        <v>140</v>
      </c>
      <c r="B32" s="196"/>
      <c r="C32" s="196"/>
      <c r="D32" s="196"/>
      <c r="E32" s="196"/>
      <c r="F32" s="196"/>
      <c r="G32" s="196"/>
      <c r="H32" s="197"/>
      <c r="I32" s="1">
        <v>136</v>
      </c>
      <c r="J32" s="7"/>
      <c r="K32" s="7"/>
      <c r="L32" s="7"/>
      <c r="M32" s="7"/>
    </row>
    <row r="33" spans="1:13" ht="12.75">
      <c r="A33" s="195" t="s">
        <v>214</v>
      </c>
      <c r="B33" s="196"/>
      <c r="C33" s="196"/>
      <c r="D33" s="196"/>
      <c r="E33" s="196"/>
      <c r="F33" s="196"/>
      <c r="G33" s="196"/>
      <c r="H33" s="197"/>
      <c r="I33" s="1">
        <v>137</v>
      </c>
      <c r="J33" s="53">
        <f>SUM(J34:J37)</f>
        <v>1248708</v>
      </c>
      <c r="K33" s="53">
        <f>SUM(K34:K37)</f>
        <v>1248708</v>
      </c>
      <c r="L33" s="53">
        <f>SUM(L34:L37)</f>
        <v>277521</v>
      </c>
      <c r="M33" s="53">
        <f>SUM(M34:M37)</f>
        <v>277521</v>
      </c>
    </row>
    <row r="34" spans="1:13" ht="12.75">
      <c r="A34" s="195" t="s">
        <v>66</v>
      </c>
      <c r="B34" s="196"/>
      <c r="C34" s="196"/>
      <c r="D34" s="196"/>
      <c r="E34" s="196"/>
      <c r="F34" s="196"/>
      <c r="G34" s="196"/>
      <c r="H34" s="197"/>
      <c r="I34" s="1">
        <v>138</v>
      </c>
      <c r="J34" s="7">
        <v>12761</v>
      </c>
      <c r="K34" s="7">
        <v>12761</v>
      </c>
      <c r="L34" s="7"/>
      <c r="M34" s="7"/>
    </row>
    <row r="35" spans="1:13" ht="12.75">
      <c r="A35" s="195" t="s">
        <v>65</v>
      </c>
      <c r="B35" s="196"/>
      <c r="C35" s="196"/>
      <c r="D35" s="196"/>
      <c r="E35" s="196"/>
      <c r="F35" s="196"/>
      <c r="G35" s="196"/>
      <c r="H35" s="197"/>
      <c r="I35" s="1">
        <v>139</v>
      </c>
      <c r="J35" s="7">
        <v>1235947</v>
      </c>
      <c r="K35" s="7">
        <v>1235947</v>
      </c>
      <c r="L35" s="7">
        <v>277521</v>
      </c>
      <c r="M35" s="7">
        <v>277521</v>
      </c>
    </row>
    <row r="36" spans="1:13" ht="12.75">
      <c r="A36" s="195" t="s">
        <v>224</v>
      </c>
      <c r="B36" s="196"/>
      <c r="C36" s="196"/>
      <c r="D36" s="196"/>
      <c r="E36" s="196"/>
      <c r="F36" s="196"/>
      <c r="G36" s="196"/>
      <c r="H36" s="197"/>
      <c r="I36" s="1">
        <v>140</v>
      </c>
      <c r="J36" s="7"/>
      <c r="K36" s="7"/>
      <c r="L36" s="7"/>
      <c r="M36" s="7"/>
    </row>
    <row r="37" spans="1:13" ht="12.75">
      <c r="A37" s="195" t="s">
        <v>67</v>
      </c>
      <c r="B37" s="196"/>
      <c r="C37" s="196"/>
      <c r="D37" s="196"/>
      <c r="E37" s="196"/>
      <c r="F37" s="196"/>
      <c r="G37" s="196"/>
      <c r="H37" s="197"/>
      <c r="I37" s="1">
        <v>141</v>
      </c>
      <c r="J37" s="7"/>
      <c r="K37" s="7"/>
      <c r="L37" s="7"/>
      <c r="M37" s="7"/>
    </row>
    <row r="38" spans="1:13" ht="12.75">
      <c r="A38" s="195" t="s">
        <v>195</v>
      </c>
      <c r="B38" s="196"/>
      <c r="C38" s="196"/>
      <c r="D38" s="196"/>
      <c r="E38" s="196"/>
      <c r="F38" s="196"/>
      <c r="G38" s="196"/>
      <c r="H38" s="197"/>
      <c r="I38" s="1">
        <v>142</v>
      </c>
      <c r="J38" s="7"/>
      <c r="K38" s="7"/>
      <c r="L38" s="7"/>
      <c r="M38" s="7"/>
    </row>
    <row r="39" spans="1:13" ht="12.75">
      <c r="A39" s="195" t="s">
        <v>196</v>
      </c>
      <c r="B39" s="196"/>
      <c r="C39" s="196"/>
      <c r="D39" s="196"/>
      <c r="E39" s="196"/>
      <c r="F39" s="196"/>
      <c r="G39" s="196"/>
      <c r="H39" s="197"/>
      <c r="I39" s="1">
        <v>143</v>
      </c>
      <c r="J39" s="7"/>
      <c r="K39" s="7"/>
      <c r="L39" s="7"/>
      <c r="M39" s="7"/>
    </row>
    <row r="40" spans="1:13" ht="12.75">
      <c r="A40" s="195" t="s">
        <v>225</v>
      </c>
      <c r="B40" s="196"/>
      <c r="C40" s="196"/>
      <c r="D40" s="196"/>
      <c r="E40" s="196"/>
      <c r="F40" s="196"/>
      <c r="G40" s="196"/>
      <c r="H40" s="197"/>
      <c r="I40" s="1">
        <v>144</v>
      </c>
      <c r="J40" s="7"/>
      <c r="K40" s="7"/>
      <c r="L40" s="7"/>
      <c r="M40" s="7"/>
    </row>
    <row r="41" spans="1:13" ht="12.75">
      <c r="A41" s="195" t="s">
        <v>226</v>
      </c>
      <c r="B41" s="196"/>
      <c r="C41" s="196"/>
      <c r="D41" s="196"/>
      <c r="E41" s="196"/>
      <c r="F41" s="196"/>
      <c r="G41" s="196"/>
      <c r="H41" s="197"/>
      <c r="I41" s="1">
        <v>145</v>
      </c>
      <c r="J41" s="7"/>
      <c r="K41" s="7"/>
      <c r="L41" s="7"/>
      <c r="M41" s="7"/>
    </row>
    <row r="42" spans="1:13" ht="12.75">
      <c r="A42" s="195" t="s">
        <v>215</v>
      </c>
      <c r="B42" s="196"/>
      <c r="C42" s="196"/>
      <c r="D42" s="196"/>
      <c r="E42" s="196"/>
      <c r="F42" s="196"/>
      <c r="G42" s="196"/>
      <c r="H42" s="197"/>
      <c r="I42" s="1">
        <v>146</v>
      </c>
      <c r="J42" s="53">
        <f>J7+J27+J38+J40</f>
        <v>214059</v>
      </c>
      <c r="K42" s="53">
        <f>K7+K27+K38+K40</f>
        <v>214059</v>
      </c>
      <c r="L42" s="53">
        <f>L7+L27+L38+L40</f>
        <v>193439</v>
      </c>
      <c r="M42" s="53">
        <f>M7+M27+M38+M40</f>
        <v>193439</v>
      </c>
    </row>
    <row r="43" spans="1:13" ht="12.75">
      <c r="A43" s="195" t="s">
        <v>216</v>
      </c>
      <c r="B43" s="196"/>
      <c r="C43" s="196"/>
      <c r="D43" s="196"/>
      <c r="E43" s="196"/>
      <c r="F43" s="196"/>
      <c r="G43" s="196"/>
      <c r="H43" s="197"/>
      <c r="I43" s="1">
        <v>147</v>
      </c>
      <c r="J43" s="53">
        <f>J10+J33+J39+J41</f>
        <v>2356786</v>
      </c>
      <c r="K43" s="53">
        <f>K10+K33+K39+K41</f>
        <v>2356786</v>
      </c>
      <c r="L43" s="53">
        <f>L10+L33+L39+L41</f>
        <v>1068958</v>
      </c>
      <c r="M43" s="53">
        <f>M10+M33+M39+M41</f>
        <v>1068958</v>
      </c>
    </row>
    <row r="44" spans="1:13" ht="12.75">
      <c r="A44" s="195" t="s">
        <v>236</v>
      </c>
      <c r="B44" s="196"/>
      <c r="C44" s="196"/>
      <c r="D44" s="196"/>
      <c r="E44" s="196"/>
      <c r="F44" s="196"/>
      <c r="G44" s="196"/>
      <c r="H44" s="197"/>
      <c r="I44" s="1">
        <v>148</v>
      </c>
      <c r="J44" s="53">
        <f>J42-J43</f>
        <v>-2142727</v>
      </c>
      <c r="K44" s="53">
        <f>K42-K43</f>
        <v>-2142727</v>
      </c>
      <c r="L44" s="53">
        <f>L42-L43</f>
        <v>-875519</v>
      </c>
      <c r="M44" s="53">
        <f>M42-M43</f>
        <v>-875519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2142727</v>
      </c>
      <c r="K46" s="53">
        <f>IF(K43&gt;K42,K43-K42,0)</f>
        <v>2142727</v>
      </c>
      <c r="L46" s="53">
        <f>IF(L43&gt;L42,L43-L42,0)</f>
        <v>875519</v>
      </c>
      <c r="M46" s="53">
        <f>IF(M43&gt;M42,M43-M42,0)</f>
        <v>875519</v>
      </c>
    </row>
    <row r="47" spans="1:13" ht="12.75">
      <c r="A47" s="195" t="s">
        <v>217</v>
      </c>
      <c r="B47" s="196"/>
      <c r="C47" s="196"/>
      <c r="D47" s="196"/>
      <c r="E47" s="196"/>
      <c r="F47" s="196"/>
      <c r="G47" s="196"/>
      <c r="H47" s="197"/>
      <c r="I47" s="1">
        <v>151</v>
      </c>
      <c r="J47" s="7"/>
      <c r="K47" s="7"/>
      <c r="L47" s="7"/>
      <c r="M47" s="7"/>
    </row>
    <row r="48" spans="1:13" ht="12.75">
      <c r="A48" s="195" t="s">
        <v>237</v>
      </c>
      <c r="B48" s="196"/>
      <c r="C48" s="196"/>
      <c r="D48" s="196"/>
      <c r="E48" s="196"/>
      <c r="F48" s="196"/>
      <c r="G48" s="196"/>
      <c r="H48" s="197"/>
      <c r="I48" s="1">
        <v>152</v>
      </c>
      <c r="J48" s="53">
        <f>J44-J47</f>
        <v>-2142727</v>
      </c>
      <c r="K48" s="53">
        <f>K44-K47</f>
        <v>-2142727</v>
      </c>
      <c r="L48" s="53">
        <f>L44-L47</f>
        <v>-875519</v>
      </c>
      <c r="M48" s="53">
        <f>M44-M47</f>
        <v>-875519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9" t="s">
        <v>220</v>
      </c>
      <c r="B50" s="240"/>
      <c r="C50" s="240"/>
      <c r="D50" s="240"/>
      <c r="E50" s="240"/>
      <c r="F50" s="240"/>
      <c r="G50" s="240"/>
      <c r="H50" s="241"/>
      <c r="I50" s="2">
        <v>154</v>
      </c>
      <c r="J50" s="61">
        <f>IF(J48&lt;0,-J48,0)</f>
        <v>2142727</v>
      </c>
      <c r="K50" s="61">
        <f>IF(K48&lt;0,-K48,0)</f>
        <v>2142727</v>
      </c>
      <c r="L50" s="61">
        <f>IF(L48&lt;0,-L48,0)</f>
        <v>875519</v>
      </c>
      <c r="M50" s="61">
        <f>IF(M48&lt;0,-M48,0)</f>
        <v>875519</v>
      </c>
    </row>
    <row r="51" spans="1:13" ht="12.75" customHeight="1">
      <c r="A51" s="212" t="s">
        <v>312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2" t="s">
        <v>187</v>
      </c>
      <c r="B52" s="193"/>
      <c r="C52" s="193"/>
      <c r="D52" s="193"/>
      <c r="E52" s="193"/>
      <c r="F52" s="193"/>
      <c r="G52" s="193"/>
      <c r="H52" s="193"/>
      <c r="I52" s="55"/>
      <c r="J52" s="55"/>
      <c r="K52" s="55"/>
      <c r="L52" s="55"/>
      <c r="M52" s="62"/>
    </row>
    <row r="53" spans="1:13" ht="12.75">
      <c r="A53" s="236" t="s">
        <v>234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235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212" t="s">
        <v>189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>
      <c r="A56" s="192" t="s">
        <v>204</v>
      </c>
      <c r="B56" s="193"/>
      <c r="C56" s="193"/>
      <c r="D56" s="193"/>
      <c r="E56" s="193"/>
      <c r="F56" s="193"/>
      <c r="G56" s="193"/>
      <c r="H56" s="194"/>
      <c r="I56" s="9">
        <v>157</v>
      </c>
      <c r="J56" s="6"/>
      <c r="K56" s="6"/>
      <c r="L56" s="6"/>
      <c r="M56" s="6"/>
    </row>
    <row r="57" spans="1:13" ht="12.75">
      <c r="A57" s="195" t="s">
        <v>221</v>
      </c>
      <c r="B57" s="196"/>
      <c r="C57" s="196"/>
      <c r="D57" s="196"/>
      <c r="E57" s="196"/>
      <c r="F57" s="196"/>
      <c r="G57" s="196"/>
      <c r="H57" s="19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5" t="s">
        <v>228</v>
      </c>
      <c r="B58" s="196"/>
      <c r="C58" s="196"/>
      <c r="D58" s="196"/>
      <c r="E58" s="196"/>
      <c r="F58" s="196"/>
      <c r="G58" s="196"/>
      <c r="H58" s="197"/>
      <c r="I58" s="1">
        <v>159</v>
      </c>
      <c r="J58" s="7"/>
      <c r="K58" s="7"/>
      <c r="L58" s="7"/>
      <c r="M58" s="7"/>
    </row>
    <row r="59" spans="1:13" ht="12.75">
      <c r="A59" s="195" t="s">
        <v>229</v>
      </c>
      <c r="B59" s="196"/>
      <c r="C59" s="196"/>
      <c r="D59" s="196"/>
      <c r="E59" s="196"/>
      <c r="F59" s="196"/>
      <c r="G59" s="196"/>
      <c r="H59" s="197"/>
      <c r="I59" s="1">
        <v>160</v>
      </c>
      <c r="J59" s="7"/>
      <c r="K59" s="7"/>
      <c r="L59" s="7"/>
      <c r="M59" s="7"/>
    </row>
    <row r="60" spans="1:13" ht="12.75">
      <c r="A60" s="195" t="s">
        <v>45</v>
      </c>
      <c r="B60" s="196"/>
      <c r="C60" s="196"/>
      <c r="D60" s="196"/>
      <c r="E60" s="196"/>
      <c r="F60" s="196"/>
      <c r="G60" s="196"/>
      <c r="H60" s="197"/>
      <c r="I60" s="1">
        <v>161</v>
      </c>
      <c r="J60" s="7"/>
      <c r="K60" s="7"/>
      <c r="L60" s="7"/>
      <c r="M60" s="7"/>
    </row>
    <row r="61" spans="1:13" ht="12.75">
      <c r="A61" s="195" t="s">
        <v>230</v>
      </c>
      <c r="B61" s="196"/>
      <c r="C61" s="196"/>
      <c r="D61" s="196"/>
      <c r="E61" s="196"/>
      <c r="F61" s="196"/>
      <c r="G61" s="196"/>
      <c r="H61" s="197"/>
      <c r="I61" s="1">
        <v>162</v>
      </c>
      <c r="J61" s="7"/>
      <c r="K61" s="7"/>
      <c r="L61" s="7"/>
      <c r="M61" s="7"/>
    </row>
    <row r="62" spans="1:13" ht="12.75">
      <c r="A62" s="195" t="s">
        <v>231</v>
      </c>
      <c r="B62" s="196"/>
      <c r="C62" s="196"/>
      <c r="D62" s="196"/>
      <c r="E62" s="196"/>
      <c r="F62" s="196"/>
      <c r="G62" s="196"/>
      <c r="H62" s="197"/>
      <c r="I62" s="1">
        <v>163</v>
      </c>
      <c r="J62" s="7"/>
      <c r="K62" s="7"/>
      <c r="L62" s="7"/>
      <c r="M62" s="7"/>
    </row>
    <row r="63" spans="1:13" ht="12.75">
      <c r="A63" s="195" t="s">
        <v>232</v>
      </c>
      <c r="B63" s="196"/>
      <c r="C63" s="196"/>
      <c r="D63" s="196"/>
      <c r="E63" s="196"/>
      <c r="F63" s="196"/>
      <c r="G63" s="196"/>
      <c r="H63" s="197"/>
      <c r="I63" s="1">
        <v>164</v>
      </c>
      <c r="J63" s="7"/>
      <c r="K63" s="7"/>
      <c r="L63" s="7"/>
      <c r="M63" s="7"/>
    </row>
    <row r="64" spans="1:13" ht="12.75">
      <c r="A64" s="195" t="s">
        <v>233</v>
      </c>
      <c r="B64" s="196"/>
      <c r="C64" s="196"/>
      <c r="D64" s="196"/>
      <c r="E64" s="196"/>
      <c r="F64" s="196"/>
      <c r="G64" s="196"/>
      <c r="H64" s="197"/>
      <c r="I64" s="1">
        <v>165</v>
      </c>
      <c r="J64" s="7"/>
      <c r="K64" s="7"/>
      <c r="L64" s="7"/>
      <c r="M64" s="7"/>
    </row>
    <row r="65" spans="1:13" ht="12.75">
      <c r="A65" s="195" t="s">
        <v>222</v>
      </c>
      <c r="B65" s="196"/>
      <c r="C65" s="196"/>
      <c r="D65" s="196"/>
      <c r="E65" s="196"/>
      <c r="F65" s="196"/>
      <c r="G65" s="196"/>
      <c r="H65" s="197"/>
      <c r="I65" s="1">
        <v>166</v>
      </c>
      <c r="J65" s="7"/>
      <c r="K65" s="7"/>
      <c r="L65" s="7"/>
      <c r="M65" s="7"/>
    </row>
    <row r="66" spans="1:13" ht="12.75">
      <c r="A66" s="195" t="s">
        <v>193</v>
      </c>
      <c r="B66" s="196"/>
      <c r="C66" s="196"/>
      <c r="D66" s="196"/>
      <c r="E66" s="196"/>
      <c r="F66" s="196"/>
      <c r="G66" s="196"/>
      <c r="H66" s="19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5" t="s">
        <v>194</v>
      </c>
      <c r="B67" s="196"/>
      <c r="C67" s="196"/>
      <c r="D67" s="196"/>
      <c r="E67" s="196"/>
      <c r="F67" s="196"/>
      <c r="G67" s="196"/>
      <c r="H67" s="197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6" t="s">
        <v>313</v>
      </c>
      <c r="B68" s="247"/>
      <c r="C68" s="247"/>
      <c r="D68" s="247"/>
      <c r="E68" s="247"/>
      <c r="F68" s="247"/>
      <c r="G68" s="247"/>
      <c r="H68" s="247"/>
      <c r="I68" s="247"/>
      <c r="J68" s="247"/>
      <c r="K68" s="247"/>
      <c r="L68" s="247"/>
      <c r="M68" s="247"/>
    </row>
    <row r="69" spans="1:13" ht="12.75" customHeight="1">
      <c r="A69" s="248" t="s">
        <v>188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</row>
    <row r="70" spans="1:13" ht="12.75">
      <c r="A70" s="236" t="s">
        <v>234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43" t="s">
        <v>235</v>
      </c>
      <c r="B71" s="244"/>
      <c r="C71" s="244"/>
      <c r="D71" s="244"/>
      <c r="E71" s="244"/>
      <c r="F71" s="244"/>
      <c r="G71" s="244"/>
      <c r="H71" s="24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342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1" ht="12.75">
      <c r="A3" s="250" t="s">
        <v>339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6" t="s">
        <v>279</v>
      </c>
      <c r="J4" s="67" t="s">
        <v>319</v>
      </c>
      <c r="K4" s="67" t="s">
        <v>320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8">
        <v>2</v>
      </c>
      <c r="J5" s="69" t="s">
        <v>283</v>
      </c>
      <c r="K5" s="69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7">
        <v>-2142727</v>
      </c>
      <c r="K7" s="7">
        <v>-875519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7">
        <v>505444</v>
      </c>
      <c r="K8" s="7">
        <v>479940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7">
        <v>615980</v>
      </c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7"/>
      <c r="K10" s="7">
        <v>221711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7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7">
        <v>98051</v>
      </c>
      <c r="K12" s="7">
        <v>36003</v>
      </c>
    </row>
    <row r="13" spans="1:11" ht="12.75">
      <c r="A13" s="195" t="s">
        <v>157</v>
      </c>
      <c r="B13" s="196"/>
      <c r="C13" s="196"/>
      <c r="D13" s="196"/>
      <c r="E13" s="196"/>
      <c r="F13" s="196"/>
      <c r="G13" s="196"/>
      <c r="H13" s="196"/>
      <c r="I13" s="1">
        <v>7</v>
      </c>
      <c r="J13" s="53">
        <f>SUM(J7:J12)</f>
        <v>-923252</v>
      </c>
      <c r="K13" s="53">
        <f>SUM(K7:K12)</f>
        <v>-137865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7"/>
      <c r="K14" s="7">
        <v>5816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7">
        <v>283386</v>
      </c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7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7"/>
      <c r="K17" s="7">
        <v>37580</v>
      </c>
    </row>
    <row r="18" spans="1:11" ht="12.75">
      <c r="A18" s="195" t="s">
        <v>158</v>
      </c>
      <c r="B18" s="196"/>
      <c r="C18" s="196"/>
      <c r="D18" s="196"/>
      <c r="E18" s="196"/>
      <c r="F18" s="196"/>
      <c r="G18" s="196"/>
      <c r="H18" s="196"/>
      <c r="I18" s="1">
        <v>12</v>
      </c>
      <c r="J18" s="53">
        <f>SUM(J14:J17)</f>
        <v>283386</v>
      </c>
      <c r="K18" s="53">
        <f>SUM(K14:K17)</f>
        <v>43396</v>
      </c>
    </row>
    <row r="19" spans="1:11" ht="12.75">
      <c r="A19" s="195" t="s">
        <v>36</v>
      </c>
      <c r="B19" s="196"/>
      <c r="C19" s="196"/>
      <c r="D19" s="196"/>
      <c r="E19" s="196"/>
      <c r="F19" s="196"/>
      <c r="G19" s="196"/>
      <c r="H19" s="196"/>
      <c r="I19" s="1">
        <v>13</v>
      </c>
      <c r="J19" s="53">
        <f>IF(J13&gt;J18,J13-J18,0)</f>
        <v>0</v>
      </c>
      <c r="K19" s="53">
        <f>IF(K13&gt;K18,K13-K18,0)</f>
        <v>0</v>
      </c>
    </row>
    <row r="20" spans="1:11" ht="12.75">
      <c r="A20" s="195" t="s">
        <v>37</v>
      </c>
      <c r="B20" s="196"/>
      <c r="C20" s="196"/>
      <c r="D20" s="196"/>
      <c r="E20" s="196"/>
      <c r="F20" s="196"/>
      <c r="G20" s="196"/>
      <c r="H20" s="196"/>
      <c r="I20" s="1">
        <v>14</v>
      </c>
      <c r="J20" s="53">
        <f>IF(J18&gt;J13,J18-J13,0)</f>
        <v>1206638</v>
      </c>
      <c r="K20" s="53">
        <f>IF(K18&gt;K13,K18-K13,0)</f>
        <v>181261</v>
      </c>
    </row>
    <row r="21" spans="1:11" ht="12.75">
      <c r="A21" s="212" t="s">
        <v>159</v>
      </c>
      <c r="B21" s="223"/>
      <c r="C21" s="223"/>
      <c r="D21" s="223"/>
      <c r="E21" s="223"/>
      <c r="F21" s="223"/>
      <c r="G21" s="223"/>
      <c r="H21" s="223"/>
      <c r="I21" s="257"/>
      <c r="J21" s="257"/>
      <c r="K21" s="258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7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7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7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7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7">
        <v>14000</v>
      </c>
      <c r="K26" s="7"/>
    </row>
    <row r="27" spans="1:11" ht="12.75">
      <c r="A27" s="195" t="s">
        <v>168</v>
      </c>
      <c r="B27" s="196"/>
      <c r="C27" s="196"/>
      <c r="D27" s="196"/>
      <c r="E27" s="196"/>
      <c r="F27" s="196"/>
      <c r="G27" s="196"/>
      <c r="H27" s="196"/>
      <c r="I27" s="1">
        <v>20</v>
      </c>
      <c r="J27" s="53">
        <f>SUM(J22:J26)</f>
        <v>14000</v>
      </c>
      <c r="K27" s="53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7"/>
      <c r="K28" s="7">
        <v>56649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7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7">
        <v>53386</v>
      </c>
      <c r="K30" s="7"/>
    </row>
    <row r="31" spans="1:11" ht="12.75">
      <c r="A31" s="195" t="s">
        <v>5</v>
      </c>
      <c r="B31" s="196"/>
      <c r="C31" s="196"/>
      <c r="D31" s="196"/>
      <c r="E31" s="196"/>
      <c r="F31" s="196"/>
      <c r="G31" s="196"/>
      <c r="H31" s="196"/>
      <c r="I31" s="1">
        <v>24</v>
      </c>
      <c r="J31" s="53">
        <f>SUM(J28:J30)</f>
        <v>53386</v>
      </c>
      <c r="K31" s="53">
        <f>SUM(K28:K30)</f>
        <v>56649</v>
      </c>
    </row>
    <row r="32" spans="1:11" ht="12.75">
      <c r="A32" s="195" t="s">
        <v>38</v>
      </c>
      <c r="B32" s="196"/>
      <c r="C32" s="196"/>
      <c r="D32" s="196"/>
      <c r="E32" s="196"/>
      <c r="F32" s="196"/>
      <c r="G32" s="196"/>
      <c r="H32" s="196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195" t="s">
        <v>39</v>
      </c>
      <c r="B33" s="196"/>
      <c r="C33" s="196"/>
      <c r="D33" s="196"/>
      <c r="E33" s="196"/>
      <c r="F33" s="196"/>
      <c r="G33" s="196"/>
      <c r="H33" s="196"/>
      <c r="I33" s="1">
        <v>26</v>
      </c>
      <c r="J33" s="53">
        <f>IF(J31&gt;J27,J31-J27,0)</f>
        <v>39386</v>
      </c>
      <c r="K33" s="53">
        <f>IF(K31&gt;K27,K31-K27,0)</f>
        <v>56649</v>
      </c>
    </row>
    <row r="34" spans="1:11" ht="12.75">
      <c r="A34" s="212" t="s">
        <v>160</v>
      </c>
      <c r="B34" s="223"/>
      <c r="C34" s="223"/>
      <c r="D34" s="223"/>
      <c r="E34" s="223"/>
      <c r="F34" s="223"/>
      <c r="G34" s="223"/>
      <c r="H34" s="223"/>
      <c r="I34" s="257"/>
      <c r="J34" s="257"/>
      <c r="K34" s="258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7">
        <v>1246024</v>
      </c>
      <c r="K36" s="7">
        <v>255659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195" t="s">
        <v>68</v>
      </c>
      <c r="B38" s="196"/>
      <c r="C38" s="196"/>
      <c r="D38" s="196"/>
      <c r="E38" s="196"/>
      <c r="F38" s="196"/>
      <c r="G38" s="196"/>
      <c r="H38" s="196"/>
      <c r="I38" s="1">
        <v>30</v>
      </c>
      <c r="J38" s="64">
        <f>SUM(J35:J37)</f>
        <v>1246024</v>
      </c>
      <c r="K38" s="53">
        <f>SUM(K35:K37)</f>
        <v>255659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195" t="s">
        <v>69</v>
      </c>
      <c r="B44" s="196"/>
      <c r="C44" s="196"/>
      <c r="D44" s="196"/>
      <c r="E44" s="196"/>
      <c r="F44" s="196"/>
      <c r="G44" s="196"/>
      <c r="H44" s="196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195" t="s">
        <v>17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IF(J38&gt;J44,J38-J44,0)</f>
        <v>1246024</v>
      </c>
      <c r="K45" s="53">
        <f>IF(K38&gt;K44,K38-K44,0)</f>
        <v>255659</v>
      </c>
    </row>
    <row r="46" spans="1:11" ht="12.75">
      <c r="A46" s="195" t="s">
        <v>18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17749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4749</v>
      </c>
      <c r="K49" s="7">
        <v>12312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7">
        <f>J47</f>
        <v>0</v>
      </c>
      <c r="K50" s="7">
        <f>K47</f>
        <v>17749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7">
        <f>J48</f>
        <v>0</v>
      </c>
      <c r="K51" s="7">
        <f>K48</f>
        <v>0</v>
      </c>
    </row>
    <row r="52" spans="1:11" ht="12.75">
      <c r="A52" s="228" t="s">
        <v>177</v>
      </c>
      <c r="B52" s="229"/>
      <c r="C52" s="229"/>
      <c r="D52" s="229"/>
      <c r="E52" s="229"/>
      <c r="F52" s="229"/>
      <c r="G52" s="229"/>
      <c r="H52" s="229"/>
      <c r="I52" s="4">
        <v>44</v>
      </c>
      <c r="J52" s="65">
        <f>J49+J50-J51</f>
        <v>4749</v>
      </c>
      <c r="K52" s="61">
        <f>K49+K50-K51</f>
        <v>30061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3" t="s">
        <v>197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60" t="s">
        <v>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33.75">
      <c r="A4" s="255" t="s">
        <v>59</v>
      </c>
      <c r="B4" s="255"/>
      <c r="C4" s="255"/>
      <c r="D4" s="255"/>
      <c r="E4" s="255"/>
      <c r="F4" s="255"/>
      <c r="G4" s="255"/>
      <c r="H4" s="255"/>
      <c r="I4" s="66" t="s">
        <v>279</v>
      </c>
      <c r="J4" s="67" t="s">
        <v>319</v>
      </c>
      <c r="K4" s="67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2">
        <v>2</v>
      </c>
      <c r="J5" s="73" t="s">
        <v>283</v>
      </c>
      <c r="K5" s="73" t="s">
        <v>284</v>
      </c>
    </row>
    <row r="6" spans="1:11" ht="12.75">
      <c r="A6" s="212" t="s">
        <v>156</v>
      </c>
      <c r="B6" s="223"/>
      <c r="C6" s="223"/>
      <c r="D6" s="223"/>
      <c r="E6" s="223"/>
      <c r="F6" s="223"/>
      <c r="G6" s="223"/>
      <c r="H6" s="223"/>
      <c r="I6" s="257"/>
      <c r="J6" s="257"/>
      <c r="K6" s="258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195" t="s">
        <v>198</v>
      </c>
      <c r="B12" s="196"/>
      <c r="C12" s="196"/>
      <c r="D12" s="196"/>
      <c r="E12" s="196"/>
      <c r="F12" s="196"/>
      <c r="G12" s="196"/>
      <c r="H12" s="19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195" t="s">
        <v>47</v>
      </c>
      <c r="B19" s="196"/>
      <c r="C19" s="196"/>
      <c r="D19" s="196"/>
      <c r="E19" s="196"/>
      <c r="F19" s="196"/>
      <c r="G19" s="196"/>
      <c r="H19" s="19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5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9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2" t="s">
        <v>159</v>
      </c>
      <c r="B22" s="223"/>
      <c r="C22" s="223"/>
      <c r="D22" s="223"/>
      <c r="E22" s="223"/>
      <c r="F22" s="223"/>
      <c r="G22" s="223"/>
      <c r="H22" s="223"/>
      <c r="I22" s="257"/>
      <c r="J22" s="257"/>
      <c r="K22" s="258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195" t="s">
        <v>114</v>
      </c>
      <c r="B28" s="196"/>
      <c r="C28" s="196"/>
      <c r="D28" s="196"/>
      <c r="E28" s="196"/>
      <c r="F28" s="196"/>
      <c r="G28" s="196"/>
      <c r="H28" s="19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195" t="s">
        <v>48</v>
      </c>
      <c r="B32" s="196"/>
      <c r="C32" s="196"/>
      <c r="D32" s="196"/>
      <c r="E32" s="196"/>
      <c r="F32" s="196"/>
      <c r="G32" s="196"/>
      <c r="H32" s="19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5" t="s">
        <v>110</v>
      </c>
      <c r="B33" s="196"/>
      <c r="C33" s="196"/>
      <c r="D33" s="196"/>
      <c r="E33" s="196"/>
      <c r="F33" s="196"/>
      <c r="G33" s="196"/>
      <c r="H33" s="19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5" t="s">
        <v>111</v>
      </c>
      <c r="B34" s="196"/>
      <c r="C34" s="196"/>
      <c r="D34" s="196"/>
      <c r="E34" s="196"/>
      <c r="F34" s="196"/>
      <c r="G34" s="196"/>
      <c r="H34" s="19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2" t="s">
        <v>160</v>
      </c>
      <c r="B35" s="223"/>
      <c r="C35" s="223"/>
      <c r="D35" s="223"/>
      <c r="E35" s="223"/>
      <c r="F35" s="223"/>
      <c r="G35" s="223"/>
      <c r="H35" s="223"/>
      <c r="I35" s="257">
        <v>0</v>
      </c>
      <c r="J35" s="257"/>
      <c r="K35" s="258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195" t="s">
        <v>49</v>
      </c>
      <c r="B39" s="196"/>
      <c r="C39" s="196"/>
      <c r="D39" s="196"/>
      <c r="E39" s="196"/>
      <c r="F39" s="196"/>
      <c r="G39" s="196"/>
      <c r="H39" s="19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195" t="s">
        <v>148</v>
      </c>
      <c r="B45" s="196"/>
      <c r="C45" s="196"/>
      <c r="D45" s="196"/>
      <c r="E45" s="196"/>
      <c r="F45" s="196"/>
      <c r="G45" s="196"/>
      <c r="H45" s="19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5" t="s">
        <v>162</v>
      </c>
      <c r="B46" s="196"/>
      <c r="C46" s="196"/>
      <c r="D46" s="196"/>
      <c r="E46" s="196"/>
      <c r="F46" s="196"/>
      <c r="G46" s="196"/>
      <c r="H46" s="19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5" t="s">
        <v>163</v>
      </c>
      <c r="B47" s="196"/>
      <c r="C47" s="196"/>
      <c r="D47" s="196"/>
      <c r="E47" s="196"/>
      <c r="F47" s="196"/>
      <c r="G47" s="196"/>
      <c r="H47" s="19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5" t="s">
        <v>149</v>
      </c>
      <c r="B48" s="196"/>
      <c r="C48" s="196"/>
      <c r="D48" s="196"/>
      <c r="E48" s="196"/>
      <c r="F48" s="196"/>
      <c r="G48" s="196"/>
      <c r="H48" s="19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5" t="s">
        <v>15</v>
      </c>
      <c r="B49" s="196"/>
      <c r="C49" s="196"/>
      <c r="D49" s="196"/>
      <c r="E49" s="196"/>
      <c r="F49" s="196"/>
      <c r="G49" s="196"/>
      <c r="H49" s="19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5" t="s">
        <v>161</v>
      </c>
      <c r="B50" s="196"/>
      <c r="C50" s="196"/>
      <c r="D50" s="196"/>
      <c r="E50" s="196"/>
      <c r="F50" s="196"/>
      <c r="G50" s="196"/>
      <c r="H50" s="196"/>
      <c r="I50" s="1">
        <v>42</v>
      </c>
      <c r="J50" s="5"/>
      <c r="K50" s="7"/>
    </row>
    <row r="51" spans="1:11" ht="12.75">
      <c r="A51" s="195" t="s">
        <v>175</v>
      </c>
      <c r="B51" s="196"/>
      <c r="C51" s="196"/>
      <c r="D51" s="196"/>
      <c r="E51" s="196"/>
      <c r="F51" s="196"/>
      <c r="G51" s="196"/>
      <c r="H51" s="196"/>
      <c r="I51" s="1">
        <v>43</v>
      </c>
      <c r="J51" s="5"/>
      <c r="K51" s="7"/>
    </row>
    <row r="52" spans="1:11" ht="12.75">
      <c r="A52" s="195" t="s">
        <v>176</v>
      </c>
      <c r="B52" s="196"/>
      <c r="C52" s="196"/>
      <c r="D52" s="196"/>
      <c r="E52" s="196"/>
      <c r="F52" s="196"/>
      <c r="G52" s="196"/>
      <c r="H52" s="196"/>
      <c r="I52" s="1">
        <v>44</v>
      </c>
      <c r="J52" s="5"/>
      <c r="K52" s="7"/>
    </row>
    <row r="53" spans="1:11" ht="12.75">
      <c r="A53" s="209" t="s">
        <v>177</v>
      </c>
      <c r="B53" s="210"/>
      <c r="C53" s="210"/>
      <c r="D53" s="210"/>
      <c r="E53" s="210"/>
      <c r="F53" s="210"/>
      <c r="G53" s="210"/>
      <c r="H53" s="21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2" t="s">
        <v>281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75"/>
    </row>
    <row r="2" spans="1:12" ht="15.75">
      <c r="A2" s="42"/>
      <c r="B2" s="74"/>
      <c r="C2" s="282" t="s">
        <v>282</v>
      </c>
      <c r="D2" s="282"/>
      <c r="E2" s="77">
        <v>41640</v>
      </c>
      <c r="F2" s="43" t="s">
        <v>250</v>
      </c>
      <c r="G2" s="283">
        <v>41729</v>
      </c>
      <c r="H2" s="284"/>
      <c r="I2" s="74"/>
      <c r="J2" s="74"/>
      <c r="K2" s="74"/>
      <c r="L2" s="78"/>
    </row>
    <row r="3" spans="1:11" ht="23.25">
      <c r="A3" s="285" t="s">
        <v>59</v>
      </c>
      <c r="B3" s="285"/>
      <c r="C3" s="285"/>
      <c r="D3" s="285"/>
      <c r="E3" s="285"/>
      <c r="F3" s="285"/>
      <c r="G3" s="285"/>
      <c r="H3" s="285"/>
      <c r="I3" s="81" t="s">
        <v>305</v>
      </c>
      <c r="J3" s="82" t="s">
        <v>150</v>
      </c>
      <c r="K3" s="82" t="s">
        <v>151</v>
      </c>
    </row>
    <row r="4" spans="1:11" ht="12.75">
      <c r="A4" s="286">
        <v>1</v>
      </c>
      <c r="B4" s="286"/>
      <c r="C4" s="286"/>
      <c r="D4" s="286"/>
      <c r="E4" s="286"/>
      <c r="F4" s="286"/>
      <c r="G4" s="286"/>
      <c r="H4" s="286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94043110</v>
      </c>
      <c r="K5" s="45">
        <v>94043110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>
        <v>14854</v>
      </c>
      <c r="K6" s="46">
        <v>14854</v>
      </c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/>
      <c r="K7" s="46"/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-62094512</v>
      </c>
      <c r="K8" s="46">
        <v>-66227326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-2142727</v>
      </c>
      <c r="K9" s="46">
        <v>-875519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/>
      <c r="K12" s="46"/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29820725</v>
      </c>
      <c r="K14" s="79">
        <f>SUM(K5:K13)</f>
        <v>26955119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6" t="s">
        <v>302</v>
      </c>
      <c r="B23" s="267"/>
      <c r="C23" s="267"/>
      <c r="D23" s="267"/>
      <c r="E23" s="267"/>
      <c r="F23" s="267"/>
      <c r="G23" s="267"/>
      <c r="H23" s="267"/>
      <c r="I23" s="47">
        <v>18</v>
      </c>
      <c r="J23" s="45"/>
      <c r="K23" s="45"/>
    </row>
    <row r="24" spans="1:11" ht="17.25" customHeight="1">
      <c r="A24" s="268" t="s">
        <v>303</v>
      </c>
      <c r="B24" s="269"/>
      <c r="C24" s="269"/>
      <c r="D24" s="269"/>
      <c r="E24" s="269"/>
      <c r="F24" s="269"/>
      <c r="G24" s="269"/>
      <c r="H24" s="269"/>
      <c r="I24" s="48">
        <v>19</v>
      </c>
      <c r="J24" s="80"/>
      <c r="K24" s="80"/>
    </row>
    <row r="25" spans="1:11" ht="30" customHeight="1">
      <c r="A25" s="270" t="s">
        <v>304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316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2012-04-29T07:34:30Z</cp:lastPrinted>
  <dcterms:created xsi:type="dcterms:W3CDTF">2008-10-17T11:51:54Z</dcterms:created>
  <dcterms:modified xsi:type="dcterms:W3CDTF">2014-04-29T06:54:23Z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