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<sst xmlns="http://schemas.openxmlformats.org/spreadsheetml/2006/main" count="394" uniqueCount="343">
  <si>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</si>
  <si>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</si>
  <si>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</si>
  <si>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</si>
  <si>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</si>
  <si>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</si>
  <si>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</si>
  <si>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</si>
  <si>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</si>
  <si>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</si>
  <si>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</si>
  <si>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</si>
  <si>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</si>
  <si>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</si>
  <si>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</si>
  <si>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</si>
  <si>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</si>
  <si>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</si>
  <si>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</si>
  <si>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</si>
  <si>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</si>
  <si>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</si>
  <si>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</si>
  <si>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</si>
  <si>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</si>
  <si>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</si>
  <si>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</si>
  <si>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</si>
  <si>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</si>
  <si>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</si>
  <si>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</si>
  <si>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</si>
  <si>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</si>
  <si>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</si>
  <si>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</si>
  <si>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</si>
  <si>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</si>
  <si>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</si>
  <si>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</si>
  <si>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</si>
  <si>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</si>
  <si>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</si>
  <si>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</si>
  <si>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</si>
  <si>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</si>
  <si>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</si>
  <si>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</si>
  <si>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</si>
  <si>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</si>
  <si>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</si>
  <si>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</si>
  <si>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</si>
  <si>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</si>
  <si>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</si>
  <si>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</si>
  <si>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</si>
  <si>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</si>
  <si>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</si>
  <si>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</si>
  <si>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</si>
  <si>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</si>
  <si>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</si>
  <si>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</si>
  <si>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</si>
  <si>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</si>
  <si>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</si>
  <si>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</si>
  <si>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</si>
  <si>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</si>
  <si>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</si>
  <si>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</si>
  <si>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</si>
  <si>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</si>
  <si>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</si>
  <si>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</si>
  <si>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</si>
  <si>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</si>
  <si>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</si>
  <si>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</si>
  <si>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</si>
  <si>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</si>
  <si>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</si>
  <si>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</si>
  <si>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</si>
  <si>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</si>
  <si>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</si>
  <si>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</si>
  <si>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</si>
  <si>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</si>
  <si>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</si>
  <si>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</si>
  <si>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</si>
  <si>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</si>
  <si>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</si>
  <si>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</si>
  <si>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</si>
  <si>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</si>
  <si>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</si>
  <si>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</si>
  <si>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</si>
  <si>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</si>
  <si>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</si>
  <si>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</si>
  <si>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</si>
  <si>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</si>
  <si>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</si>
  <si>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</si>
  <si>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</si>
  <si>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</si>
  <si>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</si>
  <si>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</si>
  <si>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</si>
  <si>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</si>
  <si>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</si>
  <si>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</si>
  <si>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</si>
  <si>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</si>
  <si>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</si>
  <si>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</si>
  <si>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</si>
  <si>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</si>
  <si>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</si>
  <si>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</si>
  <si>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</si>
  <si>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</si>
  <si>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</si>
  <si>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</si>
  <si>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</si>
  <si>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</si>
  <si>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</si>
  <si>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</si>
  <si>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</si>
  <si>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</si>
  <si>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</si>
  <si>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</si>
  <si>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</si>
  <si>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</si>
  <si>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</si>
  <si>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</si>
  <si>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</si>
  <si>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</si>
  <si>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</si>
  <si>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</si>
  <si>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</si>
  <si>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</si>
  <si>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</si>
  <si>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</si>
  <si>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</si>
  <si>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</si>
  <si>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</si>
  <si>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</si>
  <si>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</si>
  <si>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</si>
  <si>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</si>
  <si>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</si>
  <si>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</si>
  <si>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</si>
  <si>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</si>
  <si>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</si>
  <si>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</si>
  <si>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</si>
  <si>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</si>
  <si>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</si>
  <si>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</si>
  <si>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</si>
  <si>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</si>
  <si>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</si>
  <si>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</si>
  <si>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</si>
  <si>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</si>
  <si>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</si>
  <si>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</si>
  <si>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</si>
  <si>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</si>
  <si>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</si>
  <si>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</si>
  <si>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</si>
  <si>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</si>
  <si>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</si>
  <si>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</si>
  <si>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</si>
  <si>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</si>
  <si>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</si>
  <si>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</si>
  <si>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</si>
  <si>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</si>
  <si>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</si>
  <si>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</si>
  <si>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</si>
  <si>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</si>
  <si>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</si>
  <si>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</si>
  <si>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</si>
  <si>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</si>
  <si>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</si>
  <si>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</si>
  <si>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</si>
  <si>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</si>
  <si>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</si>
  <si>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</si>
  <si>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</si>
  <si>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</si>
  <si>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</si>
  <si>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</si>
  <si>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</si>
  <si>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</si>
  <si>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</si>
  <si>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</si>
  <si>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</si>
  <si>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</si>
  <si>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</si>
  <si>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</si>
  <si>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</si>
  <si>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</si>
  <si>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</si>
  <si>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</si>
  <si>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</si>
  <si>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</si>
  <si>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</si>
  <si>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</si>
  <si>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</si>
  <si>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</si>
  <si>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</si>
  <si>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</si>
  <si>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</si>
  <si>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</si>
  <si>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</si>
  <si>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</si>
  <si>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</si>
  <si>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</si>
  <si>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</si>
  <si>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</si>
  <si>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</si>
  <si>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</si>
  <si>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</si>
  <si>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</si>
  <si>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</si>
  <si>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</si>
  <si>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</si>
  <si>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</si>
  <si>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</si>
  <si>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</si>
  <si>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</si>
  <si>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</si>
  <si>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</si>
  <si>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</si>
  <si>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</si>
  <si>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</si>
  <si>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</si>
  <si>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</si>
  <si>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</si>
  <si>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</si>
  <si>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</si>
  <si>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</si>
  <si>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</si>
  <si>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</si>
  <si>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</si>
  <si>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</si>
  <si>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</si>
  <si>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</si>
  <si>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</si>
  <si>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</si>
  <si>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</si>
  <si>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</si>
  <si>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</si>
  <si>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</si>
  <si>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</si>
  <si>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</si>
  <si>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</si>
  <si>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</si>
  <si>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</si>
  <si>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</si>
  <si>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</si>
  <si>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</si>
  <si>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</si>
  <si>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</si>
  <si>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</si>
  <si>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</si>
  <si>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</si>
  <si>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</si>
  <si>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</si>
  <si>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</si>
  <si>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</si>
  <si>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</si>
  <si>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</si>
  <si>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</si>
  <si>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</si>
  <si>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</si>
  <si>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</si>
  <si>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</si>
  <si>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</si>
  <si>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</si>
  <si>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</si>
  <si>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</si>
  <si>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</si>
  <si>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</si>
  <si>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</si>
  <si>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</si>
  <si>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</si>
  <si>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</si>
  <si>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</si>
  <si>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</si>
  <si>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</si>
  <si>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</si>
  <si>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</si>
  <si>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</si>
  <si>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</si>
  <si>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</si>
  <si>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</si>
  <si>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</si>
  <si>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</si>
  <si>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</si>
  <si>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</si>
  <si>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</si>
  <si>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</si>
  <si>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</si>
  <si>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</si>
  <si>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</si>
  <si>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</si>
  <si>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</si>
  <si>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</si>
  <si>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</si>
  <si>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</si>
  <si>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</si>
  <si>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</si>
  <si>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</si>
  <si>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</si>
  <si>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</si>
  <si>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</si>
  <si>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</si>
  <si>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</si>
  <si>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</si>
  <si>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NE</t>
  </si>
  <si>
    <t>Bilan Sandra</t>
  </si>
  <si>
    <t>022 571 227</t>
  </si>
  <si>
    <t>022 571 142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</si>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</sst>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248</v>
      </c>
      <c r="B1" s="173"/>
      <c r="C1" s="17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21465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171</v>
      </c>
      <c r="D22" s="143" t="s">
        <v>327</v>
      </c>
      <c r="E22" s="144"/>
      <c r="F22" s="145"/>
      <c r="G22" s="139"/>
      <c r="H22" s="15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/>
      <c r="E24" s="144"/>
      <c r="F24" s="144"/>
      <c r="G24" s="145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1" t="s">
        <v>263</v>
      </c>
      <c r="H26" s="152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3" t="s">
        <v>264</v>
      </c>
      <c r="B28" s="154"/>
      <c r="C28" s="155"/>
      <c r="D28" s="155"/>
      <c r="E28" s="156" t="s">
        <v>265</v>
      </c>
      <c r="F28" s="157"/>
      <c r="G28" s="157"/>
      <c r="H28" s="158" t="s">
        <v>266</v>
      </c>
      <c r="I28" s="15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31"/>
      <c r="I36" s="132"/>
      <c r="J36" s="10"/>
      <c r="K36" s="10"/>
      <c r="L36" s="10"/>
    </row>
    <row r="37" spans="1:12" ht="12.75">
      <c r="A37" s="103"/>
      <c r="B37" s="30"/>
      <c r="C37" s="165"/>
      <c r="D37" s="166"/>
      <c r="E37" s="16"/>
      <c r="F37" s="165"/>
      <c r="G37" s="166"/>
      <c r="H37" s="16"/>
      <c r="I37" s="95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68"/>
      <c r="C44" s="131"/>
      <c r="D44" s="132"/>
      <c r="E44" s="26"/>
      <c r="F44" s="143"/>
      <c r="G44" s="161"/>
      <c r="H44" s="161"/>
      <c r="I44" s="162"/>
      <c r="J44" s="10"/>
      <c r="K44" s="10"/>
      <c r="L44" s="10"/>
    </row>
    <row r="45" spans="1:12" ht="12.75">
      <c r="A45" s="103"/>
      <c r="B45" s="30"/>
      <c r="C45" s="165"/>
      <c r="D45" s="166"/>
      <c r="E45" s="16"/>
      <c r="F45" s="165"/>
      <c r="G45" s="167"/>
      <c r="H45" s="35"/>
      <c r="I45" s="107"/>
      <c r="J45" s="10"/>
      <c r="K45" s="10"/>
      <c r="L45" s="10"/>
    </row>
    <row r="46" spans="1:12" ht="12.75">
      <c r="A46" s="128" t="s">
        <v>268</v>
      </c>
      <c r="B46" s="168"/>
      <c r="C46" s="143" t="s">
        <v>333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68"/>
      <c r="C48" s="169" t="s">
        <v>334</v>
      </c>
      <c r="D48" s="170"/>
      <c r="E48" s="171"/>
      <c r="F48" s="16"/>
      <c r="G48" s="51" t="s">
        <v>271</v>
      </c>
      <c r="H48" s="169" t="s">
        <v>335</v>
      </c>
      <c r="I48" s="17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68"/>
      <c r="C50" s="180" t="s">
        <v>336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69" t="s">
        <v>340</v>
      </c>
      <c r="D52" s="170"/>
      <c r="E52" s="170"/>
      <c r="F52" s="170"/>
      <c r="G52" s="170"/>
      <c r="H52" s="170"/>
      <c r="I52" s="181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2" t="s">
        <v>274</v>
      </c>
      <c r="C55" s="183"/>
      <c r="D55" s="183"/>
      <c r="E55" s="18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4" t="s">
        <v>306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8"/>
      <c r="B57" s="184" t="s">
        <v>307</v>
      </c>
      <c r="C57" s="185"/>
      <c r="D57" s="185"/>
      <c r="E57" s="185"/>
      <c r="F57" s="185"/>
      <c r="G57" s="185"/>
      <c r="H57" s="185"/>
      <c r="I57" s="110"/>
      <c r="J57" s="10"/>
      <c r="K57" s="10"/>
      <c r="L57" s="10"/>
    </row>
    <row r="58" spans="1:12" ht="12.75">
      <c r="A58" s="108"/>
      <c r="B58" s="184" t="s">
        <v>308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8"/>
      <c r="B59" s="184" t="s">
        <v>309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8"/>
      <c r="H63" s="17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337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319</v>
      </c>
      <c r="K4" s="60" t="s">
        <v>320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7">
        <v>2</v>
      </c>
      <c r="J5" s="56">
        <v>3</v>
      </c>
      <c r="K5" s="56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214"/>
      <c r="I7" s="3">
        <v>1</v>
      </c>
      <c r="J7" s="6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139173031</v>
      </c>
      <c r="K8" s="53">
        <f>K9+K16+K26+K35+K39</f>
        <v>129651661</v>
      </c>
    </row>
    <row r="9" spans="1:11" ht="12.75">
      <c r="A9" s="200" t="s">
        <v>205</v>
      </c>
      <c r="B9" s="201"/>
      <c r="C9" s="201"/>
      <c r="D9" s="201"/>
      <c r="E9" s="201"/>
      <c r="F9" s="201"/>
      <c r="G9" s="201"/>
      <c r="H9" s="202"/>
      <c r="I9" s="1">
        <v>3</v>
      </c>
      <c r="J9" s="53">
        <f>SUM(J10:J15)</f>
        <v>7530748</v>
      </c>
      <c r="K9" s="53">
        <f>SUM(K10:K15)</f>
        <v>3096</v>
      </c>
    </row>
    <row r="10" spans="1:11" ht="12.75">
      <c r="A10" s="200" t="s">
        <v>112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14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3440</v>
      </c>
      <c r="K11" s="7">
        <v>3096</v>
      </c>
    </row>
    <row r="12" spans="1:11" ht="12.75">
      <c r="A12" s="200" t="s">
        <v>113</v>
      </c>
      <c r="B12" s="201"/>
      <c r="C12" s="201"/>
      <c r="D12" s="201"/>
      <c r="E12" s="201"/>
      <c r="F12" s="201"/>
      <c r="G12" s="201"/>
      <c r="H12" s="202"/>
      <c r="I12" s="1">
        <v>6</v>
      </c>
      <c r="J12" s="7">
        <v>7527308</v>
      </c>
      <c r="K12" s="7"/>
    </row>
    <row r="13" spans="1:11" ht="12.75">
      <c r="A13" s="200" t="s">
        <v>208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209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210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206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3">
        <f>SUM(J17:J25)</f>
        <v>131583448</v>
      </c>
      <c r="K16" s="53">
        <f>SUM(K17:K25)</f>
        <v>129589730</v>
      </c>
    </row>
    <row r="17" spans="1:11" ht="12.75">
      <c r="A17" s="200" t="s">
        <v>211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8217383</v>
      </c>
      <c r="K17" s="7">
        <v>8217383</v>
      </c>
    </row>
    <row r="18" spans="1:11" ht="12.75">
      <c r="A18" s="200" t="s">
        <v>247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2681127</v>
      </c>
      <c r="K18" s="7">
        <v>2603962</v>
      </c>
    </row>
    <row r="19" spans="1:11" ht="12.75">
      <c r="A19" s="200" t="s">
        <v>212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1281050</v>
      </c>
      <c r="K19" s="7">
        <v>930204</v>
      </c>
    </row>
    <row r="20" spans="1:11" ht="12.75">
      <c r="A20" s="200" t="s">
        <v>27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996323</v>
      </c>
      <c r="K20" s="7">
        <v>667701</v>
      </c>
    </row>
    <row r="21" spans="1:11" ht="12.75">
      <c r="A21" s="200" t="s">
        <v>28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72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38374</v>
      </c>
      <c r="K22" s="7">
        <v>38374</v>
      </c>
    </row>
    <row r="23" spans="1:11" ht="12.75">
      <c r="A23" s="200" t="s">
        <v>73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20036</v>
      </c>
      <c r="K23" s="7"/>
    </row>
    <row r="24" spans="1:11" ht="12.75">
      <c r="A24" s="200" t="s">
        <v>74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/>
      <c r="K24" s="7"/>
    </row>
    <row r="25" spans="1:11" ht="12.75">
      <c r="A25" s="200" t="s">
        <v>75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118349155</v>
      </c>
      <c r="K25" s="7">
        <v>117132106</v>
      </c>
    </row>
    <row r="26" spans="1:11" ht="12.75">
      <c r="A26" s="200" t="s">
        <v>190</v>
      </c>
      <c r="B26" s="201"/>
      <c r="C26" s="201"/>
      <c r="D26" s="201"/>
      <c r="E26" s="201"/>
      <c r="F26" s="201"/>
      <c r="G26" s="201"/>
      <c r="H26" s="202"/>
      <c r="I26" s="1">
        <v>20</v>
      </c>
      <c r="J26" s="53">
        <f>SUM(J27:J34)</f>
        <v>58835</v>
      </c>
      <c r="K26" s="53">
        <f>SUM(K27:K34)</f>
        <v>58835</v>
      </c>
    </row>
    <row r="27" spans="1:11" ht="12.75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7">
        <v>58800</v>
      </c>
      <c r="K27" s="7">
        <v>58800</v>
      </c>
    </row>
    <row r="28" spans="1:11" ht="12.75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/>
      <c r="K29" s="7"/>
    </row>
    <row r="30" spans="1:11" ht="12.75">
      <c r="A30" s="200" t="s">
        <v>83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84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/>
      <c r="K31" s="7"/>
    </row>
    <row r="32" spans="1:11" ht="12.75">
      <c r="A32" s="200" t="s">
        <v>85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>
        <v>35</v>
      </c>
      <c r="K32" s="7">
        <v>35</v>
      </c>
    </row>
    <row r="33" spans="1:11" ht="12.75">
      <c r="A33" s="200" t="s">
        <v>79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/>
      <c r="K33" s="7"/>
    </row>
    <row r="34" spans="1:11" ht="12.75">
      <c r="A34" s="200" t="s">
        <v>183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/>
      <c r="K34" s="7"/>
    </row>
    <row r="35" spans="1:11" ht="12.75">
      <c r="A35" s="200" t="s">
        <v>184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0" t="s">
        <v>80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81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82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185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16344483</v>
      </c>
      <c r="K40" s="53">
        <f>K41+K49+K56+K64</f>
        <v>22521223</v>
      </c>
    </row>
    <row r="41" spans="1:11" ht="12.75">
      <c r="A41" s="200" t="s">
        <v>100</v>
      </c>
      <c r="B41" s="201"/>
      <c r="C41" s="201"/>
      <c r="D41" s="201"/>
      <c r="E41" s="201"/>
      <c r="F41" s="201"/>
      <c r="G41" s="201"/>
      <c r="H41" s="202"/>
      <c r="I41" s="1">
        <v>35</v>
      </c>
      <c r="J41" s="53">
        <f>SUM(J42:J48)</f>
        <v>63083</v>
      </c>
      <c r="K41" s="53">
        <f>SUM(K42:K48)</f>
        <v>55560</v>
      </c>
    </row>
    <row r="42" spans="1:11" ht="12.75">
      <c r="A42" s="200" t="s">
        <v>117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43066</v>
      </c>
      <c r="K42" s="7">
        <v>43066</v>
      </c>
    </row>
    <row r="43" spans="1:11" ht="12.75">
      <c r="A43" s="200" t="s">
        <v>118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/>
      <c r="K43" s="7"/>
    </row>
    <row r="44" spans="1:11" ht="12.75">
      <c r="A44" s="200" t="s">
        <v>86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/>
      <c r="K44" s="7"/>
    </row>
    <row r="45" spans="1:11" ht="12.75">
      <c r="A45" s="200" t="s">
        <v>87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88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20017</v>
      </c>
      <c r="K46" s="7">
        <v>12494</v>
      </c>
    </row>
    <row r="47" spans="1:11" ht="12.75">
      <c r="A47" s="200" t="s">
        <v>89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90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101</v>
      </c>
      <c r="B49" s="201"/>
      <c r="C49" s="201"/>
      <c r="D49" s="201"/>
      <c r="E49" s="201"/>
      <c r="F49" s="201"/>
      <c r="G49" s="201"/>
      <c r="H49" s="202"/>
      <c r="I49" s="1">
        <v>43</v>
      </c>
      <c r="J49" s="53">
        <f>SUM(J50:J55)</f>
        <v>13907560</v>
      </c>
      <c r="K49" s="53">
        <f>SUM(K50:K55)</f>
        <v>20330154</v>
      </c>
    </row>
    <row r="50" spans="1:11" ht="12.75">
      <c r="A50" s="200" t="s">
        <v>200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12405448</v>
      </c>
      <c r="K50" s="7">
        <v>18726804</v>
      </c>
    </row>
    <row r="51" spans="1:11" ht="12.75">
      <c r="A51" s="200" t="s">
        <v>201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1034815</v>
      </c>
      <c r="K51" s="7">
        <v>1059967</v>
      </c>
    </row>
    <row r="52" spans="1:11" ht="12.75">
      <c r="A52" s="200" t="s">
        <v>202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203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61409</v>
      </c>
      <c r="K53" s="7">
        <v>92271</v>
      </c>
    </row>
    <row r="54" spans="1:11" ht="12.75">
      <c r="A54" s="200" t="s">
        <v>10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363598</v>
      </c>
      <c r="K54" s="7">
        <v>408150</v>
      </c>
    </row>
    <row r="55" spans="1:11" ht="12.75">
      <c r="A55" s="200" t="s">
        <v>11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42290</v>
      </c>
      <c r="K55" s="7">
        <v>42962</v>
      </c>
    </row>
    <row r="56" spans="1:11" ht="12.75">
      <c r="A56" s="200" t="s">
        <v>102</v>
      </c>
      <c r="B56" s="201"/>
      <c r="C56" s="201"/>
      <c r="D56" s="201"/>
      <c r="E56" s="201"/>
      <c r="F56" s="201"/>
      <c r="G56" s="201"/>
      <c r="H56" s="202"/>
      <c r="I56" s="1">
        <v>50</v>
      </c>
      <c r="J56" s="53">
        <f>SUM(J57:J63)</f>
        <v>2369122</v>
      </c>
      <c r="K56" s="53">
        <f>SUM(K57:K63)</f>
        <v>2130791</v>
      </c>
    </row>
    <row r="57" spans="1:11" ht="12.75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>
        <v>2369122</v>
      </c>
      <c r="K58" s="7">
        <v>2130791</v>
      </c>
    </row>
    <row r="59" spans="1:11" ht="12.75">
      <c r="A59" s="200" t="s">
        <v>242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83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84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85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46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/>
      <c r="K63" s="7"/>
    </row>
    <row r="64" spans="1:11" ht="12.75">
      <c r="A64" s="200" t="s">
        <v>207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4718</v>
      </c>
      <c r="K64" s="7">
        <v>4718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/>
      <c r="K65" s="7"/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J7+J8+J40+J65</f>
        <v>155517514</v>
      </c>
      <c r="K66" s="53">
        <f>K7+K8+K40+K65</f>
        <v>152172884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2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214"/>
      <c r="I69" s="3">
        <v>62</v>
      </c>
      <c r="J69" s="54">
        <f>J70+J71+J72+J78+J79+J82+J85</f>
        <v>41355758</v>
      </c>
      <c r="K69" s="54">
        <f>K70+K71+K72+K78+K79+K82+K85</f>
        <v>32196089</v>
      </c>
    </row>
    <row r="70" spans="1:11" ht="12.75">
      <c r="A70" s="200" t="s">
        <v>141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94043110</v>
      </c>
      <c r="K70" s="7">
        <v>94043110</v>
      </c>
    </row>
    <row r="71" spans="1:11" ht="12.75">
      <c r="A71" s="200" t="s">
        <v>142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143</v>
      </c>
      <c r="B72" s="201"/>
      <c r="C72" s="201"/>
      <c r="D72" s="201"/>
      <c r="E72" s="201"/>
      <c r="F72" s="201"/>
      <c r="G72" s="201"/>
      <c r="H72" s="202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0" t="s">
        <v>144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/>
      <c r="K73" s="7"/>
    </row>
    <row r="74" spans="1:11" ht="12.75">
      <c r="A74" s="200" t="s">
        <v>145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133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134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/>
      <c r="K76" s="7"/>
    </row>
    <row r="77" spans="1:11" ht="12.75">
      <c r="A77" s="200" t="s">
        <v>135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14854</v>
      </c>
      <c r="K77" s="7">
        <v>14854</v>
      </c>
    </row>
    <row r="78" spans="1:11" ht="12.75">
      <c r="A78" s="200" t="s">
        <v>136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/>
      <c r="K78" s="7"/>
    </row>
    <row r="79" spans="1:11" ht="12.75">
      <c r="A79" s="200" t="s">
        <v>238</v>
      </c>
      <c r="B79" s="201"/>
      <c r="C79" s="201"/>
      <c r="D79" s="201"/>
      <c r="E79" s="201"/>
      <c r="F79" s="201"/>
      <c r="G79" s="201"/>
      <c r="H79" s="202"/>
      <c r="I79" s="1">
        <v>72</v>
      </c>
      <c r="J79" s="53">
        <f>J80-J81</f>
        <v>-44853636</v>
      </c>
      <c r="K79" s="53">
        <f>K80-K81</f>
        <v>-60229513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44853636</v>
      </c>
      <c r="K81" s="7">
        <v>60229513</v>
      </c>
    </row>
    <row r="82" spans="1:11" ht="12.75">
      <c r="A82" s="200" t="s">
        <v>239</v>
      </c>
      <c r="B82" s="201"/>
      <c r="C82" s="201"/>
      <c r="D82" s="201"/>
      <c r="E82" s="201"/>
      <c r="F82" s="201"/>
      <c r="G82" s="201"/>
      <c r="H82" s="202"/>
      <c r="I82" s="1">
        <v>75</v>
      </c>
      <c r="J82" s="53">
        <f>J83-J84</f>
        <v>-7848570</v>
      </c>
      <c r="K82" s="53">
        <f>K83-K84</f>
        <v>-1632362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7848570</v>
      </c>
      <c r="K84" s="7">
        <v>1632362</v>
      </c>
    </row>
    <row r="85" spans="1:11" ht="12.75">
      <c r="A85" s="200" t="s">
        <v>173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0" t="s">
        <v>129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/>
      <c r="K87" s="7"/>
    </row>
    <row r="88" spans="1:11" ht="12.75">
      <c r="A88" s="200" t="s">
        <v>130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131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/>
      <c r="K89" s="7"/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SUM(J91:J99)</f>
        <v>85643929</v>
      </c>
      <c r="K90" s="53">
        <f>SUM(K91:K99)</f>
        <v>93514702</v>
      </c>
    </row>
    <row r="91" spans="1:11" ht="12.75">
      <c r="A91" s="200" t="s">
        <v>132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243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>
        <v>85643929</v>
      </c>
      <c r="K92" s="7">
        <v>93514702</v>
      </c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/>
      <c r="K93" s="7"/>
    </row>
    <row r="94" spans="1:11" ht="12.75">
      <c r="A94" s="200" t="s">
        <v>244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245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246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94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92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/>
      <c r="K98" s="7"/>
    </row>
    <row r="99" spans="1:11" ht="12.75">
      <c r="A99" s="200" t="s">
        <v>93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SUM(J101:J112)</f>
        <v>21395572</v>
      </c>
      <c r="K100" s="53">
        <f>SUM(K101:K112)</f>
        <v>18922292</v>
      </c>
    </row>
    <row r="101" spans="1:11" ht="12.75">
      <c r="A101" s="200" t="s">
        <v>132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1661252</v>
      </c>
      <c r="K101" s="7">
        <v>1393990</v>
      </c>
    </row>
    <row r="102" spans="1:11" ht="12.75">
      <c r="A102" s="200" t="s">
        <v>243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16088</v>
      </c>
      <c r="K102" s="7">
        <v>2906282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1390970</v>
      </c>
      <c r="K103" s="7">
        <v>1566126</v>
      </c>
    </row>
    <row r="104" spans="1:11" ht="12.75">
      <c r="A104" s="200" t="s">
        <v>244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98133</v>
      </c>
      <c r="K104" s="7">
        <v>98133</v>
      </c>
    </row>
    <row r="105" spans="1:11" ht="12.75">
      <c r="A105" s="200" t="s">
        <v>245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2894520</v>
      </c>
      <c r="K105" s="7">
        <v>2658316</v>
      </c>
    </row>
    <row r="106" spans="1:11" ht="12.75">
      <c r="A106" s="200" t="s">
        <v>246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94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95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909786</v>
      </c>
      <c r="K108" s="7">
        <v>757676</v>
      </c>
    </row>
    <row r="109" spans="1:11" ht="12.75">
      <c r="A109" s="200" t="s">
        <v>96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14250975</v>
      </c>
      <c r="K109" s="7">
        <v>9392921</v>
      </c>
    </row>
    <row r="110" spans="1:11" ht="12.75">
      <c r="A110" s="200" t="s">
        <v>99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/>
      <c r="K110" s="7"/>
    </row>
    <row r="111" spans="1:11" ht="12.75">
      <c r="A111" s="200" t="s">
        <v>97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98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173848</v>
      </c>
      <c r="K112" s="7">
        <v>148848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7122255</v>
      </c>
      <c r="K113" s="7">
        <v>7539801</v>
      </c>
    </row>
    <row r="114" spans="1:11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f>J69+J86+J90+J100+J113</f>
        <v>155517514</v>
      </c>
      <c r="K114" s="53">
        <f>K69+K86+K90+K100+K113</f>
        <v>152172884</v>
      </c>
    </row>
    <row r="115" spans="1:11" ht="12.75">
      <c r="A115" s="189" t="s">
        <v>57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8"/>
      <c r="K115" s="8"/>
    </row>
    <row r="116" spans="1:11" ht="12.75">
      <c r="A116" s="192" t="s">
        <v>310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8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/>
      <c r="K118" s="7"/>
    </row>
    <row r="119" spans="1:11" ht="12.75">
      <c r="A119" s="206" t="s">
        <v>9</v>
      </c>
      <c r="B119" s="207"/>
      <c r="C119" s="207"/>
      <c r="D119" s="207"/>
      <c r="E119" s="207"/>
      <c r="F119" s="207"/>
      <c r="G119" s="207"/>
      <c r="H119" s="208"/>
      <c r="I119" s="4">
        <v>110</v>
      </c>
      <c r="J119" s="8"/>
      <c r="K119" s="8"/>
    </row>
    <row r="120" spans="1:11" ht="12.75">
      <c r="A120" s="209" t="s">
        <v>311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6" t="s">
        <v>338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59</v>
      </c>
      <c r="B4" s="247"/>
      <c r="C4" s="247"/>
      <c r="D4" s="247"/>
      <c r="E4" s="247"/>
      <c r="F4" s="247"/>
      <c r="G4" s="247"/>
      <c r="H4" s="247"/>
      <c r="I4" s="58" t="s">
        <v>279</v>
      </c>
      <c r="J4" s="248" t="s">
        <v>319</v>
      </c>
      <c r="K4" s="248"/>
      <c r="L4" s="248" t="s">
        <v>320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214"/>
      <c r="I7" s="3">
        <v>111</v>
      </c>
      <c r="J7" s="54">
        <f>SUM(J8:J9)</f>
        <v>8734491</v>
      </c>
      <c r="K7" s="54">
        <f>SUM(K8:K9)</f>
        <v>1482787</v>
      </c>
      <c r="L7" s="54">
        <f>SUM(L8:L9)</f>
        <v>8232566</v>
      </c>
      <c r="M7" s="54">
        <f>SUM(M8:M9)</f>
        <v>1196059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8561631</v>
      </c>
      <c r="K8" s="7">
        <v>1310196</v>
      </c>
      <c r="L8" s="7">
        <v>8069256</v>
      </c>
      <c r="M8" s="7">
        <v>1134222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172860</v>
      </c>
      <c r="K9" s="7">
        <v>172591</v>
      </c>
      <c r="L9" s="7">
        <v>163310</v>
      </c>
      <c r="M9" s="7">
        <v>61837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8442614</v>
      </c>
      <c r="K10" s="53">
        <f>K11+K12+K16+K20+K21+K22+K25+K26</f>
        <v>4699462</v>
      </c>
      <c r="L10" s="53">
        <f>L11+L12+L16+L20+L21+L22+L25+L26</f>
        <v>4617518</v>
      </c>
      <c r="M10" s="53">
        <f>M11+M12+M16+M20+M21+M22+M25+M26</f>
        <v>954522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1468003</v>
      </c>
      <c r="K12" s="53">
        <f>SUM(K13:K15)</f>
        <v>565679</v>
      </c>
      <c r="L12" s="53">
        <f>SUM(L13:L15)</f>
        <v>813145</v>
      </c>
      <c r="M12" s="53">
        <f>SUM(M13:M15)</f>
        <v>107314</v>
      </c>
    </row>
    <row r="13" spans="1:13" ht="12.75">
      <c r="A13" s="200" t="s">
        <v>146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49338</v>
      </c>
      <c r="K13" s="7">
        <v>6136</v>
      </c>
      <c r="L13" s="7">
        <v>275193</v>
      </c>
      <c r="M13" s="7">
        <v>17352</v>
      </c>
    </row>
    <row r="14" spans="1:13" ht="12.75">
      <c r="A14" s="200" t="s">
        <v>147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/>
      <c r="K14" s="7"/>
      <c r="L14" s="7"/>
      <c r="M14" s="7"/>
    </row>
    <row r="15" spans="1:13" ht="12.75">
      <c r="A15" s="200" t="s">
        <v>61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1418665</v>
      </c>
      <c r="K15" s="7">
        <v>559543</v>
      </c>
      <c r="L15" s="7">
        <v>537952</v>
      </c>
      <c r="M15" s="7">
        <v>89962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906309</v>
      </c>
      <c r="K16" s="53">
        <f>SUM(K17:K19)</f>
        <v>204645</v>
      </c>
      <c r="L16" s="53">
        <f>SUM(L17:L19)</f>
        <v>340163</v>
      </c>
      <c r="M16" s="53">
        <f>SUM(M17:M19)</f>
        <v>52359</v>
      </c>
    </row>
    <row r="17" spans="1:13" ht="12.75">
      <c r="A17" s="200" t="s">
        <v>62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480481</v>
      </c>
      <c r="K17" s="7">
        <v>122330</v>
      </c>
      <c r="L17" s="7">
        <v>216385</v>
      </c>
      <c r="M17" s="7">
        <v>35470</v>
      </c>
    </row>
    <row r="18" spans="1:13" ht="12.75">
      <c r="A18" s="200" t="s">
        <v>63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292619</v>
      </c>
      <c r="K18" s="7">
        <v>65939</v>
      </c>
      <c r="L18" s="7">
        <v>77667</v>
      </c>
      <c r="M18" s="7">
        <v>9903</v>
      </c>
    </row>
    <row r="19" spans="1:13" ht="12.75">
      <c r="A19" s="200" t="s">
        <v>64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133209</v>
      </c>
      <c r="K19" s="7">
        <v>16376</v>
      </c>
      <c r="L19" s="7">
        <v>46111</v>
      </c>
      <c r="M19" s="7">
        <v>6986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2148289</v>
      </c>
      <c r="K20" s="7">
        <v>426637</v>
      </c>
      <c r="L20" s="7">
        <v>2094118</v>
      </c>
      <c r="M20" s="7">
        <v>482901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1390282</v>
      </c>
      <c r="K21" s="7">
        <v>1005770</v>
      </c>
      <c r="L21" s="7">
        <v>1298380</v>
      </c>
      <c r="M21" s="7">
        <v>274252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2476939</v>
      </c>
      <c r="K22" s="53">
        <f>SUM(K23:K24)</f>
        <v>2476939</v>
      </c>
      <c r="L22" s="53">
        <f>SUM(L23:L24)</f>
        <v>0</v>
      </c>
      <c r="M22" s="53">
        <f>SUM(M23:M24)</f>
        <v>0</v>
      </c>
    </row>
    <row r="23" spans="1:13" ht="12.75">
      <c r="A23" s="200" t="s">
        <v>137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/>
      <c r="L23" s="7"/>
      <c r="M23" s="7"/>
    </row>
    <row r="24" spans="1:13" ht="12.75">
      <c r="A24" s="200" t="s">
        <v>138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2476939</v>
      </c>
      <c r="K24" s="7">
        <v>2476939</v>
      </c>
      <c r="L24" s="7"/>
      <c r="M24" s="7"/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52792</v>
      </c>
      <c r="K26" s="7">
        <v>19792</v>
      </c>
      <c r="L26" s="7">
        <v>71712</v>
      </c>
      <c r="M26" s="7">
        <v>37696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209099</v>
      </c>
      <c r="K27" s="53">
        <f>SUM(K28:K32)</f>
        <v>47962</v>
      </c>
      <c r="L27" s="53">
        <f>SUM(L28:L32)</f>
        <v>1299258</v>
      </c>
      <c r="M27" s="53">
        <f>SUM(M28:M32)</f>
        <v>95364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>
        <v>208931</v>
      </c>
      <c r="K28" s="7">
        <v>47794</v>
      </c>
      <c r="L28" s="7">
        <v>156690</v>
      </c>
      <c r="M28" s="7">
        <v>38264</v>
      </c>
    </row>
    <row r="29" spans="1:13" ht="12.75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168</v>
      </c>
      <c r="K29" s="7">
        <v>168</v>
      </c>
      <c r="L29" s="7">
        <v>1142568</v>
      </c>
      <c r="M29" s="7">
        <v>57100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/>
      <c r="K31" s="7"/>
      <c r="L31" s="7"/>
      <c r="M31" s="7"/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/>
      <c r="M32" s="7"/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8349546</v>
      </c>
      <c r="K33" s="53">
        <f>SUM(K34:K37)</f>
        <v>3570158</v>
      </c>
      <c r="L33" s="53">
        <f>SUM(L34:L37)</f>
        <v>6546668</v>
      </c>
      <c r="M33" s="53">
        <f>SUM(M34:M37)</f>
        <v>2416156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>
        <v>425238</v>
      </c>
      <c r="K34" s="7">
        <v>219195</v>
      </c>
      <c r="L34" s="7">
        <v>64551</v>
      </c>
      <c r="M34" s="7">
        <v>16025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7924308</v>
      </c>
      <c r="K35" s="7">
        <v>3350963</v>
      </c>
      <c r="L35" s="7">
        <v>6482117</v>
      </c>
      <c r="M35" s="7">
        <v>2400131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/>
      <c r="M37" s="7"/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8943590</v>
      </c>
      <c r="K42" s="53">
        <f>K7+K27+K38+K40</f>
        <v>1530749</v>
      </c>
      <c r="L42" s="53">
        <f>L7+L27+L38+L40</f>
        <v>9531824</v>
      </c>
      <c r="M42" s="53">
        <f>M7+M27+M38+M40</f>
        <v>1291423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16792160</v>
      </c>
      <c r="K43" s="53">
        <f>K10+K33+K39+K41</f>
        <v>8269620</v>
      </c>
      <c r="L43" s="53">
        <f>L10+L33+L39+L41</f>
        <v>11164186</v>
      </c>
      <c r="M43" s="53">
        <f>M10+M33+M39+M41</f>
        <v>3370678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-7848570</v>
      </c>
      <c r="K44" s="53">
        <f>K42-K43</f>
        <v>-6738871</v>
      </c>
      <c r="L44" s="53">
        <f>L42-L43</f>
        <v>-1632362</v>
      </c>
      <c r="M44" s="53">
        <f>M42-M43</f>
        <v>-2079255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3">
        <f>IF(J43&gt;J42,J43-J42,0)</f>
        <v>7848570</v>
      </c>
      <c r="K46" s="53">
        <f>IF(K43&gt;K42,K43-K42,0)</f>
        <v>6738871</v>
      </c>
      <c r="L46" s="53">
        <f>IF(L43&gt;L42,L43-L42,0)</f>
        <v>1632362</v>
      </c>
      <c r="M46" s="53">
        <f>IF(M43&gt;M42,M43-M42,0)</f>
        <v>2079255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-7848570</v>
      </c>
      <c r="K48" s="53">
        <f>K44-K47</f>
        <v>-6738871</v>
      </c>
      <c r="L48" s="53">
        <f>L44-L47</f>
        <v>-1632362</v>
      </c>
      <c r="M48" s="53">
        <f>M44-M47</f>
        <v>-2079255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7848570</v>
      </c>
      <c r="K50" s="61">
        <f>IF(K48&lt;0,-K48,0)</f>
        <v>6738871</v>
      </c>
      <c r="L50" s="61">
        <f>IF(L48&lt;0,-L48,0)</f>
        <v>1632362</v>
      </c>
      <c r="M50" s="61">
        <f>IF(M48&lt;0,-M48,0)</f>
        <v>2079255</v>
      </c>
    </row>
    <row r="51" spans="1:13" ht="12.75" customHeight="1">
      <c r="A51" s="192" t="s">
        <v>312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192" t="s">
        <v>189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214"/>
      <c r="I56" s="9">
        <v>157</v>
      </c>
      <c r="J56" s="6"/>
      <c r="K56" s="6"/>
      <c r="L56" s="6"/>
      <c r="M56" s="6"/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6" t="s">
        <v>313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8">
        <v>2</v>
      </c>
      <c r="J5" s="69" t="s">
        <v>283</v>
      </c>
      <c r="K5" s="69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40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-7848570</v>
      </c>
      <c r="K7" s="7">
        <v>-1632362</v>
      </c>
    </row>
    <row r="8" spans="1:11" ht="12.75">
      <c r="A8" s="200" t="s">
        <v>41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2148289</v>
      </c>
      <c r="K8" s="7">
        <v>2094118</v>
      </c>
    </row>
    <row r="9" spans="1:11" ht="12.75">
      <c r="A9" s="200" t="s">
        <v>42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1869272</v>
      </c>
      <c r="K9" s="7"/>
    </row>
    <row r="10" spans="1:11" ht="12.75">
      <c r="A10" s="200" t="s">
        <v>43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44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>
        <v>7523</v>
      </c>
    </row>
    <row r="12" spans="1:11" ht="12.75">
      <c r="A12" s="200" t="s">
        <v>51</v>
      </c>
      <c r="B12" s="201"/>
      <c r="C12" s="201"/>
      <c r="D12" s="201"/>
      <c r="E12" s="201"/>
      <c r="F12" s="201"/>
      <c r="G12" s="201"/>
      <c r="H12" s="201"/>
      <c r="I12" s="1">
        <v>6</v>
      </c>
      <c r="J12" s="5"/>
      <c r="K12" s="7">
        <v>417546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64">
        <f>SUM(J7:J12)</f>
        <v>-3831009</v>
      </c>
      <c r="K13" s="53">
        <f>SUM(K7:K12)</f>
        <v>886825</v>
      </c>
    </row>
    <row r="14" spans="1:11" ht="12.75">
      <c r="A14" s="200" t="s">
        <v>52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>
        <v>5538629</v>
      </c>
    </row>
    <row r="15" spans="1:11" ht="12.75">
      <c r="A15" s="200" t="s">
        <v>53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600928</v>
      </c>
      <c r="K15" s="7">
        <v>6422594</v>
      </c>
    </row>
    <row r="16" spans="1:11" ht="12.75">
      <c r="A16" s="200" t="s">
        <v>54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811</v>
      </c>
      <c r="K16" s="7"/>
    </row>
    <row r="17" spans="1:11" ht="12.75">
      <c r="A17" s="200" t="s">
        <v>55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830495</v>
      </c>
      <c r="K17" s="7"/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64">
        <f>SUM(J14:J17)</f>
        <v>1432234</v>
      </c>
      <c r="K18" s="53">
        <f>SUM(K14:K17)</f>
        <v>11961223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64">
        <f>IF(J18&gt;J13,J18-J13,0)</f>
        <v>5263243</v>
      </c>
      <c r="K20" s="53">
        <f>IF(K18&gt;K13,K18-K13,0)</f>
        <v>11074398</v>
      </c>
    </row>
    <row r="21" spans="1:11" ht="12.75">
      <c r="A21" s="192" t="s">
        <v>159</v>
      </c>
      <c r="B21" s="193"/>
      <c r="C21" s="193"/>
      <c r="D21" s="193"/>
      <c r="E21" s="193"/>
      <c r="F21" s="193"/>
      <c r="G21" s="193"/>
      <c r="H21" s="193"/>
      <c r="I21" s="249"/>
      <c r="J21" s="249"/>
      <c r="K21" s="250"/>
    </row>
    <row r="22" spans="1:11" ht="12.75">
      <c r="A22" s="200" t="s">
        <v>178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7"/>
    </row>
    <row r="23" spans="1:11" ht="12.75">
      <c r="A23" s="200" t="s">
        <v>179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180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181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182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>
        <v>559891</v>
      </c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64">
        <f>SUM(J22:J26)</f>
        <v>0</v>
      </c>
      <c r="K27" s="53">
        <f>SUM(K22:K26)</f>
        <v>559891</v>
      </c>
    </row>
    <row r="28" spans="1:11" ht="12.75">
      <c r="A28" s="200" t="s">
        <v>115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/>
      <c r="K28" s="7">
        <v>100056</v>
      </c>
    </row>
    <row r="29" spans="1:11" ht="12.75">
      <c r="A29" s="200" t="s">
        <v>116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16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>
        <v>80860</v>
      </c>
      <c r="K30" s="7">
        <v>321560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64">
        <f>SUM(J28:J30)</f>
        <v>80860</v>
      </c>
      <c r="K31" s="53">
        <f>SUM(K28:K30)</f>
        <v>421616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IF(J27&gt;J31,J27-J31,0)</f>
        <v>0</v>
      </c>
      <c r="K32" s="53">
        <f>IF(K27&gt;K31,K27-K31,0)</f>
        <v>138275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IF(J31&gt;J27,J31-J27,0)</f>
        <v>80860</v>
      </c>
      <c r="K33" s="53">
        <f>IF(K31&gt;K27,K31-K27,0)</f>
        <v>0</v>
      </c>
    </row>
    <row r="34" spans="1:11" ht="12.75">
      <c r="A34" s="192" t="s">
        <v>160</v>
      </c>
      <c r="B34" s="193"/>
      <c r="C34" s="193"/>
      <c r="D34" s="193"/>
      <c r="E34" s="193"/>
      <c r="F34" s="193"/>
      <c r="G34" s="193"/>
      <c r="H34" s="193"/>
      <c r="I34" s="249"/>
      <c r="J34" s="249"/>
      <c r="K34" s="250"/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7"/>
    </row>
    <row r="36" spans="1:11" ht="12.75">
      <c r="A36" s="200" t="s">
        <v>29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6790441</v>
      </c>
      <c r="K36" s="7">
        <v>11828498</v>
      </c>
    </row>
    <row r="37" spans="1:11" ht="12.75">
      <c r="A37" s="200" t="s">
        <v>30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64">
        <f>SUM(J35:J37)</f>
        <v>6790441</v>
      </c>
      <c r="K38" s="53">
        <f>SUM(K35:K37)</f>
        <v>11828498</v>
      </c>
    </row>
    <row r="39" spans="1:11" ht="12.75">
      <c r="A39" s="200" t="s">
        <v>31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1361415</v>
      </c>
      <c r="K39" s="7">
        <v>892375</v>
      </c>
    </row>
    <row r="40" spans="1:11" ht="12.75">
      <c r="A40" s="200" t="s">
        <v>32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33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34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35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>
        <v>84923</v>
      </c>
      <c r="K43" s="7"/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64">
        <f>SUM(J39:J43)</f>
        <v>1446338</v>
      </c>
      <c r="K44" s="53">
        <f>SUM(K39:K43)</f>
        <v>892375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IF(J38&gt;J44,J38-J44,0)</f>
        <v>5344103</v>
      </c>
      <c r="K45" s="53">
        <f>IF(K38&gt;K44,K38-K44,0)</f>
        <v>10936123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0" t="s">
        <v>70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0" t="s">
        <v>71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0" t="s">
        <v>161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4718</v>
      </c>
      <c r="K49" s="7">
        <v>4718</v>
      </c>
    </row>
    <row r="50" spans="1:11" ht="12.75">
      <c r="A50" s="200" t="s">
        <v>175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f>J47</f>
        <v>0</v>
      </c>
      <c r="K50" s="7">
        <f>K47</f>
        <v>0</v>
      </c>
    </row>
    <row r="51" spans="1:11" ht="12.75">
      <c r="A51" s="200" t="s">
        <v>176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f>J48</f>
        <v>0</v>
      </c>
      <c r="K51" s="7">
        <f>K48</f>
        <v>0</v>
      </c>
    </row>
    <row r="52" spans="1:11" ht="12.75">
      <c r="A52" s="206" t="s">
        <v>177</v>
      </c>
      <c r="B52" s="207"/>
      <c r="C52" s="207"/>
      <c r="D52" s="207"/>
      <c r="E52" s="207"/>
      <c r="F52" s="207"/>
      <c r="G52" s="207"/>
      <c r="H52" s="207"/>
      <c r="I52" s="4">
        <v>44</v>
      </c>
      <c r="J52" s="65">
        <f>J49+J50-J51</f>
        <v>4718</v>
      </c>
      <c r="K52" s="61">
        <f>K49+K50-K51</f>
        <v>4718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192" t="s">
        <v>156</v>
      </c>
      <c r="B6" s="193"/>
      <c r="C6" s="193"/>
      <c r="D6" s="193"/>
      <c r="E6" s="193"/>
      <c r="F6" s="193"/>
      <c r="G6" s="193"/>
      <c r="H6" s="193"/>
      <c r="I6" s="249"/>
      <c r="J6" s="249"/>
      <c r="K6" s="250"/>
    </row>
    <row r="7" spans="1:11" ht="12.75">
      <c r="A7" s="200" t="s">
        <v>199</v>
      </c>
      <c r="B7" s="201"/>
      <c r="C7" s="201"/>
      <c r="D7" s="201"/>
      <c r="E7" s="201"/>
      <c r="F7" s="201"/>
      <c r="G7" s="201"/>
      <c r="H7" s="201"/>
      <c r="I7" s="1">
        <v>1</v>
      </c>
      <c r="J7" s="5"/>
      <c r="K7" s="7"/>
    </row>
    <row r="8" spans="1:11" ht="12.75">
      <c r="A8" s="200" t="s">
        <v>119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120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7"/>
    </row>
    <row r="10" spans="1:11" ht="12.75">
      <c r="A10" s="200" t="s">
        <v>121</v>
      </c>
      <c r="B10" s="201"/>
      <c r="C10" s="201"/>
      <c r="D10" s="201"/>
      <c r="E10" s="201"/>
      <c r="F10" s="201"/>
      <c r="G10" s="201"/>
      <c r="H10" s="201"/>
      <c r="I10" s="1">
        <v>4</v>
      </c>
      <c r="J10" s="5"/>
      <c r="K10" s="7"/>
    </row>
    <row r="11" spans="1:11" ht="12.75">
      <c r="A11" s="200" t="s">
        <v>122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0" t="s">
        <v>123</v>
      </c>
      <c r="B13" s="201"/>
      <c r="C13" s="201"/>
      <c r="D13" s="201"/>
      <c r="E13" s="201"/>
      <c r="F13" s="201"/>
      <c r="G13" s="201"/>
      <c r="H13" s="201"/>
      <c r="I13" s="1">
        <v>7</v>
      </c>
      <c r="J13" s="5"/>
      <c r="K13" s="7"/>
    </row>
    <row r="14" spans="1:11" ht="12.75">
      <c r="A14" s="200" t="s">
        <v>124</v>
      </c>
      <c r="B14" s="201"/>
      <c r="C14" s="201"/>
      <c r="D14" s="201"/>
      <c r="E14" s="201"/>
      <c r="F14" s="201"/>
      <c r="G14" s="201"/>
      <c r="H14" s="201"/>
      <c r="I14" s="1">
        <v>8</v>
      </c>
      <c r="J14" s="5"/>
      <c r="K14" s="7"/>
    </row>
    <row r="15" spans="1:11" ht="12.75">
      <c r="A15" s="200" t="s">
        <v>125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7"/>
    </row>
    <row r="16" spans="1:11" ht="12.75">
      <c r="A16" s="200" t="s">
        <v>126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7"/>
    </row>
    <row r="17" spans="1:11" ht="12.75">
      <c r="A17" s="200" t="s">
        <v>127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/>
      <c r="K17" s="7"/>
    </row>
    <row r="18" spans="1:11" ht="12.75">
      <c r="A18" s="200" t="s">
        <v>128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58"/>
      <c r="C21" s="258"/>
      <c r="D21" s="258"/>
      <c r="E21" s="258"/>
      <c r="F21" s="258"/>
      <c r="G21" s="258"/>
      <c r="H21" s="25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2" t="s">
        <v>159</v>
      </c>
      <c r="B22" s="193"/>
      <c r="C22" s="193"/>
      <c r="D22" s="193"/>
      <c r="E22" s="193"/>
      <c r="F22" s="193"/>
      <c r="G22" s="193"/>
      <c r="H22" s="193"/>
      <c r="I22" s="249"/>
      <c r="J22" s="249"/>
      <c r="K22" s="250"/>
    </row>
    <row r="23" spans="1:11" ht="12.75">
      <c r="A23" s="200" t="s">
        <v>165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7"/>
    </row>
    <row r="24" spans="1:11" ht="12.75">
      <c r="A24" s="200" t="s">
        <v>166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321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7"/>
    </row>
    <row r="26" spans="1:11" ht="12.75">
      <c r="A26" s="200" t="s">
        <v>322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7"/>
    </row>
    <row r="27" spans="1:11" ht="12.75">
      <c r="A27" s="200" t="s">
        <v>167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0" t="s">
        <v>2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/>
      <c r="K29" s="7"/>
    </row>
    <row r="30" spans="1:11" ht="12.75">
      <c r="A30" s="200" t="s">
        <v>3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4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2" t="s">
        <v>160</v>
      </c>
      <c r="B35" s="193"/>
      <c r="C35" s="193"/>
      <c r="D35" s="193"/>
      <c r="E35" s="193"/>
      <c r="F35" s="193"/>
      <c r="G35" s="193"/>
      <c r="H35" s="193"/>
      <c r="I35" s="249">
        <v>0</v>
      </c>
      <c r="J35" s="249"/>
      <c r="K35" s="250"/>
    </row>
    <row r="36" spans="1:11" ht="12.75">
      <c r="A36" s="200" t="s">
        <v>174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29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/>
      <c r="K37" s="7"/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0" t="s">
        <v>31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7"/>
    </row>
    <row r="41" spans="1:11" ht="12.75">
      <c r="A41" s="200" t="s">
        <v>32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7"/>
    </row>
    <row r="42" spans="1:11" ht="12.75">
      <c r="A42" s="200" t="s">
        <v>33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7"/>
    </row>
    <row r="43" spans="1:11" ht="12.75">
      <c r="A43" s="200" t="s">
        <v>34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35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5"/>
    </row>
    <row r="2" spans="1:12" ht="15.75">
      <c r="A2" s="42"/>
      <c r="B2" s="74"/>
      <c r="C2" s="265" t="s">
        <v>282</v>
      </c>
      <c r="D2" s="265"/>
      <c r="E2" s="77">
        <v>40909</v>
      </c>
      <c r="F2" s="43" t="s">
        <v>250</v>
      </c>
      <c r="G2" s="266">
        <v>41274</v>
      </c>
      <c r="H2" s="267"/>
      <c r="I2" s="74"/>
      <c r="J2" s="74"/>
      <c r="K2" s="74"/>
      <c r="L2" s="78"/>
    </row>
    <row r="3" spans="1:11" ht="23.25">
      <c r="A3" s="268" t="s">
        <v>59</v>
      </c>
      <c r="B3" s="268"/>
      <c r="C3" s="268"/>
      <c r="D3" s="268"/>
      <c r="E3" s="268"/>
      <c r="F3" s="268"/>
      <c r="G3" s="268"/>
      <c r="H3" s="268"/>
      <c r="I3" s="81" t="s">
        <v>305</v>
      </c>
      <c r="J3" s="82" t="s">
        <v>150</v>
      </c>
      <c r="K3" s="82" t="s">
        <v>151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84">
        <v>2</v>
      </c>
      <c r="J4" s="83" t="s">
        <v>283</v>
      </c>
      <c r="K4" s="83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45">
        <v>94043110</v>
      </c>
      <c r="K5" s="45">
        <v>94043110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46">
        <v>14854</v>
      </c>
      <c r="K6" s="46">
        <v>14854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46"/>
      <c r="K7" s="46"/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46">
        <v>-44853636</v>
      </c>
      <c r="K8" s="46">
        <v>-60229513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46">
        <v>-7848570</v>
      </c>
      <c r="K9" s="46">
        <v>-1632362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46"/>
      <c r="K10" s="46"/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46"/>
      <c r="K11" s="4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46"/>
      <c r="K12" s="4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46"/>
      <c r="K13" s="46"/>
    </row>
    <row r="14" spans="1:11" ht="12.75">
      <c r="A14" s="272" t="s">
        <v>294</v>
      </c>
      <c r="B14" s="273"/>
      <c r="C14" s="273"/>
      <c r="D14" s="273"/>
      <c r="E14" s="273"/>
      <c r="F14" s="273"/>
      <c r="G14" s="273"/>
      <c r="H14" s="273"/>
      <c r="I14" s="44">
        <v>10</v>
      </c>
      <c r="J14" s="79">
        <f>SUM(J5:J13)</f>
        <v>41355758</v>
      </c>
      <c r="K14" s="79">
        <f>SUM(K5:K13)</f>
        <v>32196089</v>
      </c>
    </row>
    <row r="15" spans="1:11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46"/>
      <c r="K15" s="46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46"/>
      <c r="K16" s="4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46"/>
      <c r="K17" s="4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46"/>
      <c r="K18" s="4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46"/>
      <c r="K20" s="46"/>
    </row>
    <row r="21" spans="1:11" ht="12.75">
      <c r="A21" s="272" t="s">
        <v>301</v>
      </c>
      <c r="B21" s="273"/>
      <c r="C21" s="273"/>
      <c r="D21" s="273"/>
      <c r="E21" s="273"/>
      <c r="F21" s="273"/>
      <c r="G21" s="273"/>
      <c r="H21" s="27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80"/>
      <c r="K24" s="80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2013-02-12T09:14:48Z</cp:lastPrinted>
  <dcterms:created xsi:type="dcterms:W3CDTF">2008-10-17T11:51:54Z</dcterms:created>
  <dcterms:modified xsi:type="dcterms:W3CDTF">2013-02-12T10:14:44Z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