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<sst xmlns="http://schemas.openxmlformats.org/spreadsheetml/2006/main" count="397" uniqueCount="345">
  <si>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</si>
  <si>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</si>
  <si>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</si>
  <si>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</si>
  <si>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</si>
  <si>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</si>
  <si>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</si>
  <si>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</si>
  <si>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</si>
  <si>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</si>
  <si>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</si>
  <si>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</si>
  <si>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</si>
  <si>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</si>
  <si>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</si>
  <si>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</si>
  <si>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</si>
  <si>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</si>
  <si>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</si>
  <si>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</si>
  <si>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</si>
  <si>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</si>
  <si>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</si>
  <si>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</si>
  <si>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</si>
  <si>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</si>
  <si>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</si>
  <si>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</si>
  <si>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</si>
  <si>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</si>
  <si>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</si>
  <si>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</si>
  <si>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</si>
  <si>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</si>
  <si>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</si>
  <si>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</si>
  <si>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</si>
  <si>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</si>
  <si>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</si>
  <si>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</si>
  <si>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</si>
  <si>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</si>
  <si>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</si>
  <si>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</si>
  <si>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</si>
  <si>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</si>
  <si>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</si>
  <si>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</si>
  <si>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</si>
  <si>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</si>
  <si>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</si>
  <si>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</si>
  <si>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</si>
  <si>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</si>
  <si>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</si>
  <si>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</si>
  <si>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</si>
  <si>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</si>
  <si>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</si>
  <si>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</si>
  <si>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</si>
  <si>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</si>
  <si>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</si>
  <si>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</si>
  <si>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</si>
  <si>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</si>
  <si>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</si>
  <si>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</si>
  <si>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</si>
  <si>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</si>
  <si>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</si>
  <si>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</si>
  <si>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</si>
  <si>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</si>
  <si>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</si>
  <si>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</si>
  <si>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</si>
  <si>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</si>
  <si>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</si>
  <si>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</si>
  <si>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</si>
  <si>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</si>
  <si>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</si>
  <si>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</si>
  <si>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</si>
  <si>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</si>
  <si>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</si>
  <si>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</si>
  <si>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</si>
  <si>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</si>
  <si>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</si>
  <si>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</si>
  <si>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</si>
  <si>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</si>
  <si>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</si>
  <si>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</si>
  <si>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</si>
  <si>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</si>
  <si>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</si>
  <si>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</si>
  <si>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</si>
  <si>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</si>
  <si>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</si>
  <si>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</si>
  <si>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</si>
  <si>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</si>
  <si>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</si>
  <si>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</si>
  <si>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</si>
  <si>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</si>
  <si>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</si>
  <si>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</si>
  <si>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</si>
  <si>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</si>
  <si>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</si>
  <si>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</si>
  <si>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</si>
  <si>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</si>
  <si>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</si>
  <si>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</si>
  <si>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</si>
  <si>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</si>
  <si>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</si>
  <si>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</si>
  <si>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</si>
  <si>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</si>
  <si>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</si>
  <si>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</si>
  <si>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</si>
  <si>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</si>
  <si>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</si>
  <si>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</si>
  <si>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</si>
  <si>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</si>
  <si>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</si>
  <si>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</si>
  <si>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</si>
  <si>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</si>
  <si>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</si>
  <si>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</si>
  <si>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</si>
  <si>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</si>
  <si>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</si>
  <si>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</si>
  <si>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</si>
  <si>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</si>
  <si>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</si>
  <si>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</si>
  <si>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</si>
  <si>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</si>
  <si>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</si>
  <si>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</si>
  <si>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</si>
  <si>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</si>
  <si>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</si>
  <si>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</si>
  <si>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</si>
  <si>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</si>
  <si>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</si>
  <si>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</si>
  <si>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</si>
  <si>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</si>
  <si>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</si>
  <si>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</si>
  <si>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</si>
  <si>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</si>
  <si>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</si>
  <si>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</si>
  <si>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</si>
  <si>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</si>
  <si>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</si>
  <si>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</si>
  <si>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</si>
  <si>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</si>
  <si>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</si>
  <si>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</si>
  <si>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</si>
  <si>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</si>
  <si>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</si>
  <si>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</si>
  <si>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</si>
  <si>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</si>
  <si>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</si>
  <si>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</si>
  <si>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</si>
  <si>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</si>
  <si>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</si>
  <si>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</si>
  <si>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</si>
  <si>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</si>
  <si>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</si>
  <si>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</si>
  <si>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</si>
  <si>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</si>
  <si>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</si>
  <si>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</si>
  <si>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</si>
  <si>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</si>
  <si>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</si>
  <si>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</si>
  <si>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</si>
  <si>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</si>
  <si>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</si>
  <si>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</si>
  <si>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</si>
  <si>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</si>
  <si>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</si>
  <si>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</si>
  <si>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</si>
  <si>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</si>
  <si>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</si>
  <si>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</si>
  <si>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</si>
  <si>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</si>
  <si>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</si>
  <si>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</si>
  <si>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</si>
  <si>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</si>
  <si>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</si>
  <si>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</si>
  <si>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</si>
  <si>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</si>
  <si>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</si>
  <si>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</si>
  <si>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</si>
  <si>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</si>
  <si>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</si>
  <si>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</si>
  <si>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</si>
  <si>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</si>
  <si>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</si>
  <si>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</si>
  <si>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</si>
  <si>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</si>
  <si>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</si>
  <si>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</si>
  <si>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</si>
  <si>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</si>
  <si>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</si>
  <si>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</si>
  <si>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</si>
  <si>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</si>
  <si>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</si>
  <si>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</si>
  <si>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</si>
  <si>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</si>
  <si>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</si>
  <si>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</si>
  <si>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</si>
  <si>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</si>
  <si>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</si>
  <si>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</si>
  <si>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</si>
  <si>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</si>
  <si>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</si>
  <si>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</si>
  <si>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</si>
  <si>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</si>
  <si>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</si>
  <si>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</si>
  <si>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</si>
  <si>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</si>
  <si>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</si>
  <si>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</si>
  <si>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</si>
  <si>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</si>
  <si>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</si>
  <si>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</si>
  <si>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</si>
  <si>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</si>
  <si>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</si>
  <si>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</si>
  <si>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</si>
  <si>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</si>
  <si>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</si>
  <si>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</si>
  <si>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</si>
  <si>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</si>
  <si>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</si>
  <si>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</si>
  <si>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</si>
  <si>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</si>
  <si>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</si>
  <si>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</si>
  <si>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</si>
  <si>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</si>
  <si>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</si>
  <si>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</si>
  <si>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</si>
  <si>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</si>
  <si>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</si>
  <si>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</si>
  <si>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</si>
  <si>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</si>
  <si>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</si>
  <si>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</si>
  <si>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</si>
  <si>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</si>
  <si>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</si>
  <si>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</si>
  <si>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</si>
  <si>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</si>
  <si>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</si>
  <si>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</si>
  <si>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</si>
  <si>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</si>
  <si>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</si>
  <si>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</si>
  <si>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</si>
  <si>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</si>
  <si>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</si>
  <si>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</si>
  <si>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</si>
  <si>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</si>
  <si>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</si>
  <si>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</si>
  <si>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</si>
  <si>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</si>
  <si>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</si>
  <si>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</si>
  <si>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</si>
  <si>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</si>
  <si>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</si>
  <si>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</si>
  <si>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</si>
  <si>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</si>
  <si>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</si>
  <si>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</si>
  <si>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</si>
  <si>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</si>
  <si>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</si>
  <si>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</si>
  <si>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</si>
  <si>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</si>
  <si>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</si>
  <si>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</si>
  <si>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</si>
  <si>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</si>
  <si>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BARIŠIĆ VINKO,dipl. ing</t>
  </si>
  <si>
    <t>NE</t>
  </si>
  <si>
    <t>Grad Zagreb</t>
  </si>
  <si>
    <t>Dubrava / Zagreb</t>
  </si>
  <si>
    <t>u razdoblju 01.01. do 31.03.2013.</t>
  </si>
  <si>
    <t>31.3.2013.</t>
  </si>
  <si>
    <t>stanje na dan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</si>
</sst>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82" applyFont="1" applyAlignment="1">
      <alignment/>
      <protection/>
    </xf>
    <xf numFmtId="0" fontId="0" fillId="0" borderId="0" xfId="82" applyFont="1" applyAlignment="1">
      <alignment/>
      <protection/>
    </xf>
    <xf numFmtId="0" fontId="3" fillId="0" borderId="16" xfId="82" applyFont="1" applyFill="1" applyBorder="1" applyAlignment="1" applyProtection="1">
      <alignment horizontal="center" vertical="center"/>
      <protection hidden="1" locked="0"/>
    </xf>
    <xf numFmtId="0" fontId="2" fillId="0" borderId="0" xfId="82" applyFont="1" applyFill="1" applyBorder="1" applyAlignment="1" applyProtection="1">
      <alignment horizontal="left" vertical="center"/>
      <protection hidden="1"/>
    </xf>
    <xf numFmtId="0" fontId="3" fillId="0" borderId="0" xfId="82" applyFont="1" applyFill="1" applyBorder="1" applyAlignment="1" applyProtection="1">
      <alignment vertical="center"/>
      <protection hidden="1"/>
    </xf>
    <xf numFmtId="0" fontId="3" fillId="0" borderId="0" xfId="82" applyFont="1" applyFill="1" applyBorder="1" applyAlignment="1" applyProtection="1">
      <alignment horizontal="center" vertical="center" wrapText="1"/>
      <protection hidden="1"/>
    </xf>
    <xf numFmtId="0" fontId="3" fillId="0" borderId="0" xfId="82" applyFont="1" applyBorder="1" applyAlignment="1" applyProtection="1">
      <alignment/>
      <protection hidden="1"/>
    </xf>
    <xf numFmtId="0" fontId="12" fillId="0" borderId="0" xfId="82" applyFont="1" applyBorder="1" applyAlignment="1" applyProtection="1">
      <alignment horizontal="right" vertical="center" wrapText="1"/>
      <protection hidden="1"/>
    </xf>
    <xf numFmtId="0" fontId="12" fillId="0" borderId="0" xfId="8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82" applyFont="1" applyFill="1" applyBorder="1" applyAlignment="1" applyProtection="1">
      <alignment horizontal="left" vertical="center"/>
      <protection hidden="1"/>
    </xf>
    <xf numFmtId="0" fontId="3" fillId="0" borderId="0" xfId="82" applyFont="1" applyBorder="1" applyAlignment="1" applyProtection="1">
      <alignment horizontal="left"/>
      <protection hidden="1"/>
    </xf>
    <xf numFmtId="0" fontId="3" fillId="0" borderId="0" xfId="82" applyFont="1" applyBorder="1" applyAlignment="1" applyProtection="1">
      <alignment vertical="top"/>
      <protection hidden="1"/>
    </xf>
    <xf numFmtId="0" fontId="3" fillId="0" borderId="0" xfId="82" applyFont="1" applyBorder="1" applyAlignment="1" applyProtection="1">
      <alignment horizontal="right"/>
      <protection hidden="1"/>
    </xf>
    <xf numFmtId="0" fontId="2" fillId="0" borderId="0" xfId="82" applyFont="1" applyFill="1" applyBorder="1" applyAlignment="1" applyProtection="1">
      <alignment horizontal="right" vertical="center"/>
      <protection hidden="1" locked="0"/>
    </xf>
    <xf numFmtId="0" fontId="3" fillId="0" borderId="0" xfId="82" applyFont="1" applyBorder="1" applyAlignment="1" applyProtection="1">
      <alignment/>
      <protection hidden="1"/>
    </xf>
    <xf numFmtId="0" fontId="2" fillId="0" borderId="0" xfId="82" applyFont="1" applyBorder="1" applyAlignment="1" applyProtection="1">
      <alignment vertical="top"/>
      <protection hidden="1"/>
    </xf>
    <xf numFmtId="0" fontId="3" fillId="0" borderId="0" xfId="82" applyFont="1" applyFill="1" applyBorder="1" applyAlignment="1" applyProtection="1">
      <alignment/>
      <protection hidden="1"/>
    </xf>
    <xf numFmtId="0" fontId="3" fillId="0" borderId="0" xfId="82" applyFont="1" applyBorder="1" applyAlignment="1" applyProtection="1">
      <alignment horizontal="center" vertical="center"/>
      <protection hidden="1" locked="0"/>
    </xf>
    <xf numFmtId="0" fontId="3" fillId="0" borderId="0" xfId="82" applyFont="1" applyBorder="1" applyAlignment="1" applyProtection="1">
      <alignment vertical="top" wrapText="1"/>
      <protection hidden="1"/>
    </xf>
    <xf numFmtId="0" fontId="3" fillId="0" borderId="0" xfId="82" applyFont="1" applyBorder="1" applyAlignment="1" applyProtection="1">
      <alignment wrapText="1"/>
      <protection hidden="1"/>
    </xf>
    <xf numFmtId="0" fontId="3" fillId="0" borderId="0" xfId="82" applyFont="1" applyBorder="1" applyAlignment="1" applyProtection="1">
      <alignment horizontal="right" vertical="top"/>
      <protection hidden="1"/>
    </xf>
    <xf numFmtId="0" fontId="3" fillId="0" borderId="0" xfId="82" applyFont="1" applyBorder="1" applyAlignment="1" applyProtection="1">
      <alignment horizontal="center" vertical="top"/>
      <protection hidden="1"/>
    </xf>
    <xf numFmtId="0" fontId="3" fillId="0" borderId="0" xfId="82" applyFont="1" applyBorder="1" applyAlignment="1" applyProtection="1">
      <alignment horizontal="center"/>
      <protection hidden="1"/>
    </xf>
    <xf numFmtId="0" fontId="3" fillId="0" borderId="0" xfId="82" applyFont="1" applyBorder="1" applyAlignment="1">
      <alignment/>
      <protection/>
    </xf>
    <xf numFmtId="0" fontId="3" fillId="0" borderId="0" xfId="82" applyFont="1" applyBorder="1" applyAlignment="1" applyProtection="1">
      <alignment horizontal="left" vertical="top"/>
      <protection hidden="1"/>
    </xf>
    <xf numFmtId="0" fontId="3" fillId="0" borderId="17" xfId="82" applyFont="1" applyBorder="1" applyAlignment="1" applyProtection="1">
      <alignment/>
      <protection hidden="1"/>
    </xf>
    <xf numFmtId="0" fontId="3" fillId="0" borderId="0" xfId="82" applyFont="1" applyBorder="1" applyAlignment="1" applyProtection="1">
      <alignment vertical="center"/>
      <protection hidden="1"/>
    </xf>
    <xf numFmtId="0" fontId="3" fillId="0" borderId="18" xfId="82" applyFont="1" applyBorder="1" applyAlignment="1" applyProtection="1">
      <alignment/>
      <protection hidden="1"/>
    </xf>
    <xf numFmtId="0" fontId="3" fillId="0" borderId="18" xfId="82" applyFont="1" applyBorder="1" applyAlignment="1">
      <alignment/>
      <protection/>
    </xf>
    <xf numFmtId="0" fontId="9" fillId="0" borderId="0" xfId="87">
      <alignment vertical="top"/>
      <protection/>
    </xf>
    <xf numFmtId="0" fontId="9" fillId="0" borderId="0" xfId="87" applyAlignment="1">
      <alignment/>
      <protection/>
    </xf>
    <xf numFmtId="0" fontId="16" fillId="0" borderId="0" xfId="87" applyFont="1" applyAlignment="1">
      <alignment/>
      <protection/>
    </xf>
    <xf numFmtId="0" fontId="10" fillId="0" borderId="0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87" applyFont="1" applyBorder="1" applyAlignment="1" applyProtection="1">
      <alignment vertical="center"/>
      <protection hidden="1"/>
    </xf>
    <xf numFmtId="0" fontId="3" fillId="0" borderId="0" xfId="82" applyFont="1" applyBorder="1" applyAlignment="1" applyProtection="1">
      <alignment horizontal="right" wrapText="1"/>
      <protection hidden="1"/>
    </xf>
    <xf numFmtId="0" fontId="3" fillId="0" borderId="0" xfId="8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8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82" applyFont="1" applyBorder="1" applyAlignment="1">
      <alignment/>
      <protection/>
    </xf>
    <xf numFmtId="0" fontId="3" fillId="0" borderId="23" xfId="82" applyFont="1" applyBorder="1" applyAlignment="1">
      <alignment/>
      <protection/>
    </xf>
    <xf numFmtId="0" fontId="3" fillId="0" borderId="24" xfId="82" applyFont="1" applyFill="1" applyBorder="1" applyAlignment="1" applyProtection="1">
      <alignment horizontal="left" vertical="center" wrapText="1"/>
      <protection hidden="1"/>
    </xf>
    <xf numFmtId="0" fontId="3" fillId="0" borderId="16" xfId="82" applyFont="1" applyFill="1" applyBorder="1" applyAlignment="1" applyProtection="1">
      <alignment vertical="center"/>
      <protection hidden="1"/>
    </xf>
    <xf numFmtId="0" fontId="3" fillId="0" borderId="24" xfId="82" applyFont="1" applyBorder="1" applyAlignment="1" applyProtection="1">
      <alignment horizontal="left" vertical="center" wrapText="1"/>
      <protection hidden="1"/>
    </xf>
    <xf numFmtId="0" fontId="3" fillId="0" borderId="16" xfId="82" applyFont="1" applyBorder="1" applyAlignment="1" applyProtection="1">
      <alignment/>
      <protection hidden="1"/>
    </xf>
    <xf numFmtId="0" fontId="12" fillId="0" borderId="0" xfId="82" applyFont="1" applyBorder="1" applyAlignment="1" applyProtection="1">
      <alignment horizontal="right"/>
      <protection hidden="1"/>
    </xf>
    <xf numFmtId="0" fontId="3" fillId="0" borderId="24" xfId="82" applyFont="1" applyFill="1" applyBorder="1" applyAlignment="1" applyProtection="1">
      <alignment/>
      <protection hidden="1"/>
    </xf>
    <xf numFmtId="0" fontId="3" fillId="0" borderId="24" xfId="82" applyFont="1" applyBorder="1" applyAlignment="1" applyProtection="1">
      <alignment wrapText="1"/>
      <protection hidden="1"/>
    </xf>
    <xf numFmtId="0" fontId="3" fillId="0" borderId="16" xfId="82" applyFont="1" applyBorder="1" applyAlignment="1" applyProtection="1">
      <alignment horizontal="right"/>
      <protection hidden="1"/>
    </xf>
    <xf numFmtId="0" fontId="3" fillId="0" borderId="24" xfId="82" applyFont="1" applyBorder="1" applyAlignment="1" applyProtection="1">
      <alignment/>
      <protection hidden="1"/>
    </xf>
    <xf numFmtId="0" fontId="3" fillId="0" borderId="16" xfId="82" applyFont="1" applyBorder="1" applyAlignment="1" applyProtection="1">
      <alignment horizontal="right" wrapText="1"/>
      <protection hidden="1"/>
    </xf>
    <xf numFmtId="0" fontId="2" fillId="0" borderId="24" xfId="82" applyFont="1" applyFill="1" applyBorder="1" applyAlignment="1" applyProtection="1">
      <alignment horizontal="right" vertical="center"/>
      <protection hidden="1" locked="0"/>
    </xf>
    <xf numFmtId="0" fontId="3" fillId="0" borderId="24" xfId="82" applyFont="1" applyBorder="1" applyAlignment="1" applyProtection="1">
      <alignment vertical="top"/>
      <protection hidden="1"/>
    </xf>
    <xf numFmtId="0" fontId="3" fillId="0" borderId="24" xfId="82" applyFont="1" applyBorder="1" applyAlignment="1" applyProtection="1">
      <alignment horizontal="left" vertical="top" wrapText="1"/>
      <protection hidden="1"/>
    </xf>
    <xf numFmtId="0" fontId="3" fillId="0" borderId="16" xfId="82" applyFont="1" applyBorder="1" applyAlignment="1">
      <alignment/>
      <protection/>
    </xf>
    <xf numFmtId="0" fontId="3" fillId="0" borderId="24" xfId="82" applyFont="1" applyBorder="1" applyAlignment="1" applyProtection="1">
      <alignment horizontal="left" vertical="top" indent="2"/>
      <protection hidden="1"/>
    </xf>
    <xf numFmtId="0" fontId="3" fillId="0" borderId="24" xfId="82" applyFont="1" applyBorder="1" applyAlignment="1" applyProtection="1">
      <alignment horizontal="left" vertical="top" wrapText="1" indent="2"/>
      <protection hidden="1"/>
    </xf>
    <xf numFmtId="0" fontId="3" fillId="0" borderId="16" xfId="82" applyFont="1" applyBorder="1" applyAlignment="1" applyProtection="1">
      <alignment horizontal="right" vertical="top"/>
      <protection hidden="1"/>
    </xf>
    <xf numFmtId="49" fontId="2" fillId="0" borderId="24" xfId="82" applyNumberFormat="1" applyFont="1" applyBorder="1" applyAlignment="1" applyProtection="1">
      <alignment horizontal="center" vertical="center"/>
      <protection hidden="1" locked="0"/>
    </xf>
    <xf numFmtId="0" fontId="3" fillId="0" borderId="16" xfId="82" applyFont="1" applyBorder="1" applyAlignment="1" applyProtection="1">
      <alignment horizontal="left" vertical="top"/>
      <protection hidden="1"/>
    </xf>
    <xf numFmtId="0" fontId="3" fillId="0" borderId="24" xfId="82" applyFont="1" applyBorder="1" applyAlignment="1" applyProtection="1">
      <alignment horizontal="left"/>
      <protection hidden="1"/>
    </xf>
    <xf numFmtId="0" fontId="3" fillId="0" borderId="23" xfId="82" applyFont="1" applyBorder="1" applyAlignment="1" applyProtection="1">
      <alignment/>
      <protection hidden="1"/>
    </xf>
    <xf numFmtId="0" fontId="3" fillId="0" borderId="16" xfId="82" applyFont="1" applyBorder="1" applyAlignment="1" applyProtection="1">
      <alignment horizontal="left"/>
      <protection hidden="1"/>
    </xf>
    <xf numFmtId="0" fontId="3" fillId="0" borderId="24" xfId="82" applyFont="1" applyFill="1" applyBorder="1" applyAlignment="1" applyProtection="1">
      <alignment vertical="center"/>
      <protection hidden="1"/>
    </xf>
    <xf numFmtId="0" fontId="13" fillId="0" borderId="24" xfId="87" applyFont="1" applyFill="1" applyBorder="1" applyAlignment="1" applyProtection="1">
      <alignment vertical="center"/>
      <protection hidden="1"/>
    </xf>
    <xf numFmtId="0" fontId="13" fillId="0" borderId="0" xfId="87" applyFont="1" applyBorder="1" applyAlignment="1" applyProtection="1">
      <alignment horizontal="left"/>
      <protection hidden="1"/>
    </xf>
    <xf numFmtId="0" fontId="9" fillId="0" borderId="0" xfId="87" applyBorder="1" applyAlignment="1">
      <alignment/>
      <protection/>
    </xf>
    <xf numFmtId="0" fontId="9" fillId="0" borderId="24" xfId="87" applyBorder="1" applyAlignment="1">
      <alignment/>
      <protection/>
    </xf>
    <xf numFmtId="0" fontId="2" fillId="0" borderId="16" xfId="82" applyFont="1" applyBorder="1" applyAlignment="1" applyProtection="1">
      <alignment vertical="center"/>
      <protection hidden="1"/>
    </xf>
    <xf numFmtId="0" fontId="3" fillId="0" borderId="25" xfId="82" applyFont="1" applyBorder="1" applyAlignment="1" applyProtection="1">
      <alignment/>
      <protection hidden="1"/>
    </xf>
    <xf numFmtId="0" fontId="3" fillId="0" borderId="26" xfId="82" applyFont="1" applyFill="1" applyBorder="1" applyAlignment="1" applyProtection="1">
      <alignment horizontal="right" vertical="top" wrapText="1"/>
      <protection hidden="1"/>
    </xf>
    <xf numFmtId="0" fontId="3" fillId="0" borderId="27" xfId="82" applyFont="1" applyFill="1" applyBorder="1" applyAlignment="1" applyProtection="1">
      <alignment horizontal="right" vertical="top" wrapText="1"/>
      <protection hidden="1"/>
    </xf>
    <xf numFmtId="0" fontId="3" fillId="0" borderId="27" xfId="82" applyFont="1" applyFill="1" applyBorder="1" applyAlignment="1" applyProtection="1">
      <alignment/>
      <protection hidden="1"/>
    </xf>
    <xf numFmtId="0" fontId="3" fillId="0" borderId="28" xfId="82" applyFont="1" applyFill="1" applyBorder="1" applyAlignment="1" applyProtection="1">
      <alignment/>
      <protection hidden="1"/>
    </xf>
    <xf numFmtId="14" fontId="2" fillId="0" borderId="20" xfId="82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82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82" applyNumberFormat="1" applyFont="1" applyFill="1" applyBorder="1" applyAlignment="1" applyProtection="1">
      <alignment horizontal="right" vertical="center"/>
      <protection hidden="1" locked="0"/>
    </xf>
    <xf numFmtId="0" fontId="2" fillId="0" borderId="22" xfId="82" applyFont="1" applyFill="1" applyBorder="1" applyAlignment="1" applyProtection="1">
      <alignment horizontal="center" vertical="center"/>
      <protection hidden="1" locked="0"/>
    </xf>
    <xf numFmtId="49" fontId="2" fillId="0" borderId="22" xfId="8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82" applyFont="1" applyFill="1" applyBorder="1" applyAlignment="1" applyProtection="1">
      <alignment horizontal="right" vertical="center"/>
      <protection hidden="1" locked="0"/>
    </xf>
    <xf numFmtId="0" fontId="3" fillId="0" borderId="0" xfId="82" applyFont="1" applyFill="1" applyBorder="1" applyAlignment="1">
      <alignment/>
      <protection/>
    </xf>
    <xf numFmtId="49" fontId="2" fillId="0" borderId="0" xfId="82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1" fillId="0" borderId="10" xfId="60" applyNumberFormat="1" applyFont="1" applyFill="1" applyBorder="1" applyAlignment="1" applyProtection="1">
      <alignment vertical="center"/>
      <protection hidden="1"/>
    </xf>
    <xf numFmtId="3" fontId="1" fillId="0" borderId="10" xfId="61" applyNumberFormat="1" applyFont="1" applyFill="1" applyBorder="1" applyAlignment="1" applyProtection="1">
      <alignment vertical="center"/>
      <protection hidden="1"/>
    </xf>
    <xf numFmtId="3" fontId="1" fillId="0" borderId="10" xfId="62" applyNumberFormat="1" applyFont="1" applyFill="1" applyBorder="1" applyAlignment="1" applyProtection="1">
      <alignment vertical="center"/>
      <protection hidden="1"/>
    </xf>
    <xf numFmtId="3" fontId="1" fillId="0" borderId="10" xfId="64" applyNumberFormat="1" applyFont="1" applyFill="1" applyBorder="1" applyAlignment="1" applyProtection="1">
      <alignment vertical="center"/>
      <protection hidden="1"/>
    </xf>
    <xf numFmtId="0" fontId="0" fillId="0" borderId="0" xfId="81" applyFill="1">
      <alignment/>
      <protection/>
    </xf>
    <xf numFmtId="3" fontId="1" fillId="0" borderId="13" xfId="81" applyNumberFormat="1" applyFont="1" applyFill="1" applyBorder="1" applyAlignment="1" applyProtection="1">
      <alignment vertical="center"/>
      <protection locked="0"/>
    </xf>
    <xf numFmtId="167" fontId="2" fillId="0" borderId="13" xfId="81" applyNumberFormat="1" applyFont="1" applyFill="1" applyBorder="1" applyAlignment="1">
      <alignment horizontal="center" vertical="center"/>
      <protection/>
    </xf>
    <xf numFmtId="3" fontId="1" fillId="0" borderId="10" xfId="81" applyNumberFormat="1" applyFont="1" applyFill="1" applyBorder="1" applyAlignment="1" applyProtection="1">
      <alignment vertical="center"/>
      <protection locked="0"/>
    </xf>
    <xf numFmtId="167" fontId="2" fillId="0" borderId="10" xfId="81" applyNumberFormat="1" applyFont="1" applyFill="1" applyBorder="1" applyAlignment="1">
      <alignment horizontal="center" vertical="center"/>
      <protection/>
    </xf>
    <xf numFmtId="167" fontId="2" fillId="0" borderId="11" xfId="81" applyNumberFormat="1" applyFont="1" applyFill="1" applyBorder="1" applyAlignment="1">
      <alignment horizontal="center" vertical="center"/>
      <protection/>
    </xf>
    <xf numFmtId="3" fontId="1" fillId="0" borderId="10" xfId="81" applyNumberFormat="1" applyFont="1" applyFill="1" applyBorder="1" applyAlignment="1" applyProtection="1">
      <alignment vertical="center"/>
      <protection hidden="1"/>
    </xf>
    <xf numFmtId="3" fontId="1" fillId="0" borderId="15" xfId="81" applyNumberFormat="1" applyFont="1" applyFill="1" applyBorder="1" applyAlignment="1" applyProtection="1">
      <alignment vertical="center"/>
      <protection hidden="1"/>
    </xf>
    <xf numFmtId="167" fontId="2" fillId="0" borderId="12" xfId="81" applyNumberFormat="1" applyFont="1" applyFill="1" applyBorder="1" applyAlignment="1">
      <alignment horizontal="center" vertical="center"/>
      <protection/>
    </xf>
    <xf numFmtId="3" fontId="1" fillId="0" borderId="15" xfId="81" applyNumberFormat="1" applyFont="1" applyFill="1" applyBorder="1" applyAlignment="1" applyProtection="1">
      <alignment vertical="center"/>
      <protection locked="0"/>
    </xf>
    <xf numFmtId="0" fontId="6" fillId="0" borderId="22" xfId="81" applyFont="1" applyFill="1" applyBorder="1" applyAlignment="1" applyProtection="1">
      <alignment horizontal="center" vertical="center" wrapText="1"/>
      <protection hidden="1"/>
    </xf>
    <xf numFmtId="0" fontId="6" fillId="0" borderId="22" xfId="81" applyFont="1" applyFill="1" applyBorder="1" applyAlignment="1" applyProtection="1">
      <alignment horizontal="center" vertical="center"/>
      <protection hidden="1"/>
    </xf>
    <xf numFmtId="0" fontId="6" fillId="0" borderId="20" xfId="81" applyFont="1" applyFill="1" applyBorder="1" applyAlignment="1" applyProtection="1">
      <alignment horizontal="center" vertical="center" wrapText="1"/>
      <protection hidden="1"/>
    </xf>
    <xf numFmtId="0" fontId="6" fillId="0" borderId="29" xfId="81" applyFont="1" applyFill="1" applyBorder="1" applyAlignment="1" applyProtection="1">
      <alignment horizontal="center" vertical="center" wrapText="1"/>
      <protection hidden="1"/>
    </xf>
    <xf numFmtId="0" fontId="2" fillId="0" borderId="20" xfId="81" applyFont="1" applyFill="1" applyBorder="1" applyAlignment="1" applyProtection="1">
      <alignment horizontal="center" vertical="center" wrapText="1"/>
      <protection hidden="1"/>
    </xf>
    <xf numFmtId="0" fontId="3" fillId="0" borderId="16" xfId="82" applyFont="1" applyBorder="1" applyAlignment="1" applyProtection="1">
      <alignment horizontal="right" vertical="center" wrapText="1"/>
      <protection hidden="1"/>
    </xf>
    <xf numFmtId="0" fontId="3" fillId="0" borderId="0" xfId="82" applyFont="1" applyBorder="1" applyAlignment="1" applyProtection="1">
      <alignment horizontal="right" wrapText="1"/>
      <protection hidden="1"/>
    </xf>
    <xf numFmtId="0" fontId="3" fillId="0" borderId="16" xfId="82" applyFont="1" applyBorder="1" applyAlignment="1" applyProtection="1">
      <alignment horizontal="right" wrapText="1"/>
      <protection hidden="1"/>
    </xf>
    <xf numFmtId="49" fontId="2" fillId="0" borderId="26" xfId="8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8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82" applyFont="1" applyFill="1" applyBorder="1" applyAlignment="1" applyProtection="1">
      <alignment horizontal="left" vertical="center" wrapText="1"/>
      <protection hidden="1"/>
    </xf>
    <xf numFmtId="0" fontId="2" fillId="0" borderId="0" xfId="82" applyFont="1" applyFill="1" applyBorder="1" applyAlignment="1" applyProtection="1">
      <alignment horizontal="left" vertical="center" wrapText="1"/>
      <protection hidden="1"/>
    </xf>
    <xf numFmtId="0" fontId="2" fillId="0" borderId="24" xfId="82" applyFont="1" applyFill="1" applyBorder="1" applyAlignment="1" applyProtection="1">
      <alignment horizontal="left" vertical="center" wrapText="1"/>
      <protection hidden="1"/>
    </xf>
    <xf numFmtId="0" fontId="11" fillId="0" borderId="16" xfId="82" applyFont="1" applyBorder="1" applyAlignment="1" applyProtection="1">
      <alignment horizontal="center" vertical="center" wrapText="1"/>
      <protection hidden="1"/>
    </xf>
    <xf numFmtId="0" fontId="11" fillId="0" borderId="0" xfId="82" applyFont="1" applyBorder="1" applyAlignment="1" applyProtection="1">
      <alignment horizontal="center" vertical="center" wrapText="1"/>
      <protection hidden="1"/>
    </xf>
    <xf numFmtId="0" fontId="11" fillId="0" borderId="24" xfId="82" applyFont="1" applyBorder="1" applyAlignment="1" applyProtection="1">
      <alignment horizontal="center" vertical="center" wrapText="1"/>
      <protection hidden="1"/>
    </xf>
    <xf numFmtId="0" fontId="3" fillId="0" borderId="16" xfId="82" applyFont="1" applyBorder="1" applyAlignment="1" applyProtection="1">
      <alignment horizontal="right" vertical="center"/>
      <protection hidden="1"/>
    </xf>
    <xf numFmtId="0" fontId="3" fillId="0" borderId="24" xfId="82" applyFont="1" applyBorder="1" applyAlignment="1" applyProtection="1">
      <alignment horizontal="right"/>
      <protection hidden="1"/>
    </xf>
    <xf numFmtId="0" fontId="1" fillId="0" borderId="16" xfId="82" applyFont="1" applyBorder="1" applyAlignment="1" applyProtection="1">
      <alignment horizontal="right" vertical="center" wrapText="1"/>
      <protection hidden="1"/>
    </xf>
    <xf numFmtId="0" fontId="1" fillId="0" borderId="24" xfId="82" applyFont="1" applyBorder="1" applyAlignment="1" applyProtection="1">
      <alignment horizontal="right" wrapText="1"/>
      <protection hidden="1"/>
    </xf>
    <xf numFmtId="0" fontId="2" fillId="0" borderId="26" xfId="82" applyFont="1" applyFill="1" applyBorder="1" applyAlignment="1" applyProtection="1">
      <alignment horizontal="left" vertical="center"/>
      <protection hidden="1" locked="0"/>
    </xf>
    <xf numFmtId="0" fontId="3" fillId="0" borderId="27" xfId="82" applyFont="1" applyFill="1" applyBorder="1" applyAlignment="1">
      <alignment horizontal="left" vertical="center"/>
      <protection/>
    </xf>
    <xf numFmtId="0" fontId="3" fillId="0" borderId="28" xfId="82" applyFont="1" applyFill="1" applyBorder="1" applyAlignment="1">
      <alignment horizontal="left" vertical="center"/>
      <protection/>
    </xf>
    <xf numFmtId="1" fontId="2" fillId="0" borderId="26" xfId="82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82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82" applyFont="1" applyFill="1" applyBorder="1" applyAlignment="1" applyProtection="1">
      <alignment/>
      <protection hidden="1" locked="0"/>
    </xf>
    <xf numFmtId="0" fontId="2" fillId="0" borderId="28" xfId="82" applyFont="1" applyFill="1" applyBorder="1" applyAlignment="1" applyProtection="1">
      <alignment/>
      <protection hidden="1" locked="0"/>
    </xf>
    <xf numFmtId="0" fontId="3" fillId="0" borderId="27" xfId="82" applyFont="1" applyFill="1" applyBorder="1" applyAlignment="1">
      <alignment horizontal="left"/>
      <protection/>
    </xf>
    <xf numFmtId="0" fontId="3" fillId="0" borderId="28" xfId="82" applyFont="1" applyFill="1" applyBorder="1" applyAlignment="1">
      <alignment horizontal="left"/>
      <protection/>
    </xf>
    <xf numFmtId="0" fontId="3" fillId="0" borderId="0" xfId="82" applyFont="1" applyBorder="1" applyAlignment="1" applyProtection="1">
      <alignment horizontal="right"/>
      <protection hidden="1"/>
    </xf>
    <xf numFmtId="0" fontId="3" fillId="0" borderId="0" xfId="82" applyFont="1" applyBorder="1" applyAlignment="1" applyProtection="1">
      <alignment horizontal="right" vertical="center"/>
      <protection hidden="1"/>
    </xf>
    <xf numFmtId="0" fontId="3" fillId="0" borderId="16" xfId="82" applyFont="1" applyBorder="1" applyAlignment="1" applyProtection="1">
      <alignment horizontal="center" vertical="center"/>
      <protection hidden="1"/>
    </xf>
    <xf numFmtId="0" fontId="3" fillId="0" borderId="0" xfId="82" applyFont="1" applyBorder="1" applyAlignment="1">
      <alignment horizontal="center" vertical="center"/>
      <protection/>
    </xf>
    <xf numFmtId="0" fontId="3" fillId="0" borderId="0" xfId="82" applyFont="1" applyBorder="1" applyAlignment="1">
      <alignment horizontal="center"/>
      <protection/>
    </xf>
    <xf numFmtId="0" fontId="3" fillId="0" borderId="0" xfId="82" applyFont="1" applyBorder="1" applyAlignment="1">
      <alignment horizontal="center" vertical="center"/>
      <protection/>
    </xf>
    <xf numFmtId="0" fontId="3" fillId="0" borderId="0" xfId="82" applyFont="1" applyBorder="1" applyAlignment="1">
      <alignment vertical="center"/>
      <protection/>
    </xf>
    <xf numFmtId="0" fontId="3" fillId="0" borderId="0" xfId="82" applyFont="1" applyBorder="1" applyAlignment="1">
      <alignment horizontal="center"/>
      <protection/>
    </xf>
    <xf numFmtId="0" fontId="3" fillId="0" borderId="24" xfId="82" applyFont="1" applyBorder="1" applyAlignment="1">
      <alignment horizontal="center"/>
      <protection/>
    </xf>
    <xf numFmtId="0" fontId="2" fillId="0" borderId="26" xfId="82" applyFont="1" applyFill="1" applyBorder="1" applyAlignment="1" applyProtection="1">
      <alignment horizontal="right" vertical="center"/>
      <protection hidden="1" locked="0"/>
    </xf>
    <xf numFmtId="0" fontId="3" fillId="0" borderId="27" xfId="82" applyFont="1" applyFill="1" applyBorder="1" applyAlignment="1">
      <alignment/>
      <protection/>
    </xf>
    <xf numFmtId="0" fontId="3" fillId="0" borderId="28" xfId="82" applyFont="1" applyFill="1" applyBorder="1" applyAlignment="1">
      <alignment/>
      <protection/>
    </xf>
    <xf numFmtId="0" fontId="3" fillId="0" borderId="0" xfId="82" applyFont="1" applyBorder="1" applyAlignment="1" applyProtection="1">
      <alignment vertical="top" wrapText="1"/>
      <protection hidden="1"/>
    </xf>
    <xf numFmtId="0" fontId="3" fillId="0" borderId="0" xfId="82" applyFont="1" applyBorder="1" applyAlignment="1" applyProtection="1">
      <alignment wrapText="1"/>
      <protection hidden="1"/>
    </xf>
    <xf numFmtId="0" fontId="3" fillId="0" borderId="0" xfId="82" applyFont="1" applyBorder="1" applyAlignment="1" applyProtection="1">
      <alignment vertical="center"/>
      <protection hidden="1"/>
    </xf>
    <xf numFmtId="0" fontId="3" fillId="0" borderId="30" xfId="82" applyFont="1" applyBorder="1" applyAlignment="1" applyProtection="1">
      <alignment horizontal="center" vertical="top"/>
      <protection hidden="1"/>
    </xf>
    <xf numFmtId="0" fontId="3" fillId="0" borderId="30" xfId="82" applyFont="1" applyBorder="1" applyAlignment="1">
      <alignment horizontal="center"/>
      <protection/>
    </xf>
    <xf numFmtId="0" fontId="3" fillId="0" borderId="31" xfId="82" applyFont="1" applyBorder="1" applyAlignment="1">
      <alignment/>
      <protection/>
    </xf>
    <xf numFmtId="0" fontId="3" fillId="0" borderId="24" xfId="82" applyFont="1" applyBorder="1" applyAlignment="1" applyProtection="1">
      <alignment horizontal="right" wrapText="1"/>
      <protection hidden="1"/>
    </xf>
    <xf numFmtId="0" fontId="3" fillId="0" borderId="0" xfId="82" applyFont="1" applyBorder="1" applyAlignment="1" applyProtection="1">
      <alignment horizontal="center" vertical="top"/>
      <protection hidden="1"/>
    </xf>
    <xf numFmtId="0" fontId="3" fillId="0" borderId="0" xfId="82" applyFont="1" applyBorder="1" applyAlignment="1" applyProtection="1">
      <alignment horizontal="center"/>
      <protection hidden="1"/>
    </xf>
    <xf numFmtId="0" fontId="3" fillId="0" borderId="17" xfId="82" applyFont="1" applyBorder="1" applyAlignment="1" applyProtection="1">
      <alignment horizontal="center"/>
      <protection hidden="1"/>
    </xf>
    <xf numFmtId="0" fontId="2" fillId="0" borderId="27" xfId="82" applyFont="1" applyFill="1" applyBorder="1" applyAlignment="1" applyProtection="1">
      <alignment horizontal="left" vertical="center"/>
      <protection hidden="1" locked="0"/>
    </xf>
    <xf numFmtId="0" fontId="2" fillId="0" borderId="28" xfId="82" applyFont="1" applyFill="1" applyBorder="1" applyAlignment="1" applyProtection="1">
      <alignment horizontal="left" vertical="center"/>
      <protection hidden="1" locked="0"/>
    </xf>
    <xf numFmtId="49" fontId="2" fillId="0" borderId="26" xfId="82" applyNumberFormat="1" applyFont="1" applyFill="1" applyBorder="1" applyAlignment="1" applyProtection="1">
      <alignment horizontal="left" vertical="center"/>
      <protection hidden="1" locked="0"/>
    </xf>
    <xf numFmtId="49" fontId="2" fillId="0" borderId="27" xfId="8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82" applyNumberFormat="1" applyFont="1" applyFill="1" applyBorder="1" applyAlignment="1" applyProtection="1">
      <alignment horizontal="left" vertical="center"/>
      <protection hidden="1" locked="0"/>
    </xf>
    <xf numFmtId="0" fontId="10" fillId="0" borderId="32" xfId="82" applyFont="1" applyBorder="1" applyAlignment="1">
      <alignment/>
      <protection/>
    </xf>
    <xf numFmtId="0" fontId="10" fillId="0" borderId="17" xfId="82" applyFont="1" applyBorder="1" applyAlignment="1">
      <alignment/>
      <protection/>
    </xf>
    <xf numFmtId="0" fontId="3" fillId="0" borderId="27" xfId="82" applyFont="1" applyFill="1" applyBorder="1" applyAlignment="1" applyProtection="1">
      <alignment horizontal="center" vertical="top"/>
      <protection hidden="1"/>
    </xf>
    <xf numFmtId="0" fontId="3" fillId="0" borderId="27" xfId="82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6" xfId="82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87" applyFont="1" applyBorder="1" applyAlignment="1" applyProtection="1">
      <alignment horizontal="left"/>
      <protection hidden="1"/>
    </xf>
    <xf numFmtId="0" fontId="18" fillId="0" borderId="0" xfId="87" applyFont="1" applyBorder="1" applyAlignment="1">
      <alignment/>
      <protection/>
    </xf>
    <xf numFmtId="0" fontId="13" fillId="0" borderId="0" xfId="87" applyFont="1" applyBorder="1" applyAlignment="1" applyProtection="1">
      <alignment horizontal="left"/>
      <protection hidden="1"/>
    </xf>
    <xf numFmtId="0" fontId="9" fillId="0" borderId="0" xfId="87" applyBorder="1" applyAlignment="1">
      <alignment/>
      <protection/>
    </xf>
    <xf numFmtId="0" fontId="9" fillId="0" borderId="24" xfId="87" applyBorder="1" applyAlignment="1">
      <alignment/>
      <protection/>
    </xf>
    <xf numFmtId="0" fontId="8" fillId="0" borderId="0" xfId="81" applyFont="1" applyFill="1" applyBorder="1" applyAlignment="1">
      <alignment vertical="center" wrapText="1"/>
      <protection/>
    </xf>
    <xf numFmtId="0" fontId="8" fillId="0" borderId="0" xfId="81" applyFont="1" applyFill="1" applyAlignment="1">
      <alignment vertical="center"/>
      <protection/>
    </xf>
    <xf numFmtId="0" fontId="2" fillId="0" borderId="33" xfId="81" applyFont="1" applyFill="1" applyBorder="1" applyAlignment="1">
      <alignment horizontal="left" vertical="center" wrapText="1"/>
      <protection/>
    </xf>
    <xf numFmtId="0" fontId="2" fillId="0" borderId="34" xfId="81" applyFont="1" applyFill="1" applyBorder="1" applyAlignment="1">
      <alignment horizontal="left" vertical="center" wrapText="1"/>
      <protection/>
    </xf>
    <xf numFmtId="0" fontId="2" fillId="0" borderId="35" xfId="81" applyFont="1" applyFill="1" applyBorder="1" applyAlignment="1">
      <alignment horizontal="left" vertical="center" wrapText="1"/>
      <protection/>
    </xf>
    <xf numFmtId="0" fontId="2" fillId="0" borderId="29" xfId="81" applyFont="1" applyFill="1" applyBorder="1" applyAlignment="1">
      <alignment horizontal="left" vertical="center" wrapText="1"/>
      <protection/>
    </xf>
    <xf numFmtId="0" fontId="2" fillId="0" borderId="36" xfId="81" applyFont="1" applyFill="1" applyBorder="1" applyAlignment="1">
      <alignment horizontal="left" vertical="center" wrapText="1"/>
      <protection/>
    </xf>
    <xf numFmtId="0" fontId="0" fillId="0" borderId="36" xfId="81" applyFont="1" applyFill="1" applyBorder="1" applyAlignment="1">
      <alignment horizontal="left" vertical="center" wrapText="1"/>
      <protection/>
    </xf>
    <xf numFmtId="0" fontId="0" fillId="0" borderId="37" xfId="81" applyFont="1" applyFill="1" applyBorder="1" applyAlignment="1">
      <alignment horizontal="left" vertical="center" wrapText="1"/>
      <protection/>
    </xf>
    <xf numFmtId="0" fontId="2" fillId="0" borderId="38" xfId="81" applyFont="1" applyFill="1" applyBorder="1" applyAlignment="1">
      <alignment horizontal="left" vertical="center" wrapText="1"/>
      <protection/>
    </xf>
    <xf numFmtId="0" fontId="2" fillId="0" borderId="19" xfId="81" applyFont="1" applyFill="1" applyBorder="1" applyAlignment="1">
      <alignment horizontal="left" vertical="center" wrapText="1"/>
      <protection/>
    </xf>
    <xf numFmtId="0" fontId="0" fillId="0" borderId="19" xfId="81" applyFont="1" applyFill="1" applyBorder="1" applyAlignment="1">
      <alignment vertical="center"/>
      <protection/>
    </xf>
    <xf numFmtId="0" fontId="0" fillId="0" borderId="39" xfId="81" applyFont="1" applyFill="1" applyBorder="1" applyAlignment="1">
      <alignment vertical="center"/>
      <protection/>
    </xf>
    <xf numFmtId="0" fontId="3" fillId="0" borderId="14" xfId="81" applyFont="1" applyFill="1" applyBorder="1" applyAlignment="1">
      <alignment horizontal="left" vertical="center" wrapText="1"/>
      <protection/>
    </xf>
    <xf numFmtId="0" fontId="3" fillId="0" borderId="40" xfId="81" applyFont="1" applyFill="1" applyBorder="1" applyAlignment="1">
      <alignment horizontal="left" vertical="center" wrapText="1"/>
      <protection/>
    </xf>
    <xf numFmtId="0" fontId="3" fillId="0" borderId="41" xfId="81" applyFont="1" applyFill="1" applyBorder="1" applyAlignment="1">
      <alignment horizontal="left" vertical="center" wrapText="1"/>
      <protection/>
    </xf>
    <xf numFmtId="0" fontId="2" fillId="0" borderId="14" xfId="81" applyFont="1" applyFill="1" applyBorder="1" applyAlignment="1">
      <alignment horizontal="left" vertical="center" wrapText="1"/>
      <protection/>
    </xf>
    <xf numFmtId="0" fontId="2" fillId="0" borderId="40" xfId="81" applyFont="1" applyFill="1" applyBorder="1" applyAlignment="1">
      <alignment horizontal="left" vertical="center" wrapText="1"/>
      <protection/>
    </xf>
    <xf numFmtId="0" fontId="2" fillId="0" borderId="41" xfId="81" applyFont="1" applyFill="1" applyBorder="1" applyAlignment="1">
      <alignment horizontal="left" vertical="center" wrapText="1"/>
      <protection/>
    </xf>
    <xf numFmtId="0" fontId="3" fillId="0" borderId="21" xfId="81" applyFont="1" applyFill="1" applyBorder="1" applyAlignment="1">
      <alignment horizontal="left" vertical="center" wrapText="1"/>
      <protection/>
    </xf>
    <xf numFmtId="0" fontId="3" fillId="0" borderId="42" xfId="81" applyFont="1" applyFill="1" applyBorder="1" applyAlignment="1">
      <alignment horizontal="left" vertical="center" wrapText="1"/>
      <protection/>
    </xf>
    <xf numFmtId="0" fontId="3" fillId="0" borderId="43" xfId="81" applyFont="1" applyFill="1" applyBorder="1" applyAlignment="1">
      <alignment horizontal="left" vertical="center" wrapText="1"/>
      <protection/>
    </xf>
    <xf numFmtId="0" fontId="19" fillId="0" borderId="0" xfId="81" applyFont="1" applyFill="1" applyBorder="1" applyAlignment="1">
      <alignment vertical="center" wrapText="1"/>
      <protection/>
    </xf>
    <xf numFmtId="0" fontId="19" fillId="0" borderId="0" xfId="81" applyFont="1" applyFill="1" applyAlignment="1">
      <alignment vertical="center"/>
      <protection/>
    </xf>
    <xf numFmtId="0" fontId="3" fillId="0" borderId="14" xfId="81" applyFont="1" applyFill="1" applyBorder="1" applyAlignment="1">
      <alignment horizontal="left" vertical="center" wrapText="1" indent="1"/>
      <protection/>
    </xf>
    <xf numFmtId="0" fontId="3" fillId="0" borderId="40" xfId="81" applyFont="1" applyFill="1" applyBorder="1" applyAlignment="1">
      <alignment horizontal="left" vertical="center" wrapText="1" indent="1"/>
      <protection/>
    </xf>
    <xf numFmtId="0" fontId="3" fillId="0" borderId="41" xfId="81" applyFont="1" applyFill="1" applyBorder="1" applyAlignment="1">
      <alignment horizontal="left" vertical="center" wrapText="1" indent="1"/>
      <protection/>
    </xf>
    <xf numFmtId="0" fontId="2" fillId="0" borderId="39" xfId="81" applyFont="1" applyFill="1" applyBorder="1" applyAlignment="1">
      <alignment horizontal="left" vertical="center" wrapText="1"/>
      <protection/>
    </xf>
    <xf numFmtId="0" fontId="2" fillId="0" borderId="21" xfId="81" applyFont="1" applyFill="1" applyBorder="1" applyAlignment="1">
      <alignment horizontal="left" vertical="center" wrapText="1"/>
      <protection/>
    </xf>
    <xf numFmtId="0" fontId="2" fillId="0" borderId="42" xfId="81" applyFont="1" applyFill="1" applyBorder="1" applyAlignment="1">
      <alignment horizontal="left" vertical="center" wrapText="1"/>
      <protection/>
    </xf>
    <xf numFmtId="0" fontId="2" fillId="0" borderId="43" xfId="81" applyFont="1" applyFill="1" applyBorder="1" applyAlignment="1">
      <alignment horizontal="left" vertical="center" wrapText="1"/>
      <protection/>
    </xf>
    <xf numFmtId="0" fontId="0" fillId="0" borderId="36" xfId="81" applyFont="1" applyFill="1" applyBorder="1" applyAlignment="1">
      <alignment vertical="center"/>
      <protection/>
    </xf>
    <xf numFmtId="0" fontId="0" fillId="0" borderId="37" xfId="81" applyFont="1" applyFill="1" applyBorder="1" applyAlignment="1">
      <alignment vertical="center"/>
      <protection/>
    </xf>
    <xf numFmtId="0" fontId="6" fillId="0" borderId="22" xfId="81" applyFont="1" applyFill="1" applyBorder="1" applyAlignment="1" applyProtection="1">
      <alignment horizontal="center" vertical="center" wrapText="1"/>
      <protection hidden="1"/>
    </xf>
    <xf numFmtId="0" fontId="2" fillId="0" borderId="26" xfId="81" applyFont="1" applyFill="1" applyBorder="1" applyAlignment="1">
      <alignment horizontal="left" vertical="center" wrapText="1"/>
      <protection/>
    </xf>
    <xf numFmtId="0" fontId="0" fillId="0" borderId="27" xfId="81" applyFont="1" applyFill="1" applyBorder="1" applyAlignment="1">
      <alignment horizontal="left" vertical="center" wrapText="1"/>
      <protection/>
    </xf>
    <xf numFmtId="0" fontId="0" fillId="0" borderId="28" xfId="81" applyFont="1" applyFill="1" applyBorder="1" applyAlignment="1">
      <alignment horizontal="left" vertical="center" wrapText="1"/>
      <protection/>
    </xf>
    <xf numFmtId="0" fontId="10" fillId="0" borderId="0" xfId="81" applyFont="1" applyFill="1" applyBorder="1" applyAlignment="1" applyProtection="1">
      <alignment horizontal="center" vertical="center" wrapText="1"/>
      <protection hidden="1"/>
    </xf>
    <xf numFmtId="0" fontId="7" fillId="0" borderId="27" xfId="81" applyFont="1" applyFill="1" applyBorder="1" applyAlignment="1" applyProtection="1">
      <alignment horizontal="center" vertical="top" wrapText="1"/>
      <protection hidden="1"/>
    </xf>
    <xf numFmtId="0" fontId="7" fillId="0" borderId="29" xfId="81" applyFont="1" applyFill="1" applyBorder="1" applyAlignment="1" applyProtection="1">
      <alignment vertical="center" wrapText="1"/>
      <protection hidden="1"/>
    </xf>
    <xf numFmtId="0" fontId="7" fillId="0" borderId="36" xfId="81" applyFont="1" applyFill="1" applyBorder="1" applyAlignment="1" applyProtection="1">
      <alignment vertical="center" wrapText="1"/>
      <protection hidden="1"/>
    </xf>
    <xf numFmtId="0" fontId="7" fillId="0" borderId="37" xfId="81" applyFont="1" applyFill="1" applyBorder="1" applyAlignment="1" applyProtection="1">
      <alignment vertical="center" wrapText="1"/>
      <protection hidden="1"/>
    </xf>
    <xf numFmtId="0" fontId="2" fillId="0" borderId="29" xfId="81" applyFont="1" applyFill="1" applyBorder="1" applyAlignment="1" applyProtection="1">
      <alignment horizontal="center" vertical="center" wrapText="1"/>
      <protection hidden="1"/>
    </xf>
    <xf numFmtId="0" fontId="2" fillId="0" borderId="36" xfId="81" applyFont="1" applyFill="1" applyBorder="1" applyAlignment="1" applyProtection="1">
      <alignment horizontal="center" vertical="center" wrapText="1"/>
      <protection hidden="1"/>
    </xf>
    <xf numFmtId="0" fontId="2" fillId="0" borderId="37" xfId="8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87" applyFont="1" applyFill="1" applyBorder="1" applyAlignment="1" applyProtection="1">
      <alignment horizontal="center" vertical="center"/>
      <protection hidden="1"/>
    </xf>
    <xf numFmtId="14" fontId="7" fillId="0" borderId="0" xfId="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7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8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87" applyFont="1" applyAlignment="1">
      <alignment/>
      <protection/>
    </xf>
    <xf numFmtId="0" fontId="15" fillId="0" borderId="0" xfId="87" applyFont="1" applyBorder="1" applyAlignment="1">
      <alignment horizontal="justify" vertical="top" wrapText="1"/>
      <protection/>
    </xf>
    <xf numFmtId="0" fontId="9" fillId="0" borderId="0" xfId="87" applyAlignment="1">
      <alignment/>
      <protection/>
    </xf>
    <xf numFmtId="3" fontId="0" fillId="0" borderId="0" xfId="81" applyNumberFormat="1" applyFill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3" xfId="65"/>
    <cellStyle name="Normal 3 2" xfId="66"/>
    <cellStyle name="Normal 4" xfId="67"/>
    <cellStyle name="Normal 4 2" xfId="68"/>
    <cellStyle name="Normal 4 3" xfId="69"/>
    <cellStyle name="Normal 4 4" xfId="70"/>
    <cellStyle name="Normal 5" xfId="71"/>
    <cellStyle name="Normal 5 2" xfId="72"/>
    <cellStyle name="Normal 5 3" xfId="73"/>
    <cellStyle name="Normal 5 4" xfId="74"/>
    <cellStyle name="Normal 6" xfId="75"/>
    <cellStyle name="Normal 6 2" xfId="76"/>
    <cellStyle name="Normal 6 3" xfId="77"/>
    <cellStyle name="Normal 6 4" xfId="78"/>
    <cellStyle name="Normal 7" xfId="79"/>
    <cellStyle name="Normal 8" xfId="80"/>
    <cellStyle name="Normal 9" xfId="81"/>
    <cellStyle name="Normal_TFI-POD" xfId="82"/>
    <cellStyle name="Note" xfId="83"/>
    <cellStyle name="Obično_Knjiga2" xfId="84"/>
    <cellStyle name="Output" xfId="85"/>
    <cellStyle name="Percent" xfId="86"/>
    <cellStyle name="Style 1" xfId="87"/>
    <cellStyle name="Title" xfId="88"/>
    <cellStyle name="Total" xfId="89"/>
    <cellStyle name="Warning Text" xfId="9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0" sqref="H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48" t="s">
        <v>249</v>
      </c>
      <c r="B2" s="149"/>
      <c r="C2" s="149"/>
      <c r="D2" s="150"/>
      <c r="E2" s="115" t="s">
        <v>323</v>
      </c>
      <c r="F2" s="12"/>
      <c r="G2" s="13" t="s">
        <v>250</v>
      </c>
      <c r="H2" s="115" t="s">
        <v>343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51" t="s">
        <v>317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4" t="s">
        <v>251</v>
      </c>
      <c r="B6" s="155"/>
      <c r="C6" s="146" t="s">
        <v>324</v>
      </c>
      <c r="D6" s="14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56" t="s">
        <v>252</v>
      </c>
      <c r="B8" s="157"/>
      <c r="C8" s="146" t="s">
        <v>325</v>
      </c>
      <c r="D8" s="14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3" t="s">
        <v>253</v>
      </c>
      <c r="B10" s="144"/>
      <c r="C10" s="146" t="s">
        <v>326</v>
      </c>
      <c r="D10" s="14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4" t="s">
        <v>254</v>
      </c>
      <c r="B12" s="155"/>
      <c r="C12" s="158" t="s">
        <v>327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4" t="s">
        <v>255</v>
      </c>
      <c r="B14" s="155"/>
      <c r="C14" s="161">
        <v>10040</v>
      </c>
      <c r="D14" s="162"/>
      <c r="E14" s="16"/>
      <c r="F14" s="158" t="s">
        <v>328</v>
      </c>
      <c r="G14" s="159"/>
      <c r="H14" s="159"/>
      <c r="I14" s="160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4" t="s">
        <v>256</v>
      </c>
      <c r="B16" s="155"/>
      <c r="C16" s="158" t="s">
        <v>329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4" t="s">
        <v>257</v>
      </c>
      <c r="B18" s="155"/>
      <c r="C18" s="163" t="s">
        <v>330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4" t="s">
        <v>258</v>
      </c>
      <c r="B20" s="155"/>
      <c r="C20" s="163" t="s">
        <v>331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4" t="s">
        <v>259</v>
      </c>
      <c r="B22" s="155"/>
      <c r="C22" s="116">
        <v>133</v>
      </c>
      <c r="D22" s="158" t="s">
        <v>341</v>
      </c>
      <c r="E22" s="166"/>
      <c r="F22" s="167"/>
      <c r="G22" s="154"/>
      <c r="H22" s="168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4" t="s">
        <v>260</v>
      </c>
      <c r="B24" s="155"/>
      <c r="C24" s="116">
        <v>21</v>
      </c>
      <c r="D24" s="158" t="s">
        <v>340</v>
      </c>
      <c r="E24" s="166"/>
      <c r="F24" s="166"/>
      <c r="G24" s="167"/>
      <c r="H24" s="51" t="s">
        <v>261</v>
      </c>
      <c r="I24" s="117">
        <v>290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318</v>
      </c>
      <c r="I25" s="93"/>
      <c r="J25" s="10"/>
      <c r="K25" s="10"/>
      <c r="L25" s="10"/>
    </row>
    <row r="26" spans="1:12" ht="12.75">
      <c r="A26" s="154" t="s">
        <v>262</v>
      </c>
      <c r="B26" s="155"/>
      <c r="C26" s="118" t="s">
        <v>339</v>
      </c>
      <c r="D26" s="25"/>
      <c r="E26" s="33"/>
      <c r="F26" s="24"/>
      <c r="G26" s="169" t="s">
        <v>263</v>
      </c>
      <c r="H26" s="155"/>
      <c r="I26" s="119" t="s">
        <v>332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7"/>
      <c r="B30" s="178"/>
      <c r="C30" s="178"/>
      <c r="D30" s="179"/>
      <c r="E30" s="177"/>
      <c r="F30" s="178"/>
      <c r="G30" s="178"/>
      <c r="H30" s="146"/>
      <c r="I30" s="147"/>
      <c r="J30" s="10"/>
      <c r="K30" s="10"/>
      <c r="L30" s="10"/>
    </row>
    <row r="31" spans="1:12" ht="12.75">
      <c r="A31" s="89"/>
      <c r="B31" s="22"/>
      <c r="C31" s="21"/>
      <c r="D31" s="180"/>
      <c r="E31" s="180"/>
      <c r="F31" s="180"/>
      <c r="G31" s="181"/>
      <c r="H31" s="16"/>
      <c r="I31" s="96"/>
      <c r="J31" s="10"/>
      <c r="K31" s="10"/>
      <c r="L31" s="10"/>
    </row>
    <row r="32" spans="1:12" ht="12.75">
      <c r="A32" s="177"/>
      <c r="B32" s="178"/>
      <c r="C32" s="178"/>
      <c r="D32" s="179"/>
      <c r="E32" s="177"/>
      <c r="F32" s="178"/>
      <c r="G32" s="178"/>
      <c r="H32" s="146"/>
      <c r="I32" s="14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7"/>
      <c r="B34" s="178"/>
      <c r="C34" s="178"/>
      <c r="D34" s="179"/>
      <c r="E34" s="177"/>
      <c r="F34" s="178"/>
      <c r="G34" s="178"/>
      <c r="H34" s="146"/>
      <c r="I34" s="14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7"/>
      <c r="B36" s="178"/>
      <c r="C36" s="178"/>
      <c r="D36" s="179"/>
      <c r="E36" s="177"/>
      <c r="F36" s="178"/>
      <c r="G36" s="178"/>
      <c r="H36" s="146"/>
      <c r="I36" s="147"/>
      <c r="J36" s="10"/>
      <c r="K36" s="10"/>
      <c r="L36" s="10"/>
    </row>
    <row r="37" spans="1:12" ht="12.75">
      <c r="A37" s="98"/>
      <c r="B37" s="30"/>
      <c r="C37" s="187"/>
      <c r="D37" s="188"/>
      <c r="E37" s="16"/>
      <c r="F37" s="187"/>
      <c r="G37" s="188"/>
      <c r="H37" s="16"/>
      <c r="I37" s="90"/>
      <c r="J37" s="10"/>
      <c r="K37" s="10"/>
      <c r="L37" s="10"/>
    </row>
    <row r="38" spans="1:12" ht="12.75">
      <c r="A38" s="177"/>
      <c r="B38" s="178"/>
      <c r="C38" s="178"/>
      <c r="D38" s="179"/>
      <c r="E38" s="177"/>
      <c r="F38" s="178"/>
      <c r="G38" s="178"/>
      <c r="H38" s="146"/>
      <c r="I38" s="14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7"/>
      <c r="B40" s="178"/>
      <c r="C40" s="178"/>
      <c r="D40" s="179"/>
      <c r="E40" s="177"/>
      <c r="F40" s="178"/>
      <c r="G40" s="178"/>
      <c r="H40" s="146"/>
      <c r="I40" s="14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3" t="s">
        <v>267</v>
      </c>
      <c r="B44" s="186"/>
      <c r="C44" s="146"/>
      <c r="D44" s="147"/>
      <c r="E44" s="26"/>
      <c r="F44" s="158"/>
      <c r="G44" s="178"/>
      <c r="H44" s="178"/>
      <c r="I44" s="179"/>
      <c r="J44" s="10"/>
      <c r="K44" s="10"/>
      <c r="L44" s="10"/>
    </row>
    <row r="45" spans="1:12" ht="12.75">
      <c r="A45" s="98"/>
      <c r="B45" s="30"/>
      <c r="C45" s="187"/>
      <c r="D45" s="188"/>
      <c r="E45" s="16"/>
      <c r="F45" s="187"/>
      <c r="G45" s="189"/>
      <c r="H45" s="35"/>
      <c r="I45" s="102"/>
      <c r="J45" s="10"/>
      <c r="K45" s="10"/>
      <c r="L45" s="10"/>
    </row>
    <row r="46" spans="1:12" ht="12.75">
      <c r="A46" s="143" t="s">
        <v>268</v>
      </c>
      <c r="B46" s="186"/>
      <c r="C46" s="158" t="s">
        <v>333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3" t="s">
        <v>270</v>
      </c>
      <c r="B48" s="186"/>
      <c r="C48" s="192" t="s">
        <v>334</v>
      </c>
      <c r="D48" s="193"/>
      <c r="E48" s="194"/>
      <c r="F48" s="16"/>
      <c r="G48" s="51" t="s">
        <v>271</v>
      </c>
      <c r="H48" s="192" t="s">
        <v>335</v>
      </c>
      <c r="I48" s="194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3" t="s">
        <v>257</v>
      </c>
      <c r="B50" s="186"/>
      <c r="C50" s="199" t="s">
        <v>336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4" t="s">
        <v>272</v>
      </c>
      <c r="B52" s="155"/>
      <c r="C52" s="200" t="s">
        <v>338</v>
      </c>
      <c r="D52" s="193"/>
      <c r="E52" s="193"/>
      <c r="F52" s="193"/>
      <c r="G52" s="193"/>
      <c r="H52" s="193"/>
      <c r="I52" s="160"/>
      <c r="J52" s="10"/>
      <c r="K52" s="10"/>
      <c r="L52" s="10"/>
    </row>
    <row r="53" spans="1:12" ht="12.75">
      <c r="A53" s="103"/>
      <c r="B53" s="20"/>
      <c r="C53" s="182" t="s">
        <v>273</v>
      </c>
      <c r="D53" s="182"/>
      <c r="E53" s="182"/>
      <c r="F53" s="182"/>
      <c r="G53" s="182"/>
      <c r="H53" s="18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201" t="s">
        <v>274</v>
      </c>
      <c r="C55" s="202"/>
      <c r="D55" s="202"/>
      <c r="E55" s="202"/>
      <c r="F55" s="49"/>
      <c r="G55" s="49"/>
      <c r="H55" s="49"/>
      <c r="I55" s="105"/>
      <c r="J55" s="10"/>
      <c r="K55" s="10"/>
      <c r="L55" s="10"/>
    </row>
    <row r="56" spans="1:12" ht="12.75">
      <c r="A56" s="103"/>
      <c r="B56" s="203" t="s">
        <v>306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03"/>
      <c r="B57" s="203" t="s">
        <v>307</v>
      </c>
      <c r="C57" s="204"/>
      <c r="D57" s="204"/>
      <c r="E57" s="204"/>
      <c r="F57" s="204"/>
      <c r="G57" s="204"/>
      <c r="H57" s="204"/>
      <c r="I57" s="105"/>
      <c r="J57" s="10"/>
      <c r="K57" s="10"/>
      <c r="L57" s="10"/>
    </row>
    <row r="58" spans="1:12" ht="12.75">
      <c r="A58" s="103"/>
      <c r="B58" s="203" t="s">
        <v>308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03"/>
      <c r="B59" s="203" t="s">
        <v>309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97"/>
      <c r="H63" s="198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54">
      <selection activeCell="A74" sqref="A74:H74"/>
    </sheetView>
  </sheetViews>
  <sheetFormatPr defaultColWidth="9.140625" defaultRowHeight="12.75"/>
  <cols>
    <col min="1" max="8" width="9.140625" style="128" customWidth="1"/>
    <col min="9" max="9" width="8.421875" style="128" customWidth="1"/>
    <col min="10" max="10" width="11.00390625" style="128" customWidth="1"/>
    <col min="11" max="11" width="11.140625" style="128" customWidth="1"/>
    <col min="12" max="16384" width="9.140625" style="128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337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142" t="s">
        <v>278</v>
      </c>
      <c r="J4" s="141" t="s">
        <v>319</v>
      </c>
      <c r="K4" s="140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139">
        <v>2</v>
      </c>
      <c r="J5" s="138">
        <v>3</v>
      </c>
      <c r="K5" s="138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136">
        <v>1</v>
      </c>
      <c r="J7" s="137"/>
      <c r="K7" s="137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32">
        <v>2</v>
      </c>
      <c r="J8" s="134">
        <f>J9+J16+J26+J35+J39</f>
        <v>52143284</v>
      </c>
      <c r="K8" s="134">
        <f>K9+K16+K26+K35+K39</f>
        <v>50975172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32">
        <v>3</v>
      </c>
      <c r="J9" s="134">
        <f>SUM(J10:J15)</f>
        <v>483424</v>
      </c>
      <c r="K9" s="134">
        <f>SUM(K10:K15)</f>
        <v>442068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32">
        <v>4</v>
      </c>
      <c r="J10" s="131">
        <v>414430</v>
      </c>
      <c r="K10" s="131">
        <v>379894</v>
      </c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32">
        <v>5</v>
      </c>
      <c r="J11" s="131">
        <v>0</v>
      </c>
      <c r="K11" s="131">
        <v>0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32">
        <v>6</v>
      </c>
      <c r="J12" s="131"/>
      <c r="K12" s="131"/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32">
        <v>7</v>
      </c>
      <c r="J13" s="131"/>
      <c r="K13" s="131"/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32">
        <v>8</v>
      </c>
      <c r="J14" s="131"/>
      <c r="K14" s="131"/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32">
        <v>9</v>
      </c>
      <c r="J15" s="131">
        <v>68994</v>
      </c>
      <c r="K15" s="131">
        <v>62174</v>
      </c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32">
        <v>10</v>
      </c>
      <c r="J16" s="134">
        <f>SUM(J17:J25)</f>
        <v>50247710</v>
      </c>
      <c r="K16" s="134">
        <f>SUM(K17:K25)</f>
        <v>49120954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32">
        <v>11</v>
      </c>
      <c r="J17" s="131">
        <v>7126327</v>
      </c>
      <c r="K17" s="131">
        <v>7126327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32">
        <v>12</v>
      </c>
      <c r="J18" s="131">
        <v>31759010</v>
      </c>
      <c r="K18" s="131">
        <v>31324796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32">
        <v>13</v>
      </c>
      <c r="J19" s="131">
        <v>8922250</v>
      </c>
      <c r="K19" s="131">
        <v>8299669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32">
        <v>14</v>
      </c>
      <c r="J20" s="131">
        <v>445616</v>
      </c>
      <c r="K20" s="131">
        <v>478740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32">
        <v>15</v>
      </c>
      <c r="J21" s="131"/>
      <c r="K21" s="131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32">
        <v>16</v>
      </c>
      <c r="J22" s="131"/>
      <c r="K22" s="131"/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32">
        <v>17</v>
      </c>
      <c r="J23" s="131">
        <v>1994507</v>
      </c>
      <c r="K23" s="131">
        <v>1891422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32">
        <v>18</v>
      </c>
      <c r="J24" s="131"/>
      <c r="K24" s="131"/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32">
        <v>19</v>
      </c>
      <c r="J25" s="131"/>
      <c r="K25" s="131"/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32">
        <v>20</v>
      </c>
      <c r="J26" s="134">
        <f>SUM(J27:J34)</f>
        <v>1407895</v>
      </c>
      <c r="K26" s="134">
        <f>SUM(K27:K34)</f>
        <v>1407895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32">
        <v>21</v>
      </c>
      <c r="J27" s="131">
        <v>226378</v>
      </c>
      <c r="K27" s="131">
        <v>226378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32">
        <v>22</v>
      </c>
      <c r="J28" s="131">
        <v>1181517</v>
      </c>
      <c r="K28" s="131">
        <v>1181517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32">
        <v>23</v>
      </c>
      <c r="J29" s="131"/>
      <c r="K29" s="131"/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32">
        <v>24</v>
      </c>
      <c r="J30" s="131"/>
      <c r="K30" s="131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32">
        <v>25</v>
      </c>
      <c r="J31" s="131"/>
      <c r="K31" s="131"/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32">
        <v>26</v>
      </c>
      <c r="J32" s="131"/>
      <c r="K32" s="131"/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32">
        <v>27</v>
      </c>
      <c r="J33" s="131"/>
      <c r="K33" s="131"/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32">
        <v>28</v>
      </c>
      <c r="J34" s="131"/>
      <c r="K34" s="131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32">
        <v>29</v>
      </c>
      <c r="J35" s="134">
        <f>SUM(J36:J38)</f>
        <v>4255</v>
      </c>
      <c r="K35" s="134">
        <f>SUM(K36:K38)</f>
        <v>4255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32">
        <v>30</v>
      </c>
      <c r="J36" s="131"/>
      <c r="K36" s="131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32">
        <v>31</v>
      </c>
      <c r="J37" s="131">
        <v>4255</v>
      </c>
      <c r="K37" s="131">
        <v>4255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32">
        <v>32</v>
      </c>
      <c r="J38" s="131"/>
      <c r="K38" s="131"/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32">
        <v>33</v>
      </c>
      <c r="J39" s="131"/>
      <c r="K39" s="131"/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32">
        <v>34</v>
      </c>
      <c r="J40" s="134">
        <f>J41+J49+J56+J64</f>
        <v>54630439</v>
      </c>
      <c r="K40" s="134">
        <f>K41+K49+K56+K64</f>
        <v>52655799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32">
        <v>35</v>
      </c>
      <c r="J41" s="134">
        <f>SUM(J42:J48)</f>
        <v>35519237</v>
      </c>
      <c r="K41" s="134">
        <f>SUM(K42:K48)</f>
        <v>35772734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32">
        <v>36</v>
      </c>
      <c r="J42" s="131">
        <v>8187864</v>
      </c>
      <c r="K42" s="131">
        <v>7637148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32">
        <v>37</v>
      </c>
      <c r="J43" s="131">
        <v>6967942</v>
      </c>
      <c r="K43" s="131">
        <v>7407857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32">
        <v>38</v>
      </c>
      <c r="J44" s="131">
        <v>20267610</v>
      </c>
      <c r="K44" s="131">
        <v>20637194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32">
        <v>39</v>
      </c>
      <c r="J45" s="131">
        <v>95821</v>
      </c>
      <c r="K45" s="131">
        <v>90535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32">
        <v>40</v>
      </c>
      <c r="J46" s="131"/>
      <c r="K46" s="131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32">
        <v>41</v>
      </c>
      <c r="J47" s="131"/>
      <c r="K47" s="131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32">
        <v>42</v>
      </c>
      <c r="J48" s="131"/>
      <c r="K48" s="131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32">
        <v>43</v>
      </c>
      <c r="J49" s="134">
        <f>SUM(J50:J55)</f>
        <v>18667260</v>
      </c>
      <c r="K49" s="134">
        <f>SUM(K50:K55)</f>
        <v>16732122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32">
        <v>44</v>
      </c>
      <c r="J50" s="131">
        <v>4265558</v>
      </c>
      <c r="K50" s="131">
        <v>4136045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32">
        <v>45</v>
      </c>
      <c r="J51" s="131">
        <v>14007506</v>
      </c>
      <c r="K51" s="131">
        <v>11739812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32">
        <v>46</v>
      </c>
      <c r="J52" s="131"/>
      <c r="K52" s="131"/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32">
        <v>47</v>
      </c>
      <c r="J53" s="131">
        <v>34554</v>
      </c>
      <c r="K53" s="131">
        <v>44150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32">
        <v>48</v>
      </c>
      <c r="J54" s="131">
        <v>348020</v>
      </c>
      <c r="K54" s="131">
        <v>691842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32">
        <v>49</v>
      </c>
      <c r="J55" s="131">
        <v>11622</v>
      </c>
      <c r="K55" s="131">
        <v>120273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32">
        <v>50</v>
      </c>
      <c r="J56" s="134">
        <f>SUM(J57:J63)</f>
        <v>0</v>
      </c>
      <c r="K56" s="134">
        <f>SUM(K57:K63)</f>
        <v>0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32">
        <v>51</v>
      </c>
      <c r="J57" s="131"/>
      <c r="K57" s="131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32">
        <v>52</v>
      </c>
      <c r="J58" s="131"/>
      <c r="K58" s="131"/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32">
        <v>53</v>
      </c>
      <c r="J59" s="131"/>
      <c r="K59" s="131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32">
        <v>54</v>
      </c>
      <c r="J60" s="131"/>
      <c r="K60" s="131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32">
        <v>55</v>
      </c>
      <c r="J61" s="131"/>
      <c r="K61" s="131"/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32">
        <v>56</v>
      </c>
      <c r="J62" s="131"/>
      <c r="K62" s="131"/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32">
        <v>57</v>
      </c>
      <c r="J63" s="131"/>
      <c r="K63" s="131"/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32">
        <v>58</v>
      </c>
      <c r="J64" s="131">
        <v>443942</v>
      </c>
      <c r="K64" s="131">
        <v>150943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32">
        <v>59</v>
      </c>
      <c r="J65" s="131">
        <v>120273</v>
      </c>
      <c r="K65" s="131">
        <v>120273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32">
        <v>60</v>
      </c>
      <c r="J66" s="134">
        <f>J7+J8+J40+J65</f>
        <v>106893996</v>
      </c>
      <c r="K66" s="134">
        <f>K7+K8+K40+K65</f>
        <v>103751244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130">
        <v>61</v>
      </c>
      <c r="J67" s="129">
        <v>1824462</v>
      </c>
      <c r="K67" s="129">
        <v>1534132</v>
      </c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136">
        <v>62</v>
      </c>
      <c r="J69" s="135">
        <f>J70+J71+J72+J78+J79+J82+J85</f>
        <v>57257744</v>
      </c>
      <c r="K69" s="135">
        <f>K70+K71+K72+K78+K79+K82+K85</f>
        <v>54266302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32">
        <v>63</v>
      </c>
      <c r="J70" s="131">
        <v>42489900</v>
      </c>
      <c r="K70" s="131">
        <v>42489900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32">
        <v>64</v>
      </c>
      <c r="J71" s="131">
        <v>119512</v>
      </c>
      <c r="K71" s="131">
        <v>119512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32">
        <v>65</v>
      </c>
      <c r="J72" s="134">
        <f>J73+J74-J75+J76+J77</f>
        <v>1006140</v>
      </c>
      <c r="K72" s="134">
        <f>K73+K74-K75+K76+K77</f>
        <v>1006140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32">
        <v>66</v>
      </c>
      <c r="J73" s="131">
        <v>781715</v>
      </c>
      <c r="K73" s="131">
        <v>781715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32">
        <v>67</v>
      </c>
      <c r="J74" s="131"/>
      <c r="K74" s="131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32">
        <v>68</v>
      </c>
      <c r="J75" s="131"/>
      <c r="K75" s="131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32">
        <v>69</v>
      </c>
      <c r="J76" s="131"/>
      <c r="K76" s="131"/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32">
        <v>70</v>
      </c>
      <c r="J77" s="131">
        <v>224425</v>
      </c>
      <c r="K77" s="131">
        <v>224425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32">
        <v>71</v>
      </c>
      <c r="J78" s="131">
        <v>13599923</v>
      </c>
      <c r="K78" s="131">
        <v>12947723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32">
        <v>72</v>
      </c>
      <c r="J79" s="134">
        <f>J80-J81</f>
        <v>9232505</v>
      </c>
      <c r="K79" s="134">
        <f>K80-K81</f>
        <v>694470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32">
        <v>73</v>
      </c>
      <c r="J80" s="131">
        <v>9232505</v>
      </c>
      <c r="K80" s="131">
        <v>9884706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32">
        <v>74</v>
      </c>
      <c r="J81" s="131"/>
      <c r="K81" s="131">
        <v>9190236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32">
        <v>75</v>
      </c>
      <c r="J82" s="134">
        <f>J83-J84</f>
        <v>-9190236</v>
      </c>
      <c r="K82" s="134">
        <f>K83-K84</f>
        <v>-2991443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32">
        <v>76</v>
      </c>
      <c r="J83" s="131"/>
      <c r="K83" s="131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32">
        <v>77</v>
      </c>
      <c r="J84" s="131">
        <v>9190236</v>
      </c>
      <c r="K84" s="131">
        <v>2991443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32">
        <v>78</v>
      </c>
      <c r="J85" s="131"/>
      <c r="K85" s="131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32">
        <v>79</v>
      </c>
      <c r="J86" s="134">
        <f>SUM(J87:J89)</f>
        <v>271697</v>
      </c>
      <c r="K86" s="134">
        <f>SUM(K87:K89)</f>
        <v>271697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32">
        <v>80</v>
      </c>
      <c r="J87" s="131"/>
      <c r="K87" s="131"/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32">
        <v>81</v>
      </c>
      <c r="J88" s="131"/>
      <c r="K88" s="131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32">
        <v>82</v>
      </c>
      <c r="J89" s="131">
        <v>271697</v>
      </c>
      <c r="K89" s="131">
        <v>271697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32">
        <v>83</v>
      </c>
      <c r="J90" s="134">
        <f>SUM(J91:J99)</f>
        <v>2143744</v>
      </c>
      <c r="K90" s="134">
        <f>SUM(K91:K99)</f>
        <v>2210193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32">
        <v>84</v>
      </c>
      <c r="J91" s="131"/>
      <c r="K91" s="131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32">
        <v>85</v>
      </c>
      <c r="J92" s="131"/>
      <c r="K92" s="131"/>
    </row>
    <row r="93" spans="1:12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32">
        <v>86</v>
      </c>
      <c r="J93" s="131">
        <v>1567856</v>
      </c>
      <c r="K93" s="131">
        <v>1634305</v>
      </c>
      <c r="L93" s="327"/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32">
        <v>87</v>
      </c>
      <c r="J94" s="131"/>
      <c r="K94" s="131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32">
        <v>88</v>
      </c>
      <c r="J95" s="131"/>
      <c r="K95" s="131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32">
        <v>89</v>
      </c>
      <c r="J96" s="131"/>
      <c r="K96" s="131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32">
        <v>90</v>
      </c>
      <c r="J97" s="131"/>
      <c r="K97" s="131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32">
        <v>91</v>
      </c>
      <c r="J98" s="131"/>
      <c r="K98" s="131"/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32">
        <v>92</v>
      </c>
      <c r="J99" s="131">
        <v>575888</v>
      </c>
      <c r="K99" s="131">
        <v>575888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32">
        <v>93</v>
      </c>
      <c r="J100" s="134">
        <f>SUM(J101:J112)</f>
        <v>44264078</v>
      </c>
      <c r="K100" s="134">
        <f>SUM(K101:K112)</f>
        <v>44244543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32">
        <v>94</v>
      </c>
      <c r="J101" s="131"/>
      <c r="K101" s="131"/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32">
        <v>95</v>
      </c>
      <c r="J102" s="131">
        <v>690000</v>
      </c>
      <c r="K102" s="131">
        <v>449050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32">
        <v>96</v>
      </c>
      <c r="J103" s="131">
        <v>11835502</v>
      </c>
      <c r="K103" s="131">
        <v>11924454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32">
        <v>97</v>
      </c>
      <c r="J104" s="131"/>
      <c r="K104" s="131">
        <v>292404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32">
        <v>98</v>
      </c>
      <c r="J105" s="131">
        <v>25440587</v>
      </c>
      <c r="K105" s="131">
        <v>26064380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32">
        <v>99</v>
      </c>
      <c r="J106" s="131"/>
      <c r="K106" s="131">
        <v>100000</v>
      </c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32">
        <v>100</v>
      </c>
      <c r="J107" s="131"/>
      <c r="K107" s="131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32">
        <v>101</v>
      </c>
      <c r="J108" s="131">
        <v>880914</v>
      </c>
      <c r="K108" s="131">
        <v>1704256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32">
        <v>102</v>
      </c>
      <c r="J109" s="131">
        <v>2367030</v>
      </c>
      <c r="K109" s="131">
        <v>813936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32">
        <v>103</v>
      </c>
      <c r="J110" s="131">
        <v>2853396</v>
      </c>
      <c r="K110" s="131">
        <v>2853396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32">
        <v>104</v>
      </c>
      <c r="J111" s="131"/>
      <c r="K111" s="131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32">
        <v>105</v>
      </c>
      <c r="J112" s="131">
        <v>196649</v>
      </c>
      <c r="K112" s="131">
        <v>42667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32">
        <v>106</v>
      </c>
      <c r="J113" s="131">
        <v>2956733</v>
      </c>
      <c r="K113" s="131">
        <v>2758509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32">
        <v>107</v>
      </c>
      <c r="J114" s="134">
        <f>J69+J86+J90+J100+J113</f>
        <v>106893996</v>
      </c>
      <c r="K114" s="134">
        <f>K69+K86+K90+K100+K113</f>
        <v>103751244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133">
        <v>108</v>
      </c>
      <c r="J115" s="129">
        <v>1824462</v>
      </c>
      <c r="K115" s="129">
        <v>1534132</v>
      </c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32">
        <v>109</v>
      </c>
      <c r="J118" s="131"/>
      <c r="K118" s="131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130">
        <v>110</v>
      </c>
      <c r="J119" s="129"/>
      <c r="K119" s="129"/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24" sqref="A24:H24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52" t="s">
        <v>154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3.5" customHeight="1">
      <c r="A2" s="251" t="s">
        <v>342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" customHeight="1">
      <c r="A3" s="280" t="s">
        <v>337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3.25">
      <c r="A4" s="281" t="s">
        <v>59</v>
      </c>
      <c r="B4" s="281"/>
      <c r="C4" s="281"/>
      <c r="D4" s="281"/>
      <c r="E4" s="281"/>
      <c r="F4" s="281"/>
      <c r="G4" s="281"/>
      <c r="H4" s="281"/>
      <c r="I4" s="56" t="s">
        <v>279</v>
      </c>
      <c r="J4" s="282" t="s">
        <v>319</v>
      </c>
      <c r="K4" s="282"/>
      <c r="L4" s="282" t="s">
        <v>320</v>
      </c>
      <c r="M4" s="282"/>
    </row>
    <row r="5" spans="1:13" ht="12.75">
      <c r="A5" s="281"/>
      <c r="B5" s="281"/>
      <c r="C5" s="281"/>
      <c r="D5" s="281"/>
      <c r="E5" s="281"/>
      <c r="F5" s="281"/>
      <c r="G5" s="281"/>
      <c r="H5" s="281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82">
        <v>1</v>
      </c>
      <c r="B6" s="282"/>
      <c r="C6" s="282"/>
      <c r="D6" s="282"/>
      <c r="E6" s="282"/>
      <c r="F6" s="282"/>
      <c r="G6" s="282"/>
      <c r="H6" s="28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66" t="s">
        <v>26</v>
      </c>
      <c r="B7" s="267"/>
      <c r="C7" s="267"/>
      <c r="D7" s="267"/>
      <c r="E7" s="267"/>
      <c r="F7" s="267"/>
      <c r="G7" s="267"/>
      <c r="H7" s="268"/>
      <c r="I7" s="3">
        <v>111</v>
      </c>
      <c r="J7" s="54">
        <f>SUM(J8:J9)</f>
        <v>17360030</v>
      </c>
      <c r="K7" s="54">
        <f>SUM(K8:K9)</f>
        <v>17360030</v>
      </c>
      <c r="L7" s="54">
        <f>SUM(L8:L9)</f>
        <v>12195252</v>
      </c>
      <c r="M7" s="54">
        <f>SUM(M8:M9)</f>
        <v>12195252</v>
      </c>
    </row>
    <row r="8" spans="1:13" ht="12.75">
      <c r="A8" s="256" t="s">
        <v>152</v>
      </c>
      <c r="B8" s="257"/>
      <c r="C8" s="257"/>
      <c r="D8" s="257"/>
      <c r="E8" s="257"/>
      <c r="F8" s="257"/>
      <c r="G8" s="257"/>
      <c r="H8" s="258"/>
      <c r="I8" s="1">
        <v>112</v>
      </c>
      <c r="J8" s="7">
        <v>17197349</v>
      </c>
      <c r="K8" s="7">
        <v>17197349</v>
      </c>
      <c r="L8" s="7">
        <v>12014891</v>
      </c>
      <c r="M8" s="7">
        <v>12014891</v>
      </c>
    </row>
    <row r="9" spans="1:13" ht="12.75">
      <c r="A9" s="256" t="s">
        <v>103</v>
      </c>
      <c r="B9" s="257"/>
      <c r="C9" s="257"/>
      <c r="D9" s="257"/>
      <c r="E9" s="257"/>
      <c r="F9" s="257"/>
      <c r="G9" s="257"/>
      <c r="H9" s="258"/>
      <c r="I9" s="1">
        <v>113</v>
      </c>
      <c r="J9" s="7">
        <v>162681</v>
      </c>
      <c r="K9" s="7">
        <v>162681</v>
      </c>
      <c r="L9" s="7">
        <v>180361</v>
      </c>
      <c r="M9" s="7">
        <v>180361</v>
      </c>
    </row>
    <row r="10" spans="1:13" ht="12.75">
      <c r="A10" s="256" t="s">
        <v>12</v>
      </c>
      <c r="B10" s="257"/>
      <c r="C10" s="257"/>
      <c r="D10" s="257"/>
      <c r="E10" s="257"/>
      <c r="F10" s="257"/>
      <c r="G10" s="257"/>
      <c r="H10" s="258"/>
      <c r="I10" s="1">
        <v>114</v>
      </c>
      <c r="J10" s="53">
        <f>J11+J12+J16+J20+J21+J22+J25+J26</f>
        <v>18084279</v>
      </c>
      <c r="K10" s="53">
        <f>K11+K12+K16+K20+K21+K22+K25+K26</f>
        <v>18084279</v>
      </c>
      <c r="L10" s="53">
        <f>L11+L12+L16+L20+L21+L22+L25+L26</f>
        <v>14975830</v>
      </c>
      <c r="M10" s="53">
        <f>M11+M12+M16+M20+M21+M22+M25+M26</f>
        <v>14975830</v>
      </c>
    </row>
    <row r="11" spans="1:13" ht="12.75">
      <c r="A11" s="256" t="s">
        <v>104</v>
      </c>
      <c r="B11" s="257"/>
      <c r="C11" s="257"/>
      <c r="D11" s="257"/>
      <c r="E11" s="257"/>
      <c r="F11" s="257"/>
      <c r="G11" s="257"/>
      <c r="H11" s="258"/>
      <c r="I11" s="1">
        <v>115</v>
      </c>
      <c r="J11" s="7">
        <v>1383924</v>
      </c>
      <c r="K11" s="7">
        <v>1383924</v>
      </c>
      <c r="L11" s="7">
        <v>-777901</v>
      </c>
      <c r="M11" s="7">
        <v>-777901</v>
      </c>
    </row>
    <row r="12" spans="1:13" ht="12.75">
      <c r="A12" s="256" t="s">
        <v>22</v>
      </c>
      <c r="B12" s="257"/>
      <c r="C12" s="257"/>
      <c r="D12" s="257"/>
      <c r="E12" s="257"/>
      <c r="F12" s="257"/>
      <c r="G12" s="257"/>
      <c r="H12" s="258"/>
      <c r="I12" s="1">
        <v>116</v>
      </c>
      <c r="J12" s="53">
        <f>SUM(J13:J15)</f>
        <v>10725559</v>
      </c>
      <c r="K12" s="53">
        <f>SUM(K13:K15)</f>
        <v>10725559</v>
      </c>
      <c r="L12" s="53">
        <f>SUM(L13:L15)</f>
        <v>9840800</v>
      </c>
      <c r="M12" s="53">
        <f>SUM(M13:M15)</f>
        <v>9840800</v>
      </c>
    </row>
    <row r="13" spans="1:13" ht="12.75">
      <c r="A13" s="277" t="s">
        <v>146</v>
      </c>
      <c r="B13" s="278"/>
      <c r="C13" s="278"/>
      <c r="D13" s="278"/>
      <c r="E13" s="278"/>
      <c r="F13" s="278"/>
      <c r="G13" s="278"/>
      <c r="H13" s="279"/>
      <c r="I13" s="1">
        <v>117</v>
      </c>
      <c r="J13" s="7">
        <v>8785097</v>
      </c>
      <c r="K13" s="7">
        <v>8785097</v>
      </c>
      <c r="L13" s="7">
        <v>8066502</v>
      </c>
      <c r="M13" s="7">
        <v>8066502</v>
      </c>
    </row>
    <row r="14" spans="1:13" ht="12.75">
      <c r="A14" s="277" t="s">
        <v>147</v>
      </c>
      <c r="B14" s="278"/>
      <c r="C14" s="278"/>
      <c r="D14" s="278"/>
      <c r="E14" s="278"/>
      <c r="F14" s="278"/>
      <c r="G14" s="278"/>
      <c r="H14" s="279"/>
      <c r="I14" s="1">
        <v>118</v>
      </c>
      <c r="J14" s="7">
        <v>277811</v>
      </c>
      <c r="K14" s="7">
        <v>277811</v>
      </c>
      <c r="L14" s="7">
        <v>299352</v>
      </c>
      <c r="M14" s="7">
        <v>299352</v>
      </c>
    </row>
    <row r="15" spans="1:13" ht="12.75">
      <c r="A15" s="277" t="s">
        <v>61</v>
      </c>
      <c r="B15" s="278"/>
      <c r="C15" s="278"/>
      <c r="D15" s="278"/>
      <c r="E15" s="278"/>
      <c r="F15" s="278"/>
      <c r="G15" s="278"/>
      <c r="H15" s="279"/>
      <c r="I15" s="1">
        <v>119</v>
      </c>
      <c r="J15" s="7">
        <v>1662651</v>
      </c>
      <c r="K15" s="7">
        <v>1662651</v>
      </c>
      <c r="L15" s="7">
        <v>1474946</v>
      </c>
      <c r="M15" s="7">
        <v>1474946</v>
      </c>
    </row>
    <row r="16" spans="1:13" ht="12.75">
      <c r="A16" s="256" t="s">
        <v>23</v>
      </c>
      <c r="B16" s="257"/>
      <c r="C16" s="257"/>
      <c r="D16" s="257"/>
      <c r="E16" s="257"/>
      <c r="F16" s="257"/>
      <c r="G16" s="257"/>
      <c r="H16" s="258"/>
      <c r="I16" s="1">
        <v>120</v>
      </c>
      <c r="J16" s="53">
        <f>SUM(J17:J19)</f>
        <v>4522918</v>
      </c>
      <c r="K16" s="53">
        <f>SUM(K17:K19)</f>
        <v>4522918</v>
      </c>
      <c r="L16" s="53">
        <f>SUM(L17:L19)</f>
        <v>4043197</v>
      </c>
      <c r="M16" s="53">
        <f>SUM(M17:M19)</f>
        <v>4043197</v>
      </c>
    </row>
    <row r="17" spans="1:13" ht="12.75">
      <c r="A17" s="277" t="s">
        <v>62</v>
      </c>
      <c r="B17" s="278"/>
      <c r="C17" s="278"/>
      <c r="D17" s="278"/>
      <c r="E17" s="278"/>
      <c r="F17" s="278"/>
      <c r="G17" s="278"/>
      <c r="H17" s="279"/>
      <c r="I17" s="1">
        <v>121</v>
      </c>
      <c r="J17" s="7">
        <v>2906869</v>
      </c>
      <c r="K17" s="7">
        <v>2906869</v>
      </c>
      <c r="L17" s="7">
        <v>2688460</v>
      </c>
      <c r="M17" s="7">
        <v>2688460</v>
      </c>
    </row>
    <row r="18" spans="1:13" ht="12.75">
      <c r="A18" s="277" t="s">
        <v>63</v>
      </c>
      <c r="B18" s="278"/>
      <c r="C18" s="278"/>
      <c r="D18" s="278"/>
      <c r="E18" s="278"/>
      <c r="F18" s="278"/>
      <c r="G18" s="278"/>
      <c r="H18" s="279"/>
      <c r="I18" s="1">
        <v>122</v>
      </c>
      <c r="J18" s="7">
        <v>955978</v>
      </c>
      <c r="K18" s="7">
        <v>955978</v>
      </c>
      <c r="L18" s="7">
        <v>828662</v>
      </c>
      <c r="M18" s="7">
        <v>828662</v>
      </c>
    </row>
    <row r="19" spans="1:13" ht="12.75">
      <c r="A19" s="277" t="s">
        <v>64</v>
      </c>
      <c r="B19" s="278"/>
      <c r="C19" s="278"/>
      <c r="D19" s="278"/>
      <c r="E19" s="278"/>
      <c r="F19" s="278"/>
      <c r="G19" s="278"/>
      <c r="H19" s="279"/>
      <c r="I19" s="1">
        <v>123</v>
      </c>
      <c r="J19" s="7">
        <v>660071</v>
      </c>
      <c r="K19" s="7">
        <v>660071</v>
      </c>
      <c r="L19" s="7">
        <v>526075</v>
      </c>
      <c r="M19" s="7">
        <v>526075</v>
      </c>
    </row>
    <row r="20" spans="1:13" ht="12.75">
      <c r="A20" s="256" t="s">
        <v>105</v>
      </c>
      <c r="B20" s="257"/>
      <c r="C20" s="257"/>
      <c r="D20" s="257"/>
      <c r="E20" s="257"/>
      <c r="F20" s="257"/>
      <c r="G20" s="257"/>
      <c r="H20" s="258"/>
      <c r="I20" s="1">
        <v>124</v>
      </c>
      <c r="J20" s="7">
        <v>637997</v>
      </c>
      <c r="K20" s="7">
        <v>637997</v>
      </c>
      <c r="L20" s="7">
        <v>1177960</v>
      </c>
      <c r="M20" s="7">
        <v>1177960</v>
      </c>
    </row>
    <row r="21" spans="1:13" ht="12.75">
      <c r="A21" s="256" t="s">
        <v>106</v>
      </c>
      <c r="B21" s="257"/>
      <c r="C21" s="257"/>
      <c r="D21" s="257"/>
      <c r="E21" s="257"/>
      <c r="F21" s="257"/>
      <c r="G21" s="257"/>
      <c r="H21" s="258"/>
      <c r="I21" s="1">
        <v>125</v>
      </c>
      <c r="J21" s="7">
        <v>650517</v>
      </c>
      <c r="K21" s="7">
        <v>650517</v>
      </c>
      <c r="L21" s="7">
        <v>677479</v>
      </c>
      <c r="M21" s="7">
        <v>677479</v>
      </c>
    </row>
    <row r="22" spans="1:13" ht="12.75">
      <c r="A22" s="256" t="s">
        <v>24</v>
      </c>
      <c r="B22" s="257"/>
      <c r="C22" s="257"/>
      <c r="D22" s="257"/>
      <c r="E22" s="257"/>
      <c r="F22" s="257"/>
      <c r="G22" s="257"/>
      <c r="H22" s="25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77" t="s">
        <v>137</v>
      </c>
      <c r="B23" s="278"/>
      <c r="C23" s="278"/>
      <c r="D23" s="278"/>
      <c r="E23" s="278"/>
      <c r="F23" s="278"/>
      <c r="G23" s="278"/>
      <c r="H23" s="279"/>
      <c r="I23" s="1">
        <v>127</v>
      </c>
      <c r="J23" s="7"/>
      <c r="K23" s="7"/>
      <c r="L23" s="7"/>
      <c r="M23" s="7"/>
    </row>
    <row r="24" spans="1:13" ht="12.75">
      <c r="A24" s="277" t="s">
        <v>138</v>
      </c>
      <c r="B24" s="278"/>
      <c r="C24" s="278"/>
      <c r="D24" s="278"/>
      <c r="E24" s="278"/>
      <c r="F24" s="278"/>
      <c r="G24" s="278"/>
      <c r="H24" s="279"/>
      <c r="I24" s="1">
        <v>128</v>
      </c>
      <c r="J24" s="7"/>
      <c r="K24" s="7"/>
      <c r="L24" s="7"/>
      <c r="M24" s="7"/>
    </row>
    <row r="25" spans="1:13" ht="12.75">
      <c r="A25" s="256" t="s">
        <v>107</v>
      </c>
      <c r="B25" s="257"/>
      <c r="C25" s="257"/>
      <c r="D25" s="257"/>
      <c r="E25" s="257"/>
      <c r="F25" s="257"/>
      <c r="G25" s="257"/>
      <c r="H25" s="258"/>
      <c r="I25" s="1">
        <v>129</v>
      </c>
      <c r="J25" s="7"/>
      <c r="K25" s="7"/>
      <c r="L25" s="7"/>
      <c r="M25" s="7"/>
    </row>
    <row r="26" spans="1:13" ht="12.75">
      <c r="A26" s="256" t="s">
        <v>50</v>
      </c>
      <c r="B26" s="257"/>
      <c r="C26" s="257"/>
      <c r="D26" s="257"/>
      <c r="E26" s="257"/>
      <c r="F26" s="257"/>
      <c r="G26" s="257"/>
      <c r="H26" s="258"/>
      <c r="I26" s="1">
        <v>130</v>
      </c>
      <c r="J26" s="7">
        <v>163364</v>
      </c>
      <c r="K26" s="7">
        <v>163364</v>
      </c>
      <c r="L26" s="7">
        <v>14295</v>
      </c>
      <c r="M26" s="7">
        <v>14295</v>
      </c>
    </row>
    <row r="27" spans="1:13" ht="12.75">
      <c r="A27" s="256" t="s">
        <v>213</v>
      </c>
      <c r="B27" s="257"/>
      <c r="C27" s="257"/>
      <c r="D27" s="257"/>
      <c r="E27" s="257"/>
      <c r="F27" s="257"/>
      <c r="G27" s="257"/>
      <c r="H27" s="258"/>
      <c r="I27" s="1">
        <v>131</v>
      </c>
      <c r="J27" s="53">
        <f>SUM(J28:J32)</f>
        <v>149308</v>
      </c>
      <c r="K27" s="53">
        <f>SUM(K28:K32)</f>
        <v>149308</v>
      </c>
      <c r="L27" s="53">
        <f>SUM(L28:L32)</f>
        <v>0</v>
      </c>
      <c r="M27" s="53">
        <f>SUM(M28:M32)</f>
        <v>0</v>
      </c>
    </row>
    <row r="28" spans="1:13" ht="12.75">
      <c r="A28" s="256" t="s">
        <v>227</v>
      </c>
      <c r="B28" s="257"/>
      <c r="C28" s="257"/>
      <c r="D28" s="257"/>
      <c r="E28" s="257"/>
      <c r="F28" s="257"/>
      <c r="G28" s="257"/>
      <c r="H28" s="258"/>
      <c r="I28" s="1">
        <v>132</v>
      </c>
      <c r="J28" s="7"/>
      <c r="K28" s="7"/>
      <c r="L28" s="7"/>
      <c r="M28" s="7"/>
    </row>
    <row r="29" spans="1:13" ht="12.75">
      <c r="A29" s="256" t="s">
        <v>155</v>
      </c>
      <c r="B29" s="257"/>
      <c r="C29" s="257"/>
      <c r="D29" s="257"/>
      <c r="E29" s="257"/>
      <c r="F29" s="257"/>
      <c r="G29" s="257"/>
      <c r="H29" s="258"/>
      <c r="I29" s="1">
        <v>133</v>
      </c>
      <c r="J29" s="7">
        <v>149308</v>
      </c>
      <c r="K29" s="7">
        <v>149308</v>
      </c>
      <c r="L29" s="7"/>
      <c r="M29" s="7"/>
    </row>
    <row r="30" spans="1:13" ht="12.75">
      <c r="A30" s="256" t="s">
        <v>139</v>
      </c>
      <c r="B30" s="257"/>
      <c r="C30" s="257"/>
      <c r="D30" s="257"/>
      <c r="E30" s="257"/>
      <c r="F30" s="257"/>
      <c r="G30" s="257"/>
      <c r="H30" s="258"/>
      <c r="I30" s="1">
        <v>134</v>
      </c>
      <c r="J30" s="7"/>
      <c r="K30" s="7"/>
      <c r="L30" s="7"/>
      <c r="M30" s="7"/>
    </row>
    <row r="31" spans="1:13" ht="12.75">
      <c r="A31" s="256" t="s">
        <v>223</v>
      </c>
      <c r="B31" s="257"/>
      <c r="C31" s="257"/>
      <c r="D31" s="257"/>
      <c r="E31" s="257"/>
      <c r="F31" s="257"/>
      <c r="G31" s="257"/>
      <c r="H31" s="258"/>
      <c r="I31" s="1">
        <v>135</v>
      </c>
      <c r="J31" s="7"/>
      <c r="K31" s="7"/>
      <c r="L31" s="7"/>
      <c r="M31" s="7"/>
    </row>
    <row r="32" spans="1:13" ht="12.75">
      <c r="A32" s="256" t="s">
        <v>140</v>
      </c>
      <c r="B32" s="257"/>
      <c r="C32" s="257"/>
      <c r="D32" s="257"/>
      <c r="E32" s="257"/>
      <c r="F32" s="257"/>
      <c r="G32" s="257"/>
      <c r="H32" s="258"/>
      <c r="I32" s="1">
        <v>136</v>
      </c>
      <c r="J32" s="7"/>
      <c r="K32" s="7"/>
      <c r="L32" s="7"/>
      <c r="M32" s="7"/>
    </row>
    <row r="33" spans="1:13" ht="12.75">
      <c r="A33" s="256" t="s">
        <v>214</v>
      </c>
      <c r="B33" s="257"/>
      <c r="C33" s="257"/>
      <c r="D33" s="257"/>
      <c r="E33" s="257"/>
      <c r="F33" s="257"/>
      <c r="G33" s="257"/>
      <c r="H33" s="258"/>
      <c r="I33" s="1">
        <v>137</v>
      </c>
      <c r="J33" s="53">
        <f>SUM(J34:J37)</f>
        <v>418587</v>
      </c>
      <c r="K33" s="53">
        <f>SUM(K34:K37)</f>
        <v>418587</v>
      </c>
      <c r="L33" s="53">
        <f>SUM(L34:L37)</f>
        <v>210865</v>
      </c>
      <c r="M33" s="53">
        <f>SUM(M34:M37)</f>
        <v>210865</v>
      </c>
    </row>
    <row r="34" spans="1:13" ht="12.75">
      <c r="A34" s="256" t="s">
        <v>66</v>
      </c>
      <c r="B34" s="257"/>
      <c r="C34" s="257"/>
      <c r="D34" s="257"/>
      <c r="E34" s="257"/>
      <c r="F34" s="257"/>
      <c r="G34" s="257"/>
      <c r="H34" s="258"/>
      <c r="I34" s="1">
        <v>138</v>
      </c>
      <c r="J34" s="7"/>
      <c r="K34" s="7"/>
      <c r="L34" s="7">
        <v>16132</v>
      </c>
      <c r="M34" s="7">
        <v>16132</v>
      </c>
    </row>
    <row r="35" spans="1:13" ht="12.75">
      <c r="A35" s="256" t="s">
        <v>65</v>
      </c>
      <c r="B35" s="257"/>
      <c r="C35" s="257"/>
      <c r="D35" s="257"/>
      <c r="E35" s="257"/>
      <c r="F35" s="257"/>
      <c r="G35" s="257"/>
      <c r="H35" s="258"/>
      <c r="I35" s="1">
        <v>139</v>
      </c>
      <c r="J35" s="7">
        <v>418587</v>
      </c>
      <c r="K35" s="7">
        <v>418587</v>
      </c>
      <c r="L35" s="7">
        <v>194733</v>
      </c>
      <c r="M35" s="7">
        <v>194733</v>
      </c>
    </row>
    <row r="36" spans="1:13" ht="12.75">
      <c r="A36" s="256" t="s">
        <v>224</v>
      </c>
      <c r="B36" s="257"/>
      <c r="C36" s="257"/>
      <c r="D36" s="257"/>
      <c r="E36" s="257"/>
      <c r="F36" s="257"/>
      <c r="G36" s="257"/>
      <c r="H36" s="258"/>
      <c r="I36" s="1">
        <v>140</v>
      </c>
      <c r="J36" s="7"/>
      <c r="K36" s="7"/>
      <c r="L36" s="7"/>
      <c r="M36" s="7"/>
    </row>
    <row r="37" spans="1:13" ht="12.75">
      <c r="A37" s="256" t="s">
        <v>67</v>
      </c>
      <c r="B37" s="257"/>
      <c r="C37" s="257"/>
      <c r="D37" s="257"/>
      <c r="E37" s="257"/>
      <c r="F37" s="257"/>
      <c r="G37" s="257"/>
      <c r="H37" s="258"/>
      <c r="I37" s="1">
        <v>141</v>
      </c>
      <c r="J37" s="7"/>
      <c r="K37" s="7"/>
      <c r="L37" s="7"/>
      <c r="M37" s="7"/>
    </row>
    <row r="38" spans="1:13" ht="12.75">
      <c r="A38" s="256" t="s">
        <v>195</v>
      </c>
      <c r="B38" s="257"/>
      <c r="C38" s="257"/>
      <c r="D38" s="257"/>
      <c r="E38" s="257"/>
      <c r="F38" s="257"/>
      <c r="G38" s="257"/>
      <c r="H38" s="258"/>
      <c r="I38" s="1">
        <v>142</v>
      </c>
      <c r="J38" s="7"/>
      <c r="K38" s="7"/>
      <c r="L38" s="7"/>
      <c r="M38" s="7"/>
    </row>
    <row r="39" spans="1:13" ht="12.75">
      <c r="A39" s="256" t="s">
        <v>196</v>
      </c>
      <c r="B39" s="257"/>
      <c r="C39" s="257"/>
      <c r="D39" s="257"/>
      <c r="E39" s="257"/>
      <c r="F39" s="257"/>
      <c r="G39" s="257"/>
      <c r="H39" s="258"/>
      <c r="I39" s="1">
        <v>143</v>
      </c>
      <c r="J39" s="7"/>
      <c r="K39" s="7"/>
      <c r="L39" s="7"/>
      <c r="M39" s="7"/>
    </row>
    <row r="40" spans="1:13" ht="12.75">
      <c r="A40" s="256" t="s">
        <v>225</v>
      </c>
      <c r="B40" s="257"/>
      <c r="C40" s="257"/>
      <c r="D40" s="257"/>
      <c r="E40" s="257"/>
      <c r="F40" s="257"/>
      <c r="G40" s="257"/>
      <c r="H40" s="258"/>
      <c r="I40" s="1">
        <v>144</v>
      </c>
      <c r="J40" s="7"/>
      <c r="K40" s="7"/>
      <c r="L40" s="7"/>
      <c r="M40" s="7"/>
    </row>
    <row r="41" spans="1:13" ht="12.75">
      <c r="A41" s="256" t="s">
        <v>226</v>
      </c>
      <c r="B41" s="257"/>
      <c r="C41" s="257"/>
      <c r="D41" s="257"/>
      <c r="E41" s="257"/>
      <c r="F41" s="257"/>
      <c r="G41" s="257"/>
      <c r="H41" s="258"/>
      <c r="I41" s="1">
        <v>145</v>
      </c>
      <c r="J41" s="7"/>
      <c r="K41" s="7"/>
      <c r="L41" s="7"/>
      <c r="M41" s="7"/>
    </row>
    <row r="42" spans="1:13" ht="12.75">
      <c r="A42" s="256" t="s">
        <v>215</v>
      </c>
      <c r="B42" s="257"/>
      <c r="C42" s="257"/>
      <c r="D42" s="257"/>
      <c r="E42" s="257"/>
      <c r="F42" s="257"/>
      <c r="G42" s="257"/>
      <c r="H42" s="258"/>
      <c r="I42" s="1">
        <v>146</v>
      </c>
      <c r="J42" s="53">
        <f>J7+J27+J38+J40</f>
        <v>17509338</v>
      </c>
      <c r="K42" s="53">
        <f>K7+K27+K38+K40</f>
        <v>17509338</v>
      </c>
      <c r="L42" s="53">
        <f>L7+L27+L38+L40</f>
        <v>12195252</v>
      </c>
      <c r="M42" s="53">
        <f>M7+M27+M38+M40</f>
        <v>12195252</v>
      </c>
    </row>
    <row r="43" spans="1:13" ht="12.75">
      <c r="A43" s="256" t="s">
        <v>216</v>
      </c>
      <c r="B43" s="257"/>
      <c r="C43" s="257"/>
      <c r="D43" s="257"/>
      <c r="E43" s="257"/>
      <c r="F43" s="257"/>
      <c r="G43" s="257"/>
      <c r="H43" s="258"/>
      <c r="I43" s="1">
        <v>147</v>
      </c>
      <c r="J43" s="53">
        <f>J10+J33+J39+J41</f>
        <v>18502866</v>
      </c>
      <c r="K43" s="53">
        <f>K10+K33+K39+K41</f>
        <v>18502866</v>
      </c>
      <c r="L43" s="53">
        <f>L10+L33+L39+L41</f>
        <v>15186695</v>
      </c>
      <c r="M43" s="53">
        <f>M10+M33+M39+M41</f>
        <v>15186695</v>
      </c>
    </row>
    <row r="44" spans="1:13" ht="12.75">
      <c r="A44" s="256" t="s">
        <v>236</v>
      </c>
      <c r="B44" s="257"/>
      <c r="C44" s="257"/>
      <c r="D44" s="257"/>
      <c r="E44" s="257"/>
      <c r="F44" s="257"/>
      <c r="G44" s="257"/>
      <c r="H44" s="258"/>
      <c r="I44" s="1">
        <v>148</v>
      </c>
      <c r="J44" s="53">
        <f>J42-J43</f>
        <v>-993528</v>
      </c>
      <c r="K44" s="53">
        <f>K42-K43</f>
        <v>-993528</v>
      </c>
      <c r="L44" s="53">
        <f>L42-L43</f>
        <v>-2991443</v>
      </c>
      <c r="M44" s="53">
        <f>M42-M43</f>
        <v>-2991443</v>
      </c>
    </row>
    <row r="45" spans="1:13" ht="12.75">
      <c r="A45" s="274" t="s">
        <v>218</v>
      </c>
      <c r="B45" s="275"/>
      <c r="C45" s="275"/>
      <c r="D45" s="275"/>
      <c r="E45" s="275"/>
      <c r="F45" s="275"/>
      <c r="G45" s="275"/>
      <c r="H45" s="27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74" t="s">
        <v>219</v>
      </c>
      <c r="B46" s="275"/>
      <c r="C46" s="275"/>
      <c r="D46" s="275"/>
      <c r="E46" s="275"/>
      <c r="F46" s="275"/>
      <c r="G46" s="275"/>
      <c r="H46" s="276"/>
      <c r="I46" s="1">
        <v>150</v>
      </c>
      <c r="J46" s="53">
        <f>IF(J43&gt;J42,J43-J42,0)</f>
        <v>993528</v>
      </c>
      <c r="K46" s="53">
        <f>IF(K43&gt;K42,K43-K42,0)</f>
        <v>993528</v>
      </c>
      <c r="L46" s="53">
        <f>IF(L43&gt;L42,L43-L42,0)</f>
        <v>2991443</v>
      </c>
      <c r="M46" s="53">
        <f>IF(M43&gt;M42,M43-M42,0)</f>
        <v>2991443</v>
      </c>
    </row>
    <row r="47" spans="1:13" ht="12.75">
      <c r="A47" s="256" t="s">
        <v>217</v>
      </c>
      <c r="B47" s="257"/>
      <c r="C47" s="257"/>
      <c r="D47" s="257"/>
      <c r="E47" s="257"/>
      <c r="F47" s="257"/>
      <c r="G47" s="257"/>
      <c r="H47" s="258"/>
      <c r="I47" s="1">
        <v>151</v>
      </c>
      <c r="J47" s="7"/>
      <c r="K47" s="7"/>
      <c r="L47" s="7"/>
      <c r="M47" s="7"/>
    </row>
    <row r="48" spans="1:13" ht="12.75">
      <c r="A48" s="256" t="s">
        <v>237</v>
      </c>
      <c r="B48" s="257"/>
      <c r="C48" s="257"/>
      <c r="D48" s="257"/>
      <c r="E48" s="257"/>
      <c r="F48" s="257"/>
      <c r="G48" s="257"/>
      <c r="H48" s="258"/>
      <c r="I48" s="1">
        <v>152</v>
      </c>
      <c r="J48" s="53">
        <f>J44-J47</f>
        <v>-993528</v>
      </c>
      <c r="K48" s="53">
        <f>K44-K47</f>
        <v>-993528</v>
      </c>
      <c r="L48" s="53">
        <f>L44-L47</f>
        <v>-2991443</v>
      </c>
      <c r="M48" s="53">
        <f>M44-M47</f>
        <v>-2991443</v>
      </c>
    </row>
    <row r="49" spans="1:13" ht="12.75">
      <c r="A49" s="274" t="s">
        <v>192</v>
      </c>
      <c r="B49" s="275"/>
      <c r="C49" s="275"/>
      <c r="D49" s="275"/>
      <c r="E49" s="275"/>
      <c r="F49" s="275"/>
      <c r="G49" s="275"/>
      <c r="H49" s="27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71" t="s">
        <v>220</v>
      </c>
      <c r="B50" s="272"/>
      <c r="C50" s="272"/>
      <c r="D50" s="272"/>
      <c r="E50" s="272"/>
      <c r="F50" s="272"/>
      <c r="G50" s="272"/>
      <c r="H50" s="273"/>
      <c r="I50" s="2">
        <v>154</v>
      </c>
      <c r="J50" s="58">
        <f>IF(J48&lt;0,-J48,0)</f>
        <v>993528</v>
      </c>
      <c r="K50" s="58">
        <f>IF(K48&lt;0,-K48,0)</f>
        <v>993528</v>
      </c>
      <c r="L50" s="58">
        <f>IF(L48&lt;0,-L48,0)</f>
        <v>2991443</v>
      </c>
      <c r="M50" s="58">
        <f>IF(M48&lt;0,-M48,0)</f>
        <v>2991443</v>
      </c>
    </row>
    <row r="51" spans="1:13" ht="12.75" customHeight="1">
      <c r="A51" s="269" t="s">
        <v>312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  <row r="52" spans="1:13" ht="12.75" customHeight="1">
      <c r="A52" s="266" t="s">
        <v>187</v>
      </c>
      <c r="B52" s="267"/>
      <c r="C52" s="267"/>
      <c r="D52" s="267"/>
      <c r="E52" s="267"/>
      <c r="F52" s="267"/>
      <c r="G52" s="267"/>
      <c r="H52" s="267"/>
      <c r="I52" s="55"/>
      <c r="J52" s="55"/>
      <c r="K52" s="55"/>
      <c r="L52" s="55"/>
      <c r="M52" s="59"/>
    </row>
    <row r="53" spans="1:13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</row>
    <row r="54" spans="1:13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</row>
    <row r="55" spans="1:13" ht="12.75" customHeight="1">
      <c r="A55" s="269" t="s">
        <v>189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</row>
    <row r="56" spans="1:13" ht="12.75">
      <c r="A56" s="266" t="s">
        <v>204</v>
      </c>
      <c r="B56" s="267"/>
      <c r="C56" s="267"/>
      <c r="D56" s="267"/>
      <c r="E56" s="267"/>
      <c r="F56" s="267"/>
      <c r="G56" s="267"/>
      <c r="H56" s="268"/>
      <c r="I56" s="9">
        <v>157</v>
      </c>
      <c r="J56" s="6">
        <v>-993529</v>
      </c>
      <c r="K56" s="6">
        <v>-993529</v>
      </c>
      <c r="L56" s="6">
        <v>-2991443</v>
      </c>
      <c r="M56" s="6">
        <v>-2991443</v>
      </c>
    </row>
    <row r="57" spans="1:13" ht="12.75">
      <c r="A57" s="256" t="s">
        <v>221</v>
      </c>
      <c r="B57" s="257"/>
      <c r="C57" s="257"/>
      <c r="D57" s="257"/>
      <c r="E57" s="257"/>
      <c r="F57" s="257"/>
      <c r="G57" s="257"/>
      <c r="H57" s="25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56" t="s">
        <v>228</v>
      </c>
      <c r="B58" s="257"/>
      <c r="C58" s="257"/>
      <c r="D58" s="257"/>
      <c r="E58" s="257"/>
      <c r="F58" s="257"/>
      <c r="G58" s="257"/>
      <c r="H58" s="258"/>
      <c r="I58" s="1">
        <v>159</v>
      </c>
      <c r="J58" s="7"/>
      <c r="K58" s="7"/>
      <c r="L58" s="7"/>
      <c r="M58" s="7"/>
    </row>
    <row r="59" spans="1:13" ht="12.75">
      <c r="A59" s="256" t="s">
        <v>229</v>
      </c>
      <c r="B59" s="257"/>
      <c r="C59" s="257"/>
      <c r="D59" s="257"/>
      <c r="E59" s="257"/>
      <c r="F59" s="257"/>
      <c r="G59" s="257"/>
      <c r="H59" s="258"/>
      <c r="I59" s="1">
        <v>160</v>
      </c>
      <c r="J59" s="7"/>
      <c r="K59" s="7"/>
      <c r="L59" s="7"/>
      <c r="M59" s="7"/>
    </row>
    <row r="60" spans="1:13" ht="12.75">
      <c r="A60" s="256" t="s">
        <v>45</v>
      </c>
      <c r="B60" s="257"/>
      <c r="C60" s="257"/>
      <c r="D60" s="257"/>
      <c r="E60" s="257"/>
      <c r="F60" s="257"/>
      <c r="G60" s="257"/>
      <c r="H60" s="258"/>
      <c r="I60" s="1">
        <v>161</v>
      </c>
      <c r="J60" s="7"/>
      <c r="K60" s="7"/>
      <c r="L60" s="7"/>
      <c r="M60" s="7"/>
    </row>
    <row r="61" spans="1:13" ht="12.75">
      <c r="A61" s="256" t="s">
        <v>230</v>
      </c>
      <c r="B61" s="257"/>
      <c r="C61" s="257"/>
      <c r="D61" s="257"/>
      <c r="E61" s="257"/>
      <c r="F61" s="257"/>
      <c r="G61" s="257"/>
      <c r="H61" s="258"/>
      <c r="I61" s="1">
        <v>162</v>
      </c>
      <c r="J61" s="7"/>
      <c r="K61" s="7"/>
      <c r="L61" s="7"/>
      <c r="M61" s="7"/>
    </row>
    <row r="62" spans="1:13" ht="12.75">
      <c r="A62" s="256" t="s">
        <v>231</v>
      </c>
      <c r="B62" s="257"/>
      <c r="C62" s="257"/>
      <c r="D62" s="257"/>
      <c r="E62" s="257"/>
      <c r="F62" s="257"/>
      <c r="G62" s="257"/>
      <c r="H62" s="258"/>
      <c r="I62" s="1">
        <v>163</v>
      </c>
      <c r="J62" s="7"/>
      <c r="K62" s="7"/>
      <c r="L62" s="7"/>
      <c r="M62" s="7"/>
    </row>
    <row r="63" spans="1:13" ht="12.75">
      <c r="A63" s="256" t="s">
        <v>232</v>
      </c>
      <c r="B63" s="257"/>
      <c r="C63" s="257"/>
      <c r="D63" s="257"/>
      <c r="E63" s="257"/>
      <c r="F63" s="257"/>
      <c r="G63" s="257"/>
      <c r="H63" s="258"/>
      <c r="I63" s="1">
        <v>164</v>
      </c>
      <c r="J63" s="7"/>
      <c r="K63" s="7"/>
      <c r="L63" s="7"/>
      <c r="M63" s="7"/>
    </row>
    <row r="64" spans="1:13" ht="12.75">
      <c r="A64" s="256" t="s">
        <v>233</v>
      </c>
      <c r="B64" s="257"/>
      <c r="C64" s="257"/>
      <c r="D64" s="257"/>
      <c r="E64" s="257"/>
      <c r="F64" s="257"/>
      <c r="G64" s="257"/>
      <c r="H64" s="258"/>
      <c r="I64" s="1">
        <v>165</v>
      </c>
      <c r="J64" s="7"/>
      <c r="K64" s="7"/>
      <c r="L64" s="7"/>
      <c r="M64" s="7"/>
    </row>
    <row r="65" spans="1:13" ht="12.75">
      <c r="A65" s="256" t="s">
        <v>222</v>
      </c>
      <c r="B65" s="257"/>
      <c r="C65" s="257"/>
      <c r="D65" s="257"/>
      <c r="E65" s="257"/>
      <c r="F65" s="257"/>
      <c r="G65" s="257"/>
      <c r="H65" s="258"/>
      <c r="I65" s="1">
        <v>166</v>
      </c>
      <c r="J65" s="7"/>
      <c r="K65" s="7"/>
      <c r="L65" s="7"/>
      <c r="M65" s="7"/>
    </row>
    <row r="66" spans="1:13" ht="12.75">
      <c r="A66" s="256" t="s">
        <v>193</v>
      </c>
      <c r="B66" s="257"/>
      <c r="C66" s="257"/>
      <c r="D66" s="257"/>
      <c r="E66" s="257"/>
      <c r="F66" s="257"/>
      <c r="G66" s="257"/>
      <c r="H66" s="25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56" t="s">
        <v>194</v>
      </c>
      <c r="B67" s="257"/>
      <c r="C67" s="257"/>
      <c r="D67" s="257"/>
      <c r="E67" s="257"/>
      <c r="F67" s="257"/>
      <c r="G67" s="257"/>
      <c r="H67" s="258"/>
      <c r="I67" s="1">
        <v>168</v>
      </c>
      <c r="J67" s="58">
        <f>J56+J66</f>
        <v>-993529</v>
      </c>
      <c r="K67" s="58">
        <f>K56+K66</f>
        <v>-993529</v>
      </c>
      <c r="L67" s="58">
        <v>-2991443</v>
      </c>
      <c r="M67" s="58">
        <v>-2991443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 J70:L71 J53:L54 M57 L47 J47 L56:L66 J58:J65 J57:K57 J66:K67 L67:M67 M6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L23:L32 J33:M33 M26:M27 J22:M22 J48:M50 J12:M16 L34:L41 M17 L17:L21 M20:M21 M35:M38 J42:M46 J23:J32 K26:K27 J34:J41 K17 J17:J21 K20:K21 K35:K38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0">
      <selection activeCell="A18" sqref="A18:H18"/>
    </sheetView>
  </sheetViews>
  <sheetFormatPr defaultColWidth="9.140625" defaultRowHeight="12.75"/>
  <cols>
    <col min="1" max="10" width="9.140625" style="52" customWidth="1"/>
    <col min="11" max="11" width="9.28125" style="52" bestFit="1" customWidth="1"/>
    <col min="12" max="16384" width="9.140625" style="52" customWidth="1"/>
  </cols>
  <sheetData>
    <row r="1" spans="1:11" ht="12.75" customHeight="1">
      <c r="A1" s="291" t="s">
        <v>164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342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88" t="s">
        <v>337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33.75">
      <c r="A4" s="293" t="s">
        <v>59</v>
      </c>
      <c r="B4" s="293"/>
      <c r="C4" s="293"/>
      <c r="D4" s="293"/>
      <c r="E4" s="293"/>
      <c r="F4" s="293"/>
      <c r="G4" s="293"/>
      <c r="H4" s="293"/>
      <c r="I4" s="63" t="s">
        <v>279</v>
      </c>
      <c r="J4" s="64" t="s">
        <v>319</v>
      </c>
      <c r="K4" s="64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65">
        <v>2</v>
      </c>
      <c r="J5" s="66" t="s">
        <v>283</v>
      </c>
      <c r="K5" s="66" t="s">
        <v>284</v>
      </c>
    </row>
    <row r="6" spans="1:11" ht="12.75">
      <c r="A6" s="269" t="s">
        <v>156</v>
      </c>
      <c r="B6" s="270"/>
      <c r="C6" s="270"/>
      <c r="D6" s="270"/>
      <c r="E6" s="270"/>
      <c r="F6" s="270"/>
      <c r="G6" s="270"/>
      <c r="H6" s="270"/>
      <c r="I6" s="285"/>
      <c r="J6" s="285"/>
      <c r="K6" s="286"/>
    </row>
    <row r="7" spans="1:11" ht="12.75">
      <c r="A7" s="277" t="s">
        <v>40</v>
      </c>
      <c r="B7" s="278"/>
      <c r="C7" s="278"/>
      <c r="D7" s="278"/>
      <c r="E7" s="278"/>
      <c r="F7" s="278"/>
      <c r="G7" s="278"/>
      <c r="H7" s="278"/>
      <c r="I7" s="1">
        <v>1</v>
      </c>
      <c r="J7" s="7">
        <v>-993528</v>
      </c>
      <c r="K7" s="7">
        <v>-2991443</v>
      </c>
    </row>
    <row r="8" spans="1:11" ht="12.75">
      <c r="A8" s="277" t="s">
        <v>41</v>
      </c>
      <c r="B8" s="278"/>
      <c r="C8" s="278"/>
      <c r="D8" s="278"/>
      <c r="E8" s="278"/>
      <c r="F8" s="278"/>
      <c r="G8" s="278"/>
      <c r="H8" s="278"/>
      <c r="I8" s="1">
        <v>2</v>
      </c>
      <c r="J8" s="7">
        <v>637997</v>
      </c>
      <c r="K8" s="7">
        <v>1177960</v>
      </c>
    </row>
    <row r="9" spans="1:11" ht="12.75">
      <c r="A9" s="277" t="s">
        <v>42</v>
      </c>
      <c r="B9" s="278"/>
      <c r="C9" s="278"/>
      <c r="D9" s="278"/>
      <c r="E9" s="278"/>
      <c r="F9" s="278"/>
      <c r="G9" s="278"/>
      <c r="H9" s="278"/>
      <c r="I9" s="1">
        <v>3</v>
      </c>
      <c r="J9" s="123">
        <v>606025</v>
      </c>
      <c r="K9" s="123">
        <v>132463</v>
      </c>
    </row>
    <row r="10" spans="1:11" ht="12.75">
      <c r="A10" s="277" t="s">
        <v>43</v>
      </c>
      <c r="B10" s="278"/>
      <c r="C10" s="278"/>
      <c r="D10" s="278"/>
      <c r="E10" s="278"/>
      <c r="F10" s="278"/>
      <c r="G10" s="278"/>
      <c r="H10" s="278"/>
      <c r="I10" s="1">
        <v>4</v>
      </c>
      <c r="J10" s="7"/>
      <c r="K10" s="7">
        <v>1935138</v>
      </c>
    </row>
    <row r="11" spans="1:11" ht="12.75">
      <c r="A11" s="277" t="s">
        <v>44</v>
      </c>
      <c r="B11" s="278"/>
      <c r="C11" s="278"/>
      <c r="D11" s="278"/>
      <c r="E11" s="278"/>
      <c r="F11" s="278"/>
      <c r="G11" s="278"/>
      <c r="H11" s="278"/>
      <c r="I11" s="1">
        <v>5</v>
      </c>
      <c r="J11" s="126">
        <v>1033395</v>
      </c>
      <c r="K11" s="126">
        <v>0</v>
      </c>
    </row>
    <row r="12" spans="1:11" ht="12.75">
      <c r="A12" s="277" t="s">
        <v>51</v>
      </c>
      <c r="B12" s="278"/>
      <c r="C12" s="278"/>
      <c r="D12" s="278"/>
      <c r="E12" s="278"/>
      <c r="F12" s="278"/>
      <c r="G12" s="278"/>
      <c r="H12" s="278"/>
      <c r="I12" s="1">
        <v>6</v>
      </c>
      <c r="J12" s="53">
        <f>215986+9922</f>
        <v>225908</v>
      </c>
      <c r="K12" s="53">
        <v>0</v>
      </c>
    </row>
    <row r="13" spans="1:11" ht="12.75">
      <c r="A13" s="256" t="s">
        <v>157</v>
      </c>
      <c r="B13" s="257"/>
      <c r="C13" s="257"/>
      <c r="D13" s="257"/>
      <c r="E13" s="257"/>
      <c r="F13" s="257"/>
      <c r="G13" s="257"/>
      <c r="H13" s="257"/>
      <c r="I13" s="1">
        <v>7</v>
      </c>
      <c r="J13" s="53">
        <f>SUM(J7:J12)</f>
        <v>1509797</v>
      </c>
      <c r="K13" s="53">
        <f>SUM(K7:K12)</f>
        <v>254118</v>
      </c>
    </row>
    <row r="14" spans="1:11" ht="12.75">
      <c r="A14" s="277" t="s">
        <v>52</v>
      </c>
      <c r="B14" s="278"/>
      <c r="C14" s="278"/>
      <c r="D14" s="278"/>
      <c r="E14" s="278"/>
      <c r="F14" s="278"/>
      <c r="G14" s="278"/>
      <c r="H14" s="278"/>
      <c r="I14" s="1">
        <v>8</v>
      </c>
      <c r="J14" s="7"/>
      <c r="K14" s="7"/>
    </row>
    <row r="15" spans="1:11" ht="12.75">
      <c r="A15" s="277" t="s">
        <v>53</v>
      </c>
      <c r="B15" s="278"/>
      <c r="C15" s="278"/>
      <c r="D15" s="278"/>
      <c r="E15" s="278"/>
      <c r="F15" s="278"/>
      <c r="G15" s="278"/>
      <c r="H15" s="278"/>
      <c r="I15" s="1">
        <v>9</v>
      </c>
      <c r="J15" s="124">
        <v>2050800</v>
      </c>
      <c r="K15" s="124"/>
    </row>
    <row r="16" spans="1:11" ht="12.75">
      <c r="A16" s="277" t="s">
        <v>54</v>
      </c>
      <c r="B16" s="278"/>
      <c r="C16" s="278"/>
      <c r="D16" s="278"/>
      <c r="E16" s="278"/>
      <c r="F16" s="278"/>
      <c r="G16" s="278"/>
      <c r="H16" s="278"/>
      <c r="I16" s="1">
        <v>10</v>
      </c>
      <c r="J16" s="125"/>
      <c r="K16" s="125">
        <v>253497</v>
      </c>
    </row>
    <row r="17" spans="1:11" ht="12.75">
      <c r="A17" s="277" t="s">
        <v>55</v>
      </c>
      <c r="B17" s="278"/>
      <c r="C17" s="278"/>
      <c r="D17" s="278"/>
      <c r="E17" s="278"/>
      <c r="F17" s="278"/>
      <c r="G17" s="278"/>
      <c r="H17" s="278"/>
      <c r="I17" s="1">
        <v>11</v>
      </c>
      <c r="J17" s="127">
        <f>300000+164388+24404</f>
        <v>488792</v>
      </c>
      <c r="K17" s="127">
        <v>198224</v>
      </c>
    </row>
    <row r="18" spans="1:11" ht="12.75">
      <c r="A18" s="256" t="s">
        <v>158</v>
      </c>
      <c r="B18" s="257"/>
      <c r="C18" s="257"/>
      <c r="D18" s="257"/>
      <c r="E18" s="257"/>
      <c r="F18" s="257"/>
      <c r="G18" s="257"/>
      <c r="H18" s="257"/>
      <c r="I18" s="1">
        <v>12</v>
      </c>
      <c r="J18" s="53">
        <f>SUM(J14:J17)</f>
        <v>2539592</v>
      </c>
      <c r="K18" s="53">
        <f>SUM(K14:K17)</f>
        <v>451721</v>
      </c>
    </row>
    <row r="19" spans="1:11" ht="12.75">
      <c r="A19" s="256" t="s">
        <v>36</v>
      </c>
      <c r="B19" s="257"/>
      <c r="C19" s="257"/>
      <c r="D19" s="257"/>
      <c r="E19" s="257"/>
      <c r="F19" s="257"/>
      <c r="G19" s="257"/>
      <c r="H19" s="257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56" t="s">
        <v>37</v>
      </c>
      <c r="B20" s="257"/>
      <c r="C20" s="257"/>
      <c r="D20" s="257"/>
      <c r="E20" s="257"/>
      <c r="F20" s="257"/>
      <c r="G20" s="257"/>
      <c r="H20" s="257"/>
      <c r="I20" s="1">
        <v>14</v>
      </c>
      <c r="J20" s="53">
        <f>IF(J18&gt;J13,J18-J13,0)</f>
        <v>1029795</v>
      </c>
      <c r="K20" s="53">
        <f>IF(K18&gt;K13,K18-K13,0)</f>
        <v>197603</v>
      </c>
    </row>
    <row r="21" spans="1:11" ht="12.75">
      <c r="A21" s="269" t="s">
        <v>159</v>
      </c>
      <c r="B21" s="270"/>
      <c r="C21" s="270"/>
      <c r="D21" s="270"/>
      <c r="E21" s="270"/>
      <c r="F21" s="270"/>
      <c r="G21" s="270"/>
      <c r="H21" s="270"/>
      <c r="I21" s="285"/>
      <c r="J21" s="285"/>
      <c r="K21" s="286"/>
    </row>
    <row r="22" spans="1:11" ht="12.75">
      <c r="A22" s="277" t="s">
        <v>178</v>
      </c>
      <c r="B22" s="278"/>
      <c r="C22" s="278"/>
      <c r="D22" s="278"/>
      <c r="E22" s="278"/>
      <c r="F22" s="278"/>
      <c r="G22" s="278"/>
      <c r="H22" s="278"/>
      <c r="I22" s="1">
        <v>15</v>
      </c>
      <c r="J22" s="7"/>
      <c r="K22" s="7"/>
    </row>
    <row r="23" spans="1:11" ht="12.75">
      <c r="A23" s="277" t="s">
        <v>179</v>
      </c>
      <c r="B23" s="278"/>
      <c r="C23" s="278"/>
      <c r="D23" s="278"/>
      <c r="E23" s="278"/>
      <c r="F23" s="278"/>
      <c r="G23" s="278"/>
      <c r="H23" s="278"/>
      <c r="I23" s="1">
        <v>16</v>
      </c>
      <c r="J23" s="7"/>
      <c r="K23" s="7"/>
    </row>
    <row r="24" spans="1:11" ht="12.75">
      <c r="A24" s="277" t="s">
        <v>180</v>
      </c>
      <c r="B24" s="278"/>
      <c r="C24" s="278"/>
      <c r="D24" s="278"/>
      <c r="E24" s="278"/>
      <c r="F24" s="278"/>
      <c r="G24" s="278"/>
      <c r="H24" s="278"/>
      <c r="I24" s="1">
        <v>17</v>
      </c>
      <c r="J24" s="7"/>
      <c r="K24" s="7"/>
    </row>
    <row r="25" spans="1:11" ht="12.75">
      <c r="A25" s="277" t="s">
        <v>181</v>
      </c>
      <c r="B25" s="278"/>
      <c r="C25" s="278"/>
      <c r="D25" s="278"/>
      <c r="E25" s="278"/>
      <c r="F25" s="278"/>
      <c r="G25" s="278"/>
      <c r="H25" s="278"/>
      <c r="I25" s="1">
        <v>18</v>
      </c>
      <c r="J25" s="7"/>
      <c r="K25" s="7"/>
    </row>
    <row r="26" spans="1:11" ht="12.75">
      <c r="A26" s="277" t="s">
        <v>182</v>
      </c>
      <c r="B26" s="278"/>
      <c r="C26" s="278"/>
      <c r="D26" s="278"/>
      <c r="E26" s="278"/>
      <c r="F26" s="278"/>
      <c r="G26" s="278"/>
      <c r="H26" s="278"/>
      <c r="I26" s="1">
        <v>19</v>
      </c>
      <c r="J26" s="7"/>
      <c r="K26" s="7"/>
    </row>
    <row r="27" spans="1:11" ht="12.75">
      <c r="A27" s="256" t="s">
        <v>168</v>
      </c>
      <c r="B27" s="257"/>
      <c r="C27" s="257"/>
      <c r="D27" s="257"/>
      <c r="E27" s="257"/>
      <c r="F27" s="257"/>
      <c r="G27" s="257"/>
      <c r="H27" s="257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77" t="s">
        <v>115</v>
      </c>
      <c r="B28" s="278"/>
      <c r="C28" s="278"/>
      <c r="D28" s="278"/>
      <c r="E28" s="278"/>
      <c r="F28" s="278"/>
      <c r="G28" s="278"/>
      <c r="H28" s="278"/>
      <c r="I28" s="1">
        <v>21</v>
      </c>
      <c r="J28" s="7">
        <v>5459</v>
      </c>
      <c r="K28" s="7">
        <v>9848</v>
      </c>
    </row>
    <row r="29" spans="1:11" ht="12.75">
      <c r="A29" s="277" t="s">
        <v>116</v>
      </c>
      <c r="B29" s="278"/>
      <c r="C29" s="278"/>
      <c r="D29" s="278"/>
      <c r="E29" s="278"/>
      <c r="F29" s="278"/>
      <c r="G29" s="278"/>
      <c r="H29" s="278"/>
      <c r="I29" s="1">
        <v>22</v>
      </c>
      <c r="J29" s="7"/>
      <c r="K29" s="7"/>
    </row>
    <row r="30" spans="1:11" ht="12.75">
      <c r="A30" s="277" t="s">
        <v>16</v>
      </c>
      <c r="B30" s="278"/>
      <c r="C30" s="278"/>
      <c r="D30" s="278"/>
      <c r="E30" s="278"/>
      <c r="F30" s="278"/>
      <c r="G30" s="278"/>
      <c r="H30" s="278"/>
      <c r="I30" s="1">
        <v>23</v>
      </c>
      <c r="J30" s="7"/>
      <c r="K30" s="7"/>
    </row>
    <row r="31" spans="1:11" ht="12.75">
      <c r="A31" s="256" t="s">
        <v>5</v>
      </c>
      <c r="B31" s="257"/>
      <c r="C31" s="257"/>
      <c r="D31" s="257"/>
      <c r="E31" s="257"/>
      <c r="F31" s="257"/>
      <c r="G31" s="257"/>
      <c r="H31" s="257"/>
      <c r="I31" s="1">
        <v>24</v>
      </c>
      <c r="J31" s="53">
        <f>SUM(J28:J30)</f>
        <v>5459</v>
      </c>
      <c r="K31" s="53">
        <f>SUM(K28:K30)</f>
        <v>9848</v>
      </c>
    </row>
    <row r="32" spans="1:11" ht="12.75">
      <c r="A32" s="256" t="s">
        <v>38</v>
      </c>
      <c r="B32" s="257"/>
      <c r="C32" s="257"/>
      <c r="D32" s="257"/>
      <c r="E32" s="257"/>
      <c r="F32" s="257"/>
      <c r="G32" s="257"/>
      <c r="H32" s="25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56" t="s">
        <v>39</v>
      </c>
      <c r="B33" s="257"/>
      <c r="C33" s="257"/>
      <c r="D33" s="257"/>
      <c r="E33" s="257"/>
      <c r="F33" s="257"/>
      <c r="G33" s="257"/>
      <c r="H33" s="257"/>
      <c r="I33" s="1">
        <v>26</v>
      </c>
      <c r="J33" s="53">
        <f>IF(J31&gt;J27,J31-J27,0)</f>
        <v>5459</v>
      </c>
      <c r="K33" s="53">
        <f>IF(K31&gt;K27,K31-K27,0)</f>
        <v>9848</v>
      </c>
    </row>
    <row r="34" spans="1:11" ht="12.75">
      <c r="A34" s="269" t="s">
        <v>160</v>
      </c>
      <c r="B34" s="270"/>
      <c r="C34" s="270"/>
      <c r="D34" s="270"/>
      <c r="E34" s="270"/>
      <c r="F34" s="270"/>
      <c r="G34" s="270"/>
      <c r="H34" s="270"/>
      <c r="I34" s="285"/>
      <c r="J34" s="285"/>
      <c r="K34" s="286"/>
    </row>
    <row r="35" spans="1:11" ht="12.75">
      <c r="A35" s="277" t="s">
        <v>174</v>
      </c>
      <c r="B35" s="278"/>
      <c r="C35" s="278"/>
      <c r="D35" s="278"/>
      <c r="E35" s="278"/>
      <c r="F35" s="278"/>
      <c r="G35" s="278"/>
      <c r="H35" s="278"/>
      <c r="I35" s="1">
        <v>27</v>
      </c>
      <c r="J35" s="7"/>
      <c r="K35" s="7"/>
    </row>
    <row r="36" spans="1:11" ht="12.75">
      <c r="A36" s="277" t="s">
        <v>29</v>
      </c>
      <c r="B36" s="278"/>
      <c r="C36" s="278"/>
      <c r="D36" s="278"/>
      <c r="E36" s="278"/>
      <c r="F36" s="278"/>
      <c r="G36" s="278"/>
      <c r="H36" s="278"/>
      <c r="I36" s="1">
        <v>28</v>
      </c>
      <c r="J36" s="7">
        <v>100881</v>
      </c>
      <c r="K36" s="7"/>
    </row>
    <row r="37" spans="1:11" ht="12.75">
      <c r="A37" s="277" t="s">
        <v>30</v>
      </c>
      <c r="B37" s="278"/>
      <c r="C37" s="278"/>
      <c r="D37" s="278"/>
      <c r="E37" s="278"/>
      <c r="F37" s="278"/>
      <c r="G37" s="278"/>
      <c r="H37" s="278"/>
      <c r="I37" s="1">
        <v>29</v>
      </c>
      <c r="J37" s="7"/>
      <c r="K37" s="7"/>
    </row>
    <row r="38" spans="1:11" ht="12.75">
      <c r="A38" s="256" t="s">
        <v>68</v>
      </c>
      <c r="B38" s="257"/>
      <c r="C38" s="257"/>
      <c r="D38" s="257"/>
      <c r="E38" s="257"/>
      <c r="F38" s="257"/>
      <c r="G38" s="257"/>
      <c r="H38" s="257"/>
      <c r="I38" s="1">
        <v>30</v>
      </c>
      <c r="J38" s="53">
        <f>SUM(J35:J37)</f>
        <v>100881</v>
      </c>
      <c r="K38" s="53">
        <f>SUM(K35:K37)</f>
        <v>0</v>
      </c>
    </row>
    <row r="39" spans="1:11" ht="12.75">
      <c r="A39" s="277" t="s">
        <v>31</v>
      </c>
      <c r="B39" s="278"/>
      <c r="C39" s="278"/>
      <c r="D39" s="278"/>
      <c r="E39" s="278"/>
      <c r="F39" s="278"/>
      <c r="G39" s="278"/>
      <c r="H39" s="278"/>
      <c r="I39" s="1">
        <v>31</v>
      </c>
      <c r="J39" s="7"/>
      <c r="K39" s="7">
        <v>85549</v>
      </c>
    </row>
    <row r="40" spans="1:11" ht="12.75">
      <c r="A40" s="277" t="s">
        <v>32</v>
      </c>
      <c r="B40" s="278"/>
      <c r="C40" s="278"/>
      <c r="D40" s="278"/>
      <c r="E40" s="278"/>
      <c r="F40" s="278"/>
      <c r="G40" s="278"/>
      <c r="H40" s="278"/>
      <c r="I40" s="1">
        <v>32</v>
      </c>
      <c r="J40" s="7"/>
      <c r="K40" s="7"/>
    </row>
    <row r="41" spans="1:11" ht="12.75">
      <c r="A41" s="277" t="s">
        <v>33</v>
      </c>
      <c r="B41" s="278"/>
      <c r="C41" s="278"/>
      <c r="D41" s="278"/>
      <c r="E41" s="278"/>
      <c r="F41" s="278"/>
      <c r="G41" s="278"/>
      <c r="H41" s="278"/>
      <c r="I41" s="1">
        <v>33</v>
      </c>
      <c r="J41" s="7"/>
      <c r="K41" s="7"/>
    </row>
    <row r="42" spans="1:11" ht="12.75">
      <c r="A42" s="277" t="s">
        <v>34</v>
      </c>
      <c r="B42" s="278"/>
      <c r="C42" s="278"/>
      <c r="D42" s="278"/>
      <c r="E42" s="278"/>
      <c r="F42" s="278"/>
      <c r="G42" s="278"/>
      <c r="H42" s="278"/>
      <c r="I42" s="1">
        <v>34</v>
      </c>
      <c r="J42" s="7"/>
      <c r="K42" s="7"/>
    </row>
    <row r="43" spans="1:11" ht="12.75">
      <c r="A43" s="277" t="s">
        <v>35</v>
      </c>
      <c r="B43" s="278"/>
      <c r="C43" s="278"/>
      <c r="D43" s="278"/>
      <c r="E43" s="278"/>
      <c r="F43" s="278"/>
      <c r="G43" s="278"/>
      <c r="H43" s="278"/>
      <c r="I43" s="1">
        <v>35</v>
      </c>
      <c r="J43" s="7"/>
      <c r="K43" s="7"/>
    </row>
    <row r="44" spans="1:11" ht="12.75">
      <c r="A44" s="256" t="s">
        <v>69</v>
      </c>
      <c r="B44" s="257"/>
      <c r="C44" s="257"/>
      <c r="D44" s="257"/>
      <c r="E44" s="257"/>
      <c r="F44" s="257"/>
      <c r="G44" s="257"/>
      <c r="H44" s="257"/>
      <c r="I44" s="1">
        <v>36</v>
      </c>
      <c r="J44" s="53">
        <f>SUM(J39:J43)</f>
        <v>0</v>
      </c>
      <c r="K44" s="53">
        <f>SUM(K39:K43)</f>
        <v>85549</v>
      </c>
    </row>
    <row r="45" spans="1:11" ht="12.75">
      <c r="A45" s="256" t="s">
        <v>17</v>
      </c>
      <c r="B45" s="257"/>
      <c r="C45" s="257"/>
      <c r="D45" s="257"/>
      <c r="E45" s="257"/>
      <c r="F45" s="257"/>
      <c r="G45" s="257"/>
      <c r="H45" s="257"/>
      <c r="I45" s="1">
        <v>37</v>
      </c>
      <c r="J45" s="53">
        <f>IF(J38&gt;J44,J38-J44,0)</f>
        <v>100881</v>
      </c>
      <c r="K45" s="53">
        <f>IF(K38&gt;K44,K38-K44,0)</f>
        <v>0</v>
      </c>
    </row>
    <row r="46" spans="1:11" ht="12.75">
      <c r="A46" s="256" t="s">
        <v>18</v>
      </c>
      <c r="B46" s="257"/>
      <c r="C46" s="257"/>
      <c r="D46" s="257"/>
      <c r="E46" s="257"/>
      <c r="F46" s="257"/>
      <c r="G46" s="257"/>
      <c r="H46" s="257"/>
      <c r="I46" s="1">
        <v>38</v>
      </c>
      <c r="J46" s="53">
        <f>IF(J44&gt;J38,J44-J38,0)</f>
        <v>0</v>
      </c>
      <c r="K46" s="53">
        <f>IF(K44&gt;K38,K44-K38,0)</f>
        <v>85549</v>
      </c>
    </row>
    <row r="47" spans="1:11" ht="12.75">
      <c r="A47" s="277" t="s">
        <v>70</v>
      </c>
      <c r="B47" s="278"/>
      <c r="C47" s="278"/>
      <c r="D47" s="278"/>
      <c r="E47" s="278"/>
      <c r="F47" s="278"/>
      <c r="G47" s="278"/>
      <c r="H47" s="27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77" t="s">
        <v>71</v>
      </c>
      <c r="B48" s="278"/>
      <c r="C48" s="278"/>
      <c r="D48" s="278"/>
      <c r="E48" s="278"/>
      <c r="F48" s="278"/>
      <c r="G48" s="278"/>
      <c r="H48" s="278"/>
      <c r="I48" s="1">
        <v>40</v>
      </c>
      <c r="J48" s="53">
        <f>IF(J20-J19+J33-J32+J46-J45&gt;0,J20-J19+J33-J32+J46-J45,0)</f>
        <v>934373</v>
      </c>
      <c r="K48" s="53">
        <f>IF(K20-K19+K33-K32+K46-K45&gt;0,K20-K19+K33-K32+K46-K45,0)</f>
        <v>293000</v>
      </c>
    </row>
    <row r="49" spans="1:11" ht="12.75">
      <c r="A49" s="277" t="s">
        <v>161</v>
      </c>
      <c r="B49" s="278"/>
      <c r="C49" s="278"/>
      <c r="D49" s="278"/>
      <c r="E49" s="278"/>
      <c r="F49" s="278"/>
      <c r="G49" s="278"/>
      <c r="H49" s="278"/>
      <c r="I49" s="1">
        <v>41</v>
      </c>
      <c r="J49" s="7">
        <v>1345482</v>
      </c>
      <c r="K49" s="7">
        <v>443942</v>
      </c>
    </row>
    <row r="50" spans="1:11" ht="12.75">
      <c r="A50" s="277" t="s">
        <v>175</v>
      </c>
      <c r="B50" s="278"/>
      <c r="C50" s="278"/>
      <c r="D50" s="278"/>
      <c r="E50" s="278"/>
      <c r="F50" s="278"/>
      <c r="G50" s="278"/>
      <c r="H50" s="278"/>
      <c r="I50" s="1">
        <v>42</v>
      </c>
      <c r="J50" s="7"/>
      <c r="K50" s="7">
        <v>0</v>
      </c>
    </row>
    <row r="51" spans="1:11" ht="12.75">
      <c r="A51" s="277" t="s">
        <v>176</v>
      </c>
      <c r="B51" s="278"/>
      <c r="C51" s="278"/>
      <c r="D51" s="278"/>
      <c r="E51" s="278"/>
      <c r="F51" s="278"/>
      <c r="G51" s="278"/>
      <c r="H51" s="278"/>
      <c r="I51" s="1">
        <v>43</v>
      </c>
      <c r="J51" s="7">
        <v>934373</v>
      </c>
      <c r="K51" s="7">
        <v>293000</v>
      </c>
    </row>
    <row r="52" spans="1:11" ht="12.75">
      <c r="A52" s="283" t="s">
        <v>177</v>
      </c>
      <c r="B52" s="284"/>
      <c r="C52" s="284"/>
      <c r="D52" s="284"/>
      <c r="E52" s="284"/>
      <c r="F52" s="284"/>
      <c r="G52" s="284"/>
      <c r="H52" s="284"/>
      <c r="I52" s="4">
        <v>44</v>
      </c>
      <c r="J52" s="62">
        <f>J49+J50-J51</f>
        <v>411109</v>
      </c>
      <c r="K52" s="62">
        <f>+K49+K50-K51</f>
        <v>150942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22:K26 J7:K12 J14:K17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8:K38 J52:K52 J18:K20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4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1" t="s">
        <v>197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302" t="s">
        <v>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33.75">
      <c r="A4" s="293" t="s">
        <v>59</v>
      </c>
      <c r="B4" s="293"/>
      <c r="C4" s="293"/>
      <c r="D4" s="293"/>
      <c r="E4" s="293"/>
      <c r="F4" s="293"/>
      <c r="G4" s="293"/>
      <c r="H4" s="293"/>
      <c r="I4" s="63" t="s">
        <v>279</v>
      </c>
      <c r="J4" s="64" t="s">
        <v>319</v>
      </c>
      <c r="K4" s="64" t="s">
        <v>320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9">
        <v>2</v>
      </c>
      <c r="J5" s="70" t="s">
        <v>283</v>
      </c>
      <c r="K5" s="70" t="s">
        <v>284</v>
      </c>
    </row>
    <row r="6" spans="1:11" ht="12.75">
      <c r="A6" s="269" t="s">
        <v>156</v>
      </c>
      <c r="B6" s="270"/>
      <c r="C6" s="270"/>
      <c r="D6" s="270"/>
      <c r="E6" s="270"/>
      <c r="F6" s="270"/>
      <c r="G6" s="270"/>
      <c r="H6" s="270"/>
      <c r="I6" s="285"/>
      <c r="J6" s="285"/>
      <c r="K6" s="286"/>
    </row>
    <row r="7" spans="1:11" ht="12.75">
      <c r="A7" s="277" t="s">
        <v>199</v>
      </c>
      <c r="B7" s="278"/>
      <c r="C7" s="278"/>
      <c r="D7" s="278"/>
      <c r="E7" s="278"/>
      <c r="F7" s="278"/>
      <c r="G7" s="278"/>
      <c r="H7" s="278"/>
      <c r="I7" s="1">
        <v>1</v>
      </c>
      <c r="J7" s="5"/>
      <c r="K7" s="7"/>
    </row>
    <row r="8" spans="1:11" ht="12.75">
      <c r="A8" s="277" t="s">
        <v>119</v>
      </c>
      <c r="B8" s="278"/>
      <c r="C8" s="278"/>
      <c r="D8" s="278"/>
      <c r="E8" s="278"/>
      <c r="F8" s="278"/>
      <c r="G8" s="278"/>
      <c r="H8" s="278"/>
      <c r="I8" s="1">
        <v>2</v>
      </c>
      <c r="J8" s="5"/>
      <c r="K8" s="7"/>
    </row>
    <row r="9" spans="1:11" ht="12.75">
      <c r="A9" s="277" t="s">
        <v>120</v>
      </c>
      <c r="B9" s="278"/>
      <c r="C9" s="278"/>
      <c r="D9" s="278"/>
      <c r="E9" s="278"/>
      <c r="F9" s="278"/>
      <c r="G9" s="278"/>
      <c r="H9" s="278"/>
      <c r="I9" s="1">
        <v>3</v>
      </c>
      <c r="J9" s="5"/>
      <c r="K9" s="7"/>
    </row>
    <row r="10" spans="1:11" ht="12.75">
      <c r="A10" s="277" t="s">
        <v>121</v>
      </c>
      <c r="B10" s="278"/>
      <c r="C10" s="278"/>
      <c r="D10" s="278"/>
      <c r="E10" s="278"/>
      <c r="F10" s="278"/>
      <c r="G10" s="278"/>
      <c r="H10" s="278"/>
      <c r="I10" s="1">
        <v>4</v>
      </c>
      <c r="J10" s="5"/>
      <c r="K10" s="7"/>
    </row>
    <row r="11" spans="1:11" ht="12.75">
      <c r="A11" s="277" t="s">
        <v>122</v>
      </c>
      <c r="B11" s="278"/>
      <c r="C11" s="278"/>
      <c r="D11" s="278"/>
      <c r="E11" s="278"/>
      <c r="F11" s="278"/>
      <c r="G11" s="278"/>
      <c r="H11" s="278"/>
      <c r="I11" s="1">
        <v>5</v>
      </c>
      <c r="J11" s="5"/>
      <c r="K11" s="7"/>
    </row>
    <row r="12" spans="1:11" ht="12.75">
      <c r="A12" s="256" t="s">
        <v>198</v>
      </c>
      <c r="B12" s="257"/>
      <c r="C12" s="257"/>
      <c r="D12" s="257"/>
      <c r="E12" s="257"/>
      <c r="F12" s="257"/>
      <c r="G12" s="257"/>
      <c r="H12" s="257"/>
      <c r="I12" s="1">
        <v>6</v>
      </c>
      <c r="J12" s="61">
        <f>SUM(J7:J11)</f>
        <v>0</v>
      </c>
      <c r="K12" s="53">
        <f>SUM(K7:K11)</f>
        <v>0</v>
      </c>
    </row>
    <row r="13" spans="1:11" ht="12.75">
      <c r="A13" s="277" t="s">
        <v>123</v>
      </c>
      <c r="B13" s="278"/>
      <c r="C13" s="278"/>
      <c r="D13" s="278"/>
      <c r="E13" s="278"/>
      <c r="F13" s="278"/>
      <c r="G13" s="278"/>
      <c r="H13" s="278"/>
      <c r="I13" s="1">
        <v>7</v>
      </c>
      <c r="J13" s="5"/>
      <c r="K13" s="7"/>
    </row>
    <row r="14" spans="1:11" ht="12.75">
      <c r="A14" s="277" t="s">
        <v>124</v>
      </c>
      <c r="B14" s="278"/>
      <c r="C14" s="278"/>
      <c r="D14" s="278"/>
      <c r="E14" s="278"/>
      <c r="F14" s="278"/>
      <c r="G14" s="278"/>
      <c r="H14" s="278"/>
      <c r="I14" s="1">
        <v>8</v>
      </c>
      <c r="J14" s="5"/>
      <c r="K14" s="7"/>
    </row>
    <row r="15" spans="1:11" ht="12.75">
      <c r="A15" s="277" t="s">
        <v>125</v>
      </c>
      <c r="B15" s="278"/>
      <c r="C15" s="278"/>
      <c r="D15" s="278"/>
      <c r="E15" s="278"/>
      <c r="F15" s="278"/>
      <c r="G15" s="278"/>
      <c r="H15" s="278"/>
      <c r="I15" s="1">
        <v>9</v>
      </c>
      <c r="J15" s="5"/>
      <c r="K15" s="7"/>
    </row>
    <row r="16" spans="1:11" ht="12.75">
      <c r="A16" s="277" t="s">
        <v>126</v>
      </c>
      <c r="B16" s="278"/>
      <c r="C16" s="278"/>
      <c r="D16" s="278"/>
      <c r="E16" s="278"/>
      <c r="F16" s="278"/>
      <c r="G16" s="278"/>
      <c r="H16" s="278"/>
      <c r="I16" s="1">
        <v>10</v>
      </c>
      <c r="J16" s="5"/>
      <c r="K16" s="7"/>
    </row>
    <row r="17" spans="1:11" ht="12.75">
      <c r="A17" s="277" t="s">
        <v>127</v>
      </c>
      <c r="B17" s="278"/>
      <c r="C17" s="278"/>
      <c r="D17" s="278"/>
      <c r="E17" s="278"/>
      <c r="F17" s="278"/>
      <c r="G17" s="278"/>
      <c r="H17" s="278"/>
      <c r="I17" s="1">
        <v>11</v>
      </c>
      <c r="J17" s="5"/>
      <c r="K17" s="7"/>
    </row>
    <row r="18" spans="1:11" ht="12.75">
      <c r="A18" s="277" t="s">
        <v>128</v>
      </c>
      <c r="B18" s="278"/>
      <c r="C18" s="278"/>
      <c r="D18" s="278"/>
      <c r="E18" s="278"/>
      <c r="F18" s="278"/>
      <c r="G18" s="278"/>
      <c r="H18" s="278"/>
      <c r="I18" s="1">
        <v>12</v>
      </c>
      <c r="J18" s="5"/>
      <c r="K18" s="7"/>
    </row>
    <row r="19" spans="1:11" ht="12.75">
      <c r="A19" s="256" t="s">
        <v>47</v>
      </c>
      <c r="B19" s="257"/>
      <c r="C19" s="257"/>
      <c r="D19" s="257"/>
      <c r="E19" s="257"/>
      <c r="F19" s="257"/>
      <c r="G19" s="257"/>
      <c r="H19" s="257"/>
      <c r="I19" s="1">
        <v>13</v>
      </c>
      <c r="J19" s="61">
        <f>SUM(J13:J18)</f>
        <v>0</v>
      </c>
      <c r="K19" s="53">
        <f>SUM(K13:K18)</f>
        <v>0</v>
      </c>
    </row>
    <row r="20" spans="1:11" ht="12.75">
      <c r="A20" s="256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 ht="12.75">
      <c r="A21" s="294" t="s">
        <v>109</v>
      </c>
      <c r="B21" s="296"/>
      <c r="C21" s="296"/>
      <c r="D21" s="296"/>
      <c r="E21" s="296"/>
      <c r="F21" s="296"/>
      <c r="G21" s="296"/>
      <c r="H21" s="297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 ht="12.75">
      <c r="A22" s="269" t="s">
        <v>159</v>
      </c>
      <c r="B22" s="270"/>
      <c r="C22" s="270"/>
      <c r="D22" s="270"/>
      <c r="E22" s="270"/>
      <c r="F22" s="270"/>
      <c r="G22" s="270"/>
      <c r="H22" s="270"/>
      <c r="I22" s="285"/>
      <c r="J22" s="285"/>
      <c r="K22" s="286"/>
    </row>
    <row r="23" spans="1:11" ht="12.75">
      <c r="A23" s="277" t="s">
        <v>165</v>
      </c>
      <c r="B23" s="278"/>
      <c r="C23" s="278"/>
      <c r="D23" s="278"/>
      <c r="E23" s="278"/>
      <c r="F23" s="278"/>
      <c r="G23" s="278"/>
      <c r="H23" s="278"/>
      <c r="I23" s="1">
        <v>16</v>
      </c>
      <c r="J23" s="5"/>
      <c r="K23" s="7"/>
    </row>
    <row r="24" spans="1:11" ht="12.75">
      <c r="A24" s="277" t="s">
        <v>166</v>
      </c>
      <c r="B24" s="278"/>
      <c r="C24" s="278"/>
      <c r="D24" s="278"/>
      <c r="E24" s="278"/>
      <c r="F24" s="278"/>
      <c r="G24" s="278"/>
      <c r="H24" s="278"/>
      <c r="I24" s="1">
        <v>17</v>
      </c>
      <c r="J24" s="5"/>
      <c r="K24" s="7"/>
    </row>
    <row r="25" spans="1:11" ht="12.75">
      <c r="A25" s="277" t="s">
        <v>321</v>
      </c>
      <c r="B25" s="278"/>
      <c r="C25" s="278"/>
      <c r="D25" s="278"/>
      <c r="E25" s="278"/>
      <c r="F25" s="278"/>
      <c r="G25" s="278"/>
      <c r="H25" s="278"/>
      <c r="I25" s="1">
        <v>18</v>
      </c>
      <c r="J25" s="5"/>
      <c r="K25" s="7"/>
    </row>
    <row r="26" spans="1:11" ht="12.75">
      <c r="A26" s="277" t="s">
        <v>322</v>
      </c>
      <c r="B26" s="278"/>
      <c r="C26" s="278"/>
      <c r="D26" s="278"/>
      <c r="E26" s="278"/>
      <c r="F26" s="278"/>
      <c r="G26" s="278"/>
      <c r="H26" s="278"/>
      <c r="I26" s="1">
        <v>19</v>
      </c>
      <c r="J26" s="5"/>
      <c r="K26" s="7"/>
    </row>
    <row r="27" spans="1:11" ht="12.75">
      <c r="A27" s="277" t="s">
        <v>167</v>
      </c>
      <c r="B27" s="278"/>
      <c r="C27" s="278"/>
      <c r="D27" s="278"/>
      <c r="E27" s="278"/>
      <c r="F27" s="278"/>
      <c r="G27" s="278"/>
      <c r="H27" s="278"/>
      <c r="I27" s="1">
        <v>20</v>
      </c>
      <c r="J27" s="5"/>
      <c r="K27" s="7"/>
    </row>
    <row r="28" spans="1:11" ht="12.75">
      <c r="A28" s="256" t="s">
        <v>114</v>
      </c>
      <c r="B28" s="257"/>
      <c r="C28" s="257"/>
      <c r="D28" s="257"/>
      <c r="E28" s="257"/>
      <c r="F28" s="257"/>
      <c r="G28" s="257"/>
      <c r="H28" s="257"/>
      <c r="I28" s="1">
        <v>21</v>
      </c>
      <c r="J28" s="61">
        <f>SUM(J23:J27)</f>
        <v>0</v>
      </c>
      <c r="K28" s="53">
        <f>SUM(K23:K27)</f>
        <v>0</v>
      </c>
    </row>
    <row r="29" spans="1:11" ht="12.75">
      <c r="A29" s="277" t="s">
        <v>2</v>
      </c>
      <c r="B29" s="278"/>
      <c r="C29" s="278"/>
      <c r="D29" s="278"/>
      <c r="E29" s="278"/>
      <c r="F29" s="278"/>
      <c r="G29" s="278"/>
      <c r="H29" s="278"/>
      <c r="I29" s="1">
        <v>22</v>
      </c>
      <c r="J29" s="5"/>
      <c r="K29" s="7"/>
    </row>
    <row r="30" spans="1:11" ht="12.75">
      <c r="A30" s="277" t="s">
        <v>3</v>
      </c>
      <c r="B30" s="278"/>
      <c r="C30" s="278"/>
      <c r="D30" s="278"/>
      <c r="E30" s="278"/>
      <c r="F30" s="278"/>
      <c r="G30" s="278"/>
      <c r="H30" s="278"/>
      <c r="I30" s="1">
        <v>23</v>
      </c>
      <c r="J30" s="5"/>
      <c r="K30" s="7"/>
    </row>
    <row r="31" spans="1:11" ht="12.75">
      <c r="A31" s="277" t="s">
        <v>4</v>
      </c>
      <c r="B31" s="278"/>
      <c r="C31" s="278"/>
      <c r="D31" s="278"/>
      <c r="E31" s="278"/>
      <c r="F31" s="278"/>
      <c r="G31" s="278"/>
      <c r="H31" s="278"/>
      <c r="I31" s="1">
        <v>24</v>
      </c>
      <c r="J31" s="5"/>
      <c r="K31" s="7"/>
    </row>
    <row r="32" spans="1:11" ht="12.75">
      <c r="A32" s="256" t="s">
        <v>48</v>
      </c>
      <c r="B32" s="257"/>
      <c r="C32" s="257"/>
      <c r="D32" s="257"/>
      <c r="E32" s="257"/>
      <c r="F32" s="257"/>
      <c r="G32" s="257"/>
      <c r="H32" s="257"/>
      <c r="I32" s="1">
        <v>25</v>
      </c>
      <c r="J32" s="61">
        <f>SUM(J29:J31)</f>
        <v>0</v>
      </c>
      <c r="K32" s="53">
        <f>SUM(K29:K31)</f>
        <v>0</v>
      </c>
    </row>
    <row r="33" spans="1:11" ht="12.75">
      <c r="A33" s="256" t="s">
        <v>110</v>
      </c>
      <c r="B33" s="257"/>
      <c r="C33" s="257"/>
      <c r="D33" s="257"/>
      <c r="E33" s="257"/>
      <c r="F33" s="257"/>
      <c r="G33" s="257"/>
      <c r="H33" s="257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 ht="12.75">
      <c r="A34" s="256" t="s">
        <v>111</v>
      </c>
      <c r="B34" s="257"/>
      <c r="C34" s="257"/>
      <c r="D34" s="257"/>
      <c r="E34" s="257"/>
      <c r="F34" s="257"/>
      <c r="G34" s="257"/>
      <c r="H34" s="257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69" t="s">
        <v>160</v>
      </c>
      <c r="B35" s="270"/>
      <c r="C35" s="270"/>
      <c r="D35" s="270"/>
      <c r="E35" s="270"/>
      <c r="F35" s="270"/>
      <c r="G35" s="270"/>
      <c r="H35" s="270"/>
      <c r="I35" s="285">
        <v>0</v>
      </c>
      <c r="J35" s="285"/>
      <c r="K35" s="286"/>
    </row>
    <row r="36" spans="1:11" ht="12.75">
      <c r="A36" s="277" t="s">
        <v>174</v>
      </c>
      <c r="B36" s="278"/>
      <c r="C36" s="278"/>
      <c r="D36" s="278"/>
      <c r="E36" s="278"/>
      <c r="F36" s="278"/>
      <c r="G36" s="278"/>
      <c r="H36" s="278"/>
      <c r="I36" s="1">
        <v>28</v>
      </c>
      <c r="J36" s="5"/>
      <c r="K36" s="7"/>
    </row>
    <row r="37" spans="1:11" ht="12.75">
      <c r="A37" s="277" t="s">
        <v>29</v>
      </c>
      <c r="B37" s="278"/>
      <c r="C37" s="278"/>
      <c r="D37" s="278"/>
      <c r="E37" s="278"/>
      <c r="F37" s="278"/>
      <c r="G37" s="278"/>
      <c r="H37" s="278"/>
      <c r="I37" s="1">
        <v>29</v>
      </c>
      <c r="J37" s="5"/>
      <c r="K37" s="7"/>
    </row>
    <row r="38" spans="1:11" ht="12.75">
      <c r="A38" s="277" t="s">
        <v>30</v>
      </c>
      <c r="B38" s="278"/>
      <c r="C38" s="278"/>
      <c r="D38" s="278"/>
      <c r="E38" s="278"/>
      <c r="F38" s="278"/>
      <c r="G38" s="278"/>
      <c r="H38" s="278"/>
      <c r="I38" s="1">
        <v>30</v>
      </c>
      <c r="J38" s="5"/>
      <c r="K38" s="7"/>
    </row>
    <row r="39" spans="1:11" ht="12.75">
      <c r="A39" s="256" t="s">
        <v>49</v>
      </c>
      <c r="B39" s="257"/>
      <c r="C39" s="257"/>
      <c r="D39" s="257"/>
      <c r="E39" s="257"/>
      <c r="F39" s="257"/>
      <c r="G39" s="257"/>
      <c r="H39" s="257"/>
      <c r="I39" s="1">
        <v>31</v>
      </c>
      <c r="J39" s="61">
        <f>SUM(J36:J38)</f>
        <v>0</v>
      </c>
      <c r="K39" s="53">
        <f>SUM(K36:K38)</f>
        <v>0</v>
      </c>
    </row>
    <row r="40" spans="1:11" ht="12.75">
      <c r="A40" s="277" t="s">
        <v>31</v>
      </c>
      <c r="B40" s="278"/>
      <c r="C40" s="278"/>
      <c r="D40" s="278"/>
      <c r="E40" s="278"/>
      <c r="F40" s="278"/>
      <c r="G40" s="278"/>
      <c r="H40" s="278"/>
      <c r="I40" s="1">
        <v>32</v>
      </c>
      <c r="J40" s="5"/>
      <c r="K40" s="7"/>
    </row>
    <row r="41" spans="1:11" ht="12.75">
      <c r="A41" s="277" t="s">
        <v>32</v>
      </c>
      <c r="B41" s="278"/>
      <c r="C41" s="278"/>
      <c r="D41" s="278"/>
      <c r="E41" s="278"/>
      <c r="F41" s="278"/>
      <c r="G41" s="278"/>
      <c r="H41" s="278"/>
      <c r="I41" s="1">
        <v>33</v>
      </c>
      <c r="J41" s="5"/>
      <c r="K41" s="7"/>
    </row>
    <row r="42" spans="1:11" ht="12.75">
      <c r="A42" s="277" t="s">
        <v>33</v>
      </c>
      <c r="B42" s="278"/>
      <c r="C42" s="278"/>
      <c r="D42" s="278"/>
      <c r="E42" s="278"/>
      <c r="F42" s="278"/>
      <c r="G42" s="278"/>
      <c r="H42" s="278"/>
      <c r="I42" s="1">
        <v>34</v>
      </c>
      <c r="J42" s="5"/>
      <c r="K42" s="7"/>
    </row>
    <row r="43" spans="1:11" ht="12.75">
      <c r="A43" s="277" t="s">
        <v>34</v>
      </c>
      <c r="B43" s="278"/>
      <c r="C43" s="278"/>
      <c r="D43" s="278"/>
      <c r="E43" s="278"/>
      <c r="F43" s="278"/>
      <c r="G43" s="278"/>
      <c r="H43" s="278"/>
      <c r="I43" s="1">
        <v>35</v>
      </c>
      <c r="J43" s="5"/>
      <c r="K43" s="7"/>
    </row>
    <row r="44" spans="1:11" ht="12.75">
      <c r="A44" s="277" t="s">
        <v>35</v>
      </c>
      <c r="B44" s="278"/>
      <c r="C44" s="278"/>
      <c r="D44" s="278"/>
      <c r="E44" s="278"/>
      <c r="F44" s="278"/>
      <c r="G44" s="278"/>
      <c r="H44" s="278"/>
      <c r="I44" s="1">
        <v>36</v>
      </c>
      <c r="J44" s="5"/>
      <c r="K44" s="7"/>
    </row>
    <row r="45" spans="1:11" ht="12.75">
      <c r="A45" s="256" t="s">
        <v>148</v>
      </c>
      <c r="B45" s="257"/>
      <c r="C45" s="257"/>
      <c r="D45" s="257"/>
      <c r="E45" s="257"/>
      <c r="F45" s="257"/>
      <c r="G45" s="257"/>
      <c r="H45" s="257"/>
      <c r="I45" s="1">
        <v>37</v>
      </c>
      <c r="J45" s="61">
        <f>SUM(J40:J44)</f>
        <v>0</v>
      </c>
      <c r="K45" s="53">
        <f>SUM(K40:K44)</f>
        <v>0</v>
      </c>
    </row>
    <row r="46" spans="1:11" ht="12.75">
      <c r="A46" s="256" t="s">
        <v>162</v>
      </c>
      <c r="B46" s="257"/>
      <c r="C46" s="257"/>
      <c r="D46" s="257"/>
      <c r="E46" s="257"/>
      <c r="F46" s="257"/>
      <c r="G46" s="257"/>
      <c r="H46" s="257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 ht="12.75">
      <c r="A47" s="256" t="s">
        <v>163</v>
      </c>
      <c r="B47" s="257"/>
      <c r="C47" s="257"/>
      <c r="D47" s="257"/>
      <c r="E47" s="257"/>
      <c r="F47" s="257"/>
      <c r="G47" s="257"/>
      <c r="H47" s="257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 ht="12.75">
      <c r="A48" s="256" t="s">
        <v>149</v>
      </c>
      <c r="B48" s="257"/>
      <c r="C48" s="257"/>
      <c r="D48" s="257"/>
      <c r="E48" s="257"/>
      <c r="F48" s="257"/>
      <c r="G48" s="257"/>
      <c r="H48" s="257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56" t="s">
        <v>15</v>
      </c>
      <c r="B49" s="257"/>
      <c r="C49" s="257"/>
      <c r="D49" s="257"/>
      <c r="E49" s="257"/>
      <c r="F49" s="257"/>
      <c r="G49" s="257"/>
      <c r="H49" s="257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56" t="s">
        <v>161</v>
      </c>
      <c r="B50" s="257"/>
      <c r="C50" s="257"/>
      <c r="D50" s="257"/>
      <c r="E50" s="257"/>
      <c r="F50" s="257"/>
      <c r="G50" s="257"/>
      <c r="H50" s="257"/>
      <c r="I50" s="1">
        <v>42</v>
      </c>
      <c r="J50" s="5"/>
      <c r="K50" s="7"/>
    </row>
    <row r="51" spans="1:11" ht="12.75">
      <c r="A51" s="256" t="s">
        <v>175</v>
      </c>
      <c r="B51" s="257"/>
      <c r="C51" s="257"/>
      <c r="D51" s="257"/>
      <c r="E51" s="257"/>
      <c r="F51" s="257"/>
      <c r="G51" s="257"/>
      <c r="H51" s="257"/>
      <c r="I51" s="1">
        <v>43</v>
      </c>
      <c r="J51" s="5"/>
      <c r="K51" s="7"/>
    </row>
    <row r="52" spans="1:11" ht="12.75">
      <c r="A52" s="256" t="s">
        <v>176</v>
      </c>
      <c r="B52" s="257"/>
      <c r="C52" s="257"/>
      <c r="D52" s="257"/>
      <c r="E52" s="257"/>
      <c r="F52" s="257"/>
      <c r="G52" s="257"/>
      <c r="H52" s="257"/>
      <c r="I52" s="1">
        <v>44</v>
      </c>
      <c r="J52" s="5"/>
      <c r="K52" s="7"/>
    </row>
    <row r="53" spans="1:11" ht="12.75">
      <c r="A53" s="294" t="s">
        <v>177</v>
      </c>
      <c r="B53" s="295"/>
      <c r="C53" s="295"/>
      <c r="D53" s="295"/>
      <c r="E53" s="295"/>
      <c r="F53" s="295"/>
      <c r="G53" s="295"/>
      <c r="H53" s="295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9.421875" style="72" bestFit="1" customWidth="1"/>
    <col min="11" max="11" width="10.7109375" style="72" customWidth="1"/>
    <col min="12" max="16384" width="9.140625" style="72" customWidth="1"/>
  </cols>
  <sheetData>
    <row r="1" spans="1:11" ht="12.75">
      <c r="A1" s="318" t="s">
        <v>281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>
      <c r="A2" s="42"/>
      <c r="B2" s="71"/>
      <c r="C2" s="305" t="s">
        <v>282</v>
      </c>
      <c r="D2" s="305"/>
      <c r="E2" s="73">
        <v>41275</v>
      </c>
      <c r="F2" s="43" t="s">
        <v>250</v>
      </c>
      <c r="G2" s="306">
        <v>41364</v>
      </c>
      <c r="H2" s="307"/>
      <c r="I2" s="71"/>
      <c r="J2" s="71"/>
      <c r="K2" s="71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76" t="s">
        <v>305</v>
      </c>
      <c r="J3" s="77" t="s">
        <v>150</v>
      </c>
      <c r="K3" s="77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79">
        <v>2</v>
      </c>
      <c r="J4" s="78" t="s">
        <v>283</v>
      </c>
      <c r="K4" s="78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4">
        <v>1</v>
      </c>
      <c r="J5" s="45">
        <v>42489900</v>
      </c>
      <c r="K5" s="45">
        <v>42489900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4">
        <v>2</v>
      </c>
      <c r="J6" s="46">
        <v>119512</v>
      </c>
      <c r="K6" s="46">
        <v>119512</v>
      </c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4">
        <v>3</v>
      </c>
      <c r="J7" s="46">
        <v>1006140</v>
      </c>
      <c r="K7" s="46">
        <v>1006140</v>
      </c>
    </row>
    <row r="8" spans="1:11" ht="12.75">
      <c r="A8" s="303" t="s">
        <v>288</v>
      </c>
      <c r="B8" s="304"/>
      <c r="C8" s="304"/>
      <c r="D8" s="304"/>
      <c r="E8" s="304"/>
      <c r="F8" s="304"/>
      <c r="G8" s="304"/>
      <c r="H8" s="304"/>
      <c r="I8" s="44">
        <v>4</v>
      </c>
      <c r="J8" s="46">
        <v>9232505</v>
      </c>
      <c r="K8" s="46">
        <v>694470</v>
      </c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4">
        <v>5</v>
      </c>
      <c r="J9" s="7">
        <v>-9190236</v>
      </c>
      <c r="K9" s="7">
        <v>-2991443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4">
        <v>6</v>
      </c>
      <c r="J10" s="46">
        <v>13599923</v>
      </c>
      <c r="K10" s="46">
        <v>12947723</v>
      </c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4">
        <v>7</v>
      </c>
      <c r="J11" s="46"/>
      <c r="K11" s="46"/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4">
        <v>8</v>
      </c>
      <c r="J12" s="46"/>
      <c r="K12" s="46"/>
    </row>
    <row r="13" spans="1:11" ht="12.75">
      <c r="A13" s="303" t="s">
        <v>293</v>
      </c>
      <c r="B13" s="304"/>
      <c r="C13" s="304"/>
      <c r="D13" s="304"/>
      <c r="E13" s="304"/>
      <c r="F13" s="304"/>
      <c r="G13" s="304"/>
      <c r="H13" s="304"/>
      <c r="I13" s="44">
        <v>9</v>
      </c>
      <c r="J13" s="46"/>
      <c r="K13" s="46"/>
    </row>
    <row r="14" spans="1:11" ht="12.75">
      <c r="A14" s="310" t="s">
        <v>294</v>
      </c>
      <c r="B14" s="311"/>
      <c r="C14" s="311"/>
      <c r="D14" s="311"/>
      <c r="E14" s="311"/>
      <c r="F14" s="311"/>
      <c r="G14" s="311"/>
      <c r="H14" s="311"/>
      <c r="I14" s="44">
        <v>10</v>
      </c>
      <c r="J14" s="74">
        <f>SUM(J5:J13)</f>
        <v>57257744</v>
      </c>
      <c r="K14" s="74">
        <f>SUM(K5:K13)</f>
        <v>54266302</v>
      </c>
    </row>
    <row r="15" spans="1:11" ht="12.75">
      <c r="A15" s="303" t="s">
        <v>295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/>
      <c r="K15" s="46"/>
    </row>
    <row r="16" spans="1:11" ht="12.75">
      <c r="A16" s="303" t="s">
        <v>296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/>
      <c r="K16" s="46"/>
    </row>
    <row r="17" spans="1:11" ht="12.75">
      <c r="A17" s="303" t="s">
        <v>297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/>
      <c r="K17" s="46"/>
    </row>
    <row r="18" spans="1:11" ht="12.75">
      <c r="A18" s="303" t="s">
        <v>298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/>
      <c r="K18" s="46"/>
    </row>
    <row r="19" spans="1:11" ht="12.75">
      <c r="A19" s="303" t="s">
        <v>299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/>
      <c r="K19" s="46"/>
    </row>
    <row r="20" spans="1:11" ht="12.75">
      <c r="A20" s="303" t="s">
        <v>300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/>
      <c r="K20" s="46"/>
    </row>
    <row r="21" spans="1:11" ht="12.75">
      <c r="A21" s="310" t="s">
        <v>301</v>
      </c>
      <c r="B21" s="311"/>
      <c r="C21" s="311"/>
      <c r="D21" s="311"/>
      <c r="E21" s="311"/>
      <c r="F21" s="311"/>
      <c r="G21" s="311"/>
      <c r="H21" s="311"/>
      <c r="I21" s="44">
        <v>17</v>
      </c>
      <c r="J21" s="75">
        <f>SUM(J15:J20)</f>
        <v>0</v>
      </c>
      <c r="K21" s="75">
        <f>SUM(K15:K20)</f>
        <v>0</v>
      </c>
    </row>
    <row r="22" spans="1:11" ht="12.75">
      <c r="A22" s="320"/>
      <c r="B22" s="321"/>
      <c r="C22" s="321"/>
      <c r="D22" s="321"/>
      <c r="E22" s="321"/>
      <c r="F22" s="321"/>
      <c r="G22" s="321"/>
      <c r="H22" s="321"/>
      <c r="I22" s="322"/>
      <c r="J22" s="322"/>
      <c r="K22" s="323"/>
    </row>
    <row r="23" spans="1:11" ht="12.75">
      <c r="A23" s="312" t="s">
        <v>302</v>
      </c>
      <c r="B23" s="313"/>
      <c r="C23" s="313"/>
      <c r="D23" s="313"/>
      <c r="E23" s="313"/>
      <c r="F23" s="313"/>
      <c r="G23" s="313"/>
      <c r="H23" s="313"/>
      <c r="I23" s="47">
        <v>18</v>
      </c>
      <c r="J23" s="45"/>
      <c r="K23" s="45"/>
    </row>
    <row r="24" spans="1:11" ht="17.25" customHeight="1">
      <c r="A24" s="314" t="s">
        <v>303</v>
      </c>
      <c r="B24" s="315"/>
      <c r="C24" s="315"/>
      <c r="D24" s="315"/>
      <c r="E24" s="315"/>
      <c r="F24" s="315"/>
      <c r="G24" s="315"/>
      <c r="H24" s="315"/>
      <c r="I24" s="48">
        <v>19</v>
      </c>
      <c r="J24" s="75"/>
      <c r="K24" s="75"/>
    </row>
    <row r="25" spans="1:11" ht="30" customHeight="1">
      <c r="A25" s="316" t="s">
        <v>304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28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4" t="s">
        <v>280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5" t="s">
        <v>316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2013-04-30T14:42:25Z</cp:lastPrinted>
  <dcterms:created xsi:type="dcterms:W3CDTF">2008-10-17T11:51:54Z</dcterms:created>
  <dcterms:modified xsi:type="dcterms:W3CDTF">2013-05-02T08:34:48Z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