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List2" sheetId="7" r:id="rId7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<sst xmlns="http://schemas.openxmlformats.org/spreadsheetml/2006/main" count="341" uniqueCount="308">
  <si>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</si>
  <si>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</si>
  <si>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</si>
  <si>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</si>
  <si>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</si>
  <si>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</si>
  <si>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</si>
  <si>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</si>
  <si>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</si>
  <si>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</si>
  <si>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</si>
  <si>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</si>
  <si>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</si>
  <si>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</si>
  <si>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</si>
  <si>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</si>
  <si>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</si>
  <si>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</si>
  <si>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</si>
  <si>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</si>
  <si>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</si>
  <si>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</si>
  <si>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</si>
  <si>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</si>
  <si>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</si>
  <si>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</si>
  <si>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</si>
  <si>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</si>
  <si>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</si>
  <si>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</si>
  <si>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</si>
  <si>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</si>
  <si>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</si>
  <si>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</si>
  <si>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</si>
  <si>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</si>
  <si>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</si>
  <si>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</si>
  <si>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</si>
  <si>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</si>
  <si>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</si>
  <si>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</si>
  <si>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</si>
  <si>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</si>
  <si>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</si>
  <si>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</si>
  <si>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</si>
  <si>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</si>
  <si>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</si>
  <si>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</si>
  <si>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</si>
  <si>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</si>
  <si>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</si>
  <si>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</si>
  <si>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</si>
  <si>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</si>
  <si>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</si>
  <si>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</si>
  <si>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</si>
  <si>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</si>
  <si>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</si>
  <si>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</si>
  <si>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</si>
  <si>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</si>
  <si>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</si>
  <si>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</si>
  <si>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</si>
  <si>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</si>
  <si>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</si>
  <si>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</si>
  <si>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</si>
  <si>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</si>
  <si>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</si>
  <si>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</si>
  <si>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</si>
  <si>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</si>
  <si>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</si>
  <si>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</si>
  <si>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</si>
  <si>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</si>
  <si>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</si>
  <si>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</si>
  <si>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</si>
  <si>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</si>
  <si>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</si>
  <si>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</si>
  <si>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</si>
  <si>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</si>
  <si>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</si>
  <si>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</si>
  <si>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</si>
  <si>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</si>
  <si>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</si>
  <si>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</si>
  <si>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</si>
  <si>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</si>
  <si>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</si>
  <si>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</si>
  <si>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</si>
  <si>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</si>
  <si>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</si>
  <si>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</si>
  <si>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</si>
  <si>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</si>
  <si>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</si>
  <si>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</si>
  <si>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</si>
  <si>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</si>
  <si>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</si>
  <si>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</si>
  <si>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</si>
  <si>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</si>
  <si>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</si>
  <si>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</si>
  <si>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</si>
  <si>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</si>
  <si>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</si>
  <si>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</si>
  <si>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</si>
  <si>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</si>
  <si>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</si>
  <si>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</si>
  <si>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</si>
  <si>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</si>
  <si>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</si>
  <si>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</si>
  <si>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</si>
  <si>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</si>
  <si>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</si>
  <si>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</si>
  <si>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</si>
  <si>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</si>
  <si>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</si>
  <si>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</si>
  <si>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</si>
  <si>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</si>
  <si>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</si>
  <si>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</si>
  <si>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</si>
  <si>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</si>
  <si>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</si>
  <si>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</si>
  <si>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</si>
  <si>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</si>
  <si>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</si>
  <si>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</si>
  <si>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</si>
  <si>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</si>
  <si>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</si>
  <si>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</si>
  <si>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</si>
  <si>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</si>
  <si>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</si>
  <si>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</si>
  <si>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</si>
  <si>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</si>
  <si>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</si>
  <si>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</si>
  <si>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</si>
  <si>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</si>
  <si>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</si>
  <si>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</si>
  <si>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</si>
  <si>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</si>
  <si>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</si>
  <si>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</si>
  <si>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</si>
  <si>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</si>
  <si>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</si>
  <si>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</si>
  <si>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</si>
  <si>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</si>
  <si>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</si>
  <si>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</si>
  <si>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</si>
  <si>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</si>
  <si>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</si>
  <si>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</si>
  <si>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</si>
  <si>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</si>
  <si>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</si>
  <si>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</si>
  <si>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</si>
  <si>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</si>
  <si>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</si>
  <si>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</si>
  <si>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</si>
  <si>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</si>
  <si>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</si>
  <si>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</si>
  <si>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</si>
  <si>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</si>
  <si>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</si>
  <si>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</si>
  <si>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</si>
  <si>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</si>
  <si>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</si>
  <si>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</si>
  <si>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</si>
  <si>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</si>
  <si>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</si>
  <si>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</si>
  <si>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</si>
  <si>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</si>
  <si>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</si>
  <si>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</si>
  <si>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</si>
  <si>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</si>
  <si>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</si>
  <si>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</si>
  <si>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</si>
  <si>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</si>
  <si>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</si>
  <si>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</si>
  <si>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</si>
  <si>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</si>
  <si>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</si>
  <si>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</si>
  <si>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</si>
  <si>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</si>
  <si>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</si>
  <si>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</si>
  <si>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</si>
  <si>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</si>
  <si>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</si>
  <si>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</si>
  <si>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</si>
  <si>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</si>
  <si>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</si>
  <si>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</si>
  <si>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</si>
  <si>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</si>
  <si>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</si>
  <si>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</si>
  <si>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</si>
  <si>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</si>
  <si>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</si>
  <si>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</si>
  <si>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</si>
  <si>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</si>
  <si>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</si>
  <si>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</si>
  <si>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</si>
  <si>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</si>
  <si>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</si>
  <si>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</si>
  <si>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</si>
  <si>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</si>
  <si>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</si>
  <si>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</si>
  <si>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</si>
  <si>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</si>
  <si>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</si>
  <si>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</si>
  <si>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</si>
  <si>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</si>
  <si>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</si>
  <si>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</si>
  <si>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</si>
  <si>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</si>
  <si>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</si>
  <si>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</si>
  <si>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</si>
  <si>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</si>
  <si>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</si>
  <si>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</si>
  <si>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</si>
  <si>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</si>
  <si>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</si>
  <si>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</si>
  <si>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</si>
  <si>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</si>
  <si>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</si>
  <si>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</si>
  <si>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</si>
  <si>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</si>
  <si>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</si>
  <si>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</si>
  <si>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</si>
  <si>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</si>
  <si>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</si>
  <si>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</si>
  <si>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NE</t>
  </si>
  <si>
    <t>1. Financijski izvještaji (bilanca, račun dobiti i gubitka, izvještaj o novčanom tijeku i izvještaj o promjenama kapitala)</t>
  </si>
  <si>
    <t>2. Izvještaj poslovodstva i bilješke</t>
  </si>
  <si>
    <t>03145662</t>
  </si>
  <si>
    <t>56994999963</t>
  </si>
  <si>
    <t>JADRAN D.D., CRIKVENICA</t>
  </si>
  <si>
    <t>CRIKVENICA</t>
  </si>
  <si>
    <t>Bana Jelačića  16</t>
  </si>
  <si>
    <t>uprava@jadran-crikvenica.hr</t>
  </si>
  <si>
    <t>www.jadran-crikvenica.hr</t>
  </si>
  <si>
    <t>5510</t>
  </si>
  <si>
    <t>Crikvenica</t>
  </si>
  <si>
    <t>040000817</t>
  </si>
  <si>
    <t>PRIMORSKO-GORANSKA</t>
  </si>
  <si>
    <t>+385 (0)51 800 482</t>
  </si>
  <si>
    <t>+365 (0)51 241 349</t>
  </si>
  <si>
    <t>financije@jadran-crikvenica.hr</t>
  </si>
  <si>
    <t>Obveznik: JADRAN D.D., CRIKVENICA</t>
  </si>
  <si>
    <t>Bilješke uz financijske izvještaje</t>
  </si>
  <si>
    <t>01.01.2018.</t>
  </si>
  <si>
    <t>Goran Fabris</t>
  </si>
  <si>
    <t>30.09.2018.</t>
  </si>
  <si>
    <t>u razdoblju 01.01.2018. do 30.09.2018.</t>
  </si>
  <si>
    <t>stanje na dan 30.09.2018.</t>
  </si>
  <si>
    <t>Marija Galjanić Sovar</t>
  </si>
  <si>
    <t>Podaci o poslovanju za period 01-09/2018. specificirani su u izvještaju uprave o poslovanju Društva koji je sastavni dio izvješća za III. kvartal 2018.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</si>
</sst>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[$-41A]d\.\ mmmm\ yyyy\."/>
    <numFmt numFmtId="218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21" borderId="0" applyNumberFormat="0" applyBorder="0" applyAlignment="0" applyProtection="0"/>
    <xf numFmtId="38" fontId="1" fillId="22" borderId="0" applyNumberFormat="0" applyBorder="0" applyAlignment="0" applyProtection="0"/>
    <xf numFmtId="0" fontId="18" fillId="23" borderId="2">
      <alignment/>
      <protection/>
    </xf>
    <xf numFmtId="0" fontId="7" fillId="24" borderId="3">
      <alignment vertical="center" wrapText="1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1" fillId="25" borderId="4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26" fillId="32" borderId="5" applyNumberFormat="0" applyAlignment="0" applyProtection="0"/>
    <xf numFmtId="0" fontId="14" fillId="32" borderId="6" applyNumberFormat="0" applyAlignment="0" applyProtection="0"/>
    <xf numFmtId="0" fontId="13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34" borderId="0" applyNumberFormat="0" applyBorder="0" applyAlignment="0" applyProtection="0"/>
    <xf numFmtId="196" fontId="25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5" fillId="35" borderId="11" applyNumberFormat="0" applyAlignment="0" applyProtection="0"/>
    <xf numFmtId="4" fontId="27" fillId="24" borderId="12" applyNumberFormat="0" applyProtection="0">
      <alignment vertical="center"/>
    </xf>
    <xf numFmtId="4" fontId="28" fillId="24" borderId="12" applyNumberFormat="0" applyProtection="0">
      <alignment vertical="center"/>
    </xf>
    <xf numFmtId="4" fontId="27" fillId="24" borderId="12" applyNumberFormat="0" applyProtection="0">
      <alignment horizontal="left" vertical="center" indent="1"/>
    </xf>
    <xf numFmtId="0" fontId="27" fillId="24" borderId="12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4" applyNumberFormat="0">
      <alignment/>
      <protection locked="0"/>
    </xf>
    <xf numFmtId="4" fontId="9" fillId="25" borderId="12" applyNumberFormat="0" applyProtection="0">
      <alignment vertical="center"/>
    </xf>
    <xf numFmtId="4" fontId="30" fillId="25" borderId="12" applyNumberFormat="0" applyProtection="0">
      <alignment vertical="center"/>
    </xf>
    <xf numFmtId="4" fontId="9" fillId="25" borderId="12" applyNumberFormat="0" applyProtection="0">
      <alignment horizontal="left" vertical="center" indent="1"/>
    </xf>
    <xf numFmtId="0" fontId="9" fillId="25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4" applyNumberFormat="0" applyFont="0" applyFill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4" fontId="0" fillId="0" borderId="14" applyNumberFormat="0" applyFont="0" applyFill="0" applyAlignment="0" applyProtection="0"/>
    <xf numFmtId="0" fontId="22" fillId="34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05" applyFont="1" applyFill="1" applyBorder="1" applyAlignment="1">
      <alignment horizontal="center" vertical="center" wrapText="1"/>
      <protection/>
    </xf>
    <xf numFmtId="0" fontId="7" fillId="0" borderId="0" xfId="105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4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0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05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05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14" fontId="7" fillId="0" borderId="0" xfId="105" applyNumberFormat="1" applyFont="1" applyFill="1" applyBorder="1" applyAlignment="1" applyProtection="1">
      <alignment horizontal="center" vertical="center"/>
      <protection hidden="1" locked="0"/>
    </xf>
    <xf numFmtId="3" fontId="1" fillId="0" borderId="25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6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28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9" fillId="0" borderId="0" xfId="58" applyFont="1" applyBorder="1" applyAlignment="1" applyProtection="1">
      <alignment horizontal="right" vertical="center" wrapText="1"/>
      <protection hidden="1"/>
    </xf>
    <xf numFmtId="0" fontId="39" fillId="0" borderId="0" xfId="58" applyFont="1" applyBorder="1" applyAlignment="1" applyProtection="1">
      <alignment horizontal="right"/>
      <protection hidden="1"/>
    </xf>
    <xf numFmtId="0" fontId="39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39" fillId="0" borderId="0" xfId="58" applyFont="1" applyFill="1" applyBorder="1" applyAlignment="1" applyProtection="1">
      <alignment horizontal="left" vertical="center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3" fontId="2" fillId="0" borderId="23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2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28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28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41" fillId="0" borderId="0" xfId="105" applyFont="1" applyBorder="1" applyAlignment="1" applyProtection="1">
      <alignment vertical="center"/>
      <protection hidden="1"/>
    </xf>
    <xf numFmtId="0" fontId="41" fillId="0" borderId="25" xfId="105" applyFont="1" applyFill="1" applyBorder="1" applyAlignment="1" applyProtection="1">
      <alignment vertical="center"/>
      <protection hidden="1"/>
    </xf>
    <xf numFmtId="0" fontId="41" fillId="0" borderId="0" xfId="105" applyFont="1" applyBorder="1" applyAlignment="1" applyProtection="1">
      <alignment horizontal="left"/>
      <protection hidden="1"/>
    </xf>
    <xf numFmtId="0" fontId="9" fillId="0" borderId="0" xfId="105" applyFont="1" applyBorder="1" applyAlignment="1">
      <alignment/>
      <protection/>
    </xf>
    <xf numFmtId="0" fontId="9" fillId="0" borderId="25" xfId="105" applyFont="1" applyBorder="1" applyAlignment="1">
      <alignment/>
      <protection/>
    </xf>
    <xf numFmtId="0" fontId="41" fillId="0" borderId="0" xfId="105" applyFont="1" applyBorder="1" applyAlignment="1" applyProtection="1" quotePrefix="1">
      <alignment horizontal="left"/>
      <protection hidden="1"/>
    </xf>
    <xf numFmtId="0" fontId="0" fillId="0" borderId="0" xfId="58" applyFont="1" applyBorder="1" applyAlignment="1">
      <alignment/>
      <protection/>
    </xf>
    <xf numFmtId="0" fontId="0" fillId="0" borderId="25" xfId="58" applyFont="1" applyBorder="1" applyAlignment="1">
      <alignment/>
      <protection/>
    </xf>
    <xf numFmtId="0" fontId="2" fillId="0" borderId="28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/>
      <protection hidden="1"/>
    </xf>
    <xf numFmtId="0" fontId="3" fillId="0" borderId="29" xfId="58" applyFont="1" applyBorder="1" applyAlignment="1">
      <alignment/>
      <protection/>
    </xf>
    <xf numFmtId="0" fontId="3" fillId="0" borderId="30" xfId="58" applyFont="1" applyBorder="1" applyAlignment="1" applyProtection="1">
      <alignment/>
      <protection hidden="1"/>
    </xf>
    <xf numFmtId="0" fontId="3" fillId="0" borderId="31" xfId="58" applyFont="1" applyFill="1" applyBorder="1" applyAlignment="1" applyProtection="1">
      <alignment horizontal="right" vertical="top" wrapText="1"/>
      <protection hidden="1"/>
    </xf>
    <xf numFmtId="0" fontId="3" fillId="0" borderId="32" xfId="58" applyFont="1" applyFill="1" applyBorder="1" applyAlignment="1" applyProtection="1">
      <alignment horizontal="right" vertical="top" wrapText="1"/>
      <protection hidden="1"/>
    </xf>
    <xf numFmtId="0" fontId="3" fillId="0" borderId="32" xfId="58" applyFont="1" applyFill="1" applyBorder="1" applyAlignment="1" applyProtection="1">
      <alignment/>
      <protection hidden="1"/>
    </xf>
    <xf numFmtId="0" fontId="3" fillId="0" borderId="33" xfId="58" applyFont="1" applyFill="1" applyBorder="1" applyAlignment="1" applyProtection="1">
      <alignment/>
      <protection hidden="1"/>
    </xf>
    <xf numFmtId="49" fontId="2" fillId="0" borderId="23" xfId="58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105">
      <alignment vertical="top"/>
      <protection/>
    </xf>
    <xf numFmtId="0" fontId="9" fillId="0" borderId="0" xfId="105" applyAlignment="1">
      <alignment/>
      <protection/>
    </xf>
    <xf numFmtId="0" fontId="42" fillId="0" borderId="0" xfId="105" applyFont="1" applyAlignment="1">
      <alignment/>
      <protection/>
    </xf>
    <xf numFmtId="49" fontId="2" fillId="0" borderId="4" xfId="58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0" xfId="105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2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38" fillId="0" borderId="28" xfId="58" applyFont="1" applyBorder="1" applyAlignment="1" applyProtection="1">
      <alignment horizontal="center" vertical="center" wrapText="1"/>
      <protection hidden="1"/>
    </xf>
    <xf numFmtId="0" fontId="38" fillId="0" borderId="0" xfId="58" applyFont="1" applyBorder="1" applyAlignment="1" applyProtection="1">
      <alignment horizontal="center" vertical="center" wrapText="1"/>
      <protection hidden="1"/>
    </xf>
    <xf numFmtId="0" fontId="38" fillId="0" borderId="25" xfId="58" applyFont="1" applyBorder="1" applyAlignment="1" applyProtection="1">
      <alignment horizontal="center" vertical="center" wrapText="1"/>
      <protection hidden="1"/>
    </xf>
    <xf numFmtId="0" fontId="3" fillId="0" borderId="28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28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8" applyFont="1" applyFill="1" applyBorder="1" applyAlignment="1" applyProtection="1">
      <alignment horizontal="left" vertical="center"/>
      <protection hidden="1" locked="0"/>
    </xf>
    <xf numFmtId="0" fontId="3" fillId="0" borderId="32" xfId="58" applyFont="1" applyFill="1" applyBorder="1" applyAlignment="1">
      <alignment horizontal="left" vertical="center"/>
      <protection/>
    </xf>
    <xf numFmtId="0" fontId="3" fillId="0" borderId="33" xfId="58" applyFont="1" applyFill="1" applyBorder="1" applyAlignment="1">
      <alignment horizontal="left" vertical="center"/>
      <protection/>
    </xf>
    <xf numFmtId="1" fontId="2" fillId="0" borderId="3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31" xfId="38" applyFill="1" applyBorder="1" applyAlignment="1" applyProtection="1">
      <alignment/>
      <protection hidden="1" locked="0"/>
    </xf>
    <xf numFmtId="0" fontId="2" fillId="0" borderId="32" xfId="58" applyFont="1" applyFill="1" applyBorder="1" applyAlignment="1" applyProtection="1">
      <alignment/>
      <protection hidden="1" locked="0"/>
    </xf>
    <xf numFmtId="0" fontId="2" fillId="0" borderId="33" xfId="58" applyFont="1" applyFill="1" applyBorder="1" applyAlignment="1" applyProtection="1">
      <alignment/>
      <protection hidden="1" locked="0"/>
    </xf>
    <xf numFmtId="0" fontId="3" fillId="0" borderId="32" xfId="58" applyFont="1" applyFill="1" applyBorder="1" applyAlignment="1">
      <alignment horizontal="left"/>
      <protection/>
    </xf>
    <xf numFmtId="0" fontId="3" fillId="0" borderId="33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31" xfId="58" applyFont="1" applyFill="1" applyBorder="1" applyAlignment="1" applyProtection="1">
      <alignment horizontal="right" vertical="center"/>
      <protection hidden="1" locked="0"/>
    </xf>
    <xf numFmtId="0" fontId="3" fillId="0" borderId="32" xfId="58" applyFont="1" applyFill="1" applyBorder="1" applyAlignment="1">
      <alignment/>
      <protection/>
    </xf>
    <xf numFmtId="0" fontId="3" fillId="0" borderId="33" xfId="58" applyFont="1" applyFill="1" applyBorder="1" applyAlignment="1">
      <alignment/>
      <protection/>
    </xf>
    <xf numFmtId="49" fontId="2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6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31" xfId="58" applyFont="1" applyFill="1" applyBorder="1" applyAlignment="1" applyProtection="1">
      <alignment horizontal="left" vertical="center"/>
      <protection hidden="1" locked="0"/>
    </xf>
    <xf numFmtId="0" fontId="3" fillId="0" borderId="36" xfId="58" applyFont="1" applyBorder="1" applyAlignment="1" applyProtection="1">
      <alignment horizontal="center" vertical="top"/>
      <protection hidden="1"/>
    </xf>
    <xf numFmtId="0" fontId="3" fillId="0" borderId="36" xfId="58" applyFont="1" applyBorder="1" applyAlignment="1">
      <alignment horizontal="center"/>
      <protection/>
    </xf>
    <xf numFmtId="0" fontId="3" fillId="0" borderId="37" xfId="58" applyFont="1" applyBorder="1" applyAlignment="1">
      <alignment/>
      <protection/>
    </xf>
    <xf numFmtId="0" fontId="3" fillId="0" borderId="32" xfId="58" applyFont="1" applyFill="1" applyBorder="1" applyAlignment="1" applyProtection="1">
      <alignment horizontal="center" vertical="top"/>
      <protection hidden="1"/>
    </xf>
    <xf numFmtId="0" fontId="3" fillId="0" borderId="32" xfId="58" applyFont="1" applyFill="1" applyBorder="1" applyAlignment="1" applyProtection="1">
      <alignment horizontal="center"/>
      <protection hidden="1"/>
    </xf>
    <xf numFmtId="49" fontId="4" fillId="0" borderId="31" xfId="38" applyNumberFormat="1" applyFill="1" applyBorder="1" applyAlignment="1" applyProtection="1" quotePrefix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0" fontId="40" fillId="0" borderId="0" xfId="105" applyFont="1" applyBorder="1" applyAlignment="1" applyProtection="1">
      <alignment horizontal="left"/>
      <protection hidden="1"/>
    </xf>
    <xf numFmtId="0" fontId="27" fillId="0" borderId="0" xfId="105" applyFont="1" applyBorder="1" applyAlignment="1">
      <alignment/>
      <protection/>
    </xf>
    <xf numFmtId="0" fontId="41" fillId="0" borderId="0" xfId="105" applyFont="1" applyBorder="1" applyAlignment="1" applyProtection="1">
      <alignment horizontal="left"/>
      <protection hidden="1"/>
    </xf>
    <xf numFmtId="0" fontId="9" fillId="0" borderId="0" xfId="105" applyFont="1" applyBorder="1" applyAlignment="1">
      <alignment/>
      <protection/>
    </xf>
    <xf numFmtId="0" fontId="9" fillId="0" borderId="25" xfId="105" applyFont="1" applyBorder="1" applyAlignment="1">
      <alignment/>
      <protection/>
    </xf>
    <xf numFmtId="0" fontId="10" fillId="0" borderId="38" xfId="58" applyFont="1" applyBorder="1" applyAlignment="1">
      <alignment/>
      <protection/>
    </xf>
    <xf numFmtId="0" fontId="10" fillId="0" borderId="26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32" xfId="58" applyFont="1" applyFill="1" applyBorder="1" applyAlignment="1" applyProtection="1">
      <alignment horizontal="left" vertical="center"/>
      <protection hidden="1" locked="0"/>
    </xf>
    <xf numFmtId="0" fontId="2" fillId="0" borderId="33" xfId="58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 quotePrefix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quotePrefix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05" applyFont="1" applyFill="1" applyBorder="1" applyAlignment="1" applyProtection="1">
      <alignment horizontal="center" vertical="center"/>
      <protection hidden="1"/>
    </xf>
    <xf numFmtId="14" fontId="7" fillId="0" borderId="0" xfId="10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5" applyFont="1" applyFill="1" applyBorder="1" applyAlignment="1">
      <alignment vertical="center"/>
      <protection/>
    </xf>
    <xf numFmtId="0" fontId="2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7" fillId="0" borderId="0" xfId="105" applyFont="1" applyBorder="1" applyAlignment="1">
      <alignment horizontal="justify" vertical="top" wrapText="1"/>
      <protection/>
    </xf>
    <xf numFmtId="0" fontId="9" fillId="0" borderId="0" xfId="105" applyFont="1" applyAlignment="1">
      <alignment/>
      <protection/>
    </xf>
    <xf numFmtId="0" fontId="9" fillId="0" borderId="0" xfId="105" applyAlignment="1">
      <alignment/>
      <protection/>
    </xf>
    <xf numFmtId="0" fontId="10" fillId="0" borderId="0" xfId="105" applyFont="1" applyAlignment="1">
      <alignment/>
      <protection/>
    </xf>
  </cellXfs>
  <cellStyles count="10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rey" xfId="35"/>
    <cellStyle name="Header - Style1" xfId="36"/>
    <cellStyle name="Heading" xfId="37"/>
    <cellStyle name="Hyperlink" xfId="38"/>
    <cellStyle name="Hyperlink_ERNT TFI-POD Q2-2011_HRV_DRAFT" xfId="39"/>
    <cellStyle name="Input [yellow]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- Style1" xfId="56"/>
    <cellStyle name="Normal_ERNT TFI-POD Q3-2010_HR_FINAL" xfId="57"/>
    <cellStyle name="Normal_TFI-POD" xfId="58"/>
    <cellStyle name="Obično_Knjiga2" xfId="59"/>
    <cellStyle name="Percent [2]" xfId="60"/>
    <cellStyle name="Percent" xfId="61"/>
    <cellStyle name="Povezana ćelija" xfId="62"/>
    <cellStyle name="Followed Hyperlink" xfId="63"/>
    <cellStyle name="Provjera ćelije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inputData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defined" xfId="103"/>
    <cellStyle name="Sheet Title" xfId="104"/>
    <cellStyle name="Style 1" xfId="105"/>
    <cellStyle name="Table" xfId="106"/>
    <cellStyle name="Tekst objašnjenja" xfId="107"/>
    <cellStyle name="Tekst upozorenja" xfId="108"/>
    <cellStyle name="Tusental_A-listan (fixad)" xfId="109"/>
    <cellStyle name="Ukupni zbroj" xfId="110"/>
    <cellStyle name="Unos" xfId="111"/>
    <cellStyle name="Currency" xfId="112"/>
    <cellStyle name="Currency [0]" xfId="113"/>
    <cellStyle name="WHead - Style2" xfId="114"/>
    <cellStyle name="Comma" xfId="115"/>
    <cellStyle name="Comma [0]" xfId="11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financije@jadran-crikve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N58" sqref="N58"/>
    </sheetView>
  </sheetViews>
  <sheetFormatPr defaultColWidth="9.140625" defaultRowHeight="12.75"/>
  <cols>
    <col min="1" max="1" width="9.140625" style="52" customWidth="1"/>
    <col min="2" max="2" width="13.00390625" style="52" customWidth="1"/>
    <col min="3" max="6" width="9.140625" style="52" customWidth="1"/>
    <col min="7" max="7" width="15.140625" style="52" customWidth="1"/>
    <col min="8" max="8" width="19.28125" style="52" customWidth="1"/>
    <col min="9" max="9" width="14.421875" style="52" customWidth="1"/>
    <col min="10" max="16384" width="9.140625" style="52" customWidth="1"/>
  </cols>
  <sheetData>
    <row r="1" spans="1:12" ht="15">
      <c r="A1" s="197" t="s">
        <v>214</v>
      </c>
      <c r="B1" s="198"/>
      <c r="C1" s="198"/>
      <c r="D1" s="49"/>
      <c r="E1" s="49"/>
      <c r="F1" s="49"/>
      <c r="G1" s="49"/>
      <c r="H1" s="49"/>
      <c r="I1" s="50"/>
      <c r="J1" s="51"/>
      <c r="K1" s="51"/>
      <c r="L1" s="51"/>
    </row>
    <row r="2" spans="1:12" ht="12.75">
      <c r="A2" s="143" t="s">
        <v>215</v>
      </c>
      <c r="B2" s="144"/>
      <c r="C2" s="144"/>
      <c r="D2" s="145"/>
      <c r="E2" s="153" t="s">
        <v>301</v>
      </c>
      <c r="F2" s="154"/>
      <c r="G2" s="53" t="s">
        <v>216</v>
      </c>
      <c r="H2" s="129" t="s">
        <v>303</v>
      </c>
      <c r="I2" s="54"/>
      <c r="J2" s="51"/>
      <c r="K2" s="51"/>
      <c r="L2" s="51"/>
    </row>
    <row r="3" spans="1:12" ht="12.75">
      <c r="A3" s="55"/>
      <c r="B3" s="56"/>
      <c r="C3" s="56"/>
      <c r="D3" s="56"/>
      <c r="E3" s="57"/>
      <c r="F3" s="57"/>
      <c r="G3" s="56"/>
      <c r="H3" s="56"/>
      <c r="I3" s="58"/>
      <c r="J3" s="51"/>
      <c r="K3" s="51"/>
      <c r="L3" s="51"/>
    </row>
    <row r="4" spans="1:12" ht="15">
      <c r="A4" s="146" t="s">
        <v>278</v>
      </c>
      <c r="B4" s="147"/>
      <c r="C4" s="147"/>
      <c r="D4" s="147"/>
      <c r="E4" s="147"/>
      <c r="F4" s="147"/>
      <c r="G4" s="147"/>
      <c r="H4" s="147"/>
      <c r="I4" s="148"/>
      <c r="J4" s="51"/>
      <c r="K4" s="51"/>
      <c r="L4" s="51"/>
    </row>
    <row r="5" spans="1:12" ht="12.75">
      <c r="A5" s="59"/>
      <c r="B5" s="60"/>
      <c r="C5" s="60"/>
      <c r="D5" s="60"/>
      <c r="E5" s="61"/>
      <c r="F5" s="62"/>
      <c r="G5" s="63"/>
      <c r="H5" s="64"/>
      <c r="I5" s="65"/>
      <c r="J5" s="51"/>
      <c r="K5" s="51"/>
      <c r="L5" s="51"/>
    </row>
    <row r="6" spans="1:12" ht="12.75">
      <c r="A6" s="149" t="s">
        <v>217</v>
      </c>
      <c r="B6" s="150"/>
      <c r="C6" s="141" t="s">
        <v>285</v>
      </c>
      <c r="D6" s="142"/>
      <c r="E6" s="66"/>
      <c r="F6" s="66"/>
      <c r="G6" s="66"/>
      <c r="H6" s="66"/>
      <c r="I6" s="67"/>
      <c r="J6" s="51"/>
      <c r="K6" s="51"/>
      <c r="L6" s="51"/>
    </row>
    <row r="7" spans="1:12" ht="12.75">
      <c r="A7" s="68"/>
      <c r="B7" s="69"/>
      <c r="C7" s="60"/>
      <c r="D7" s="60"/>
      <c r="E7" s="66"/>
      <c r="F7" s="66"/>
      <c r="G7" s="66"/>
      <c r="H7" s="66"/>
      <c r="I7" s="67"/>
      <c r="J7" s="51"/>
      <c r="K7" s="51"/>
      <c r="L7" s="51"/>
    </row>
    <row r="8" spans="1:12" ht="12.75">
      <c r="A8" s="151" t="s">
        <v>218</v>
      </c>
      <c r="B8" s="152"/>
      <c r="C8" s="141" t="s">
        <v>294</v>
      </c>
      <c r="D8" s="142"/>
      <c r="E8" s="66"/>
      <c r="F8" s="66"/>
      <c r="G8" s="66"/>
      <c r="H8" s="66"/>
      <c r="I8" s="70"/>
      <c r="J8" s="51"/>
      <c r="K8" s="51"/>
      <c r="L8" s="51"/>
    </row>
    <row r="9" spans="1:12" ht="12.75">
      <c r="A9" s="71"/>
      <c r="B9" s="72"/>
      <c r="C9" s="73"/>
      <c r="D9" s="74"/>
      <c r="E9" s="60"/>
      <c r="F9" s="60"/>
      <c r="G9" s="60"/>
      <c r="H9" s="60"/>
      <c r="I9" s="70"/>
      <c r="J9" s="51"/>
      <c r="K9" s="51"/>
      <c r="L9" s="51"/>
    </row>
    <row r="10" spans="1:12" ht="12.75">
      <c r="A10" s="138" t="s">
        <v>219</v>
      </c>
      <c r="B10" s="139"/>
      <c r="C10" s="141" t="s">
        <v>286</v>
      </c>
      <c r="D10" s="142"/>
      <c r="E10" s="60"/>
      <c r="F10" s="60"/>
      <c r="G10" s="60"/>
      <c r="H10" s="60"/>
      <c r="I10" s="70"/>
      <c r="J10" s="51"/>
      <c r="K10" s="51"/>
      <c r="L10" s="51"/>
    </row>
    <row r="11" spans="1:12" ht="12.75">
      <c r="A11" s="140"/>
      <c r="B11" s="139"/>
      <c r="C11" s="60"/>
      <c r="D11" s="60"/>
      <c r="E11" s="60"/>
      <c r="F11" s="60"/>
      <c r="G11" s="60"/>
      <c r="H11" s="60"/>
      <c r="I11" s="70"/>
      <c r="J11" s="51"/>
      <c r="K11" s="51"/>
      <c r="L11" s="51"/>
    </row>
    <row r="12" spans="1:12" ht="12.75">
      <c r="A12" s="149" t="s">
        <v>220</v>
      </c>
      <c r="B12" s="150"/>
      <c r="C12" s="155" t="s">
        <v>287</v>
      </c>
      <c r="D12" s="156"/>
      <c r="E12" s="156"/>
      <c r="F12" s="156"/>
      <c r="G12" s="156"/>
      <c r="H12" s="156"/>
      <c r="I12" s="157"/>
      <c r="J12" s="51"/>
      <c r="K12" s="51"/>
      <c r="L12" s="51"/>
    </row>
    <row r="13" spans="1:12" ht="12.75">
      <c r="A13" s="68"/>
      <c r="B13" s="69"/>
      <c r="C13" s="75"/>
      <c r="D13" s="60"/>
      <c r="E13" s="60"/>
      <c r="F13" s="60"/>
      <c r="G13" s="60"/>
      <c r="H13" s="60"/>
      <c r="I13" s="70"/>
      <c r="J13" s="51"/>
      <c r="K13" s="51"/>
      <c r="L13" s="51"/>
    </row>
    <row r="14" spans="1:12" ht="12.75">
      <c r="A14" s="149" t="s">
        <v>221</v>
      </c>
      <c r="B14" s="150"/>
      <c r="C14" s="158">
        <v>51260</v>
      </c>
      <c r="D14" s="159"/>
      <c r="E14" s="60"/>
      <c r="F14" s="155" t="s">
        <v>288</v>
      </c>
      <c r="G14" s="156"/>
      <c r="H14" s="156"/>
      <c r="I14" s="157"/>
      <c r="J14" s="51"/>
      <c r="K14" s="51"/>
      <c r="L14" s="51"/>
    </row>
    <row r="15" spans="1:12" ht="12.75">
      <c r="A15" s="68"/>
      <c r="B15" s="69"/>
      <c r="C15" s="60"/>
      <c r="D15" s="60"/>
      <c r="E15" s="60"/>
      <c r="F15" s="60"/>
      <c r="G15" s="60"/>
      <c r="H15" s="60"/>
      <c r="I15" s="70"/>
      <c r="J15" s="51"/>
      <c r="K15" s="51"/>
      <c r="L15" s="51"/>
    </row>
    <row r="16" spans="1:12" ht="12.75">
      <c r="A16" s="149" t="s">
        <v>222</v>
      </c>
      <c r="B16" s="150"/>
      <c r="C16" s="155" t="s">
        <v>289</v>
      </c>
      <c r="D16" s="156"/>
      <c r="E16" s="156"/>
      <c r="F16" s="156"/>
      <c r="G16" s="156"/>
      <c r="H16" s="156"/>
      <c r="I16" s="157"/>
      <c r="J16" s="51"/>
      <c r="K16" s="51"/>
      <c r="L16" s="51"/>
    </row>
    <row r="17" spans="1:12" ht="12.75">
      <c r="A17" s="68"/>
      <c r="B17" s="69"/>
      <c r="C17" s="60"/>
      <c r="D17" s="60"/>
      <c r="E17" s="60"/>
      <c r="F17" s="60"/>
      <c r="G17" s="60"/>
      <c r="H17" s="60"/>
      <c r="I17" s="70"/>
      <c r="J17" s="51"/>
      <c r="K17" s="51"/>
      <c r="L17" s="51"/>
    </row>
    <row r="18" spans="1:12" ht="12.75">
      <c r="A18" s="149" t="s">
        <v>223</v>
      </c>
      <c r="B18" s="150"/>
      <c r="C18" s="160" t="s">
        <v>290</v>
      </c>
      <c r="D18" s="161"/>
      <c r="E18" s="161"/>
      <c r="F18" s="161"/>
      <c r="G18" s="161"/>
      <c r="H18" s="161"/>
      <c r="I18" s="162"/>
      <c r="J18" s="51"/>
      <c r="K18" s="51"/>
      <c r="L18" s="51"/>
    </row>
    <row r="19" spans="1:12" ht="12.75">
      <c r="A19" s="68"/>
      <c r="B19" s="69"/>
      <c r="C19" s="75"/>
      <c r="D19" s="60"/>
      <c r="E19" s="60"/>
      <c r="F19" s="60"/>
      <c r="G19" s="60"/>
      <c r="H19" s="60"/>
      <c r="I19" s="70"/>
      <c r="J19" s="51"/>
      <c r="K19" s="51"/>
      <c r="L19" s="51"/>
    </row>
    <row r="20" spans="1:12" ht="12.75">
      <c r="A20" s="149" t="s">
        <v>224</v>
      </c>
      <c r="B20" s="150"/>
      <c r="C20" s="160" t="s">
        <v>291</v>
      </c>
      <c r="D20" s="161"/>
      <c r="E20" s="161"/>
      <c r="F20" s="161"/>
      <c r="G20" s="161"/>
      <c r="H20" s="161"/>
      <c r="I20" s="162"/>
      <c r="J20" s="51"/>
      <c r="K20" s="51"/>
      <c r="L20" s="51"/>
    </row>
    <row r="21" spans="1:12" ht="12.75">
      <c r="A21" s="68"/>
      <c r="B21" s="69"/>
      <c r="C21" s="75"/>
      <c r="D21" s="60"/>
      <c r="E21" s="60"/>
      <c r="F21" s="60"/>
      <c r="G21" s="60"/>
      <c r="H21" s="60"/>
      <c r="I21" s="70"/>
      <c r="J21" s="51"/>
      <c r="K21" s="51"/>
      <c r="L21" s="51"/>
    </row>
    <row r="22" spans="1:12" ht="12.75">
      <c r="A22" s="149" t="s">
        <v>225</v>
      </c>
      <c r="B22" s="150"/>
      <c r="C22" s="76">
        <v>53</v>
      </c>
      <c r="D22" s="155" t="s">
        <v>293</v>
      </c>
      <c r="E22" s="163"/>
      <c r="F22" s="164"/>
      <c r="G22" s="149"/>
      <c r="H22" s="165"/>
      <c r="I22" s="77"/>
      <c r="J22" s="51"/>
      <c r="K22" s="51"/>
      <c r="L22" s="51"/>
    </row>
    <row r="23" spans="1:12" ht="12.75">
      <c r="A23" s="68"/>
      <c r="B23" s="69"/>
      <c r="C23" s="60"/>
      <c r="D23" s="60"/>
      <c r="E23" s="60"/>
      <c r="F23" s="60"/>
      <c r="G23" s="60"/>
      <c r="H23" s="60"/>
      <c r="I23" s="70"/>
      <c r="J23" s="51"/>
      <c r="K23" s="51"/>
      <c r="L23" s="51"/>
    </row>
    <row r="24" spans="1:12" ht="12.75">
      <c r="A24" s="149" t="s">
        <v>226</v>
      </c>
      <c r="B24" s="150"/>
      <c r="C24" s="76">
        <v>8</v>
      </c>
      <c r="D24" s="155" t="s">
        <v>295</v>
      </c>
      <c r="E24" s="163"/>
      <c r="F24" s="163"/>
      <c r="G24" s="164"/>
      <c r="H24" s="78" t="s">
        <v>227</v>
      </c>
      <c r="I24" s="79">
        <v>382</v>
      </c>
      <c r="J24" s="51"/>
      <c r="K24" s="51"/>
      <c r="L24" s="51"/>
    </row>
    <row r="25" spans="1:12" ht="12.75">
      <c r="A25" s="68"/>
      <c r="B25" s="69"/>
      <c r="C25" s="60"/>
      <c r="D25" s="60"/>
      <c r="E25" s="60"/>
      <c r="F25" s="60"/>
      <c r="G25" s="69"/>
      <c r="H25" s="69" t="s">
        <v>279</v>
      </c>
      <c r="I25" s="80"/>
      <c r="J25" s="51"/>
      <c r="K25" s="51"/>
      <c r="L25" s="51"/>
    </row>
    <row r="26" spans="1:12" ht="12.75">
      <c r="A26" s="149" t="s">
        <v>228</v>
      </c>
      <c r="B26" s="150"/>
      <c r="C26" s="81" t="s">
        <v>282</v>
      </c>
      <c r="D26" s="82"/>
      <c r="E26" s="83"/>
      <c r="F26" s="60"/>
      <c r="G26" s="166" t="s">
        <v>229</v>
      </c>
      <c r="H26" s="150"/>
      <c r="I26" s="123" t="s">
        <v>292</v>
      </c>
      <c r="J26" s="51"/>
      <c r="K26" s="51"/>
      <c r="L26" s="51"/>
    </row>
    <row r="27" spans="1:12" ht="12.75">
      <c r="A27" s="68"/>
      <c r="B27" s="69"/>
      <c r="C27" s="60"/>
      <c r="D27" s="60"/>
      <c r="E27" s="60"/>
      <c r="F27" s="60"/>
      <c r="G27" s="60"/>
      <c r="H27" s="60"/>
      <c r="I27" s="84"/>
      <c r="J27" s="51"/>
      <c r="K27" s="51"/>
      <c r="L27" s="51"/>
    </row>
    <row r="28" spans="1:12" ht="12.75">
      <c r="A28" s="167" t="s">
        <v>230</v>
      </c>
      <c r="B28" s="168"/>
      <c r="C28" s="169"/>
      <c r="D28" s="169"/>
      <c r="E28" s="168" t="s">
        <v>231</v>
      </c>
      <c r="F28" s="170"/>
      <c r="G28" s="170"/>
      <c r="H28" s="169" t="s">
        <v>232</v>
      </c>
      <c r="I28" s="171"/>
      <c r="J28" s="51"/>
      <c r="K28" s="51"/>
      <c r="L28" s="51"/>
    </row>
    <row r="29" spans="1:12" ht="12.75">
      <c r="A29" s="85"/>
      <c r="B29" s="83"/>
      <c r="C29" s="83"/>
      <c r="D29" s="74"/>
      <c r="E29" s="60"/>
      <c r="F29" s="60"/>
      <c r="G29" s="60"/>
      <c r="H29" s="86"/>
      <c r="I29" s="84"/>
      <c r="J29" s="51"/>
      <c r="K29" s="51"/>
      <c r="L29" s="51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42"/>
      <c r="J30" s="51"/>
      <c r="K30" s="51"/>
      <c r="L30" s="51"/>
    </row>
    <row r="31" spans="1:12" ht="12.75">
      <c r="A31" s="68"/>
      <c r="B31" s="69"/>
      <c r="C31" s="75"/>
      <c r="D31" s="176"/>
      <c r="E31" s="176"/>
      <c r="F31" s="176"/>
      <c r="G31" s="177"/>
      <c r="H31" s="60"/>
      <c r="I31" s="88"/>
      <c r="J31" s="51"/>
      <c r="K31" s="51"/>
      <c r="L31" s="51"/>
    </row>
    <row r="32" spans="1:12" ht="12.75">
      <c r="A32" s="172"/>
      <c r="B32" s="173"/>
      <c r="C32" s="173"/>
      <c r="D32" s="174"/>
      <c r="E32" s="172"/>
      <c r="F32" s="173"/>
      <c r="G32" s="173"/>
      <c r="H32" s="175"/>
      <c r="I32" s="142"/>
      <c r="J32" s="51"/>
      <c r="K32" s="51"/>
      <c r="L32" s="51"/>
    </row>
    <row r="33" spans="1:12" ht="12.75">
      <c r="A33" s="68"/>
      <c r="B33" s="69"/>
      <c r="C33" s="75"/>
      <c r="D33" s="87"/>
      <c r="E33" s="87"/>
      <c r="F33" s="87"/>
      <c r="G33" s="66"/>
      <c r="H33" s="60"/>
      <c r="I33" s="89"/>
      <c r="J33" s="51"/>
      <c r="K33" s="51"/>
      <c r="L33" s="51"/>
    </row>
    <row r="34" spans="1:12" ht="12.75">
      <c r="A34" s="172"/>
      <c r="B34" s="173"/>
      <c r="C34" s="173"/>
      <c r="D34" s="174"/>
      <c r="E34" s="172"/>
      <c r="F34" s="173"/>
      <c r="G34" s="173"/>
      <c r="H34" s="175"/>
      <c r="I34" s="142"/>
      <c r="J34" s="51"/>
      <c r="K34" s="51"/>
      <c r="L34" s="51"/>
    </row>
    <row r="35" spans="1:12" ht="12.75">
      <c r="A35" s="68"/>
      <c r="B35" s="69"/>
      <c r="C35" s="75"/>
      <c r="D35" s="87"/>
      <c r="E35" s="87"/>
      <c r="F35" s="87"/>
      <c r="G35" s="66"/>
      <c r="H35" s="60"/>
      <c r="I35" s="89"/>
      <c r="J35" s="51"/>
      <c r="K35" s="51"/>
      <c r="L35" s="51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42"/>
      <c r="J36" s="51"/>
      <c r="K36" s="51"/>
      <c r="L36" s="51"/>
    </row>
    <row r="37" spans="1:12" ht="12.75">
      <c r="A37" s="90"/>
      <c r="B37" s="91"/>
      <c r="C37" s="178"/>
      <c r="D37" s="179"/>
      <c r="E37" s="60"/>
      <c r="F37" s="178"/>
      <c r="G37" s="179"/>
      <c r="H37" s="60"/>
      <c r="I37" s="70"/>
      <c r="J37" s="51"/>
      <c r="K37" s="51"/>
      <c r="L37" s="51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42"/>
      <c r="J38" s="51"/>
      <c r="K38" s="51"/>
      <c r="L38" s="51"/>
    </row>
    <row r="39" spans="1:12" ht="12.75">
      <c r="A39" s="90"/>
      <c r="B39" s="91"/>
      <c r="C39" s="92"/>
      <c r="D39" s="93"/>
      <c r="E39" s="60"/>
      <c r="F39" s="92"/>
      <c r="G39" s="93"/>
      <c r="H39" s="60"/>
      <c r="I39" s="70"/>
      <c r="J39" s="51"/>
      <c r="K39" s="51"/>
      <c r="L39" s="51"/>
    </row>
    <row r="40" spans="1:12" ht="12.75">
      <c r="A40" s="172"/>
      <c r="B40" s="173"/>
      <c r="C40" s="173"/>
      <c r="D40" s="174"/>
      <c r="E40" s="172"/>
      <c r="F40" s="173"/>
      <c r="G40" s="173"/>
      <c r="H40" s="175"/>
      <c r="I40" s="142"/>
      <c r="J40" s="51"/>
      <c r="K40" s="51"/>
      <c r="L40" s="51"/>
    </row>
    <row r="41" spans="1:12" ht="12.75">
      <c r="A41" s="94"/>
      <c r="B41" s="83"/>
      <c r="C41" s="83"/>
      <c r="D41" s="83"/>
      <c r="E41" s="95"/>
      <c r="F41" s="96"/>
      <c r="G41" s="96"/>
      <c r="H41" s="97"/>
      <c r="I41" s="98"/>
      <c r="J41" s="51"/>
      <c r="K41" s="51"/>
      <c r="L41" s="51"/>
    </row>
    <row r="42" spans="1:12" ht="12.75">
      <c r="A42" s="90"/>
      <c r="B42" s="91"/>
      <c r="C42" s="92"/>
      <c r="D42" s="93"/>
      <c r="E42" s="60"/>
      <c r="F42" s="92"/>
      <c r="G42" s="93"/>
      <c r="H42" s="60"/>
      <c r="I42" s="70"/>
      <c r="J42" s="51"/>
      <c r="K42" s="51"/>
      <c r="L42" s="51"/>
    </row>
    <row r="43" spans="1:12" ht="12.75">
      <c r="A43" s="99"/>
      <c r="B43" s="100"/>
      <c r="C43" s="100"/>
      <c r="D43" s="73"/>
      <c r="E43" s="73"/>
      <c r="F43" s="100"/>
      <c r="G43" s="73"/>
      <c r="H43" s="73"/>
      <c r="I43" s="101"/>
      <c r="J43" s="51"/>
      <c r="K43" s="51"/>
      <c r="L43" s="51"/>
    </row>
    <row r="44" spans="1:12" ht="12.75">
      <c r="A44" s="138" t="s">
        <v>233</v>
      </c>
      <c r="B44" s="181"/>
      <c r="C44" s="175"/>
      <c r="D44" s="142"/>
      <c r="E44" s="74"/>
      <c r="F44" s="182"/>
      <c r="G44" s="173"/>
      <c r="H44" s="173"/>
      <c r="I44" s="174"/>
      <c r="J44" s="51"/>
      <c r="K44" s="51"/>
      <c r="L44" s="51"/>
    </row>
    <row r="45" spans="1:12" ht="12.75">
      <c r="A45" s="90"/>
      <c r="B45" s="91"/>
      <c r="C45" s="178"/>
      <c r="D45" s="179"/>
      <c r="E45" s="60"/>
      <c r="F45" s="178"/>
      <c r="G45" s="180"/>
      <c r="H45" s="102"/>
      <c r="I45" s="103"/>
      <c r="J45" s="51"/>
      <c r="K45" s="51"/>
      <c r="L45" s="51"/>
    </row>
    <row r="46" spans="1:12" ht="12.75">
      <c r="A46" s="138" t="s">
        <v>234</v>
      </c>
      <c r="B46" s="181"/>
      <c r="C46" s="155" t="s">
        <v>306</v>
      </c>
      <c r="D46" s="200"/>
      <c r="E46" s="200"/>
      <c r="F46" s="200"/>
      <c r="G46" s="200"/>
      <c r="H46" s="200"/>
      <c r="I46" s="201"/>
      <c r="J46" s="51"/>
      <c r="K46" s="51"/>
      <c r="L46" s="51"/>
    </row>
    <row r="47" spans="1:12" ht="12.75">
      <c r="A47" s="68"/>
      <c r="B47" s="69"/>
      <c r="C47" s="75" t="s">
        <v>235</v>
      </c>
      <c r="D47" s="60"/>
      <c r="E47" s="60"/>
      <c r="F47" s="60"/>
      <c r="G47" s="60"/>
      <c r="H47" s="60"/>
      <c r="I47" s="70"/>
      <c r="J47" s="51"/>
      <c r="K47" s="51"/>
      <c r="L47" s="51"/>
    </row>
    <row r="48" spans="1:12" ht="12.75">
      <c r="A48" s="138" t="s">
        <v>236</v>
      </c>
      <c r="B48" s="181"/>
      <c r="C48" s="202" t="s">
        <v>296</v>
      </c>
      <c r="D48" s="189"/>
      <c r="E48" s="190"/>
      <c r="F48" s="60"/>
      <c r="G48" s="78" t="s">
        <v>237</v>
      </c>
      <c r="H48" s="191" t="s">
        <v>297</v>
      </c>
      <c r="I48" s="190"/>
      <c r="J48" s="51"/>
      <c r="K48" s="51"/>
      <c r="L48" s="51"/>
    </row>
    <row r="49" spans="1:12" ht="12.75">
      <c r="A49" s="68"/>
      <c r="B49" s="69"/>
      <c r="C49" s="75"/>
      <c r="D49" s="60"/>
      <c r="E49" s="60"/>
      <c r="F49" s="60"/>
      <c r="G49" s="60"/>
      <c r="H49" s="60"/>
      <c r="I49" s="70"/>
      <c r="J49" s="51"/>
      <c r="K49" s="51"/>
      <c r="L49" s="51"/>
    </row>
    <row r="50" spans="1:12" ht="12.75">
      <c r="A50" s="138" t="s">
        <v>223</v>
      </c>
      <c r="B50" s="181"/>
      <c r="C50" s="188" t="s">
        <v>298</v>
      </c>
      <c r="D50" s="189"/>
      <c r="E50" s="189"/>
      <c r="F50" s="189"/>
      <c r="G50" s="189"/>
      <c r="H50" s="189"/>
      <c r="I50" s="190"/>
      <c r="J50" s="51"/>
      <c r="K50" s="51"/>
      <c r="L50" s="51"/>
    </row>
    <row r="51" spans="1:12" ht="12.75">
      <c r="A51" s="68"/>
      <c r="B51" s="69"/>
      <c r="C51" s="60"/>
      <c r="D51" s="60"/>
      <c r="E51" s="60"/>
      <c r="F51" s="60"/>
      <c r="G51" s="60"/>
      <c r="H51" s="60"/>
      <c r="I51" s="70"/>
      <c r="J51" s="51"/>
      <c r="K51" s="51"/>
      <c r="L51" s="51"/>
    </row>
    <row r="52" spans="1:12" ht="12.75">
      <c r="A52" s="149" t="s">
        <v>238</v>
      </c>
      <c r="B52" s="150"/>
      <c r="C52" s="191" t="s">
        <v>302</v>
      </c>
      <c r="D52" s="189"/>
      <c r="E52" s="189"/>
      <c r="F52" s="189"/>
      <c r="G52" s="189"/>
      <c r="H52" s="189"/>
      <c r="I52" s="157"/>
      <c r="J52" s="51"/>
      <c r="K52" s="51"/>
      <c r="L52" s="51"/>
    </row>
    <row r="53" spans="1:12" ht="12.75">
      <c r="A53" s="104"/>
      <c r="B53" s="73"/>
      <c r="C53" s="199" t="s">
        <v>239</v>
      </c>
      <c r="D53" s="199"/>
      <c r="E53" s="199"/>
      <c r="F53" s="199"/>
      <c r="G53" s="199"/>
      <c r="H53" s="199"/>
      <c r="I53" s="106"/>
      <c r="J53" s="51"/>
      <c r="K53" s="51"/>
      <c r="L53" s="51"/>
    </row>
    <row r="54" spans="1:12" ht="12.75">
      <c r="A54" s="104"/>
      <c r="B54" s="73"/>
      <c r="C54" s="105"/>
      <c r="D54" s="105"/>
      <c r="E54" s="105"/>
      <c r="F54" s="105"/>
      <c r="G54" s="105"/>
      <c r="H54" s="105"/>
      <c r="I54" s="106"/>
      <c r="J54" s="51"/>
      <c r="K54" s="51"/>
      <c r="L54" s="51"/>
    </row>
    <row r="55" spans="1:12" ht="12.75">
      <c r="A55" s="104"/>
      <c r="B55" s="192" t="s">
        <v>240</v>
      </c>
      <c r="C55" s="193"/>
      <c r="D55" s="193"/>
      <c r="E55" s="193"/>
      <c r="F55" s="107"/>
      <c r="G55" s="107"/>
      <c r="H55" s="107"/>
      <c r="I55" s="108"/>
      <c r="J55" s="51"/>
      <c r="K55" s="51"/>
      <c r="L55" s="51"/>
    </row>
    <row r="56" spans="1:12" ht="12.75">
      <c r="A56" s="104"/>
      <c r="B56" s="194" t="s">
        <v>283</v>
      </c>
      <c r="C56" s="195"/>
      <c r="D56" s="195"/>
      <c r="E56" s="195"/>
      <c r="F56" s="195"/>
      <c r="G56" s="195"/>
      <c r="H56" s="195"/>
      <c r="I56" s="196"/>
      <c r="J56" s="51"/>
      <c r="K56" s="51"/>
      <c r="L56" s="51"/>
    </row>
    <row r="57" spans="1:12" ht="12.75">
      <c r="A57" s="104"/>
      <c r="B57" s="112" t="s">
        <v>284</v>
      </c>
      <c r="C57" s="110"/>
      <c r="D57" s="110"/>
      <c r="E57" s="110"/>
      <c r="F57" s="110"/>
      <c r="G57" s="110"/>
      <c r="H57" s="110"/>
      <c r="I57" s="111"/>
      <c r="J57" s="51"/>
      <c r="K57" s="51"/>
      <c r="L57" s="51"/>
    </row>
    <row r="58" spans="1:12" ht="12.75">
      <c r="A58" s="104"/>
      <c r="B58" s="194" t="s">
        <v>271</v>
      </c>
      <c r="C58" s="195"/>
      <c r="D58" s="195"/>
      <c r="E58" s="195"/>
      <c r="F58" s="195"/>
      <c r="G58" s="195"/>
      <c r="H58" s="195"/>
      <c r="I58" s="196"/>
      <c r="J58" s="51"/>
      <c r="K58" s="51"/>
      <c r="L58" s="51"/>
    </row>
    <row r="59" spans="1:12" ht="12.75">
      <c r="A59" s="104"/>
      <c r="B59" s="113"/>
      <c r="C59" s="113"/>
      <c r="D59" s="113"/>
      <c r="E59" s="113"/>
      <c r="F59" s="113"/>
      <c r="G59" s="113"/>
      <c r="H59" s="113"/>
      <c r="I59" s="114"/>
      <c r="J59" s="51"/>
      <c r="K59" s="51"/>
      <c r="L59" s="51"/>
    </row>
    <row r="60" spans="1:12" ht="12.75">
      <c r="A60" s="104"/>
      <c r="B60" s="109"/>
      <c r="C60" s="110"/>
      <c r="D60" s="110"/>
      <c r="E60" s="110"/>
      <c r="F60" s="110"/>
      <c r="G60" s="110"/>
      <c r="H60" s="110"/>
      <c r="I60" s="111"/>
      <c r="J60" s="51"/>
      <c r="K60" s="51"/>
      <c r="L60" s="51"/>
    </row>
    <row r="61" spans="1:12" ht="13.5" thickBot="1">
      <c r="A61" s="115" t="s">
        <v>241</v>
      </c>
      <c r="B61" s="60"/>
      <c r="C61" s="60"/>
      <c r="D61" s="60"/>
      <c r="E61" s="60"/>
      <c r="F61" s="60"/>
      <c r="G61" s="116"/>
      <c r="H61" s="117"/>
      <c r="I61" s="118"/>
      <c r="J61" s="51"/>
      <c r="K61" s="51"/>
      <c r="L61" s="51"/>
    </row>
    <row r="62" spans="1:12" ht="12.75">
      <c r="A62" s="59"/>
      <c r="B62" s="60"/>
      <c r="C62" s="60"/>
      <c r="D62" s="60"/>
      <c r="E62" s="73" t="s">
        <v>242</v>
      </c>
      <c r="F62" s="83"/>
      <c r="G62" s="183" t="s">
        <v>243</v>
      </c>
      <c r="H62" s="184"/>
      <c r="I62" s="185"/>
      <c r="J62" s="51"/>
      <c r="K62" s="51"/>
      <c r="L62" s="51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51"/>
      <c r="K63" s="51"/>
      <c r="L63" s="51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uprava@jadran-crikvenica.hr"/>
    <hyperlink ref="C20" r:id="rId2" display="www.jadran-crikvenica.hr"/>
    <hyperlink ref="C50" r:id="rId3" display="financije@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S78" sqref="S78"/>
    </sheetView>
  </sheetViews>
  <sheetFormatPr defaultColWidth="9.140625" defaultRowHeight="12.75"/>
  <cols>
    <col min="1" max="9" width="9.140625" style="16" customWidth="1"/>
    <col min="10" max="10" width="15.8515625" style="16" bestFit="1" customWidth="1"/>
    <col min="11" max="11" width="13.7109375" style="16" customWidth="1"/>
    <col min="12" max="16384" width="9.140625" style="16" customWidth="1"/>
  </cols>
  <sheetData>
    <row r="1" spans="1:11" ht="12.7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305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299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1">
      <c r="A4" s="209" t="s">
        <v>50</v>
      </c>
      <c r="B4" s="210"/>
      <c r="C4" s="210"/>
      <c r="D4" s="210"/>
      <c r="E4" s="210"/>
      <c r="F4" s="210"/>
      <c r="G4" s="210"/>
      <c r="H4" s="211"/>
      <c r="I4" s="21" t="s">
        <v>244</v>
      </c>
      <c r="J4" s="22" t="s">
        <v>280</v>
      </c>
      <c r="K4" s="23" t="s">
        <v>281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20">
        <v>2</v>
      </c>
      <c r="J5" s="19">
        <v>3</v>
      </c>
      <c r="K5" s="19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2.75">
      <c r="A7" s="215" t="s">
        <v>51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8</v>
      </c>
      <c r="B8" s="219"/>
      <c r="C8" s="219"/>
      <c r="D8" s="219"/>
      <c r="E8" s="219"/>
      <c r="F8" s="219"/>
      <c r="G8" s="219"/>
      <c r="H8" s="220"/>
      <c r="I8" s="1">
        <v>2</v>
      </c>
      <c r="J8" s="44">
        <f>+J9+J16+J26+J35+J39</f>
        <v>629821930</v>
      </c>
      <c r="K8" s="44">
        <f>+K9+K16+K26+K35+K39</f>
        <v>625377799</v>
      </c>
    </row>
    <row r="9" spans="1:11" ht="12.75">
      <c r="A9" s="221" t="s">
        <v>171</v>
      </c>
      <c r="B9" s="222"/>
      <c r="C9" s="222"/>
      <c r="D9" s="222"/>
      <c r="E9" s="222"/>
      <c r="F9" s="222"/>
      <c r="G9" s="222"/>
      <c r="H9" s="223"/>
      <c r="I9" s="1">
        <v>3</v>
      </c>
      <c r="J9" s="17">
        <f>+J11+J14</f>
        <v>265876</v>
      </c>
      <c r="K9" s="17">
        <f>+K11+K14</f>
        <v>208275</v>
      </c>
    </row>
    <row r="10" spans="1:11" ht="12.75">
      <c r="A10" s="221" t="s">
        <v>99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9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256491</v>
      </c>
      <c r="K11" s="7">
        <v>208275</v>
      </c>
    </row>
    <row r="12" spans="1:11" ht="12.75">
      <c r="A12" s="221" t="s">
        <v>100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174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175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9385</v>
      </c>
      <c r="K14" s="7">
        <v>0</v>
      </c>
    </row>
    <row r="15" spans="1:11" ht="12.75">
      <c r="A15" s="221" t="s">
        <v>176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172</v>
      </c>
      <c r="B16" s="222"/>
      <c r="C16" s="222"/>
      <c r="D16" s="222"/>
      <c r="E16" s="222"/>
      <c r="F16" s="222"/>
      <c r="G16" s="222"/>
      <c r="H16" s="223"/>
      <c r="I16" s="1">
        <v>10</v>
      </c>
      <c r="J16" s="44">
        <f>+J17+J18+J19+J20+J23</f>
        <v>626009343</v>
      </c>
      <c r="K16" s="44">
        <f>+K17+K18+K19+K20+K23</f>
        <v>622988015</v>
      </c>
    </row>
    <row r="17" spans="1:11" ht="12.75">
      <c r="A17" s="221" t="s">
        <v>177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298461517</v>
      </c>
      <c r="K17" s="7">
        <v>298373064</v>
      </c>
    </row>
    <row r="18" spans="1:11" ht="12.75">
      <c r="A18" s="221" t="s">
        <v>213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262221725</v>
      </c>
      <c r="K18" s="7">
        <v>295155340</v>
      </c>
    </row>
    <row r="19" spans="1:11" ht="12.75">
      <c r="A19" s="221" t="s">
        <v>178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18212467</v>
      </c>
      <c r="K19" s="7">
        <v>29109294</v>
      </c>
    </row>
    <row r="20" spans="1:11" ht="12.75">
      <c r="A20" s="221" t="s">
        <v>21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/>
      <c r="K20" s="7"/>
    </row>
    <row r="21" spans="1:11" ht="12.75">
      <c r="A21" s="221" t="s">
        <v>22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63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64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47113634</v>
      </c>
      <c r="K23" s="7">
        <v>350317</v>
      </c>
    </row>
    <row r="24" spans="1:11" ht="12.75">
      <c r="A24" s="221" t="s">
        <v>65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/>
      <c r="K24" s="7"/>
    </row>
    <row r="25" spans="1:11" ht="12.75">
      <c r="A25" s="221" t="s">
        <v>66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159</v>
      </c>
      <c r="B26" s="222"/>
      <c r="C26" s="222"/>
      <c r="D26" s="222"/>
      <c r="E26" s="222"/>
      <c r="F26" s="222"/>
      <c r="G26" s="222"/>
      <c r="H26" s="223"/>
      <c r="I26" s="1">
        <v>20</v>
      </c>
      <c r="J26" s="44">
        <v>3212240</v>
      </c>
      <c r="K26" s="44">
        <f>+K33</f>
        <v>1847038</v>
      </c>
    </row>
    <row r="27" spans="1:11" ht="12.75">
      <c r="A27" s="221" t="s">
        <v>67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68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69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74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75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76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/>
      <c r="K32" s="7"/>
    </row>
    <row r="33" spans="1:11" ht="12.75">
      <c r="A33" s="221" t="s">
        <v>70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3212240</v>
      </c>
      <c r="K33" s="7">
        <v>1847038</v>
      </c>
    </row>
    <row r="34" spans="1:11" ht="12.75">
      <c r="A34" s="221" t="s">
        <v>152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153</v>
      </c>
      <c r="B35" s="222"/>
      <c r="C35" s="222"/>
      <c r="D35" s="222"/>
      <c r="E35" s="222"/>
      <c r="F35" s="222"/>
      <c r="G35" s="222"/>
      <c r="H35" s="223"/>
      <c r="I35" s="1">
        <v>29</v>
      </c>
      <c r="J35" s="17">
        <v>0</v>
      </c>
      <c r="K35" s="17">
        <v>0</v>
      </c>
    </row>
    <row r="36" spans="1:11" ht="12.75">
      <c r="A36" s="221" t="s">
        <v>71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72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73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154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334471</v>
      </c>
      <c r="K39" s="7">
        <v>334471</v>
      </c>
    </row>
    <row r="40" spans="1:11" ht="12.75">
      <c r="A40" s="218" t="s">
        <v>206</v>
      </c>
      <c r="B40" s="219"/>
      <c r="C40" s="219"/>
      <c r="D40" s="219"/>
      <c r="E40" s="219"/>
      <c r="F40" s="219"/>
      <c r="G40" s="219"/>
      <c r="H40" s="220"/>
      <c r="I40" s="1">
        <v>34</v>
      </c>
      <c r="J40" s="44">
        <f>+J41+J49+J56+J64</f>
        <v>19985782</v>
      </c>
      <c r="K40" s="44">
        <f>+K41+K49+K56+K64</f>
        <v>21301758</v>
      </c>
    </row>
    <row r="41" spans="1:11" ht="12.75">
      <c r="A41" s="221" t="s">
        <v>91</v>
      </c>
      <c r="B41" s="222"/>
      <c r="C41" s="222"/>
      <c r="D41" s="222"/>
      <c r="E41" s="222"/>
      <c r="F41" s="222"/>
      <c r="G41" s="222"/>
      <c r="H41" s="223"/>
      <c r="I41" s="1">
        <v>35</v>
      </c>
      <c r="J41" s="17">
        <f>+J42+J45</f>
        <v>681440</v>
      </c>
      <c r="K41" s="17">
        <f>+K42+K45</f>
        <v>668695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671962</v>
      </c>
      <c r="K42" s="7">
        <v>645229</v>
      </c>
    </row>
    <row r="43" spans="1:11" ht="12.75">
      <c r="A43" s="221" t="s">
        <v>104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77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78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9478</v>
      </c>
      <c r="K45" s="7">
        <v>23466</v>
      </c>
    </row>
    <row r="46" spans="1:11" ht="12.75">
      <c r="A46" s="221" t="s">
        <v>79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81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1">
        <v>43</v>
      </c>
      <c r="J49" s="44">
        <f>+J51+J53+J54+J55</f>
        <v>7649906</v>
      </c>
      <c r="K49" s="44">
        <f>+K51+K53+K54+K55</f>
        <v>8224876</v>
      </c>
    </row>
    <row r="50" spans="1:11" ht="12.75">
      <c r="A50" s="221" t="s">
        <v>166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167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5916467</v>
      </c>
      <c r="K51" s="7">
        <v>7195303</v>
      </c>
    </row>
    <row r="52" spans="1:11" ht="12.75">
      <c r="A52" s="221" t="s">
        <v>168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169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122725</v>
      </c>
      <c r="K53" s="7">
        <v>83398</v>
      </c>
    </row>
    <row r="54" spans="1:11" ht="12.75">
      <c r="A54" s="221" t="s">
        <v>5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232757</v>
      </c>
      <c r="K54" s="7">
        <v>356142</v>
      </c>
    </row>
    <row r="55" spans="1:11" ht="12.75">
      <c r="A55" s="221" t="s">
        <v>6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1377957</v>
      </c>
      <c r="K55" s="7">
        <v>590033</v>
      </c>
    </row>
    <row r="56" spans="1:11" ht="12.75">
      <c r="A56" s="221" t="s">
        <v>93</v>
      </c>
      <c r="B56" s="222"/>
      <c r="C56" s="222"/>
      <c r="D56" s="222"/>
      <c r="E56" s="222"/>
      <c r="F56" s="222"/>
      <c r="G56" s="222"/>
      <c r="H56" s="223"/>
      <c r="I56" s="1">
        <v>50</v>
      </c>
      <c r="J56" s="44">
        <f>+J62</f>
        <v>224941</v>
      </c>
      <c r="K56" s="44">
        <f>+K62</f>
        <v>66100</v>
      </c>
    </row>
    <row r="57" spans="1:11" ht="12.75">
      <c r="A57" s="221" t="s">
        <v>67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68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3" ht="12.75">
      <c r="A59" s="221" t="s">
        <v>208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  <c r="M59" s="48"/>
    </row>
    <row r="60" spans="1:11" ht="12.75">
      <c r="A60" s="221" t="s">
        <v>74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3" ht="12.75">
      <c r="A61" s="221" t="s">
        <v>75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  <c r="M61" s="48"/>
    </row>
    <row r="62" spans="1:11" ht="12.75">
      <c r="A62" s="221" t="s">
        <v>76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224941</v>
      </c>
      <c r="K62" s="7">
        <v>66100</v>
      </c>
    </row>
    <row r="63" spans="1:11" ht="12.75">
      <c r="A63" s="221" t="s">
        <v>40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173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11429495</v>
      </c>
      <c r="K64" s="7">
        <v>12342087</v>
      </c>
    </row>
    <row r="65" spans="1:13" ht="12.75">
      <c r="A65" s="218" t="s">
        <v>47</v>
      </c>
      <c r="B65" s="219"/>
      <c r="C65" s="219"/>
      <c r="D65" s="219"/>
      <c r="E65" s="219"/>
      <c r="F65" s="219"/>
      <c r="G65" s="219"/>
      <c r="H65" s="220"/>
      <c r="I65" s="1">
        <v>59</v>
      </c>
      <c r="J65" s="43">
        <v>1029162</v>
      </c>
      <c r="K65" s="43">
        <v>1501413</v>
      </c>
      <c r="M65" s="48"/>
    </row>
    <row r="66" spans="1:11" ht="12.75">
      <c r="A66" s="218" t="s">
        <v>207</v>
      </c>
      <c r="B66" s="219"/>
      <c r="C66" s="219"/>
      <c r="D66" s="219"/>
      <c r="E66" s="219"/>
      <c r="F66" s="219"/>
      <c r="G66" s="219"/>
      <c r="H66" s="220"/>
      <c r="I66" s="1">
        <v>60</v>
      </c>
      <c r="J66" s="44">
        <f>+J7+J8+J40+J65</f>
        <v>650836874</v>
      </c>
      <c r="K66" s="44">
        <f>+K7+K8+K40+K65</f>
        <v>648180970</v>
      </c>
    </row>
    <row r="67" spans="1:11" ht="12.75">
      <c r="A67" s="224" t="s">
        <v>82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27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>
      <c r="A69" s="215" t="s">
        <v>160</v>
      </c>
      <c r="B69" s="216"/>
      <c r="C69" s="216"/>
      <c r="D69" s="216"/>
      <c r="E69" s="216"/>
      <c r="F69" s="216"/>
      <c r="G69" s="216"/>
      <c r="H69" s="217"/>
      <c r="I69" s="3">
        <v>62</v>
      </c>
      <c r="J69" s="41">
        <f>+J70+J71+J79+J82</f>
        <v>537625281</v>
      </c>
      <c r="K69" s="41">
        <f>+K70+K71+K80+K83+K78</f>
        <v>533093896</v>
      </c>
    </row>
    <row r="70" spans="1:11" ht="12.75">
      <c r="A70" s="221" t="s">
        <v>117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491316690</v>
      </c>
      <c r="K70" s="7">
        <v>282507090</v>
      </c>
    </row>
    <row r="71" spans="1:11" ht="12.75">
      <c r="A71" s="221" t="s">
        <v>118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25401322</v>
      </c>
      <c r="K71" s="7">
        <v>25401322</v>
      </c>
    </row>
    <row r="72" spans="1:11" ht="12.75">
      <c r="A72" s="221" t="s">
        <v>119</v>
      </c>
      <c r="B72" s="222"/>
      <c r="C72" s="222"/>
      <c r="D72" s="222"/>
      <c r="E72" s="222"/>
      <c r="F72" s="222"/>
      <c r="G72" s="222"/>
      <c r="H72" s="223"/>
      <c r="I72" s="1">
        <v>65</v>
      </c>
      <c r="J72" s="17">
        <v>0</v>
      </c>
      <c r="K72" s="17">
        <v>0</v>
      </c>
    </row>
    <row r="73" spans="1:11" ht="12.75">
      <c r="A73" s="221" t="s">
        <v>120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121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109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110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111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112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>
        <v>208809600</v>
      </c>
    </row>
    <row r="79" spans="1:11" ht="12.75">
      <c r="A79" s="221" t="s">
        <v>204</v>
      </c>
      <c r="B79" s="222"/>
      <c r="C79" s="222"/>
      <c r="D79" s="222"/>
      <c r="E79" s="222"/>
      <c r="F79" s="222"/>
      <c r="G79" s="222"/>
      <c r="H79" s="223"/>
      <c r="I79" s="1">
        <v>72</v>
      </c>
      <c r="J79" s="44">
        <f>+J80</f>
        <v>11586151</v>
      </c>
      <c r="K79" s="44">
        <f>+K80</f>
        <v>3718510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11586151</v>
      </c>
      <c r="K80" s="7">
        <v>3718510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1" t="s">
        <v>205</v>
      </c>
      <c r="B82" s="222"/>
      <c r="C82" s="222"/>
      <c r="D82" s="222"/>
      <c r="E82" s="222"/>
      <c r="F82" s="222"/>
      <c r="G82" s="222"/>
      <c r="H82" s="223"/>
      <c r="I82" s="1">
        <v>75</v>
      </c>
      <c r="J82" s="44">
        <v>9321118</v>
      </c>
      <c r="K82" s="44">
        <v>12657374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9321118</v>
      </c>
      <c r="K83" s="7">
        <v>12657374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130"/>
    </row>
    <row r="85" spans="1:11" ht="12.75">
      <c r="A85" s="221" t="s">
        <v>142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18" t="s">
        <v>13</v>
      </c>
      <c r="B86" s="219"/>
      <c r="C86" s="219"/>
      <c r="D86" s="219"/>
      <c r="E86" s="219"/>
      <c r="F86" s="219"/>
      <c r="G86" s="219"/>
      <c r="H86" s="220"/>
      <c r="I86" s="1">
        <v>79</v>
      </c>
      <c r="J86" s="44">
        <f>+J87+J89</f>
        <v>839413</v>
      </c>
      <c r="K86" s="44">
        <f>+K87+K89</f>
        <v>885032</v>
      </c>
    </row>
    <row r="87" spans="1:11" ht="12.75">
      <c r="A87" s="221" t="s">
        <v>105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392923</v>
      </c>
      <c r="K87" s="7">
        <v>438542</v>
      </c>
    </row>
    <row r="88" spans="1:11" ht="12.75">
      <c r="A88" s="221" t="s">
        <v>106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107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446490</v>
      </c>
      <c r="K89" s="7">
        <v>446490</v>
      </c>
    </row>
    <row r="90" spans="1:11" ht="12.75">
      <c r="A90" s="218" t="s">
        <v>14</v>
      </c>
      <c r="B90" s="219"/>
      <c r="C90" s="219"/>
      <c r="D90" s="219"/>
      <c r="E90" s="219"/>
      <c r="F90" s="219"/>
      <c r="G90" s="219"/>
      <c r="H90" s="220"/>
      <c r="I90" s="1">
        <v>83</v>
      </c>
      <c r="J90" s="44">
        <f>+J93+J98</f>
        <v>95496587</v>
      </c>
      <c r="K90" s="44">
        <f>+K93+K98</f>
        <v>91799005</v>
      </c>
    </row>
    <row r="91" spans="1:11" ht="12.75">
      <c r="A91" s="221" t="s">
        <v>108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209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85754629</v>
      </c>
      <c r="K93" s="7">
        <v>84126272</v>
      </c>
    </row>
    <row r="94" spans="1:11" ht="12.75">
      <c r="A94" s="221" t="s">
        <v>210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211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212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85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83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9741958</v>
      </c>
      <c r="K98" s="7">
        <v>7672733</v>
      </c>
    </row>
    <row r="99" spans="1:11" ht="12.75">
      <c r="A99" s="221" t="s">
        <v>84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18" t="s">
        <v>15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44">
        <f>+J101+J102+J103+J104+J105+J106+J107+J108+J109+J110+J111+J112</f>
        <v>15944061</v>
      </c>
      <c r="K100" s="44">
        <f>+K101+K102+K103+K104+K105+K106+K107+K108+K109+K110+K111+K112</f>
        <v>21475959</v>
      </c>
    </row>
    <row r="101" spans="1:11" ht="12.75">
      <c r="A101" s="221" t="s">
        <v>108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209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466761</v>
      </c>
      <c r="K102" s="7">
        <v>495946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657126</v>
      </c>
      <c r="K103" s="7">
        <v>2241541</v>
      </c>
    </row>
    <row r="104" spans="1:11" ht="12.75">
      <c r="A104" s="221" t="s">
        <v>210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1206450</v>
      </c>
      <c r="K104" s="7">
        <v>1499112</v>
      </c>
    </row>
    <row r="105" spans="1:11" ht="12.75">
      <c r="A105" s="221" t="s">
        <v>211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9167743</v>
      </c>
      <c r="K105" s="7">
        <v>12655821</v>
      </c>
    </row>
    <row r="106" spans="1:11" ht="12.75">
      <c r="A106" s="221" t="s">
        <v>212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85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86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2166615</v>
      </c>
      <c r="K108" s="7">
        <v>2008619</v>
      </c>
    </row>
    <row r="109" spans="1:11" ht="12.75">
      <c r="A109" s="221" t="s">
        <v>87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1922155</v>
      </c>
      <c r="K109" s="7">
        <v>2306981</v>
      </c>
    </row>
    <row r="110" spans="1:11" ht="12.75">
      <c r="A110" s="221" t="s">
        <v>90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88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89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357211</v>
      </c>
      <c r="K112" s="7">
        <v>267939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43">
        <v>931532</v>
      </c>
      <c r="K113" s="43">
        <v>927078</v>
      </c>
    </row>
    <row r="114" spans="1:11" ht="12.75">
      <c r="A114" s="218" t="s">
        <v>19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44">
        <f>+J69+J86+J90+J100+J113</f>
        <v>650836874</v>
      </c>
      <c r="K114" s="44">
        <f>+K69+K86+K90+K100+K113</f>
        <v>648180970</v>
      </c>
    </row>
    <row r="115" spans="1:11" ht="12.75">
      <c r="A115" s="239" t="s">
        <v>48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/>
      <c r="K115" s="46"/>
    </row>
    <row r="116" spans="1:11" ht="12.75">
      <c r="A116" s="227" t="s">
        <v>272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3"/>
    </row>
    <row r="117" spans="1:11" ht="12.75">
      <c r="A117" s="215" t="s">
        <v>155</v>
      </c>
      <c r="B117" s="216"/>
      <c r="C117" s="216"/>
      <c r="D117" s="216"/>
      <c r="E117" s="216"/>
      <c r="F117" s="216"/>
      <c r="G117" s="216"/>
      <c r="H117" s="216"/>
      <c r="I117" s="244"/>
      <c r="J117" s="244"/>
      <c r="K117" s="244"/>
    </row>
    <row r="118" spans="1:11" ht="12.75">
      <c r="A118" s="221" t="s">
        <v>3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32" t="s">
        <v>4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273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="110" zoomScaleNormal="110" zoomScaleSheetLayoutView="100" zoomScalePageLayoutView="0" workbookViewId="0" topLeftCell="A16">
      <selection activeCell="R43" sqref="R43"/>
    </sheetView>
  </sheetViews>
  <sheetFormatPr defaultColWidth="9.140625" defaultRowHeight="12.75"/>
  <cols>
    <col min="1" max="9" width="9.140625" style="16" customWidth="1"/>
    <col min="10" max="10" width="11.00390625" style="16" customWidth="1"/>
    <col min="11" max="11" width="10.7109375" style="16" customWidth="1"/>
    <col min="12" max="12" width="10.8515625" style="16" bestFit="1" customWidth="1"/>
    <col min="13" max="13" width="11.00390625" style="16" customWidth="1"/>
    <col min="14" max="15" width="9.140625" style="16" customWidth="1"/>
    <col min="16" max="16" width="12.28125" style="16" customWidth="1"/>
    <col min="17" max="18" width="8.7109375" style="16" customWidth="1"/>
    <col min="19" max="16384" width="9.140625" style="16" customWidth="1"/>
  </cols>
  <sheetData>
    <row r="1" spans="1:13" ht="12.7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9" t="s">
        <v>304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62" t="s">
        <v>299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1.75">
      <c r="A4" s="261" t="s">
        <v>50</v>
      </c>
      <c r="B4" s="261"/>
      <c r="C4" s="261"/>
      <c r="D4" s="261"/>
      <c r="E4" s="261"/>
      <c r="F4" s="261"/>
      <c r="G4" s="261"/>
      <c r="H4" s="261"/>
      <c r="I4" s="21" t="s">
        <v>245</v>
      </c>
      <c r="J4" s="245" t="s">
        <v>280</v>
      </c>
      <c r="K4" s="245"/>
      <c r="L4" s="245" t="s">
        <v>281</v>
      </c>
      <c r="M4" s="245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21"/>
      <c r="J5" s="23" t="s">
        <v>276</v>
      </c>
      <c r="K5" s="23" t="s">
        <v>277</v>
      </c>
      <c r="L5" s="23" t="s">
        <v>276</v>
      </c>
      <c r="M5" s="23" t="s">
        <v>277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26">
        <v>2</v>
      </c>
      <c r="J6" s="23">
        <v>3</v>
      </c>
      <c r="K6" s="23">
        <v>4</v>
      </c>
      <c r="L6" s="23">
        <v>5</v>
      </c>
      <c r="M6" s="23">
        <v>6</v>
      </c>
    </row>
    <row r="7" spans="1:13" ht="12.75">
      <c r="A7" s="215" t="s">
        <v>20</v>
      </c>
      <c r="B7" s="216"/>
      <c r="C7" s="216"/>
      <c r="D7" s="216"/>
      <c r="E7" s="216"/>
      <c r="F7" s="216"/>
      <c r="G7" s="216"/>
      <c r="H7" s="217"/>
      <c r="I7" s="3">
        <v>111</v>
      </c>
      <c r="J7" s="41">
        <f>+J8+J9</f>
        <v>76752489</v>
      </c>
      <c r="K7" s="41">
        <f>+K8+K9</f>
        <v>53421729.330000006</v>
      </c>
      <c r="L7" s="41">
        <f>+L8+L9</f>
        <v>83129031</v>
      </c>
      <c r="M7" s="41">
        <f>+M8+M9</f>
        <v>56790844.95</v>
      </c>
    </row>
    <row r="8" spans="1:16" ht="12.75">
      <c r="A8" s="218" t="s">
        <v>126</v>
      </c>
      <c r="B8" s="219"/>
      <c r="C8" s="219"/>
      <c r="D8" s="219"/>
      <c r="E8" s="219"/>
      <c r="F8" s="219"/>
      <c r="G8" s="219"/>
      <c r="H8" s="220"/>
      <c r="I8" s="1">
        <v>112</v>
      </c>
      <c r="J8" s="131">
        <v>73747844</v>
      </c>
      <c r="K8" s="131">
        <v>52509145.2</v>
      </c>
      <c r="L8" s="7">
        <v>80545416</v>
      </c>
      <c r="M8" s="7">
        <v>55791547</v>
      </c>
      <c r="P8" s="48"/>
    </row>
    <row r="9" spans="1:16" ht="12.75">
      <c r="A9" s="218" t="s">
        <v>94</v>
      </c>
      <c r="B9" s="219"/>
      <c r="C9" s="219"/>
      <c r="D9" s="219"/>
      <c r="E9" s="219"/>
      <c r="F9" s="219"/>
      <c r="G9" s="219"/>
      <c r="H9" s="220"/>
      <c r="I9" s="1">
        <v>113</v>
      </c>
      <c r="J9" s="131">
        <v>3004645</v>
      </c>
      <c r="K9" s="131">
        <f>912622.63-38.5</f>
        <v>912584.13</v>
      </c>
      <c r="L9" s="7">
        <v>2583615</v>
      </c>
      <c r="M9" s="7">
        <f>8402.08+990895.87</f>
        <v>999297.95</v>
      </c>
      <c r="P9" s="133"/>
    </row>
    <row r="10" spans="1:16" ht="12.75">
      <c r="A10" s="218" t="s">
        <v>7</v>
      </c>
      <c r="B10" s="219"/>
      <c r="C10" s="219"/>
      <c r="D10" s="219"/>
      <c r="E10" s="219"/>
      <c r="F10" s="219"/>
      <c r="G10" s="219"/>
      <c r="H10" s="220"/>
      <c r="I10" s="1">
        <v>114</v>
      </c>
      <c r="J10" s="44">
        <f>+J11+J12+J16+J21+J20+J22+J25+J26</f>
        <v>66951627</v>
      </c>
      <c r="K10" s="44">
        <f>+K11+K12+K16+K21+K20+K22+K25+K26</f>
        <v>33316788.72</v>
      </c>
      <c r="L10" s="44">
        <f>+L11+L12+L16+L20+L21+L22+L25+L26</f>
        <v>69526666</v>
      </c>
      <c r="M10" s="44">
        <f>+M11+M12+M16+M20+M21+M22+M25+M26</f>
        <v>33393928.07</v>
      </c>
      <c r="P10" s="48"/>
    </row>
    <row r="11" spans="1:13" ht="12.75">
      <c r="A11" s="218" t="s">
        <v>95</v>
      </c>
      <c r="B11" s="219"/>
      <c r="C11" s="219"/>
      <c r="D11" s="219"/>
      <c r="E11" s="219"/>
      <c r="F11" s="219"/>
      <c r="G11" s="219"/>
      <c r="H11" s="220"/>
      <c r="I11" s="1">
        <v>115</v>
      </c>
      <c r="J11" s="42"/>
      <c r="K11" s="43"/>
      <c r="L11" s="43"/>
      <c r="M11" s="43"/>
    </row>
    <row r="12" spans="1:16" ht="12.75">
      <c r="A12" s="218" t="s">
        <v>16</v>
      </c>
      <c r="B12" s="219"/>
      <c r="C12" s="219"/>
      <c r="D12" s="219"/>
      <c r="E12" s="219"/>
      <c r="F12" s="219"/>
      <c r="G12" s="219"/>
      <c r="H12" s="220"/>
      <c r="I12" s="1">
        <v>116</v>
      </c>
      <c r="J12" s="44">
        <f>+J13+J14+J15</f>
        <v>34320658</v>
      </c>
      <c r="K12" s="44">
        <f>+K13+K14+K15</f>
        <v>19324352.72</v>
      </c>
      <c r="L12" s="44">
        <f>+L13+L14+L15</f>
        <v>32107977</v>
      </c>
      <c r="M12" s="44">
        <f>+M13+M14+M15</f>
        <v>18247716.07</v>
      </c>
      <c r="P12" s="48"/>
    </row>
    <row r="13" spans="1:16" ht="12.75">
      <c r="A13" s="221" t="s">
        <v>122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17957696</v>
      </c>
      <c r="K13" s="7">
        <v>10628975</v>
      </c>
      <c r="L13" s="7">
        <v>17329522</v>
      </c>
      <c r="M13" s="7">
        <v>9960495</v>
      </c>
      <c r="P13" s="48"/>
    </row>
    <row r="14" spans="1:16" ht="12.75">
      <c r="A14" s="221" t="s">
        <v>123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103231</v>
      </c>
      <c r="K14" s="7">
        <v>76271</v>
      </c>
      <c r="L14" s="7">
        <v>155710</v>
      </c>
      <c r="M14" s="7">
        <v>121963.07</v>
      </c>
      <c r="P14" s="48"/>
    </row>
    <row r="15" spans="1:16" ht="12.75">
      <c r="A15" s="221" t="s">
        <v>52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16259731</v>
      </c>
      <c r="K15" s="7">
        <v>8619106.72</v>
      </c>
      <c r="L15" s="7">
        <v>14622745</v>
      </c>
      <c r="M15" s="7">
        <v>8165258</v>
      </c>
      <c r="P15" s="48"/>
    </row>
    <row r="16" spans="1:13" ht="12.75">
      <c r="A16" s="218" t="s">
        <v>17</v>
      </c>
      <c r="B16" s="219"/>
      <c r="C16" s="219"/>
      <c r="D16" s="219"/>
      <c r="E16" s="219"/>
      <c r="F16" s="219"/>
      <c r="G16" s="219"/>
      <c r="H16" s="220"/>
      <c r="I16" s="1">
        <v>120</v>
      </c>
      <c r="J16" s="44">
        <f>+J17+J18+J19</f>
        <v>20972493</v>
      </c>
      <c r="K16" s="44">
        <f>+K17+K18+K19</f>
        <v>9774614</v>
      </c>
      <c r="L16" s="44">
        <f>+L17+L18+L19</f>
        <v>24239325</v>
      </c>
      <c r="M16" s="44">
        <f>+M17+M18+M19</f>
        <v>10338074</v>
      </c>
    </row>
    <row r="17" spans="1:16" ht="12.75">
      <c r="A17" s="221" t="s">
        <v>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13625304</v>
      </c>
      <c r="K17" s="7">
        <v>6369710</v>
      </c>
      <c r="L17" s="7">
        <v>15629415</v>
      </c>
      <c r="M17" s="7">
        <v>6874982</v>
      </c>
      <c r="P17" s="48"/>
    </row>
    <row r="18" spans="1:13" ht="12.75">
      <c r="A18" s="221" t="s">
        <v>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4469410</v>
      </c>
      <c r="K18" s="7">
        <v>2068048</v>
      </c>
      <c r="L18" s="7">
        <v>5371142</v>
      </c>
      <c r="M18" s="7">
        <v>2112765</v>
      </c>
    </row>
    <row r="19" spans="1:13" ht="12.75">
      <c r="A19" s="221" t="s">
        <v>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2877779</v>
      </c>
      <c r="K19" s="7">
        <v>1336856</v>
      </c>
      <c r="L19" s="7">
        <v>3238768</v>
      </c>
      <c r="M19" s="7">
        <v>1350327</v>
      </c>
    </row>
    <row r="20" spans="1:13" ht="12.75">
      <c r="A20" s="218" t="s">
        <v>96</v>
      </c>
      <c r="B20" s="219"/>
      <c r="C20" s="219"/>
      <c r="D20" s="219"/>
      <c r="E20" s="219"/>
      <c r="F20" s="219"/>
      <c r="G20" s="219"/>
      <c r="H20" s="220"/>
      <c r="I20" s="1">
        <v>124</v>
      </c>
      <c r="J20" s="43">
        <v>6557275</v>
      </c>
      <c r="K20" s="43">
        <v>2212284</v>
      </c>
      <c r="L20" s="43">
        <v>8073080</v>
      </c>
      <c r="M20" s="43">
        <v>2757975</v>
      </c>
    </row>
    <row r="21" spans="1:13" ht="12.75">
      <c r="A21" s="218" t="s">
        <v>97</v>
      </c>
      <c r="B21" s="219"/>
      <c r="C21" s="219"/>
      <c r="D21" s="219"/>
      <c r="E21" s="219"/>
      <c r="F21" s="219"/>
      <c r="G21" s="219"/>
      <c r="H21" s="220"/>
      <c r="I21" s="1">
        <v>125</v>
      </c>
      <c r="J21" s="43">
        <v>4537385</v>
      </c>
      <c r="K21" s="43">
        <v>1993967</v>
      </c>
      <c r="L21" s="43">
        <v>4893104</v>
      </c>
      <c r="M21" s="43">
        <v>2050163</v>
      </c>
    </row>
    <row r="22" spans="1:13" ht="12.75">
      <c r="A22" s="218" t="s">
        <v>18</v>
      </c>
      <c r="B22" s="219"/>
      <c r="C22" s="219"/>
      <c r="D22" s="219"/>
      <c r="E22" s="219"/>
      <c r="F22" s="219"/>
      <c r="G22" s="219"/>
      <c r="H22" s="220"/>
      <c r="I22" s="1">
        <v>126</v>
      </c>
      <c r="J22" s="44">
        <f>+J23+J24</f>
        <v>0</v>
      </c>
      <c r="K22" s="44">
        <f>+K23+K24</f>
        <v>0</v>
      </c>
      <c r="L22" s="44">
        <f>+L23+L24</f>
        <v>0</v>
      </c>
      <c r="M22" s="44">
        <f>+M23+M24</f>
        <v>0</v>
      </c>
    </row>
    <row r="23" spans="1:13" ht="12.75">
      <c r="A23" s="221" t="s">
        <v>113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114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18" t="s">
        <v>98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6" ht="12.75">
      <c r="A26" s="218" t="s">
        <v>41</v>
      </c>
      <c r="B26" s="219"/>
      <c r="C26" s="219"/>
      <c r="D26" s="219"/>
      <c r="E26" s="219"/>
      <c r="F26" s="219"/>
      <c r="G26" s="219"/>
      <c r="H26" s="220"/>
      <c r="I26" s="1">
        <v>130</v>
      </c>
      <c r="J26" s="42">
        <v>563816</v>
      </c>
      <c r="K26" s="43">
        <v>11571</v>
      </c>
      <c r="L26" s="43">
        <v>213180</v>
      </c>
      <c r="M26" s="43">
        <v>0</v>
      </c>
      <c r="P26" s="48"/>
    </row>
    <row r="27" spans="1:16" ht="12.75">
      <c r="A27" s="218" t="s">
        <v>179</v>
      </c>
      <c r="B27" s="219"/>
      <c r="C27" s="219"/>
      <c r="D27" s="219"/>
      <c r="E27" s="219"/>
      <c r="F27" s="219"/>
      <c r="G27" s="219"/>
      <c r="H27" s="220"/>
      <c r="I27" s="1">
        <v>131</v>
      </c>
      <c r="J27" s="44">
        <f>+J29+J32</f>
        <v>1209225</v>
      </c>
      <c r="K27" s="44">
        <f>+K29+K32</f>
        <v>251825</v>
      </c>
      <c r="L27" s="44">
        <f>+L29+L32</f>
        <v>1676723</v>
      </c>
      <c r="M27" s="44">
        <f>+M29+M32</f>
        <v>172452.16</v>
      </c>
      <c r="P27" s="48"/>
    </row>
    <row r="28" spans="1:16" ht="21.75" customHeight="1">
      <c r="A28" s="218" t="s">
        <v>193</v>
      </c>
      <c r="B28" s="219"/>
      <c r="C28" s="219"/>
      <c r="D28" s="219"/>
      <c r="E28" s="219"/>
      <c r="F28" s="219"/>
      <c r="G28" s="219"/>
      <c r="H28" s="220"/>
      <c r="I28" s="1">
        <v>132</v>
      </c>
      <c r="J28" s="43"/>
      <c r="K28" s="43"/>
      <c r="L28" s="43"/>
      <c r="M28" s="43"/>
      <c r="P28" s="48"/>
    </row>
    <row r="29" spans="1:14" ht="21.75" customHeight="1">
      <c r="A29" s="218" t="s">
        <v>129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1209225</v>
      </c>
      <c r="K29" s="7">
        <v>251825</v>
      </c>
      <c r="L29" s="7">
        <v>1676723</v>
      </c>
      <c r="M29" s="7">
        <v>172452.16</v>
      </c>
      <c r="N29" s="125"/>
    </row>
    <row r="30" spans="1:13" ht="12.75">
      <c r="A30" s="218" t="s">
        <v>115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189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116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/>
      <c r="M32" s="7"/>
    </row>
    <row r="33" spans="1:13" ht="12.75">
      <c r="A33" s="218" t="s">
        <v>180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44">
        <f>+J35</f>
        <v>1688969</v>
      </c>
      <c r="K33" s="44">
        <f>+K35</f>
        <v>668902</v>
      </c>
      <c r="L33" s="44">
        <f>+L35</f>
        <v>2621714</v>
      </c>
      <c r="M33" s="44">
        <f>+M35</f>
        <v>1205078</v>
      </c>
    </row>
    <row r="34" spans="1:13" ht="12.75">
      <c r="A34" s="218" t="s">
        <v>57</v>
      </c>
      <c r="B34" s="219"/>
      <c r="C34" s="219"/>
      <c r="D34" s="219"/>
      <c r="E34" s="219"/>
      <c r="F34" s="219"/>
      <c r="G34" s="219"/>
      <c r="H34" s="220"/>
      <c r="I34" s="1">
        <v>138</v>
      </c>
      <c r="J34" s="43"/>
      <c r="K34" s="43"/>
      <c r="L34" s="43"/>
      <c r="M34" s="43"/>
    </row>
    <row r="35" spans="1:13" ht="24" customHeight="1">
      <c r="A35" s="218" t="s">
        <v>56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1688969</v>
      </c>
      <c r="K35" s="7">
        <v>668902</v>
      </c>
      <c r="L35" s="7">
        <v>2621714</v>
      </c>
      <c r="M35" s="7">
        <v>1205078</v>
      </c>
    </row>
    <row r="36" spans="1:13" ht="12.75">
      <c r="A36" s="218" t="s">
        <v>190</v>
      </c>
      <c r="B36" s="219"/>
      <c r="C36" s="219"/>
      <c r="D36" s="219"/>
      <c r="E36" s="219"/>
      <c r="F36" s="219"/>
      <c r="G36" s="219"/>
      <c r="H36" s="220"/>
      <c r="I36" s="1">
        <v>140</v>
      </c>
      <c r="J36" s="43"/>
      <c r="K36" s="43"/>
      <c r="L36" s="43"/>
      <c r="M36" s="43"/>
    </row>
    <row r="37" spans="1:13" ht="12.75">
      <c r="A37" s="218" t="s">
        <v>58</v>
      </c>
      <c r="B37" s="219"/>
      <c r="C37" s="219"/>
      <c r="D37" s="219"/>
      <c r="E37" s="219"/>
      <c r="F37" s="219"/>
      <c r="G37" s="219"/>
      <c r="H37" s="220"/>
      <c r="I37" s="1">
        <v>141</v>
      </c>
      <c r="J37" s="43"/>
      <c r="K37" s="43"/>
      <c r="L37" s="43"/>
      <c r="M37" s="43"/>
    </row>
    <row r="38" spans="1:13" ht="12.75">
      <c r="A38" s="218" t="s">
        <v>164</v>
      </c>
      <c r="B38" s="219"/>
      <c r="C38" s="219"/>
      <c r="D38" s="219"/>
      <c r="E38" s="219"/>
      <c r="F38" s="219"/>
      <c r="G38" s="219"/>
      <c r="H38" s="220"/>
      <c r="I38" s="1">
        <v>142</v>
      </c>
      <c r="J38" s="43"/>
      <c r="K38" s="43"/>
      <c r="L38" s="43"/>
      <c r="M38" s="43"/>
    </row>
    <row r="39" spans="1:13" ht="12.75">
      <c r="A39" s="218" t="s">
        <v>165</v>
      </c>
      <c r="B39" s="219"/>
      <c r="C39" s="219"/>
      <c r="D39" s="219"/>
      <c r="E39" s="219"/>
      <c r="F39" s="219"/>
      <c r="G39" s="219"/>
      <c r="H39" s="220"/>
      <c r="I39" s="1">
        <v>143</v>
      </c>
      <c r="J39" s="43"/>
      <c r="K39" s="43"/>
      <c r="L39" s="43"/>
      <c r="M39" s="43"/>
    </row>
    <row r="40" spans="1:13" ht="12.75">
      <c r="A40" s="218" t="s">
        <v>191</v>
      </c>
      <c r="B40" s="219"/>
      <c r="C40" s="219"/>
      <c r="D40" s="219"/>
      <c r="E40" s="219"/>
      <c r="F40" s="219"/>
      <c r="G40" s="219"/>
      <c r="H40" s="220"/>
      <c r="I40" s="1">
        <v>144</v>
      </c>
      <c r="J40" s="43"/>
      <c r="K40" s="43"/>
      <c r="L40" s="43"/>
      <c r="M40" s="43"/>
    </row>
    <row r="41" spans="1:13" ht="12.75">
      <c r="A41" s="218" t="s">
        <v>192</v>
      </c>
      <c r="B41" s="219"/>
      <c r="C41" s="219"/>
      <c r="D41" s="219"/>
      <c r="E41" s="219"/>
      <c r="F41" s="219"/>
      <c r="G41" s="219"/>
      <c r="H41" s="220"/>
      <c r="I41" s="1">
        <v>145</v>
      </c>
      <c r="J41" s="43"/>
      <c r="K41" s="43"/>
      <c r="L41" s="43"/>
      <c r="M41" s="43"/>
    </row>
    <row r="42" spans="1:13" ht="12.75">
      <c r="A42" s="218" t="s">
        <v>181</v>
      </c>
      <c r="B42" s="219"/>
      <c r="C42" s="219"/>
      <c r="D42" s="219"/>
      <c r="E42" s="219"/>
      <c r="F42" s="219"/>
      <c r="G42" s="219"/>
      <c r="H42" s="220"/>
      <c r="I42" s="1">
        <v>146</v>
      </c>
      <c r="J42" s="44">
        <f>+J7+J27</f>
        <v>77961714</v>
      </c>
      <c r="K42" s="44">
        <f>+K7+K27</f>
        <v>53673554.330000006</v>
      </c>
      <c r="L42" s="44">
        <f>+L7+L27</f>
        <v>84805754</v>
      </c>
      <c r="M42" s="44">
        <f>+M7+M27</f>
        <v>56963297.11</v>
      </c>
    </row>
    <row r="43" spans="1:13" ht="12.75">
      <c r="A43" s="218" t="s">
        <v>182</v>
      </c>
      <c r="B43" s="219"/>
      <c r="C43" s="219"/>
      <c r="D43" s="219"/>
      <c r="E43" s="219"/>
      <c r="F43" s="219"/>
      <c r="G43" s="219"/>
      <c r="H43" s="220"/>
      <c r="I43" s="1">
        <v>147</v>
      </c>
      <c r="J43" s="44">
        <f>+J10+J33</f>
        <v>68640596</v>
      </c>
      <c r="K43" s="44">
        <f>+K10+K33</f>
        <v>33985690.72</v>
      </c>
      <c r="L43" s="44">
        <f>+L10+L33</f>
        <v>72148380</v>
      </c>
      <c r="M43" s="44">
        <f>+M10+M33</f>
        <v>34599006.07</v>
      </c>
    </row>
    <row r="44" spans="1:13" ht="12.75">
      <c r="A44" s="218" t="s">
        <v>202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44">
        <f>+J42-J43</f>
        <v>9321118</v>
      </c>
      <c r="K44" s="44">
        <f>+K42-K43</f>
        <v>19687863.610000007</v>
      </c>
      <c r="L44" s="44">
        <f>+L42-L43</f>
        <v>12657374</v>
      </c>
      <c r="M44" s="44">
        <f>+M42-M43</f>
        <v>22364291.04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7">
        <f>+J44</f>
        <v>9321118</v>
      </c>
      <c r="K45" s="17">
        <v>19687864</v>
      </c>
      <c r="L45" s="17">
        <f>L44</f>
        <v>12657374</v>
      </c>
      <c r="M45" s="17">
        <f>+M44</f>
        <v>22364291.04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17"/>
      <c r="K46" s="17"/>
      <c r="L46" s="17"/>
      <c r="M46" s="17"/>
    </row>
    <row r="47" spans="1:18" ht="12.75">
      <c r="A47" s="218" t="s">
        <v>183</v>
      </c>
      <c r="B47" s="219"/>
      <c r="C47" s="219"/>
      <c r="D47" s="219"/>
      <c r="E47" s="219"/>
      <c r="F47" s="219"/>
      <c r="G47" s="219"/>
      <c r="H47" s="220"/>
      <c r="I47" s="1">
        <v>151</v>
      </c>
      <c r="J47" s="43"/>
      <c r="K47" s="43"/>
      <c r="L47" s="43"/>
      <c r="M47" s="43"/>
      <c r="R47" s="48"/>
    </row>
    <row r="48" spans="1:13" ht="12.75">
      <c r="A48" s="218" t="s">
        <v>203</v>
      </c>
      <c r="B48" s="219"/>
      <c r="C48" s="219"/>
      <c r="D48" s="219"/>
      <c r="E48" s="219"/>
      <c r="F48" s="219"/>
      <c r="G48" s="219"/>
      <c r="H48" s="220"/>
      <c r="I48" s="1">
        <v>152</v>
      </c>
      <c r="J48" s="44">
        <f>+J46</f>
        <v>0</v>
      </c>
      <c r="K48" s="44">
        <f>+K46</f>
        <v>0</v>
      </c>
      <c r="L48" s="44">
        <f>+L46</f>
        <v>0</v>
      </c>
      <c r="M48" s="44">
        <f>+M44</f>
        <v>22364291.04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44">
        <v>9321118</v>
      </c>
      <c r="K49" s="44">
        <v>19687864</v>
      </c>
      <c r="L49" s="44">
        <f>L45</f>
        <v>12657374</v>
      </c>
      <c r="M49" s="44">
        <f>+M48</f>
        <v>22364291.04</v>
      </c>
    </row>
    <row r="50" spans="1:13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134">
        <f>+J48</f>
        <v>0</v>
      </c>
      <c r="K50" s="134">
        <f>+K48</f>
        <v>0</v>
      </c>
      <c r="L50" s="134">
        <f>+L48</f>
        <v>0</v>
      </c>
      <c r="M50" s="24"/>
    </row>
    <row r="51" spans="1:13" ht="12.75" customHeight="1">
      <c r="A51" s="227" t="s">
        <v>274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5" t="s">
        <v>156</v>
      </c>
      <c r="B52" s="216"/>
      <c r="C52" s="216"/>
      <c r="D52" s="216"/>
      <c r="E52" s="216"/>
      <c r="F52" s="216"/>
      <c r="G52" s="216"/>
      <c r="H52" s="216"/>
      <c r="I52" s="18"/>
      <c r="J52" s="18"/>
      <c r="K52" s="18"/>
      <c r="L52" s="18"/>
      <c r="M52" s="25"/>
    </row>
    <row r="53" spans="1:13" ht="12.75">
      <c r="A53" s="249" t="s">
        <v>200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201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27" t="s">
        <v>158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5" t="s">
        <v>170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/>
      <c r="K56" s="6"/>
      <c r="L56" s="6"/>
      <c r="M56" s="6"/>
    </row>
    <row r="57" spans="1:13" ht="12.75">
      <c r="A57" s="218" t="s">
        <v>187</v>
      </c>
      <c r="B57" s="219"/>
      <c r="C57" s="219"/>
      <c r="D57" s="219"/>
      <c r="E57" s="219"/>
      <c r="F57" s="219"/>
      <c r="G57" s="219"/>
      <c r="H57" s="220"/>
      <c r="I57" s="1">
        <v>158</v>
      </c>
      <c r="J57" s="17"/>
      <c r="K57" s="17"/>
      <c r="L57" s="17"/>
      <c r="M57" s="17"/>
    </row>
    <row r="58" spans="1:13" ht="12.75">
      <c r="A58" s="218" t="s">
        <v>194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23.25" customHeight="1">
      <c r="A59" s="218" t="s">
        <v>195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23.25" customHeight="1">
      <c r="A60" s="218" t="s">
        <v>39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196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197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198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199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188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24.75" customHeight="1">
      <c r="A66" s="218" t="s">
        <v>162</v>
      </c>
      <c r="B66" s="219"/>
      <c r="C66" s="219"/>
      <c r="D66" s="219"/>
      <c r="E66" s="219"/>
      <c r="F66" s="219"/>
      <c r="G66" s="219"/>
      <c r="H66" s="220"/>
      <c r="I66" s="1">
        <v>167</v>
      </c>
      <c r="J66" s="17"/>
      <c r="K66" s="17"/>
      <c r="L66" s="17"/>
      <c r="M66" s="17"/>
    </row>
    <row r="67" spans="1:13" ht="12.75">
      <c r="A67" s="218" t="s">
        <v>163</v>
      </c>
      <c r="B67" s="219"/>
      <c r="C67" s="219"/>
      <c r="D67" s="219"/>
      <c r="E67" s="219"/>
      <c r="F67" s="219"/>
      <c r="G67" s="219"/>
      <c r="H67" s="220"/>
      <c r="I67" s="1">
        <v>168</v>
      </c>
      <c r="J67" s="24">
        <f>+J56</f>
        <v>0</v>
      </c>
      <c r="K67" s="24">
        <f>+K56</f>
        <v>0</v>
      </c>
      <c r="L67" s="24">
        <f>+L56</f>
        <v>0</v>
      </c>
      <c r="M67" s="24">
        <f>+M56</f>
        <v>0</v>
      </c>
    </row>
    <row r="68" spans="1:13" ht="12.75" customHeight="1">
      <c r="A68" s="255" t="s">
        <v>275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157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9" t="s">
        <v>200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2" t="s">
        <v>201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M15 K34:L41 J13:K14 L13:L15 J34:J46 K42:M46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L49" formula="1"/>
    <ignoredError sqref="K9 M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110" zoomScaleNormal="110" zoomScaleSheetLayoutView="100" zoomScalePageLayoutView="0" workbookViewId="0" topLeftCell="A36">
      <selection activeCell="Q66" sqref="Q66"/>
    </sheetView>
  </sheetViews>
  <sheetFormatPr defaultColWidth="9.140625" defaultRowHeight="12.75"/>
  <cols>
    <col min="1" max="9" width="9.140625" style="16" customWidth="1"/>
    <col min="10" max="11" width="9.8515625" style="16" bestFit="1" customWidth="1"/>
    <col min="12" max="12" width="11.140625" style="16" bestFit="1" customWidth="1"/>
    <col min="13" max="13" width="10.140625" style="16" bestFit="1" customWidth="1"/>
    <col min="14" max="14" width="12.7109375" style="16" bestFit="1" customWidth="1"/>
    <col min="15" max="15" width="9.8515625" style="16" bestFit="1" customWidth="1"/>
    <col min="16" max="16384" width="9.140625" style="16" customWidth="1"/>
  </cols>
  <sheetData>
    <row r="1" spans="1:11" ht="12.75" customHeight="1">
      <c r="A1" s="266" t="s">
        <v>136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3" t="s">
        <v>299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1.75">
      <c r="A4" s="269" t="s">
        <v>50</v>
      </c>
      <c r="B4" s="269"/>
      <c r="C4" s="269"/>
      <c r="D4" s="269"/>
      <c r="E4" s="269"/>
      <c r="F4" s="269"/>
      <c r="G4" s="269"/>
      <c r="H4" s="269"/>
      <c r="I4" s="28" t="s">
        <v>245</v>
      </c>
      <c r="J4" s="29" t="s">
        <v>280</v>
      </c>
      <c r="K4" s="29" t="s">
        <v>281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30">
        <v>2</v>
      </c>
      <c r="J5" s="31" t="s">
        <v>248</v>
      </c>
      <c r="K5" s="31" t="s">
        <v>249</v>
      </c>
    </row>
    <row r="6" spans="1:11" ht="12.75">
      <c r="A6" s="227" t="s">
        <v>130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2" ht="12.75">
      <c r="A7" s="221" t="s">
        <v>34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9321118</v>
      </c>
      <c r="K7" s="7">
        <v>12657374</v>
      </c>
      <c r="L7" s="136"/>
    </row>
    <row r="8" spans="1:12" ht="12.75">
      <c r="A8" s="221" t="s">
        <v>35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6557275</v>
      </c>
      <c r="K8" s="7">
        <v>8073080</v>
      </c>
      <c r="L8" s="136"/>
    </row>
    <row r="9" spans="1:12" ht="12.75">
      <c r="A9" s="221" t="s">
        <v>36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>
        <v>5531898</v>
      </c>
      <c r="L9" s="48"/>
    </row>
    <row r="10" spans="1:12" ht="12.75">
      <c r="A10" s="221" t="s">
        <v>37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1229430</v>
      </c>
      <c r="K10" s="7"/>
      <c r="L10" s="48"/>
    </row>
    <row r="11" spans="1:12" ht="12.75">
      <c r="A11" s="221" t="s">
        <v>38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>
        <v>-12745</v>
      </c>
      <c r="L11" s="48"/>
    </row>
    <row r="12" spans="1:12" ht="12.75">
      <c r="A12" s="221" t="s">
        <v>42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97020</v>
      </c>
      <c r="K12" s="7">
        <v>426632</v>
      </c>
      <c r="L12" s="48"/>
    </row>
    <row r="13" spans="1:12" ht="12.75">
      <c r="A13" s="218" t="s">
        <v>131</v>
      </c>
      <c r="B13" s="219"/>
      <c r="C13" s="219"/>
      <c r="D13" s="219"/>
      <c r="E13" s="219"/>
      <c r="F13" s="219"/>
      <c r="G13" s="219"/>
      <c r="H13" s="219"/>
      <c r="I13" s="1">
        <v>7</v>
      </c>
      <c r="J13" s="47">
        <f>SUM(J7:J12)</f>
        <v>17204843</v>
      </c>
      <c r="K13" s="44">
        <f>SUM(K7:K12)</f>
        <v>26676239</v>
      </c>
      <c r="L13" s="48"/>
    </row>
    <row r="14" spans="1:12" ht="12.75">
      <c r="A14" s="221" t="s">
        <v>43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3145595</v>
      </c>
      <c r="K14" s="7"/>
      <c r="L14" s="48"/>
    </row>
    <row r="15" spans="1:12" ht="12.75">
      <c r="A15" s="221" t="s">
        <v>44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>
        <v>574970</v>
      </c>
      <c r="L15" s="48"/>
    </row>
    <row r="16" spans="1:12" ht="12.75">
      <c r="A16" s="221" t="s">
        <v>45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190576</v>
      </c>
      <c r="K16" s="7"/>
      <c r="L16" s="137"/>
    </row>
    <row r="17" spans="1:12" ht="12.75">
      <c r="A17" s="221" t="s">
        <v>46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f>9786345-1086584</f>
        <v>8699761</v>
      </c>
      <c r="K17" s="7">
        <f>13486723-1967465</f>
        <v>11519258</v>
      </c>
      <c r="L17" s="137"/>
    </row>
    <row r="18" spans="1:12" ht="12.75">
      <c r="A18" s="218" t="s">
        <v>132</v>
      </c>
      <c r="B18" s="219"/>
      <c r="C18" s="219"/>
      <c r="D18" s="219"/>
      <c r="E18" s="219"/>
      <c r="F18" s="219"/>
      <c r="G18" s="219"/>
      <c r="H18" s="219"/>
      <c r="I18" s="1">
        <v>12</v>
      </c>
      <c r="J18" s="47">
        <f>SUM(J14:J17)</f>
        <v>12035932</v>
      </c>
      <c r="K18" s="44">
        <f>SUM(K14:K17)</f>
        <v>12094228</v>
      </c>
      <c r="L18" s="48"/>
    </row>
    <row r="19" spans="1:14" ht="24" customHeight="1">
      <c r="A19" s="218" t="s">
        <v>30</v>
      </c>
      <c r="B19" s="219"/>
      <c r="C19" s="219"/>
      <c r="D19" s="219"/>
      <c r="E19" s="219"/>
      <c r="F19" s="219"/>
      <c r="G19" s="219"/>
      <c r="H19" s="219"/>
      <c r="I19" s="1">
        <v>13</v>
      </c>
      <c r="J19" s="47">
        <f>+J13-J18</f>
        <v>5168911</v>
      </c>
      <c r="K19" s="44">
        <f>K13-K18</f>
        <v>14582011</v>
      </c>
      <c r="L19" s="48"/>
      <c r="N19" s="48"/>
    </row>
    <row r="20" spans="1:12" ht="24" customHeight="1">
      <c r="A20" s="218" t="s">
        <v>31</v>
      </c>
      <c r="B20" s="219"/>
      <c r="C20" s="219"/>
      <c r="D20" s="219"/>
      <c r="E20" s="219"/>
      <c r="F20" s="219"/>
      <c r="G20" s="219"/>
      <c r="H20" s="219"/>
      <c r="I20" s="1">
        <v>14</v>
      </c>
      <c r="J20" s="47"/>
      <c r="K20" s="44"/>
      <c r="L20" s="48"/>
    </row>
    <row r="21" spans="1:12" ht="12.75">
      <c r="A21" s="227" t="s">
        <v>133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  <c r="L21" s="48"/>
    </row>
    <row r="22" spans="1:12" ht="12.75">
      <c r="A22" s="221" t="s">
        <v>147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/>
      <c r="K22" s="7"/>
      <c r="L22" s="48"/>
    </row>
    <row r="23" spans="1:12" ht="12.75">
      <c r="A23" s="221" t="s">
        <v>148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  <c r="L23" s="48"/>
    </row>
    <row r="24" spans="1:12" ht="12.75">
      <c r="A24" s="221" t="s">
        <v>149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1735</v>
      </c>
      <c r="K24" s="7">
        <v>1638</v>
      </c>
      <c r="L24" s="136"/>
    </row>
    <row r="25" spans="1:12" ht="12.75">
      <c r="A25" s="221" t="s">
        <v>150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  <c r="L25" s="48"/>
    </row>
    <row r="26" spans="1:11" ht="12.75">
      <c r="A26" s="221" t="s">
        <v>151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6754514</v>
      </c>
      <c r="K26" s="7">
        <v>66100</v>
      </c>
    </row>
    <row r="27" spans="1:12" ht="12.75">
      <c r="A27" s="218" t="s">
        <v>137</v>
      </c>
      <c r="B27" s="219"/>
      <c r="C27" s="219"/>
      <c r="D27" s="219"/>
      <c r="E27" s="219"/>
      <c r="F27" s="219"/>
      <c r="G27" s="219"/>
      <c r="H27" s="219"/>
      <c r="I27" s="1">
        <v>20</v>
      </c>
      <c r="J27" s="47">
        <f>+J26+J24</f>
        <v>6756249</v>
      </c>
      <c r="K27" s="44">
        <f>SUM(K24:K26)</f>
        <v>67738</v>
      </c>
      <c r="L27" s="48"/>
    </row>
    <row r="28" spans="1:12" ht="12.75">
      <c r="A28" s="221" t="s">
        <v>101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45161314</v>
      </c>
      <c r="K28" s="7">
        <v>3085710</v>
      </c>
      <c r="L28" s="136"/>
    </row>
    <row r="29" spans="1:12" ht="12.75">
      <c r="A29" s="221" t="s">
        <v>102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  <c r="L29" s="48"/>
    </row>
    <row r="30" spans="1:12" ht="12.75">
      <c r="A30" s="221" t="s">
        <v>10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  <c r="L30" s="48"/>
    </row>
    <row r="31" spans="1:12" ht="12.75">
      <c r="A31" s="218" t="s">
        <v>2</v>
      </c>
      <c r="B31" s="219"/>
      <c r="C31" s="219"/>
      <c r="D31" s="219"/>
      <c r="E31" s="219"/>
      <c r="F31" s="219"/>
      <c r="G31" s="219"/>
      <c r="H31" s="219"/>
      <c r="I31" s="1">
        <v>24</v>
      </c>
      <c r="J31" s="47">
        <f>+J28+J30</f>
        <v>45161314</v>
      </c>
      <c r="K31" s="44">
        <f>SUM(K28:K30)</f>
        <v>3085710</v>
      </c>
      <c r="L31" s="48"/>
    </row>
    <row r="32" spans="1:12" ht="24.75" customHeight="1">
      <c r="A32" s="218" t="s">
        <v>32</v>
      </c>
      <c r="B32" s="219"/>
      <c r="C32" s="219"/>
      <c r="D32" s="219"/>
      <c r="E32" s="219"/>
      <c r="F32" s="219"/>
      <c r="G32" s="219"/>
      <c r="H32" s="219"/>
      <c r="I32" s="1">
        <v>25</v>
      </c>
      <c r="J32" s="27"/>
      <c r="K32" s="17"/>
      <c r="L32" s="48"/>
    </row>
    <row r="33" spans="1:14" ht="24.75" customHeight="1">
      <c r="A33" s="218" t="s">
        <v>33</v>
      </c>
      <c r="B33" s="219"/>
      <c r="C33" s="219"/>
      <c r="D33" s="219"/>
      <c r="E33" s="219"/>
      <c r="F33" s="219"/>
      <c r="G33" s="219"/>
      <c r="H33" s="219"/>
      <c r="I33" s="1">
        <v>26</v>
      </c>
      <c r="J33" s="47">
        <f>+J28+J30-J27</f>
        <v>38405065</v>
      </c>
      <c r="K33" s="44">
        <f>K31-K27</f>
        <v>3017972</v>
      </c>
      <c r="L33" s="48"/>
      <c r="N33" s="48"/>
    </row>
    <row r="34" spans="1:12" ht="12.75">
      <c r="A34" s="227" t="s">
        <v>134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  <c r="L34" s="48"/>
    </row>
    <row r="35" spans="1:12" ht="12.75">
      <c r="A35" s="221" t="s">
        <v>143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  <c r="L35" s="48"/>
    </row>
    <row r="36" spans="1:14" ht="12.75">
      <c r="A36" s="221" t="s">
        <v>23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42746603</v>
      </c>
      <c r="K36" s="7">
        <f>158841+2648708</f>
        <v>2807549</v>
      </c>
      <c r="L36" s="136"/>
      <c r="M36" s="125"/>
      <c r="N36" s="48"/>
    </row>
    <row r="37" spans="1:12" ht="12.75">
      <c r="A37" s="221" t="s">
        <v>24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  <c r="L37" s="48"/>
    </row>
    <row r="38" spans="1:12" ht="12.75">
      <c r="A38" s="218" t="s">
        <v>59</v>
      </c>
      <c r="B38" s="219"/>
      <c r="C38" s="219"/>
      <c r="D38" s="219"/>
      <c r="E38" s="219"/>
      <c r="F38" s="219"/>
      <c r="G38" s="219"/>
      <c r="H38" s="219"/>
      <c r="I38" s="1">
        <v>30</v>
      </c>
      <c r="J38" s="47">
        <f>+J36+J37</f>
        <v>42746603</v>
      </c>
      <c r="K38" s="44">
        <f>SUM(K36:K37)</f>
        <v>2807549</v>
      </c>
      <c r="L38" s="48"/>
    </row>
    <row r="39" spans="1:12" ht="12.75">
      <c r="A39" s="221" t="s">
        <v>25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1991646</v>
      </c>
      <c r="K39" s="7">
        <v>4681971</v>
      </c>
      <c r="L39" s="48"/>
    </row>
    <row r="40" spans="1:12" ht="12.75">
      <c r="A40" s="221" t="s">
        <v>26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  <c r="L40" s="48"/>
    </row>
    <row r="41" spans="1:12" ht="12.75">
      <c r="A41" s="221" t="s">
        <v>27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  <c r="L41" s="48"/>
    </row>
    <row r="42" spans="1:12" ht="12.75">
      <c r="A42" s="221" t="s">
        <v>28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  <c r="L42" s="48"/>
    </row>
    <row r="43" spans="1:12" ht="12.75">
      <c r="A43" s="221" t="s">
        <v>29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  <c r="L43" s="48"/>
    </row>
    <row r="44" spans="1:12" ht="12.75">
      <c r="A44" s="218" t="s">
        <v>60</v>
      </c>
      <c r="B44" s="219"/>
      <c r="C44" s="219"/>
      <c r="D44" s="219"/>
      <c r="E44" s="219"/>
      <c r="F44" s="219"/>
      <c r="G44" s="219"/>
      <c r="H44" s="219"/>
      <c r="I44" s="1">
        <v>36</v>
      </c>
      <c r="J44" s="44">
        <f>+J39+J40+J41+J42+J43</f>
        <v>1991646</v>
      </c>
      <c r="K44" s="44">
        <f>+K39+K40+K41+K42+K43</f>
        <v>4681971</v>
      </c>
      <c r="L44" s="48"/>
    </row>
    <row r="45" spans="1:14" ht="23.25" customHeight="1">
      <c r="A45" s="218" t="s">
        <v>11</v>
      </c>
      <c r="B45" s="219"/>
      <c r="C45" s="219"/>
      <c r="D45" s="219"/>
      <c r="E45" s="219"/>
      <c r="F45" s="219"/>
      <c r="G45" s="219"/>
      <c r="H45" s="219"/>
      <c r="I45" s="1">
        <v>37</v>
      </c>
      <c r="J45" s="44">
        <f>J38-J44</f>
        <v>40754957</v>
      </c>
      <c r="K45" s="44">
        <v>0</v>
      </c>
      <c r="L45" s="48"/>
      <c r="M45" s="48"/>
      <c r="N45" s="48"/>
    </row>
    <row r="46" spans="1:14" ht="23.25" customHeight="1">
      <c r="A46" s="218" t="s">
        <v>12</v>
      </c>
      <c r="B46" s="219"/>
      <c r="C46" s="219"/>
      <c r="D46" s="219"/>
      <c r="E46" s="219"/>
      <c r="F46" s="219"/>
      <c r="G46" s="219"/>
      <c r="H46" s="219"/>
      <c r="I46" s="1">
        <v>38</v>
      </c>
      <c r="J46" s="47">
        <v>0</v>
      </c>
      <c r="K46" s="44">
        <f>K44-K38</f>
        <v>1874422</v>
      </c>
      <c r="L46" s="48"/>
      <c r="N46" s="48"/>
    </row>
    <row r="47" spans="1:15" ht="12.75">
      <c r="A47" s="221" t="s">
        <v>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27">
        <f>+J19-J20+J32-J33+J45-J46</f>
        <v>7518803</v>
      </c>
      <c r="K47" s="17">
        <f>+K19-K20+K32-K33+K45-K46</f>
        <v>9689617</v>
      </c>
      <c r="L47" s="48"/>
      <c r="N47" s="132"/>
      <c r="O47" s="48"/>
    </row>
    <row r="48" spans="1:12" ht="12.75">
      <c r="A48" s="221" t="s">
        <v>62</v>
      </c>
      <c r="B48" s="222"/>
      <c r="C48" s="222"/>
      <c r="D48" s="222"/>
      <c r="E48" s="222"/>
      <c r="F48" s="222"/>
      <c r="G48" s="222"/>
      <c r="H48" s="222"/>
      <c r="I48" s="1">
        <v>40</v>
      </c>
      <c r="J48" s="47"/>
      <c r="K48" s="44"/>
      <c r="L48" s="48"/>
    </row>
    <row r="49" spans="1:16" ht="12.75">
      <c r="A49" s="221" t="s">
        <v>135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3910692</v>
      </c>
      <c r="K49" s="7">
        <v>2652470</v>
      </c>
      <c r="L49" s="48"/>
      <c r="N49" s="132"/>
      <c r="O49" s="48"/>
      <c r="P49" s="132"/>
    </row>
    <row r="50" spans="1:14" ht="12.75">
      <c r="A50" s="221" t="s">
        <v>144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7518803</v>
      </c>
      <c r="K50" s="7">
        <v>9689617</v>
      </c>
      <c r="L50" s="48"/>
      <c r="N50" s="48"/>
    </row>
    <row r="51" spans="1:15" ht="12.75">
      <c r="A51" s="221" t="s">
        <v>145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  <c r="L51" s="48"/>
      <c r="O51" s="48"/>
    </row>
    <row r="52" spans="1:12" ht="12.75">
      <c r="A52" s="232" t="s">
        <v>146</v>
      </c>
      <c r="B52" s="233"/>
      <c r="C52" s="233"/>
      <c r="D52" s="233"/>
      <c r="E52" s="233"/>
      <c r="F52" s="233"/>
      <c r="G52" s="233"/>
      <c r="H52" s="233"/>
      <c r="I52" s="4">
        <v>44</v>
      </c>
      <c r="J52" s="135">
        <v>11429495</v>
      </c>
      <c r="K52" s="24">
        <v>12342087</v>
      </c>
      <c r="L52" s="48"/>
    </row>
    <row r="54" spans="10:14" ht="12.75">
      <c r="J54" s="48"/>
      <c r="N54" s="48"/>
    </row>
    <row r="55" ht="12.75">
      <c r="K55" s="48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7:K12 J22:K26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38:K38 J44:K4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ignoredErrors>
    <ignoredError sqref="J5:K5" numberStoredAsText="1"/>
    <ignoredError sqref="J17:K17 K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4" width="9.140625" style="34" customWidth="1"/>
    <col min="5" max="5" width="10.421875" style="34" bestFit="1" customWidth="1"/>
    <col min="6" max="9" width="9.140625" style="34" customWidth="1"/>
    <col min="10" max="10" width="10.140625" style="34" bestFit="1" customWidth="1"/>
    <col min="11" max="11" width="11.140625" style="34" bestFit="1" customWidth="1"/>
    <col min="12" max="16384" width="9.140625" style="34" customWidth="1"/>
  </cols>
  <sheetData>
    <row r="1" spans="1:12" ht="12.75">
      <c r="A1" s="279" t="s">
        <v>246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33"/>
    </row>
    <row r="2" spans="1:12" ht="15">
      <c r="A2" s="10"/>
      <c r="B2" s="32"/>
      <c r="C2" s="289" t="s">
        <v>247</v>
      </c>
      <c r="D2" s="289"/>
      <c r="E2" s="45" t="s">
        <v>301</v>
      </c>
      <c r="F2" s="11" t="s">
        <v>216</v>
      </c>
      <c r="G2" s="290" t="s">
        <v>303</v>
      </c>
      <c r="H2" s="291"/>
      <c r="I2" s="32"/>
      <c r="J2" s="32"/>
      <c r="K2" s="32"/>
      <c r="L2" s="35"/>
    </row>
    <row r="3" spans="1:11" ht="21.75">
      <c r="A3" s="292" t="s">
        <v>50</v>
      </c>
      <c r="B3" s="292"/>
      <c r="C3" s="292"/>
      <c r="D3" s="292"/>
      <c r="E3" s="292"/>
      <c r="F3" s="292"/>
      <c r="G3" s="292"/>
      <c r="H3" s="292"/>
      <c r="I3" s="37" t="s">
        <v>270</v>
      </c>
      <c r="J3" s="38" t="s">
        <v>124</v>
      </c>
      <c r="K3" s="38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40">
        <v>2</v>
      </c>
      <c r="J4" s="39" t="s">
        <v>248</v>
      </c>
      <c r="K4" s="39" t="s">
        <v>249</v>
      </c>
    </row>
    <row r="5" spans="1:11" ht="12.75">
      <c r="A5" s="281" t="s">
        <v>250</v>
      </c>
      <c r="B5" s="282"/>
      <c r="C5" s="282"/>
      <c r="D5" s="282"/>
      <c r="E5" s="282"/>
      <c r="F5" s="282"/>
      <c r="G5" s="282"/>
      <c r="H5" s="282"/>
      <c r="I5" s="12">
        <v>1</v>
      </c>
      <c r="J5" s="6">
        <v>491316690</v>
      </c>
      <c r="K5" s="6">
        <v>282507090</v>
      </c>
    </row>
    <row r="6" spans="1:11" ht="12.75">
      <c r="A6" s="281" t="s">
        <v>251</v>
      </c>
      <c r="B6" s="282"/>
      <c r="C6" s="282"/>
      <c r="D6" s="282"/>
      <c r="E6" s="282"/>
      <c r="F6" s="282"/>
      <c r="G6" s="282"/>
      <c r="H6" s="282"/>
      <c r="I6" s="12">
        <v>2</v>
      </c>
      <c r="J6" s="7">
        <v>25401322</v>
      </c>
      <c r="K6" s="7">
        <v>25401322</v>
      </c>
    </row>
    <row r="7" spans="1:11" ht="12.75">
      <c r="A7" s="281" t="s">
        <v>252</v>
      </c>
      <c r="B7" s="282"/>
      <c r="C7" s="282"/>
      <c r="D7" s="282"/>
      <c r="E7" s="282"/>
      <c r="F7" s="282"/>
      <c r="G7" s="282"/>
      <c r="H7" s="282"/>
      <c r="I7" s="12">
        <v>3</v>
      </c>
      <c r="J7" s="7"/>
      <c r="K7" s="7"/>
    </row>
    <row r="8" spans="1:11" ht="12.75">
      <c r="A8" s="281" t="s">
        <v>253</v>
      </c>
      <c r="B8" s="282"/>
      <c r="C8" s="282"/>
      <c r="D8" s="282"/>
      <c r="E8" s="282"/>
      <c r="F8" s="282"/>
      <c r="G8" s="282"/>
      <c r="H8" s="282"/>
      <c r="I8" s="12">
        <v>4</v>
      </c>
      <c r="J8" s="7">
        <v>11586150.61</v>
      </c>
      <c r="K8" s="7">
        <v>3718510</v>
      </c>
    </row>
    <row r="9" spans="1:11" ht="12.75">
      <c r="A9" s="281" t="s">
        <v>254</v>
      </c>
      <c r="B9" s="282"/>
      <c r="C9" s="282"/>
      <c r="D9" s="282"/>
      <c r="E9" s="282"/>
      <c r="F9" s="282"/>
      <c r="G9" s="282"/>
      <c r="H9" s="282"/>
      <c r="I9" s="12">
        <v>5</v>
      </c>
      <c r="J9" s="7">
        <v>9321118</v>
      </c>
      <c r="K9" s="7">
        <v>12657374</v>
      </c>
    </row>
    <row r="10" spans="1:11" ht="12.75">
      <c r="A10" s="281" t="s">
        <v>255</v>
      </c>
      <c r="B10" s="282"/>
      <c r="C10" s="282"/>
      <c r="D10" s="282"/>
      <c r="E10" s="282"/>
      <c r="F10" s="282"/>
      <c r="G10" s="282"/>
      <c r="H10" s="282"/>
      <c r="I10" s="12">
        <v>6</v>
      </c>
      <c r="J10" s="7"/>
      <c r="K10" s="7"/>
    </row>
    <row r="11" spans="1:11" ht="12.75">
      <c r="A11" s="281" t="s">
        <v>256</v>
      </c>
      <c r="B11" s="282"/>
      <c r="C11" s="282"/>
      <c r="D11" s="282"/>
      <c r="E11" s="282"/>
      <c r="F11" s="282"/>
      <c r="G11" s="282"/>
      <c r="H11" s="282"/>
      <c r="I11" s="12">
        <v>7</v>
      </c>
      <c r="J11" s="7"/>
      <c r="K11" s="7"/>
    </row>
    <row r="12" spans="1:11" ht="12.75">
      <c r="A12" s="281" t="s">
        <v>257</v>
      </c>
      <c r="B12" s="282"/>
      <c r="C12" s="282"/>
      <c r="D12" s="282"/>
      <c r="E12" s="282"/>
      <c r="F12" s="282"/>
      <c r="G12" s="282"/>
      <c r="H12" s="282"/>
      <c r="I12" s="12">
        <v>8</v>
      </c>
      <c r="J12" s="7"/>
      <c r="K12" s="7"/>
    </row>
    <row r="13" spans="1:11" ht="12.75">
      <c r="A13" s="281" t="s">
        <v>258</v>
      </c>
      <c r="B13" s="282"/>
      <c r="C13" s="282"/>
      <c r="D13" s="282"/>
      <c r="E13" s="282"/>
      <c r="F13" s="282"/>
      <c r="G13" s="282"/>
      <c r="H13" s="282"/>
      <c r="I13" s="12">
        <v>9</v>
      </c>
      <c r="J13" s="7"/>
      <c r="K13" s="7">
        <v>208809600</v>
      </c>
    </row>
    <row r="14" spans="1:11" ht="12.75">
      <c r="A14" s="283" t="s">
        <v>259</v>
      </c>
      <c r="B14" s="284"/>
      <c r="C14" s="284"/>
      <c r="D14" s="284"/>
      <c r="E14" s="284"/>
      <c r="F14" s="284"/>
      <c r="G14" s="284"/>
      <c r="H14" s="284"/>
      <c r="I14" s="12">
        <v>10</v>
      </c>
      <c r="J14" s="44">
        <f>SUM(J5:J13)</f>
        <v>537625280.61</v>
      </c>
      <c r="K14" s="44">
        <f>SUM(K5:K13)</f>
        <v>533093896</v>
      </c>
    </row>
    <row r="15" spans="1:11" ht="12.75">
      <c r="A15" s="281" t="s">
        <v>260</v>
      </c>
      <c r="B15" s="282"/>
      <c r="C15" s="282"/>
      <c r="D15" s="282"/>
      <c r="E15" s="282"/>
      <c r="F15" s="282"/>
      <c r="G15" s="282"/>
      <c r="H15" s="282"/>
      <c r="I15" s="12">
        <v>11</v>
      </c>
      <c r="J15" s="7"/>
      <c r="K15" s="7">
        <v>0</v>
      </c>
    </row>
    <row r="16" spans="1:11" ht="12.75">
      <c r="A16" s="281" t="s">
        <v>261</v>
      </c>
      <c r="B16" s="282"/>
      <c r="C16" s="282"/>
      <c r="D16" s="282"/>
      <c r="E16" s="282"/>
      <c r="F16" s="282"/>
      <c r="G16" s="282"/>
      <c r="H16" s="282"/>
      <c r="I16" s="12">
        <v>12</v>
      </c>
      <c r="J16" s="7"/>
      <c r="K16" s="7"/>
    </row>
    <row r="17" spans="1:11" ht="12.75">
      <c r="A17" s="281" t="s">
        <v>262</v>
      </c>
      <c r="B17" s="282"/>
      <c r="C17" s="282"/>
      <c r="D17" s="282"/>
      <c r="E17" s="282"/>
      <c r="F17" s="282"/>
      <c r="G17" s="282"/>
      <c r="H17" s="282"/>
      <c r="I17" s="12">
        <v>13</v>
      </c>
      <c r="J17" s="7"/>
      <c r="K17" s="7"/>
    </row>
    <row r="18" spans="1:11" ht="12.75">
      <c r="A18" s="281" t="s">
        <v>263</v>
      </c>
      <c r="B18" s="282"/>
      <c r="C18" s="282"/>
      <c r="D18" s="282"/>
      <c r="E18" s="282"/>
      <c r="F18" s="282"/>
      <c r="G18" s="282"/>
      <c r="H18" s="282"/>
      <c r="I18" s="12">
        <v>14</v>
      </c>
      <c r="J18" s="7"/>
      <c r="K18" s="7"/>
    </row>
    <row r="19" spans="1:11" ht="12.75">
      <c r="A19" s="281" t="s">
        <v>264</v>
      </c>
      <c r="B19" s="282"/>
      <c r="C19" s="282"/>
      <c r="D19" s="282"/>
      <c r="E19" s="282"/>
      <c r="F19" s="282"/>
      <c r="G19" s="282"/>
      <c r="H19" s="282"/>
      <c r="I19" s="12">
        <v>15</v>
      </c>
      <c r="J19" s="7">
        <v>0</v>
      </c>
      <c r="K19" s="7">
        <v>-3636990</v>
      </c>
    </row>
    <row r="20" spans="1:11" ht="12.75">
      <c r="A20" s="281" t="s">
        <v>265</v>
      </c>
      <c r="B20" s="282"/>
      <c r="C20" s="282"/>
      <c r="D20" s="282"/>
      <c r="E20" s="282"/>
      <c r="F20" s="282"/>
      <c r="G20" s="282"/>
      <c r="H20" s="282"/>
      <c r="I20" s="12">
        <v>16</v>
      </c>
      <c r="J20" s="7"/>
      <c r="K20" s="7"/>
    </row>
    <row r="21" spans="1:11" ht="12.75">
      <c r="A21" s="283" t="s">
        <v>266</v>
      </c>
      <c r="B21" s="284"/>
      <c r="C21" s="284"/>
      <c r="D21" s="284"/>
      <c r="E21" s="284"/>
      <c r="F21" s="284"/>
      <c r="G21" s="284"/>
      <c r="H21" s="284"/>
      <c r="I21" s="12">
        <v>17</v>
      </c>
      <c r="J21" s="24">
        <f>+J19+J20</f>
        <v>0</v>
      </c>
      <c r="K21" s="24">
        <f>+K19+K20</f>
        <v>-3636990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267</v>
      </c>
      <c r="B23" s="274"/>
      <c r="C23" s="274"/>
      <c r="D23" s="274"/>
      <c r="E23" s="274"/>
      <c r="F23" s="274"/>
      <c r="G23" s="274"/>
      <c r="H23" s="274"/>
      <c r="I23" s="14">
        <v>18</v>
      </c>
      <c r="J23" s="13"/>
      <c r="K23" s="13"/>
    </row>
    <row r="24" spans="1:11" ht="17.25" customHeight="1">
      <c r="A24" s="275" t="s">
        <v>268</v>
      </c>
      <c r="B24" s="276"/>
      <c r="C24" s="276"/>
      <c r="D24" s="276"/>
      <c r="E24" s="276"/>
      <c r="F24" s="276"/>
      <c r="G24" s="276"/>
      <c r="H24" s="276"/>
      <c r="I24" s="15">
        <v>19</v>
      </c>
      <c r="J24" s="36"/>
      <c r="K24" s="36"/>
    </row>
    <row r="25" spans="1:11" ht="30" customHeight="1">
      <c r="A25" s="277" t="s">
        <v>269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  <row r="29" ht="12.75">
      <c r="K29" s="12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greaterThanOrEqual" allowBlank="1" showInputMessage="1" showErrorMessage="1" errorTitle="Pogrešan unos" error="Mogu se unijeti samo cjelobrojne pozitivne vrijednosti." sqref="J21:K21">
      <formula1>0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100" zoomScalePageLayoutView="0" workbookViewId="0" topLeftCell="A1">
      <selection activeCell="F26" sqref="F26"/>
    </sheetView>
  </sheetViews>
  <sheetFormatPr defaultColWidth="9.140625" defaultRowHeight="12.75"/>
  <sheetData>
    <row r="1" spans="1:10" ht="12.75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297" t="s">
        <v>300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 customHeight="1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2.75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2.75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12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2.75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5">
      <c r="A26" s="127"/>
      <c r="B26" s="127"/>
      <c r="C26" s="127"/>
      <c r="D26" s="127"/>
      <c r="E26" s="127"/>
      <c r="F26" s="127"/>
      <c r="G26" s="127"/>
      <c r="H26" s="127"/>
      <c r="I26" s="128"/>
      <c r="J26" s="127"/>
    </row>
    <row r="27" spans="1:10" ht="12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 ht="12.75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</sheetData>
  <sheetProtection/>
  <mergeCells count="3">
    <mergeCell ref="A4:J10"/>
    <mergeCell ref="A11:J11"/>
    <mergeCell ref="A2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Ana Rebernik</cp:lastModifiedBy>
  <cp:lastPrinted>2018-10-26T12:21:12Z</cp:lastPrinted>
  <dcterms:created xsi:type="dcterms:W3CDTF">2008-10-17T11:51:54Z</dcterms:created>
  <dcterms:modified xsi:type="dcterms:W3CDTF">2018-10-31T11:29:57Z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