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'PK'!$A$1:$K$27</definedName>
  </definedNames>
  <calcPr fullCalcOnLoad="1"/>
</workbook>
</file>

<file path=xl/sharedStrings.xml><?xml version="1.0" encoding="utf-8"?>
<sst xmlns="http://schemas.openxmlformats.org/spreadsheetml/2006/main" count="407" uniqueCount="351">
  <si>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</si>
  <si>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</si>
  <si>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</si>
  <si>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</si>
  <si>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</si>
  <si>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</si>
  <si>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</si>
  <si>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</si>
  <si>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</si>
  <si>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</si>
  <si>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</si>
  <si>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</si>
  <si>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</si>
  <si>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</si>
  <si>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</si>
  <si>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</si>
  <si>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</si>
  <si>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</si>
  <si>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</si>
  <si>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</si>
  <si>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</si>
  <si>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</si>
  <si>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</si>
  <si>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</si>
  <si>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</si>
  <si>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</si>
  <si>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</si>
  <si>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</si>
  <si>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</si>
  <si>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</si>
  <si>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</si>
  <si>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</si>
  <si>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</si>
  <si>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</si>
  <si>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</si>
  <si>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</si>
  <si>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</si>
  <si>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</si>
  <si>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</si>
  <si>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</si>
  <si>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</si>
  <si>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</si>
  <si>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</si>
  <si>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</si>
  <si>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</si>
  <si>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</si>
  <si>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</si>
  <si>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</si>
  <si>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</si>
  <si>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</si>
  <si>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</si>
  <si>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</si>
  <si>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</si>
  <si>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</si>
  <si>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</si>
  <si>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</si>
  <si>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</si>
  <si>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</si>
  <si>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</si>
  <si>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</si>
  <si>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</si>
  <si>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</si>
  <si>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</si>
  <si>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</si>
  <si>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</si>
  <si>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</si>
  <si>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</si>
  <si>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</si>
  <si>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</si>
  <si>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</si>
  <si>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</si>
  <si>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</si>
  <si>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</si>
  <si>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</si>
  <si>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</si>
  <si>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</si>
  <si>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</si>
  <si>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</si>
  <si>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</si>
  <si>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</si>
  <si>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</si>
  <si>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</si>
  <si>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</si>
  <si>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</si>
  <si>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</si>
  <si>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</si>
  <si>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</si>
  <si>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</si>
  <si>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</si>
  <si>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</si>
  <si>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</si>
  <si>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</si>
  <si>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</si>
  <si>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</si>
  <si>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</si>
  <si>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</si>
  <si>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</si>
  <si>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</si>
  <si>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</si>
  <si>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</si>
  <si>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</si>
  <si>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</si>
  <si>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</si>
  <si>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</si>
  <si>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</si>
  <si>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</si>
  <si>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</si>
  <si>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</si>
  <si>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</si>
  <si>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</si>
  <si>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</si>
  <si>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</si>
  <si>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</si>
  <si>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</si>
  <si>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</si>
  <si>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</si>
  <si>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</si>
  <si>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</si>
  <si>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</si>
  <si>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</si>
  <si>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</si>
  <si>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</si>
  <si>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</si>
  <si>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</si>
  <si>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</si>
  <si>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</si>
  <si>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</si>
  <si>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</si>
  <si>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</si>
  <si>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</si>
  <si>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</si>
  <si>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</si>
  <si>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</si>
  <si>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</si>
  <si>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</si>
  <si>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</si>
  <si>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</si>
  <si>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</si>
  <si>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</si>
  <si>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</si>
  <si>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</si>
  <si>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</si>
  <si>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</si>
  <si>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</si>
  <si>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</si>
  <si>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</si>
  <si>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</si>
  <si>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</si>
  <si>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</si>
  <si>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</si>
  <si>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</si>
  <si>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</si>
  <si>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</si>
  <si>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</si>
  <si>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</si>
  <si>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</si>
  <si>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</si>
  <si>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</si>
  <si>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</si>
  <si>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</si>
  <si>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</si>
  <si>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</si>
  <si>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</si>
  <si>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</si>
  <si>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</si>
  <si>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</si>
  <si>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</si>
  <si>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</si>
  <si>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</si>
  <si>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</si>
  <si>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</si>
  <si>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</si>
  <si>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</si>
  <si>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</si>
  <si>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</si>
  <si>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</si>
  <si>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</si>
  <si>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</si>
  <si>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</si>
  <si>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</si>
  <si>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</si>
  <si>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</si>
  <si>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</si>
  <si>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</si>
  <si>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</si>
  <si>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</si>
  <si>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</si>
  <si>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</si>
  <si>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</si>
  <si>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</si>
  <si>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</si>
  <si>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</si>
  <si>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</si>
  <si>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</si>
  <si>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</si>
  <si>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</si>
  <si>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</si>
  <si>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</si>
  <si>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</si>
  <si>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</si>
  <si>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</si>
  <si>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</si>
  <si>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</si>
  <si>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</si>
  <si>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</si>
  <si>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</si>
  <si>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</si>
  <si>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</si>
  <si>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</si>
  <si>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</si>
  <si>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</si>
  <si>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</si>
  <si>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</si>
  <si>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</si>
  <si>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</si>
  <si>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</si>
  <si>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</si>
  <si>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</si>
  <si>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</si>
  <si>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</si>
  <si>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</si>
  <si>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</si>
  <si>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</si>
  <si>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</si>
  <si>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</si>
  <si>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</si>
  <si>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</si>
  <si>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</si>
  <si>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</si>
  <si>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</si>
  <si>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</si>
  <si>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</si>
  <si>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</si>
  <si>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</si>
  <si>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</si>
  <si>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</si>
  <si>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</si>
  <si>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</si>
  <si>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</si>
  <si>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</si>
  <si>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</si>
  <si>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</si>
  <si>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</si>
  <si>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</si>
  <si>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</si>
  <si>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</si>
  <si>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</si>
  <si>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</si>
  <si>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</si>
  <si>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</si>
  <si>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</si>
  <si>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</si>
  <si>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</si>
  <si>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</si>
  <si>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</si>
  <si>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</si>
  <si>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</si>
  <si>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</si>
  <si>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</si>
  <si>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</si>
  <si>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</si>
  <si>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</si>
  <si>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</si>
  <si>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</si>
  <si>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</si>
  <si>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</si>
  <si>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</si>
  <si>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</si>
  <si>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</si>
  <si>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</si>
  <si>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</si>
  <si>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</si>
  <si>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</si>
  <si>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</si>
  <si>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</si>
  <si>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</si>
  <si>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</si>
  <si>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</si>
  <si>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</si>
  <si>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</si>
  <si>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</si>
  <si>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</si>
  <si>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</si>
  <si>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</si>
  <si>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</si>
  <si>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</si>
  <si>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</si>
  <si>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</si>
  <si>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</si>
  <si>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</si>
  <si>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</si>
  <si>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</si>
  <si>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</si>
  <si>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</si>
  <si>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</si>
  <si>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</si>
  <si>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</si>
  <si>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</si>
  <si>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</si>
  <si>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</si>
  <si>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</si>
  <si>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</si>
  <si>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</si>
  <si>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</si>
  <si>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</si>
  <si>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</si>
  <si>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</si>
  <si>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</si>
  <si>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</si>
  <si>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</si>
  <si>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</si>
  <si>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</si>
  <si>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</si>
  <si>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</si>
  <si>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</si>
  <si>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</si>
  <si>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</si>
  <si>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</si>
  <si>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</si>
  <si>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</si>
  <si>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</si>
  <si>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</si>
  <si>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</si>
  <si>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3131467</t>
  </si>
  <si>
    <t>060000041</t>
  </si>
  <si>
    <t>JADROPLOV d.d.</t>
  </si>
  <si>
    <t>SPLIT</t>
  </si>
  <si>
    <t>Obala kneza Branimira 16</t>
  </si>
  <si>
    <t>sanja.buzancic@jadroplov.com</t>
  </si>
  <si>
    <t>www.jadroplov.hr</t>
  </si>
  <si>
    <t>SPLITSKO DALMATINSKA</t>
  </si>
  <si>
    <t>5020</t>
  </si>
  <si>
    <t>DA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</si>
  <si>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</si>
  <si>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</si>
  <si>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</si>
  <si>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</si>
  <si>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</si>
  <si>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</si>
  <si>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APRIL MARINE INC.</t>
  </si>
  <si>
    <t>MONROVIA, LIBERIA</t>
  </si>
  <si>
    <t>021 302 650</t>
  </si>
  <si>
    <t>021 398 380</t>
  </si>
  <si>
    <t>Branimir Kovačić</t>
  </si>
  <si>
    <t>Obveznik:JADROPLOV d.d.</t>
  </si>
  <si>
    <t>Obveznik: JADROPLOV d.d.</t>
  </si>
  <si>
    <t xml:space="preserve">     54431828108</t>
  </si>
  <si>
    <t>Sanja Bužančić</t>
  </si>
  <si>
    <t>stanje na dan 30.06.2014.</t>
  </si>
  <si>
    <t>u razdoblju 01.01.2014. do 30.06.2014.</t>
  </si>
  <si>
    <t>za razdoblje od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</si>
</sst>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right" vertical="center"/>
      <protection hidden="1" locked="0"/>
    </xf>
    <xf numFmtId="0" fontId="2" fillId="0" borderId="28" xfId="0" applyFont="1" applyFill="1" applyBorder="1" applyAlignment="1" applyProtection="1">
      <alignment horizontal="right" vertical="center"/>
      <protection hidden="1" locked="0"/>
    </xf>
    <xf numFmtId="0" fontId="2" fillId="0" borderId="29" xfId="0" applyFont="1" applyFill="1" applyBorder="1" applyAlignment="1" applyProtection="1">
      <alignment horizontal="right" vertical="center"/>
      <protection hidden="1" locked="0"/>
    </xf>
    <xf numFmtId="0" fontId="3" fillId="0" borderId="17" xfId="0" applyFont="1" applyFill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Fill="1" applyBorder="1" applyAlignment="1" applyProtection="1">
      <alignment horizontal="center"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ja.buzancic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2" t="s">
        <v>248</v>
      </c>
      <c r="B1" s="193"/>
      <c r="C1" s="19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7" t="s">
        <v>249</v>
      </c>
      <c r="B2" s="148"/>
      <c r="C2" s="148"/>
      <c r="D2" s="149"/>
      <c r="E2" s="118" t="s">
        <v>322</v>
      </c>
      <c r="F2" s="12"/>
      <c r="G2" s="13" t="s">
        <v>250</v>
      </c>
      <c r="H2" s="118">
        <v>41820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0" t="s">
        <v>316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3" t="s">
        <v>251</v>
      </c>
      <c r="B6" s="154"/>
      <c r="C6" s="155" t="s">
        <v>323</v>
      </c>
      <c r="D6" s="156"/>
      <c r="E6" s="28"/>
      <c r="F6" s="28"/>
      <c r="G6" s="28"/>
      <c r="H6" s="28"/>
      <c r="I6" s="91"/>
      <c r="J6" s="10"/>
      <c r="K6" s="10"/>
      <c r="L6" s="10"/>
    </row>
    <row r="7" spans="1:12" ht="12.75">
      <c r="A7" s="92"/>
      <c r="B7" s="22"/>
      <c r="C7" s="16"/>
      <c r="D7" s="16"/>
      <c r="E7" s="28"/>
      <c r="F7" s="28"/>
      <c r="G7" s="28"/>
      <c r="H7" s="28"/>
      <c r="I7" s="91"/>
      <c r="J7" s="10"/>
      <c r="K7" s="10"/>
      <c r="L7" s="10"/>
    </row>
    <row r="8" spans="1:12" ht="12.75">
      <c r="A8" s="157" t="s">
        <v>252</v>
      </c>
      <c r="B8" s="158"/>
      <c r="C8" s="155" t="s">
        <v>324</v>
      </c>
      <c r="D8" s="156"/>
      <c r="E8" s="28"/>
      <c r="F8" s="28"/>
      <c r="G8" s="28"/>
      <c r="H8" s="28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4" t="s">
        <v>253</v>
      </c>
      <c r="B10" s="145"/>
      <c r="C10" s="128" t="s">
        <v>346</v>
      </c>
      <c r="D10" s="12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6"/>
      <c r="B11" s="14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3" t="s">
        <v>254</v>
      </c>
      <c r="B12" s="154"/>
      <c r="C12" s="159" t="s">
        <v>325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3" t="s">
        <v>255</v>
      </c>
      <c r="B14" s="154"/>
      <c r="C14" s="162">
        <v>21000</v>
      </c>
      <c r="D14" s="163"/>
      <c r="E14" s="16"/>
      <c r="F14" s="159" t="s">
        <v>326</v>
      </c>
      <c r="G14" s="160"/>
      <c r="H14" s="160"/>
      <c r="I14" s="16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3" t="s">
        <v>256</v>
      </c>
      <c r="B16" s="154"/>
      <c r="C16" s="159" t="s">
        <v>327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3" t="s">
        <v>257</v>
      </c>
      <c r="B18" s="154"/>
      <c r="C18" s="164" t="s">
        <v>328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1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</row>
    <row r="20" spans="1:11" ht="12.75">
      <c r="A20" s="153" t="s">
        <v>258</v>
      </c>
      <c r="B20" s="154"/>
      <c r="C20" s="164" t="s">
        <v>329</v>
      </c>
      <c r="D20" s="165"/>
      <c r="E20" s="165"/>
      <c r="F20" s="165"/>
      <c r="G20" s="165"/>
      <c r="H20" s="165"/>
      <c r="I20" s="166"/>
      <c r="J20" s="10"/>
      <c r="K20" s="10"/>
    </row>
    <row r="21" spans="1:11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</row>
    <row r="22" spans="1:11" ht="12.75">
      <c r="A22" s="153" t="s">
        <v>259</v>
      </c>
      <c r="B22" s="154"/>
      <c r="C22" s="119">
        <v>409</v>
      </c>
      <c r="D22" s="159" t="s">
        <v>326</v>
      </c>
      <c r="E22" s="167"/>
      <c r="F22" s="168"/>
      <c r="G22" s="153"/>
      <c r="H22" s="169"/>
      <c r="I22" s="95"/>
      <c r="J22" s="10"/>
      <c r="K22" s="10"/>
    </row>
    <row r="23" spans="1:11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</row>
    <row r="24" spans="1:11" ht="12.75">
      <c r="A24" s="153" t="s">
        <v>260</v>
      </c>
      <c r="B24" s="154"/>
      <c r="C24" s="119">
        <v>17</v>
      </c>
      <c r="D24" s="159" t="s">
        <v>330</v>
      </c>
      <c r="E24" s="167"/>
      <c r="F24" s="167"/>
      <c r="G24" s="168"/>
      <c r="H24" s="50" t="s">
        <v>261</v>
      </c>
      <c r="I24" s="143">
        <v>48</v>
      </c>
      <c r="J24" s="10"/>
      <c r="K24" s="10"/>
    </row>
    <row r="25" spans="1:11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</row>
    <row r="26" spans="1:11" ht="12.75">
      <c r="A26" s="153" t="s">
        <v>262</v>
      </c>
      <c r="B26" s="154"/>
      <c r="C26" s="120" t="s">
        <v>332</v>
      </c>
      <c r="D26" s="25"/>
      <c r="E26" s="32"/>
      <c r="F26" s="24"/>
      <c r="G26" s="170" t="s">
        <v>263</v>
      </c>
      <c r="H26" s="154"/>
      <c r="I26" s="121" t="s">
        <v>331</v>
      </c>
      <c r="J26" s="10"/>
      <c r="K26" s="10"/>
    </row>
    <row r="27" spans="1:11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</row>
    <row r="28" spans="1:11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</row>
    <row r="29" spans="1:11" ht="12.75">
      <c r="A29" s="98"/>
      <c r="B29" s="32"/>
      <c r="C29" s="32"/>
      <c r="D29" s="26"/>
      <c r="E29" s="16"/>
      <c r="F29" s="16"/>
      <c r="G29" s="16"/>
      <c r="H29" s="27"/>
      <c r="I29" s="97"/>
      <c r="J29" s="10"/>
      <c r="K29" s="10"/>
    </row>
    <row r="30" spans="1:12" ht="12.75">
      <c r="A30" s="178" t="s">
        <v>333</v>
      </c>
      <c r="B30" s="179"/>
      <c r="C30" s="179"/>
      <c r="D30" s="180"/>
      <c r="E30" s="178" t="s">
        <v>334</v>
      </c>
      <c r="F30" s="179"/>
      <c r="G30" s="180"/>
      <c r="H30" s="155"/>
      <c r="I30" s="156"/>
      <c r="J30" s="10"/>
      <c r="K30" s="10"/>
      <c r="L30" s="10"/>
    </row>
    <row r="31" spans="1:12" ht="12.75">
      <c r="A31" s="132"/>
      <c r="B31" s="132"/>
      <c r="C31" s="133"/>
      <c r="D31" s="181"/>
      <c r="E31" s="181"/>
      <c r="F31" s="181"/>
      <c r="G31" s="181"/>
      <c r="H31" s="16"/>
      <c r="I31" s="99"/>
      <c r="J31" s="10"/>
      <c r="K31" s="10"/>
      <c r="L31" s="10"/>
    </row>
    <row r="32" spans="1:12" ht="12.75">
      <c r="A32" s="178" t="s">
        <v>335</v>
      </c>
      <c r="B32" s="179"/>
      <c r="C32" s="179"/>
      <c r="D32" s="180"/>
      <c r="E32" s="178" t="s">
        <v>334</v>
      </c>
      <c r="F32" s="179"/>
      <c r="G32" s="180"/>
      <c r="H32" s="155"/>
      <c r="I32" s="156"/>
      <c r="J32" s="10"/>
      <c r="K32" s="10"/>
      <c r="L32" s="10"/>
    </row>
    <row r="33" spans="1:12" ht="12.75">
      <c r="A33" s="132"/>
      <c r="B33" s="132"/>
      <c r="C33" s="133"/>
      <c r="D33" s="134"/>
      <c r="E33" s="134"/>
      <c r="F33" s="134"/>
      <c r="G33" s="135"/>
      <c r="H33" s="16"/>
      <c r="I33" s="100"/>
      <c r="J33" s="10"/>
      <c r="K33" s="10"/>
      <c r="L33" s="10"/>
    </row>
    <row r="34" spans="1:12" ht="12.75">
      <c r="A34" s="178" t="s">
        <v>336</v>
      </c>
      <c r="B34" s="179"/>
      <c r="C34" s="179"/>
      <c r="D34" s="180"/>
      <c r="E34" s="178" t="s">
        <v>334</v>
      </c>
      <c r="F34" s="179"/>
      <c r="G34" s="180"/>
      <c r="H34" s="155"/>
      <c r="I34" s="156"/>
      <c r="J34" s="10"/>
      <c r="K34" s="10"/>
      <c r="L34" s="10"/>
    </row>
    <row r="35" spans="1:12" ht="12.75">
      <c r="A35" s="132"/>
      <c r="B35" s="132"/>
      <c r="C35" s="133"/>
      <c r="D35" s="134"/>
      <c r="E35" s="134"/>
      <c r="F35" s="134"/>
      <c r="G35" s="135"/>
      <c r="H35" s="16"/>
      <c r="I35" s="100"/>
      <c r="J35" s="10"/>
      <c r="K35" s="10"/>
      <c r="L35" s="10"/>
    </row>
    <row r="36" spans="1:12" ht="12.75">
      <c r="A36" s="178" t="s">
        <v>337</v>
      </c>
      <c r="B36" s="179"/>
      <c r="C36" s="179"/>
      <c r="D36" s="180"/>
      <c r="E36" s="178" t="s">
        <v>334</v>
      </c>
      <c r="F36" s="179"/>
      <c r="G36" s="180"/>
      <c r="H36" s="155"/>
      <c r="I36" s="156"/>
      <c r="J36" s="10"/>
      <c r="K36" s="10"/>
      <c r="L36" s="10"/>
    </row>
    <row r="37" spans="1:12" ht="12.75">
      <c r="A37" s="136"/>
      <c r="B37" s="136"/>
      <c r="C37" s="187"/>
      <c r="D37" s="187"/>
      <c r="E37" s="137"/>
      <c r="F37" s="187"/>
      <c r="G37" s="187"/>
      <c r="H37" s="16"/>
      <c r="I37" s="93"/>
      <c r="J37" s="10"/>
      <c r="K37" s="10"/>
      <c r="L37" s="10"/>
    </row>
    <row r="38" spans="1:12" ht="12.75">
      <c r="A38" s="178" t="s">
        <v>338</v>
      </c>
      <c r="B38" s="179"/>
      <c r="C38" s="179"/>
      <c r="D38" s="180"/>
      <c r="E38" s="178" t="s">
        <v>334</v>
      </c>
      <c r="F38" s="179"/>
      <c r="G38" s="180"/>
      <c r="H38" s="155"/>
      <c r="I38" s="156"/>
      <c r="J38" s="10"/>
      <c r="K38" s="10"/>
      <c r="L38" s="10"/>
    </row>
    <row r="39" spans="1:12" ht="12.75">
      <c r="A39" s="136"/>
      <c r="B39" s="136"/>
      <c r="C39" s="136"/>
      <c r="D39" s="136"/>
      <c r="E39" s="136"/>
      <c r="F39" s="138"/>
      <c r="G39" s="139"/>
      <c r="H39" s="16"/>
      <c r="I39" s="93"/>
      <c r="J39" s="10"/>
      <c r="K39" s="10"/>
      <c r="L39" s="10"/>
    </row>
    <row r="40" spans="1:12" ht="12.75">
      <c r="A40" s="178" t="s">
        <v>339</v>
      </c>
      <c r="B40" s="179"/>
      <c r="C40" s="179"/>
      <c r="D40" s="180"/>
      <c r="E40" s="178" t="s">
        <v>340</v>
      </c>
      <c r="F40" s="179"/>
      <c r="G40" s="180"/>
      <c r="H40" s="155"/>
      <c r="I40" s="156"/>
      <c r="J40" s="10"/>
      <c r="K40" s="10"/>
      <c r="L40" s="10"/>
    </row>
    <row r="41" spans="1:12" ht="12.75">
      <c r="A41" s="122"/>
      <c r="B41" s="32"/>
      <c r="C41" s="32"/>
      <c r="D41" s="32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29"/>
      <c r="C42" s="30"/>
      <c r="D42" s="31"/>
      <c r="E42" s="16"/>
      <c r="F42" s="30"/>
      <c r="G42" s="31"/>
      <c r="H42" s="16"/>
      <c r="I42" s="93"/>
      <c r="J42" s="10"/>
      <c r="K42" s="10"/>
      <c r="L42" s="10"/>
    </row>
    <row r="43" spans="1:12" ht="12.75">
      <c r="A43" s="103"/>
      <c r="B43" s="33"/>
      <c r="C43" s="33"/>
      <c r="D43" s="20"/>
      <c r="E43" s="20"/>
      <c r="F43" s="33"/>
      <c r="G43" s="20"/>
      <c r="H43" s="20"/>
      <c r="I43" s="104"/>
      <c r="J43" s="10"/>
      <c r="K43" s="10"/>
      <c r="L43" s="10"/>
    </row>
    <row r="44" spans="1:12" ht="12.75">
      <c r="A44" s="144" t="s">
        <v>267</v>
      </c>
      <c r="B44" s="188"/>
      <c r="C44" s="155"/>
      <c r="D44" s="156"/>
      <c r="E44" s="26"/>
      <c r="F44" s="159"/>
      <c r="G44" s="198"/>
      <c r="H44" s="198"/>
      <c r="I44" s="199"/>
      <c r="J44" s="10"/>
      <c r="K44" s="10"/>
      <c r="L44" s="10"/>
    </row>
    <row r="45" spans="1:12" ht="12.75">
      <c r="A45" s="101"/>
      <c r="B45" s="29"/>
      <c r="C45" s="182"/>
      <c r="D45" s="183"/>
      <c r="E45" s="16"/>
      <c r="F45" s="182"/>
      <c r="G45" s="184"/>
      <c r="H45" s="34"/>
      <c r="I45" s="105"/>
      <c r="J45" s="10"/>
      <c r="K45" s="10"/>
      <c r="L45" s="10"/>
    </row>
    <row r="46" spans="1:12" ht="12.75">
      <c r="A46" s="144" t="s">
        <v>268</v>
      </c>
      <c r="B46" s="188"/>
      <c r="C46" s="159" t="s">
        <v>347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4" t="s">
        <v>270</v>
      </c>
      <c r="B48" s="188"/>
      <c r="C48" s="189" t="s">
        <v>341</v>
      </c>
      <c r="D48" s="190"/>
      <c r="E48" s="191"/>
      <c r="F48" s="16"/>
      <c r="G48" s="50" t="s">
        <v>271</v>
      </c>
      <c r="H48" s="189" t="s">
        <v>342</v>
      </c>
      <c r="I48" s="19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4" t="s">
        <v>257</v>
      </c>
      <c r="B50" s="188"/>
      <c r="C50" s="202" t="s">
        <v>328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3" t="s">
        <v>272</v>
      </c>
      <c r="B52" s="154"/>
      <c r="C52" s="189" t="s">
        <v>343</v>
      </c>
      <c r="D52" s="190"/>
      <c r="E52" s="190"/>
      <c r="F52" s="190"/>
      <c r="G52" s="190"/>
      <c r="H52" s="190"/>
      <c r="I52" s="161"/>
      <c r="J52" s="10"/>
      <c r="K52" s="10"/>
      <c r="L52" s="10"/>
    </row>
    <row r="53" spans="1:12" ht="12.75">
      <c r="A53" s="106"/>
      <c r="B53" s="20"/>
      <c r="C53" s="194" t="s">
        <v>273</v>
      </c>
      <c r="D53" s="194"/>
      <c r="E53" s="194"/>
      <c r="F53" s="194"/>
      <c r="G53" s="194"/>
      <c r="H53" s="194"/>
      <c r="I53" s="107"/>
      <c r="J53" s="10"/>
      <c r="K53" s="10"/>
      <c r="L53" s="10"/>
    </row>
    <row r="54" spans="1:12" ht="12.75">
      <c r="A54" s="106"/>
      <c r="B54" s="20"/>
      <c r="C54" s="35"/>
      <c r="D54" s="35"/>
      <c r="E54" s="35"/>
      <c r="F54" s="35"/>
      <c r="G54" s="35"/>
      <c r="H54" s="35"/>
      <c r="I54" s="107"/>
      <c r="J54" s="10"/>
      <c r="K54" s="10"/>
      <c r="L54" s="10"/>
    </row>
    <row r="55" spans="1:12" ht="12.75">
      <c r="A55" s="106"/>
      <c r="B55" s="203" t="s">
        <v>274</v>
      </c>
      <c r="C55" s="204"/>
      <c r="D55" s="204"/>
      <c r="E55" s="204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205" t="s">
        <v>305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6"/>
      <c r="B57" s="205" t="s">
        <v>306</v>
      </c>
      <c r="C57" s="206"/>
      <c r="D57" s="206"/>
      <c r="E57" s="206"/>
      <c r="F57" s="206"/>
      <c r="G57" s="206"/>
      <c r="H57" s="206"/>
      <c r="I57" s="108"/>
      <c r="J57" s="10"/>
      <c r="K57" s="10"/>
      <c r="L57" s="10"/>
    </row>
    <row r="58" spans="1:12" ht="12.75">
      <c r="A58" s="106"/>
      <c r="B58" s="205" t="s">
        <v>307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6"/>
      <c r="B59" s="205" t="s">
        <v>308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6"/>
      <c r="H61" s="37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2"/>
      <c r="G62" s="195" t="s">
        <v>277</v>
      </c>
      <c r="H62" s="196"/>
      <c r="I62" s="19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00"/>
      <c r="H63" s="201"/>
      <c r="I63" s="117"/>
      <c r="J63" s="10"/>
      <c r="K63" s="10"/>
      <c r="L63" s="10"/>
    </row>
  </sheetData>
  <sheetProtection/>
  <protectedRanges>
    <protectedRange sqref="E2 H2 C6:D6 C8:D8 C12:I12 C14:D14 F14:I14 C16:I16 C18:I18 C20:I20 C24:G24 C22:F22 C26 I26 I24 H30:I30 H32:I32 C10:D10" name="Range1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nja.buzancic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55">
      <selection activeCell="A1" sqref="A1:K1"/>
    </sheetView>
  </sheetViews>
  <sheetFormatPr defaultColWidth="9.140625" defaultRowHeight="12.75"/>
  <cols>
    <col min="1" max="7" width="9.140625" style="51" customWidth="1"/>
    <col min="8" max="8" width="0.13671875" style="51" customWidth="1"/>
    <col min="9" max="9" width="9.140625" style="51" customWidth="1"/>
    <col min="10" max="11" width="12.8515625" style="51" customWidth="1"/>
    <col min="12" max="16384" width="9.140625" style="51" customWidth="1"/>
  </cols>
  <sheetData>
    <row r="1" spans="1:11" ht="16.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6.5" customHeight="1">
      <c r="A2" s="246" t="s">
        <v>348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6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>
      <c r="A4" s="247" t="s">
        <v>344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21">
      <c r="A5" s="248" t="s">
        <v>59</v>
      </c>
      <c r="B5" s="249"/>
      <c r="C5" s="249"/>
      <c r="D5" s="249"/>
      <c r="E5" s="249"/>
      <c r="F5" s="249"/>
      <c r="G5" s="249"/>
      <c r="H5" s="250"/>
      <c r="I5" s="57" t="s">
        <v>278</v>
      </c>
      <c r="J5" s="58" t="s">
        <v>318</v>
      </c>
      <c r="K5" s="59" t="s">
        <v>319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56">
        <v>2</v>
      </c>
      <c r="J6" s="55">
        <v>3</v>
      </c>
      <c r="K6" s="55">
        <v>4</v>
      </c>
    </row>
    <row r="7" spans="1:11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17" t="s">
        <v>60</v>
      </c>
      <c r="B8" s="218"/>
      <c r="C8" s="218"/>
      <c r="D8" s="218"/>
      <c r="E8" s="218"/>
      <c r="F8" s="218"/>
      <c r="G8" s="218"/>
      <c r="H8" s="235"/>
      <c r="I8" s="3">
        <v>1</v>
      </c>
      <c r="J8" s="6"/>
      <c r="K8" s="6"/>
    </row>
    <row r="9" spans="1:11" ht="12.75">
      <c r="A9" s="224" t="s">
        <v>13</v>
      </c>
      <c r="B9" s="225"/>
      <c r="C9" s="225"/>
      <c r="D9" s="225"/>
      <c r="E9" s="225"/>
      <c r="F9" s="225"/>
      <c r="G9" s="225"/>
      <c r="H9" s="226"/>
      <c r="I9" s="1">
        <v>2</v>
      </c>
      <c r="J9" s="130">
        <f>J10+J17+J27+J36+J40</f>
        <v>919883765</v>
      </c>
      <c r="K9" s="130">
        <f>K10+K17+K27+K36+K40</f>
        <v>899735774.9800001</v>
      </c>
    </row>
    <row r="10" spans="1:11" ht="12.75">
      <c r="A10" s="221" t="s">
        <v>205</v>
      </c>
      <c r="B10" s="222"/>
      <c r="C10" s="222"/>
      <c r="D10" s="222"/>
      <c r="E10" s="222"/>
      <c r="F10" s="222"/>
      <c r="G10" s="222"/>
      <c r="H10" s="223"/>
      <c r="I10" s="1">
        <v>3</v>
      </c>
      <c r="J10" s="130">
        <f>SUM(J11:J16)</f>
        <v>577676</v>
      </c>
      <c r="K10" s="130">
        <f>SUM(K11:K16)</f>
        <v>485291.52</v>
      </c>
    </row>
    <row r="11" spans="1:11" ht="12.75">
      <c r="A11" s="221" t="s">
        <v>112</v>
      </c>
      <c r="B11" s="222"/>
      <c r="C11" s="222"/>
      <c r="D11" s="222"/>
      <c r="E11" s="222"/>
      <c r="F11" s="222"/>
      <c r="G11" s="222"/>
      <c r="H11" s="223"/>
      <c r="I11" s="1">
        <v>4</v>
      </c>
      <c r="J11" s="7">
        <v>0</v>
      </c>
      <c r="K11" s="7">
        <v>0</v>
      </c>
    </row>
    <row r="12" spans="1:11" ht="12.75">
      <c r="A12" s="221" t="s">
        <v>14</v>
      </c>
      <c r="B12" s="222"/>
      <c r="C12" s="222"/>
      <c r="D12" s="222"/>
      <c r="E12" s="222"/>
      <c r="F12" s="222"/>
      <c r="G12" s="222"/>
      <c r="H12" s="223"/>
      <c r="I12" s="1">
        <v>5</v>
      </c>
      <c r="J12" s="7">
        <v>577676</v>
      </c>
      <c r="K12" s="7">
        <v>485291.52</v>
      </c>
    </row>
    <row r="13" spans="1:11" ht="12.75">
      <c r="A13" s="221" t="s">
        <v>113</v>
      </c>
      <c r="B13" s="222"/>
      <c r="C13" s="222"/>
      <c r="D13" s="222"/>
      <c r="E13" s="222"/>
      <c r="F13" s="222"/>
      <c r="G13" s="222"/>
      <c r="H13" s="223"/>
      <c r="I13" s="1">
        <v>6</v>
      </c>
      <c r="J13" s="7">
        <v>0</v>
      </c>
      <c r="K13" s="7">
        <v>0</v>
      </c>
    </row>
    <row r="14" spans="1:11" ht="12.75">
      <c r="A14" s="221" t="s">
        <v>208</v>
      </c>
      <c r="B14" s="222"/>
      <c r="C14" s="222"/>
      <c r="D14" s="222"/>
      <c r="E14" s="222"/>
      <c r="F14" s="222"/>
      <c r="G14" s="222"/>
      <c r="H14" s="223"/>
      <c r="I14" s="1">
        <v>7</v>
      </c>
      <c r="J14" s="7">
        <v>0</v>
      </c>
      <c r="K14" s="7">
        <v>0</v>
      </c>
    </row>
    <row r="15" spans="1:11" ht="12.75">
      <c r="A15" s="221" t="s">
        <v>209</v>
      </c>
      <c r="B15" s="222"/>
      <c r="C15" s="222"/>
      <c r="D15" s="222"/>
      <c r="E15" s="222"/>
      <c r="F15" s="222"/>
      <c r="G15" s="222"/>
      <c r="H15" s="223"/>
      <c r="I15" s="1">
        <v>8</v>
      </c>
      <c r="J15" s="7">
        <v>0</v>
      </c>
      <c r="K15" s="7">
        <v>0</v>
      </c>
    </row>
    <row r="16" spans="1:11" ht="12.75">
      <c r="A16" s="221" t="s">
        <v>210</v>
      </c>
      <c r="B16" s="222"/>
      <c r="C16" s="222"/>
      <c r="D16" s="222"/>
      <c r="E16" s="222"/>
      <c r="F16" s="222"/>
      <c r="G16" s="222"/>
      <c r="H16" s="223"/>
      <c r="I16" s="1">
        <v>9</v>
      </c>
      <c r="J16" s="7">
        <v>0</v>
      </c>
      <c r="K16" s="7">
        <v>0</v>
      </c>
    </row>
    <row r="17" spans="1:11" ht="12.75">
      <c r="A17" s="221" t="s">
        <v>206</v>
      </c>
      <c r="B17" s="222"/>
      <c r="C17" s="222"/>
      <c r="D17" s="222"/>
      <c r="E17" s="222"/>
      <c r="F17" s="222"/>
      <c r="G17" s="222"/>
      <c r="H17" s="223"/>
      <c r="I17" s="1">
        <v>10</v>
      </c>
      <c r="J17" s="130">
        <f>SUM(J18:J26)</f>
        <v>919138873</v>
      </c>
      <c r="K17" s="130">
        <f>SUM(K18:K26)</f>
        <v>899084718.3600001</v>
      </c>
    </row>
    <row r="18" spans="1:11" ht="12.75">
      <c r="A18" s="221" t="s">
        <v>211</v>
      </c>
      <c r="B18" s="222"/>
      <c r="C18" s="222"/>
      <c r="D18" s="222"/>
      <c r="E18" s="222"/>
      <c r="F18" s="222"/>
      <c r="G18" s="222"/>
      <c r="H18" s="223"/>
      <c r="I18" s="1">
        <v>11</v>
      </c>
      <c r="J18" s="7">
        <v>0</v>
      </c>
      <c r="K18" s="7">
        <v>0</v>
      </c>
    </row>
    <row r="19" spans="1:11" ht="12.75">
      <c r="A19" s="221" t="s">
        <v>247</v>
      </c>
      <c r="B19" s="222"/>
      <c r="C19" s="222"/>
      <c r="D19" s="222"/>
      <c r="E19" s="222"/>
      <c r="F19" s="222"/>
      <c r="G19" s="222"/>
      <c r="H19" s="223"/>
      <c r="I19" s="1">
        <v>12</v>
      </c>
      <c r="J19" s="7">
        <v>8444863</v>
      </c>
      <c r="K19" s="7">
        <v>7936016.04</v>
      </c>
    </row>
    <row r="20" spans="1:11" ht="12.75">
      <c r="A20" s="221" t="s">
        <v>212</v>
      </c>
      <c r="B20" s="222"/>
      <c r="C20" s="222"/>
      <c r="D20" s="222"/>
      <c r="E20" s="222"/>
      <c r="F20" s="222"/>
      <c r="G20" s="222"/>
      <c r="H20" s="223"/>
      <c r="I20" s="1">
        <v>13</v>
      </c>
      <c r="J20" s="7">
        <v>234640</v>
      </c>
      <c r="K20" s="7">
        <v>258228.78</v>
      </c>
    </row>
    <row r="21" spans="1:11" ht="12.75">
      <c r="A21" s="221" t="s">
        <v>27</v>
      </c>
      <c r="B21" s="222"/>
      <c r="C21" s="222"/>
      <c r="D21" s="222"/>
      <c r="E21" s="222"/>
      <c r="F21" s="222"/>
      <c r="G21" s="222"/>
      <c r="H21" s="223"/>
      <c r="I21" s="1">
        <v>14</v>
      </c>
      <c r="J21" s="7">
        <v>910165095</v>
      </c>
      <c r="K21" s="7">
        <v>890254041.7</v>
      </c>
    </row>
    <row r="22" spans="1:11" ht="12.75">
      <c r="A22" s="221" t="s">
        <v>28</v>
      </c>
      <c r="B22" s="222"/>
      <c r="C22" s="222"/>
      <c r="D22" s="222"/>
      <c r="E22" s="222"/>
      <c r="F22" s="222"/>
      <c r="G22" s="222"/>
      <c r="H22" s="223"/>
      <c r="I22" s="1">
        <v>15</v>
      </c>
      <c r="J22" s="7">
        <v>0</v>
      </c>
      <c r="K22" s="7">
        <v>0</v>
      </c>
    </row>
    <row r="23" spans="1:11" ht="12.75">
      <c r="A23" s="221" t="s">
        <v>72</v>
      </c>
      <c r="B23" s="222"/>
      <c r="C23" s="222"/>
      <c r="D23" s="222"/>
      <c r="E23" s="222"/>
      <c r="F23" s="222"/>
      <c r="G23" s="222"/>
      <c r="H23" s="223"/>
      <c r="I23" s="1">
        <v>16</v>
      </c>
      <c r="J23" s="7">
        <v>250890</v>
      </c>
      <c r="K23" s="7">
        <v>481701.98</v>
      </c>
    </row>
    <row r="24" spans="1:11" ht="12.75">
      <c r="A24" s="221" t="s">
        <v>73</v>
      </c>
      <c r="B24" s="222"/>
      <c r="C24" s="222"/>
      <c r="D24" s="222"/>
      <c r="E24" s="222"/>
      <c r="F24" s="222"/>
      <c r="G24" s="222"/>
      <c r="H24" s="223"/>
      <c r="I24" s="1">
        <v>17</v>
      </c>
      <c r="J24" s="7">
        <v>43385</v>
      </c>
      <c r="K24" s="7">
        <v>154729.86</v>
      </c>
    </row>
    <row r="25" spans="1:11" ht="12.75">
      <c r="A25" s="221" t="s">
        <v>74</v>
      </c>
      <c r="B25" s="222"/>
      <c r="C25" s="222"/>
      <c r="D25" s="222"/>
      <c r="E25" s="222"/>
      <c r="F25" s="222"/>
      <c r="G25" s="222"/>
      <c r="H25" s="223"/>
      <c r="I25" s="1">
        <v>18</v>
      </c>
      <c r="J25" s="7">
        <v>0</v>
      </c>
      <c r="K25" s="7">
        <v>0</v>
      </c>
    </row>
    <row r="26" spans="1:11" ht="12.75">
      <c r="A26" s="221" t="s">
        <v>75</v>
      </c>
      <c r="B26" s="222"/>
      <c r="C26" s="222"/>
      <c r="D26" s="222"/>
      <c r="E26" s="222"/>
      <c r="F26" s="222"/>
      <c r="G26" s="222"/>
      <c r="H26" s="223"/>
      <c r="I26" s="1">
        <v>19</v>
      </c>
      <c r="J26" s="7">
        <v>0</v>
      </c>
      <c r="K26" s="7">
        <v>0</v>
      </c>
    </row>
    <row r="27" spans="1:11" ht="12.75">
      <c r="A27" s="221" t="s">
        <v>190</v>
      </c>
      <c r="B27" s="222"/>
      <c r="C27" s="222"/>
      <c r="D27" s="222"/>
      <c r="E27" s="222"/>
      <c r="F27" s="222"/>
      <c r="G27" s="222"/>
      <c r="H27" s="223"/>
      <c r="I27" s="1">
        <v>20</v>
      </c>
      <c r="J27" s="130">
        <f>SUM(J28:J35)</f>
        <v>167216</v>
      </c>
      <c r="K27" s="130">
        <f>SUM(K28:K35)</f>
        <v>165765.1</v>
      </c>
    </row>
    <row r="28" spans="1:11" ht="12.75">
      <c r="A28" s="221" t="s">
        <v>76</v>
      </c>
      <c r="B28" s="222"/>
      <c r="C28" s="222"/>
      <c r="D28" s="222"/>
      <c r="E28" s="222"/>
      <c r="F28" s="222"/>
      <c r="G28" s="222"/>
      <c r="H28" s="223"/>
      <c r="I28" s="1">
        <v>21</v>
      </c>
      <c r="J28" s="7">
        <v>0</v>
      </c>
      <c r="K28" s="7">
        <v>0</v>
      </c>
    </row>
    <row r="29" spans="1:11" ht="12.75">
      <c r="A29" s="221" t="s">
        <v>77</v>
      </c>
      <c r="B29" s="222"/>
      <c r="C29" s="222"/>
      <c r="D29" s="222"/>
      <c r="E29" s="222"/>
      <c r="F29" s="222"/>
      <c r="G29" s="222"/>
      <c r="H29" s="223"/>
      <c r="I29" s="1">
        <v>22</v>
      </c>
      <c r="J29" s="7">
        <v>0</v>
      </c>
      <c r="K29" s="7">
        <v>0</v>
      </c>
    </row>
    <row r="30" spans="1:11" ht="12.75">
      <c r="A30" s="221" t="s">
        <v>78</v>
      </c>
      <c r="B30" s="222"/>
      <c r="C30" s="222"/>
      <c r="D30" s="222"/>
      <c r="E30" s="222"/>
      <c r="F30" s="222"/>
      <c r="G30" s="222"/>
      <c r="H30" s="223"/>
      <c r="I30" s="1">
        <v>23</v>
      </c>
      <c r="J30" s="7">
        <v>0</v>
      </c>
      <c r="K30" s="7">
        <v>0</v>
      </c>
    </row>
    <row r="31" spans="1:11" ht="12.75">
      <c r="A31" s="221" t="s">
        <v>83</v>
      </c>
      <c r="B31" s="222"/>
      <c r="C31" s="222"/>
      <c r="D31" s="222"/>
      <c r="E31" s="222"/>
      <c r="F31" s="222"/>
      <c r="G31" s="222"/>
      <c r="H31" s="223"/>
      <c r="I31" s="1">
        <v>24</v>
      </c>
      <c r="J31" s="7">
        <v>0</v>
      </c>
      <c r="K31" s="7">
        <v>0</v>
      </c>
    </row>
    <row r="32" spans="1:11" ht="12.75">
      <c r="A32" s="221" t="s">
        <v>84</v>
      </c>
      <c r="B32" s="222"/>
      <c r="C32" s="222"/>
      <c r="D32" s="222"/>
      <c r="E32" s="222"/>
      <c r="F32" s="222"/>
      <c r="G32" s="222"/>
      <c r="H32" s="223"/>
      <c r="I32" s="1">
        <v>25</v>
      </c>
      <c r="J32" s="7">
        <v>0</v>
      </c>
      <c r="K32" s="7">
        <v>0</v>
      </c>
    </row>
    <row r="33" spans="1:11" ht="12.75">
      <c r="A33" s="221" t="s">
        <v>85</v>
      </c>
      <c r="B33" s="222"/>
      <c r="C33" s="222"/>
      <c r="D33" s="222"/>
      <c r="E33" s="222"/>
      <c r="F33" s="222"/>
      <c r="G33" s="222"/>
      <c r="H33" s="223"/>
      <c r="I33" s="1">
        <v>26</v>
      </c>
      <c r="J33" s="7">
        <v>167216</v>
      </c>
      <c r="K33" s="7">
        <v>165765.1</v>
      </c>
    </row>
    <row r="34" spans="1:11" ht="12.75">
      <c r="A34" s="221" t="s">
        <v>79</v>
      </c>
      <c r="B34" s="222"/>
      <c r="C34" s="222"/>
      <c r="D34" s="222"/>
      <c r="E34" s="222"/>
      <c r="F34" s="222"/>
      <c r="G34" s="222"/>
      <c r="H34" s="223"/>
      <c r="I34" s="1">
        <v>27</v>
      </c>
      <c r="J34" s="7">
        <v>0</v>
      </c>
      <c r="K34" s="7">
        <v>0</v>
      </c>
    </row>
    <row r="35" spans="1:11" ht="12.75">
      <c r="A35" s="221" t="s">
        <v>183</v>
      </c>
      <c r="B35" s="222"/>
      <c r="C35" s="222"/>
      <c r="D35" s="222"/>
      <c r="E35" s="222"/>
      <c r="F35" s="222"/>
      <c r="G35" s="222"/>
      <c r="H35" s="223"/>
      <c r="I35" s="1">
        <v>28</v>
      </c>
      <c r="J35" s="7">
        <v>0</v>
      </c>
      <c r="K35" s="7">
        <v>0</v>
      </c>
    </row>
    <row r="36" spans="1:11" ht="12.75">
      <c r="A36" s="221" t="s">
        <v>184</v>
      </c>
      <c r="B36" s="222"/>
      <c r="C36" s="222"/>
      <c r="D36" s="222"/>
      <c r="E36" s="222"/>
      <c r="F36" s="222"/>
      <c r="G36" s="222"/>
      <c r="H36" s="223"/>
      <c r="I36" s="1">
        <v>29</v>
      </c>
      <c r="J36" s="130">
        <f>SUM(J37:J39)</f>
        <v>0</v>
      </c>
      <c r="K36" s="130">
        <f>SUM(K37:K39)</f>
        <v>0</v>
      </c>
    </row>
    <row r="37" spans="1:11" ht="12.75">
      <c r="A37" s="221" t="s">
        <v>80</v>
      </c>
      <c r="B37" s="222"/>
      <c r="C37" s="222"/>
      <c r="D37" s="222"/>
      <c r="E37" s="222"/>
      <c r="F37" s="222"/>
      <c r="G37" s="222"/>
      <c r="H37" s="223"/>
      <c r="I37" s="1">
        <v>30</v>
      </c>
      <c r="J37" s="7">
        <v>0</v>
      </c>
      <c r="K37" s="7">
        <v>0</v>
      </c>
    </row>
    <row r="38" spans="1:11" ht="12.75">
      <c r="A38" s="221" t="s">
        <v>81</v>
      </c>
      <c r="B38" s="222"/>
      <c r="C38" s="222"/>
      <c r="D38" s="222"/>
      <c r="E38" s="222"/>
      <c r="F38" s="222"/>
      <c r="G38" s="222"/>
      <c r="H38" s="223"/>
      <c r="I38" s="1">
        <v>31</v>
      </c>
      <c r="J38" s="7">
        <v>0</v>
      </c>
      <c r="K38" s="7">
        <v>0</v>
      </c>
    </row>
    <row r="39" spans="1:11" ht="12.75">
      <c r="A39" s="221" t="s">
        <v>82</v>
      </c>
      <c r="B39" s="222"/>
      <c r="C39" s="222"/>
      <c r="D39" s="222"/>
      <c r="E39" s="222"/>
      <c r="F39" s="222"/>
      <c r="G39" s="222"/>
      <c r="H39" s="223"/>
      <c r="I39" s="1">
        <v>32</v>
      </c>
      <c r="J39" s="7">
        <v>0</v>
      </c>
      <c r="K39" s="7">
        <v>0</v>
      </c>
    </row>
    <row r="40" spans="1:11" ht="12.75">
      <c r="A40" s="221" t="s">
        <v>185</v>
      </c>
      <c r="B40" s="222"/>
      <c r="C40" s="222"/>
      <c r="D40" s="222"/>
      <c r="E40" s="222"/>
      <c r="F40" s="222"/>
      <c r="G40" s="222"/>
      <c r="H40" s="223"/>
      <c r="I40" s="1">
        <v>33</v>
      </c>
      <c r="J40" s="7">
        <v>0</v>
      </c>
      <c r="K40" s="7">
        <v>0</v>
      </c>
    </row>
    <row r="41" spans="1:11" ht="12.75">
      <c r="A41" s="224" t="s">
        <v>240</v>
      </c>
      <c r="B41" s="225"/>
      <c r="C41" s="225"/>
      <c r="D41" s="225"/>
      <c r="E41" s="225"/>
      <c r="F41" s="225"/>
      <c r="G41" s="225"/>
      <c r="H41" s="226"/>
      <c r="I41" s="1">
        <v>34</v>
      </c>
      <c r="J41" s="130">
        <f>J42+J50+J57+J65</f>
        <v>190375298</v>
      </c>
      <c r="K41" s="130">
        <f>K42+K50+K57+K65</f>
        <v>57726868.56</v>
      </c>
    </row>
    <row r="42" spans="1:11" ht="12.75">
      <c r="A42" s="221" t="s">
        <v>100</v>
      </c>
      <c r="B42" s="222"/>
      <c r="C42" s="222"/>
      <c r="D42" s="222"/>
      <c r="E42" s="222"/>
      <c r="F42" s="222"/>
      <c r="G42" s="222"/>
      <c r="H42" s="223"/>
      <c r="I42" s="1">
        <v>35</v>
      </c>
      <c r="J42" s="130">
        <f>SUM(J43:J49)</f>
        <v>15915775</v>
      </c>
      <c r="K42" s="130">
        <f>SUM(K43:K49)</f>
        <v>18545130.07</v>
      </c>
    </row>
    <row r="43" spans="1:11" ht="12.75">
      <c r="A43" s="221" t="s">
        <v>117</v>
      </c>
      <c r="B43" s="222"/>
      <c r="C43" s="222"/>
      <c r="D43" s="222"/>
      <c r="E43" s="222"/>
      <c r="F43" s="222"/>
      <c r="G43" s="222"/>
      <c r="H43" s="223"/>
      <c r="I43" s="1">
        <v>36</v>
      </c>
      <c r="J43" s="7">
        <v>15915775</v>
      </c>
      <c r="K43" s="7">
        <v>18545130.07</v>
      </c>
    </row>
    <row r="44" spans="1:11" ht="12.75">
      <c r="A44" s="221" t="s">
        <v>118</v>
      </c>
      <c r="B44" s="222"/>
      <c r="C44" s="222"/>
      <c r="D44" s="222"/>
      <c r="E44" s="222"/>
      <c r="F44" s="222"/>
      <c r="G44" s="222"/>
      <c r="H44" s="223"/>
      <c r="I44" s="1">
        <v>37</v>
      </c>
      <c r="J44" s="7">
        <v>0</v>
      </c>
      <c r="K44" s="7">
        <v>0</v>
      </c>
    </row>
    <row r="45" spans="1:11" ht="12.75">
      <c r="A45" s="221" t="s">
        <v>86</v>
      </c>
      <c r="B45" s="222"/>
      <c r="C45" s="222"/>
      <c r="D45" s="222"/>
      <c r="E45" s="222"/>
      <c r="F45" s="222"/>
      <c r="G45" s="222"/>
      <c r="H45" s="223"/>
      <c r="I45" s="1">
        <v>38</v>
      </c>
      <c r="J45" s="7">
        <v>0</v>
      </c>
      <c r="K45" s="7">
        <v>0</v>
      </c>
    </row>
    <row r="46" spans="1:11" ht="12.75">
      <c r="A46" s="221" t="s">
        <v>87</v>
      </c>
      <c r="B46" s="222"/>
      <c r="C46" s="222"/>
      <c r="D46" s="222"/>
      <c r="E46" s="222"/>
      <c r="F46" s="222"/>
      <c r="G46" s="222"/>
      <c r="H46" s="223"/>
      <c r="I46" s="1">
        <v>39</v>
      </c>
      <c r="J46" s="7">
        <v>0</v>
      </c>
      <c r="K46" s="7"/>
    </row>
    <row r="47" spans="1:11" ht="12.75">
      <c r="A47" s="221" t="s">
        <v>88</v>
      </c>
      <c r="B47" s="222"/>
      <c r="C47" s="222"/>
      <c r="D47" s="222"/>
      <c r="E47" s="222"/>
      <c r="F47" s="222"/>
      <c r="G47" s="222"/>
      <c r="H47" s="223"/>
      <c r="I47" s="1">
        <v>40</v>
      </c>
      <c r="J47" s="7">
        <v>0</v>
      </c>
      <c r="K47" s="7">
        <v>0</v>
      </c>
    </row>
    <row r="48" spans="1:11" ht="12.75">
      <c r="A48" s="221" t="s">
        <v>89</v>
      </c>
      <c r="B48" s="222"/>
      <c r="C48" s="222"/>
      <c r="D48" s="222"/>
      <c r="E48" s="222"/>
      <c r="F48" s="222"/>
      <c r="G48" s="222"/>
      <c r="H48" s="223"/>
      <c r="I48" s="1">
        <v>41</v>
      </c>
      <c r="J48" s="7">
        <v>0</v>
      </c>
      <c r="K48" s="7">
        <v>0</v>
      </c>
    </row>
    <row r="49" spans="1:11" ht="12.75">
      <c r="A49" s="221" t="s">
        <v>90</v>
      </c>
      <c r="B49" s="222"/>
      <c r="C49" s="222"/>
      <c r="D49" s="222"/>
      <c r="E49" s="222"/>
      <c r="F49" s="222"/>
      <c r="G49" s="222"/>
      <c r="H49" s="223"/>
      <c r="I49" s="1">
        <v>42</v>
      </c>
      <c r="J49" s="7">
        <v>0</v>
      </c>
      <c r="K49" s="7">
        <v>0</v>
      </c>
    </row>
    <row r="50" spans="1:11" ht="12.75">
      <c r="A50" s="221" t="s">
        <v>101</v>
      </c>
      <c r="B50" s="222"/>
      <c r="C50" s="222"/>
      <c r="D50" s="222"/>
      <c r="E50" s="222"/>
      <c r="F50" s="222"/>
      <c r="G50" s="222"/>
      <c r="H50" s="223"/>
      <c r="I50" s="1">
        <v>43</v>
      </c>
      <c r="J50" s="130">
        <f>SUM(J51:J56)</f>
        <v>127055450</v>
      </c>
      <c r="K50" s="130">
        <f>SUM(K51:K56)</f>
        <v>27119697.66</v>
      </c>
    </row>
    <row r="51" spans="1:11" ht="12.75">
      <c r="A51" s="221" t="s">
        <v>200</v>
      </c>
      <c r="B51" s="222"/>
      <c r="C51" s="222"/>
      <c r="D51" s="222"/>
      <c r="E51" s="222"/>
      <c r="F51" s="222"/>
      <c r="G51" s="222"/>
      <c r="H51" s="223"/>
      <c r="I51" s="1">
        <v>44</v>
      </c>
      <c r="J51" s="7">
        <v>0</v>
      </c>
      <c r="K51" s="7">
        <v>0</v>
      </c>
    </row>
    <row r="52" spans="1:11" ht="12.75">
      <c r="A52" s="221" t="s">
        <v>201</v>
      </c>
      <c r="B52" s="222"/>
      <c r="C52" s="222"/>
      <c r="D52" s="222"/>
      <c r="E52" s="222"/>
      <c r="F52" s="222"/>
      <c r="G52" s="222"/>
      <c r="H52" s="223"/>
      <c r="I52" s="1">
        <v>45</v>
      </c>
      <c r="J52" s="7">
        <v>5128435</v>
      </c>
      <c r="K52" s="7">
        <v>3183235.14</v>
      </c>
    </row>
    <row r="53" spans="1:11" ht="12.75">
      <c r="A53" s="221" t="s">
        <v>202</v>
      </c>
      <c r="B53" s="222"/>
      <c r="C53" s="222"/>
      <c r="D53" s="222"/>
      <c r="E53" s="222"/>
      <c r="F53" s="222"/>
      <c r="G53" s="222"/>
      <c r="H53" s="223"/>
      <c r="I53" s="1">
        <v>46</v>
      </c>
      <c r="J53" s="7">
        <v>0</v>
      </c>
      <c r="K53" s="7">
        <v>0</v>
      </c>
    </row>
    <row r="54" spans="1:11" ht="12.75">
      <c r="A54" s="221" t="s">
        <v>203</v>
      </c>
      <c r="B54" s="222"/>
      <c r="C54" s="222"/>
      <c r="D54" s="222"/>
      <c r="E54" s="222"/>
      <c r="F54" s="222"/>
      <c r="G54" s="222"/>
      <c r="H54" s="223"/>
      <c r="I54" s="1">
        <v>47</v>
      </c>
      <c r="J54" s="7">
        <v>0</v>
      </c>
      <c r="K54" s="7">
        <v>0</v>
      </c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1">
        <v>48</v>
      </c>
      <c r="J55" s="7">
        <v>99861254</v>
      </c>
      <c r="K55" s="7">
        <v>417812.39</v>
      </c>
    </row>
    <row r="56" spans="1:11" ht="12.75">
      <c r="A56" s="221" t="s">
        <v>11</v>
      </c>
      <c r="B56" s="222"/>
      <c r="C56" s="222"/>
      <c r="D56" s="222"/>
      <c r="E56" s="222"/>
      <c r="F56" s="222"/>
      <c r="G56" s="222"/>
      <c r="H56" s="223"/>
      <c r="I56" s="1">
        <v>49</v>
      </c>
      <c r="J56" s="7">
        <v>22065761</v>
      </c>
      <c r="K56" s="7">
        <v>23518650.13</v>
      </c>
    </row>
    <row r="57" spans="1:11" ht="12.75">
      <c r="A57" s="221" t="s">
        <v>102</v>
      </c>
      <c r="B57" s="222"/>
      <c r="C57" s="222"/>
      <c r="D57" s="222"/>
      <c r="E57" s="222"/>
      <c r="F57" s="222"/>
      <c r="G57" s="222"/>
      <c r="H57" s="223"/>
      <c r="I57" s="1">
        <v>50</v>
      </c>
      <c r="J57" s="130">
        <f>SUM(J58:J64)</f>
        <v>138178</v>
      </c>
      <c r="K57" s="130">
        <f>SUM(K58:K64)</f>
        <v>124671.93</v>
      </c>
    </row>
    <row r="58" spans="1:11" ht="12.75">
      <c r="A58" s="221" t="s">
        <v>76</v>
      </c>
      <c r="B58" s="222"/>
      <c r="C58" s="222"/>
      <c r="D58" s="222"/>
      <c r="E58" s="222"/>
      <c r="F58" s="222"/>
      <c r="G58" s="222"/>
      <c r="H58" s="223"/>
      <c r="I58" s="1">
        <v>51</v>
      </c>
      <c r="J58" s="7">
        <v>0</v>
      </c>
      <c r="K58" s="7">
        <v>0</v>
      </c>
    </row>
    <row r="59" spans="1:11" ht="12.75">
      <c r="A59" s="221" t="s">
        <v>77</v>
      </c>
      <c r="B59" s="222"/>
      <c r="C59" s="222"/>
      <c r="D59" s="222"/>
      <c r="E59" s="222"/>
      <c r="F59" s="222"/>
      <c r="G59" s="222"/>
      <c r="H59" s="223"/>
      <c r="I59" s="1">
        <v>52</v>
      </c>
      <c r="J59" s="7">
        <v>0</v>
      </c>
      <c r="K59" s="7">
        <v>0</v>
      </c>
    </row>
    <row r="60" spans="1:11" ht="12.75">
      <c r="A60" s="221" t="s">
        <v>242</v>
      </c>
      <c r="B60" s="222"/>
      <c r="C60" s="222"/>
      <c r="D60" s="222"/>
      <c r="E60" s="222"/>
      <c r="F60" s="222"/>
      <c r="G60" s="222"/>
      <c r="H60" s="223"/>
      <c r="I60" s="1">
        <v>53</v>
      </c>
      <c r="J60" s="7">
        <v>10274</v>
      </c>
      <c r="K60" s="7">
        <v>10278</v>
      </c>
    </row>
    <row r="61" spans="1:11" ht="12.75">
      <c r="A61" s="221" t="s">
        <v>83</v>
      </c>
      <c r="B61" s="222"/>
      <c r="C61" s="222"/>
      <c r="D61" s="222"/>
      <c r="E61" s="222"/>
      <c r="F61" s="222"/>
      <c r="G61" s="222"/>
      <c r="H61" s="223"/>
      <c r="I61" s="1">
        <v>54</v>
      </c>
      <c r="J61" s="7">
        <v>0</v>
      </c>
      <c r="K61" s="7">
        <v>0</v>
      </c>
    </row>
    <row r="62" spans="1:11" ht="12.75">
      <c r="A62" s="221" t="s">
        <v>84</v>
      </c>
      <c r="B62" s="222"/>
      <c r="C62" s="222"/>
      <c r="D62" s="222"/>
      <c r="E62" s="222"/>
      <c r="F62" s="222"/>
      <c r="G62" s="222"/>
      <c r="H62" s="223"/>
      <c r="I62" s="1">
        <v>55</v>
      </c>
      <c r="J62" s="7">
        <v>14000</v>
      </c>
      <c r="K62" s="7">
        <v>14000</v>
      </c>
    </row>
    <row r="63" spans="1:11" ht="12.75">
      <c r="A63" s="221" t="s">
        <v>85</v>
      </c>
      <c r="B63" s="222"/>
      <c r="C63" s="222"/>
      <c r="D63" s="222"/>
      <c r="E63" s="222"/>
      <c r="F63" s="222"/>
      <c r="G63" s="222"/>
      <c r="H63" s="223"/>
      <c r="I63" s="1">
        <v>56</v>
      </c>
      <c r="J63" s="7">
        <v>113904</v>
      </c>
      <c r="K63" s="7">
        <v>100393.93</v>
      </c>
    </row>
    <row r="64" spans="1:11" ht="12.75">
      <c r="A64" s="221" t="s">
        <v>46</v>
      </c>
      <c r="B64" s="222"/>
      <c r="C64" s="222"/>
      <c r="D64" s="222"/>
      <c r="E64" s="222"/>
      <c r="F64" s="222"/>
      <c r="G64" s="222"/>
      <c r="H64" s="223"/>
      <c r="I64" s="1">
        <v>57</v>
      </c>
      <c r="J64" s="7">
        <v>0</v>
      </c>
      <c r="K64" s="7">
        <v>0</v>
      </c>
    </row>
    <row r="65" spans="1:11" ht="12.75">
      <c r="A65" s="221" t="s">
        <v>207</v>
      </c>
      <c r="B65" s="222"/>
      <c r="C65" s="222"/>
      <c r="D65" s="222"/>
      <c r="E65" s="222"/>
      <c r="F65" s="222"/>
      <c r="G65" s="222"/>
      <c r="H65" s="223"/>
      <c r="I65" s="1">
        <v>58</v>
      </c>
      <c r="J65" s="7">
        <v>47265895</v>
      </c>
      <c r="K65" s="7">
        <v>11937368.9</v>
      </c>
    </row>
    <row r="66" spans="1:11" ht="12.75">
      <c r="A66" s="224" t="s">
        <v>56</v>
      </c>
      <c r="B66" s="225"/>
      <c r="C66" s="225"/>
      <c r="D66" s="225"/>
      <c r="E66" s="225"/>
      <c r="F66" s="225"/>
      <c r="G66" s="225"/>
      <c r="H66" s="226"/>
      <c r="I66" s="1">
        <v>59</v>
      </c>
      <c r="J66" s="7">
        <v>8946200</v>
      </c>
      <c r="K66" s="7">
        <v>13352360.42</v>
      </c>
    </row>
    <row r="67" spans="1:11" ht="12.75">
      <c r="A67" s="224" t="s">
        <v>241</v>
      </c>
      <c r="B67" s="225"/>
      <c r="C67" s="225"/>
      <c r="D67" s="225"/>
      <c r="E67" s="225"/>
      <c r="F67" s="225"/>
      <c r="G67" s="225"/>
      <c r="H67" s="226"/>
      <c r="I67" s="1">
        <v>60</v>
      </c>
      <c r="J67" s="130">
        <f>J8+J9+J41+J66</f>
        <v>1119205263</v>
      </c>
      <c r="K67" s="130">
        <f>K8+K9+K41+K66</f>
        <v>970815003.9600002</v>
      </c>
    </row>
    <row r="68" spans="1:11" ht="12.75">
      <c r="A68" s="236" t="s">
        <v>91</v>
      </c>
      <c r="B68" s="237"/>
      <c r="C68" s="237"/>
      <c r="D68" s="237"/>
      <c r="E68" s="237"/>
      <c r="F68" s="237"/>
      <c r="G68" s="237"/>
      <c r="H68" s="238"/>
      <c r="I68" s="4">
        <v>61</v>
      </c>
      <c r="J68" s="8">
        <v>112759</v>
      </c>
      <c r="K68" s="8">
        <v>0</v>
      </c>
    </row>
    <row r="69" spans="1:11" ht="12.75">
      <c r="A69" s="213" t="s">
        <v>58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.75">
      <c r="A70" s="217" t="s">
        <v>191</v>
      </c>
      <c r="B70" s="218"/>
      <c r="C70" s="218"/>
      <c r="D70" s="218"/>
      <c r="E70" s="218"/>
      <c r="F70" s="218"/>
      <c r="G70" s="218"/>
      <c r="H70" s="235"/>
      <c r="I70" s="3">
        <v>62</v>
      </c>
      <c r="J70" s="131">
        <f>J71+J72+J73+J79+J80+J83+J86</f>
        <v>583429048</v>
      </c>
      <c r="K70" s="131">
        <f>K71+K72+K73+K79+K80+K83+K86</f>
        <v>556726707.7199999</v>
      </c>
    </row>
    <row r="71" spans="1:11" ht="12.75">
      <c r="A71" s="221" t="s">
        <v>141</v>
      </c>
      <c r="B71" s="222"/>
      <c r="C71" s="222"/>
      <c r="D71" s="222"/>
      <c r="E71" s="222"/>
      <c r="F71" s="222"/>
      <c r="G71" s="222"/>
      <c r="H71" s="223"/>
      <c r="I71" s="1">
        <v>63</v>
      </c>
      <c r="J71" s="7">
        <v>589202640</v>
      </c>
      <c r="K71" s="7">
        <v>589202640</v>
      </c>
    </row>
    <row r="72" spans="1:11" ht="12.75">
      <c r="A72" s="221" t="s">
        <v>142</v>
      </c>
      <c r="B72" s="222"/>
      <c r="C72" s="222"/>
      <c r="D72" s="222"/>
      <c r="E72" s="222"/>
      <c r="F72" s="222"/>
      <c r="G72" s="222"/>
      <c r="H72" s="223"/>
      <c r="I72" s="1">
        <v>64</v>
      </c>
      <c r="J72" s="7">
        <v>0</v>
      </c>
      <c r="K72" s="7">
        <v>0</v>
      </c>
    </row>
    <row r="73" spans="1:11" ht="12.75">
      <c r="A73" s="221" t="s">
        <v>143</v>
      </c>
      <c r="B73" s="222"/>
      <c r="C73" s="222"/>
      <c r="D73" s="222"/>
      <c r="E73" s="222"/>
      <c r="F73" s="222"/>
      <c r="G73" s="222"/>
      <c r="H73" s="223"/>
      <c r="I73" s="1">
        <v>65</v>
      </c>
      <c r="J73" s="130">
        <f>J74+J75-J76+J77+J78</f>
        <v>133425486</v>
      </c>
      <c r="K73" s="130">
        <f>K74+K75-K76+K77+K78</f>
        <v>134990749.16</v>
      </c>
    </row>
    <row r="74" spans="1:11" ht="12.75">
      <c r="A74" s="221" t="s">
        <v>144</v>
      </c>
      <c r="B74" s="222"/>
      <c r="C74" s="222"/>
      <c r="D74" s="222"/>
      <c r="E74" s="222"/>
      <c r="F74" s="222"/>
      <c r="G74" s="222"/>
      <c r="H74" s="223"/>
      <c r="I74" s="1">
        <v>66</v>
      </c>
      <c r="J74" s="7">
        <v>0</v>
      </c>
      <c r="K74" s="7">
        <v>0</v>
      </c>
    </row>
    <row r="75" spans="1:11" ht="12.75">
      <c r="A75" s="221" t="s">
        <v>145</v>
      </c>
      <c r="B75" s="222"/>
      <c r="C75" s="222"/>
      <c r="D75" s="222"/>
      <c r="E75" s="222"/>
      <c r="F75" s="222"/>
      <c r="G75" s="222"/>
      <c r="H75" s="223"/>
      <c r="I75" s="1">
        <v>67</v>
      </c>
      <c r="J75" s="7">
        <v>2423490</v>
      </c>
      <c r="K75" s="7">
        <v>2423490</v>
      </c>
    </row>
    <row r="76" spans="1:11" ht="12.75">
      <c r="A76" s="221" t="s">
        <v>133</v>
      </c>
      <c r="B76" s="222"/>
      <c r="C76" s="222"/>
      <c r="D76" s="222"/>
      <c r="E76" s="222"/>
      <c r="F76" s="222"/>
      <c r="G76" s="222"/>
      <c r="H76" s="223"/>
      <c r="I76" s="1">
        <v>68</v>
      </c>
      <c r="J76" s="7">
        <v>2423490</v>
      </c>
      <c r="K76" s="7">
        <v>2423490</v>
      </c>
    </row>
    <row r="77" spans="1:11" ht="12.75">
      <c r="A77" s="221" t="s">
        <v>134</v>
      </c>
      <c r="B77" s="222"/>
      <c r="C77" s="222"/>
      <c r="D77" s="222"/>
      <c r="E77" s="222"/>
      <c r="F77" s="222"/>
      <c r="G77" s="222"/>
      <c r="H77" s="223"/>
      <c r="I77" s="1">
        <v>69</v>
      </c>
      <c r="J77" s="7">
        <v>0</v>
      </c>
      <c r="K77" s="7">
        <v>0</v>
      </c>
    </row>
    <row r="78" spans="1:11" ht="12.75">
      <c r="A78" s="221" t="s">
        <v>135</v>
      </c>
      <c r="B78" s="222"/>
      <c r="C78" s="222"/>
      <c r="D78" s="222"/>
      <c r="E78" s="222"/>
      <c r="F78" s="222"/>
      <c r="G78" s="222"/>
      <c r="H78" s="223"/>
      <c r="I78" s="1">
        <v>70</v>
      </c>
      <c r="J78" s="7">
        <v>133425486</v>
      </c>
      <c r="K78" s="7">
        <v>134990749.16</v>
      </c>
    </row>
    <row r="79" spans="1:11" ht="12.75">
      <c r="A79" s="221" t="s">
        <v>136</v>
      </c>
      <c r="B79" s="222"/>
      <c r="C79" s="222"/>
      <c r="D79" s="222"/>
      <c r="E79" s="222"/>
      <c r="F79" s="222"/>
      <c r="G79" s="222"/>
      <c r="H79" s="223"/>
      <c r="I79" s="1">
        <v>71</v>
      </c>
      <c r="J79" s="7">
        <v>0</v>
      </c>
      <c r="K79" s="7">
        <v>0</v>
      </c>
    </row>
    <row r="80" spans="1:11" ht="12.75">
      <c r="A80" s="221" t="s">
        <v>238</v>
      </c>
      <c r="B80" s="222"/>
      <c r="C80" s="222"/>
      <c r="D80" s="222"/>
      <c r="E80" s="222"/>
      <c r="F80" s="222"/>
      <c r="G80" s="222"/>
      <c r="H80" s="223"/>
      <c r="I80" s="1">
        <v>72</v>
      </c>
      <c r="J80" s="130">
        <f>J81-J82</f>
        <v>-95158783</v>
      </c>
      <c r="K80" s="130">
        <f>K81-K82</f>
        <v>-139199078.31</v>
      </c>
    </row>
    <row r="81" spans="1:11" ht="12.75">
      <c r="A81" s="232" t="s">
        <v>169</v>
      </c>
      <c r="B81" s="233"/>
      <c r="C81" s="233"/>
      <c r="D81" s="233"/>
      <c r="E81" s="233"/>
      <c r="F81" s="233"/>
      <c r="G81" s="233"/>
      <c r="H81" s="234"/>
      <c r="I81" s="1">
        <v>73</v>
      </c>
      <c r="J81" s="7">
        <v>0</v>
      </c>
      <c r="K81" s="7">
        <v>0</v>
      </c>
    </row>
    <row r="82" spans="1:11" ht="12.75">
      <c r="A82" s="232" t="s">
        <v>170</v>
      </c>
      <c r="B82" s="233"/>
      <c r="C82" s="233"/>
      <c r="D82" s="233"/>
      <c r="E82" s="233"/>
      <c r="F82" s="233"/>
      <c r="G82" s="233"/>
      <c r="H82" s="234"/>
      <c r="I82" s="1">
        <v>74</v>
      </c>
      <c r="J82" s="7">
        <v>95158783</v>
      </c>
      <c r="K82" s="7">
        <v>139199078.31</v>
      </c>
    </row>
    <row r="83" spans="1:11" ht="12.75">
      <c r="A83" s="221" t="s">
        <v>239</v>
      </c>
      <c r="B83" s="222"/>
      <c r="C83" s="222"/>
      <c r="D83" s="222"/>
      <c r="E83" s="222"/>
      <c r="F83" s="222"/>
      <c r="G83" s="222"/>
      <c r="H83" s="223"/>
      <c r="I83" s="1">
        <v>75</v>
      </c>
      <c r="J83" s="130">
        <f>J84-J85</f>
        <v>-44040295</v>
      </c>
      <c r="K83" s="130">
        <f>K84-K85</f>
        <v>-28267603.13</v>
      </c>
    </row>
    <row r="84" spans="1:11" ht="12.75">
      <c r="A84" s="232" t="s">
        <v>171</v>
      </c>
      <c r="B84" s="233"/>
      <c r="C84" s="233"/>
      <c r="D84" s="233"/>
      <c r="E84" s="233"/>
      <c r="F84" s="233"/>
      <c r="G84" s="233"/>
      <c r="H84" s="234"/>
      <c r="I84" s="1">
        <v>76</v>
      </c>
      <c r="J84" s="7">
        <v>0</v>
      </c>
      <c r="K84" s="7">
        <v>0</v>
      </c>
    </row>
    <row r="85" spans="1:11" ht="12.75">
      <c r="A85" s="232" t="s">
        <v>172</v>
      </c>
      <c r="B85" s="233"/>
      <c r="C85" s="233"/>
      <c r="D85" s="233"/>
      <c r="E85" s="233"/>
      <c r="F85" s="233"/>
      <c r="G85" s="233"/>
      <c r="H85" s="234"/>
      <c r="I85" s="1">
        <v>77</v>
      </c>
      <c r="J85" s="7">
        <v>44040295</v>
      </c>
      <c r="K85" s="7">
        <v>28267603.13</v>
      </c>
    </row>
    <row r="86" spans="1:11" ht="12.75">
      <c r="A86" s="221" t="s">
        <v>173</v>
      </c>
      <c r="B86" s="222"/>
      <c r="C86" s="222"/>
      <c r="D86" s="222"/>
      <c r="E86" s="222"/>
      <c r="F86" s="222"/>
      <c r="G86" s="222"/>
      <c r="H86" s="223"/>
      <c r="I86" s="1">
        <v>78</v>
      </c>
      <c r="J86" s="7">
        <v>0</v>
      </c>
      <c r="K86" s="7">
        <v>0</v>
      </c>
    </row>
    <row r="87" spans="1:11" ht="12.75">
      <c r="A87" s="224" t="s">
        <v>19</v>
      </c>
      <c r="B87" s="225"/>
      <c r="C87" s="225"/>
      <c r="D87" s="225"/>
      <c r="E87" s="225"/>
      <c r="F87" s="225"/>
      <c r="G87" s="225"/>
      <c r="H87" s="226"/>
      <c r="I87" s="1">
        <v>79</v>
      </c>
      <c r="J87" s="130">
        <f>SUM(J88:J90)</f>
        <v>13032918</v>
      </c>
      <c r="K87" s="130">
        <f>SUM(K88:K90)</f>
        <v>13063579.37</v>
      </c>
    </row>
    <row r="88" spans="1:11" ht="12.75">
      <c r="A88" s="221" t="s">
        <v>129</v>
      </c>
      <c r="B88" s="222"/>
      <c r="C88" s="222"/>
      <c r="D88" s="222"/>
      <c r="E88" s="222"/>
      <c r="F88" s="222"/>
      <c r="G88" s="222"/>
      <c r="H88" s="223"/>
      <c r="I88" s="1">
        <v>80</v>
      </c>
      <c r="J88" s="7">
        <v>218258</v>
      </c>
      <c r="K88" s="7">
        <v>218258</v>
      </c>
    </row>
    <row r="89" spans="1:11" ht="12.75">
      <c r="A89" s="221" t="s">
        <v>130</v>
      </c>
      <c r="B89" s="222"/>
      <c r="C89" s="222"/>
      <c r="D89" s="222"/>
      <c r="E89" s="222"/>
      <c r="F89" s="222"/>
      <c r="G89" s="222"/>
      <c r="H89" s="223"/>
      <c r="I89" s="1">
        <v>81</v>
      </c>
      <c r="J89" s="7">
        <v>0</v>
      </c>
      <c r="K89" s="7">
        <v>0</v>
      </c>
    </row>
    <row r="90" spans="1:11" ht="12.75">
      <c r="A90" s="221" t="s">
        <v>131</v>
      </c>
      <c r="B90" s="222"/>
      <c r="C90" s="222"/>
      <c r="D90" s="222"/>
      <c r="E90" s="222"/>
      <c r="F90" s="222"/>
      <c r="G90" s="222"/>
      <c r="H90" s="223"/>
      <c r="I90" s="1">
        <v>82</v>
      </c>
      <c r="J90" s="7">
        <v>12814660</v>
      </c>
      <c r="K90" s="7">
        <v>12845321.37</v>
      </c>
    </row>
    <row r="91" spans="1:11" ht="12.75">
      <c r="A91" s="224" t="s">
        <v>20</v>
      </c>
      <c r="B91" s="225"/>
      <c r="C91" s="225"/>
      <c r="D91" s="225"/>
      <c r="E91" s="225"/>
      <c r="F91" s="225"/>
      <c r="G91" s="225"/>
      <c r="H91" s="226"/>
      <c r="I91" s="1">
        <v>83</v>
      </c>
      <c r="J91" s="130">
        <f>SUM(J92:J100)</f>
        <v>336699718</v>
      </c>
      <c r="K91" s="130">
        <f>SUM(K92:K100)</f>
        <v>313664105.35</v>
      </c>
    </row>
    <row r="92" spans="1:11" ht="12.75">
      <c r="A92" s="221" t="s">
        <v>132</v>
      </c>
      <c r="B92" s="222"/>
      <c r="C92" s="222"/>
      <c r="D92" s="222"/>
      <c r="E92" s="222"/>
      <c r="F92" s="222"/>
      <c r="G92" s="222"/>
      <c r="H92" s="223"/>
      <c r="I92" s="1">
        <v>84</v>
      </c>
      <c r="J92" s="7">
        <v>0</v>
      </c>
      <c r="K92" s="7">
        <v>0</v>
      </c>
    </row>
    <row r="93" spans="1:11" ht="12.75">
      <c r="A93" s="221" t="s">
        <v>243</v>
      </c>
      <c r="B93" s="222"/>
      <c r="C93" s="222"/>
      <c r="D93" s="222"/>
      <c r="E93" s="222"/>
      <c r="F93" s="222"/>
      <c r="G93" s="222"/>
      <c r="H93" s="223"/>
      <c r="I93" s="1">
        <v>85</v>
      </c>
      <c r="J93" s="7">
        <v>68016</v>
      </c>
      <c r="K93" s="7">
        <v>31641.06</v>
      </c>
    </row>
    <row r="94" spans="1:11" ht="12.75">
      <c r="A94" s="221" t="s">
        <v>0</v>
      </c>
      <c r="B94" s="222"/>
      <c r="C94" s="222"/>
      <c r="D94" s="222"/>
      <c r="E94" s="222"/>
      <c r="F94" s="222"/>
      <c r="G94" s="222"/>
      <c r="H94" s="223"/>
      <c r="I94" s="1">
        <v>86</v>
      </c>
      <c r="J94" s="7">
        <v>336631702</v>
      </c>
      <c r="K94" s="7">
        <v>313632464.29</v>
      </c>
    </row>
    <row r="95" spans="1:11" ht="12.75">
      <c r="A95" s="221" t="s">
        <v>244</v>
      </c>
      <c r="B95" s="222"/>
      <c r="C95" s="222"/>
      <c r="D95" s="222"/>
      <c r="E95" s="222"/>
      <c r="F95" s="222"/>
      <c r="G95" s="222"/>
      <c r="H95" s="223"/>
      <c r="I95" s="1">
        <v>87</v>
      </c>
      <c r="J95" s="7">
        <v>0</v>
      </c>
      <c r="K95" s="7">
        <v>0</v>
      </c>
    </row>
    <row r="96" spans="1:11" ht="12.75">
      <c r="A96" s="221" t="s">
        <v>245</v>
      </c>
      <c r="B96" s="222"/>
      <c r="C96" s="222"/>
      <c r="D96" s="222"/>
      <c r="E96" s="222"/>
      <c r="F96" s="222"/>
      <c r="G96" s="222"/>
      <c r="H96" s="223"/>
      <c r="I96" s="1">
        <v>88</v>
      </c>
      <c r="J96" s="7">
        <v>0</v>
      </c>
      <c r="K96" s="7">
        <v>0</v>
      </c>
    </row>
    <row r="97" spans="1:11" ht="12.75">
      <c r="A97" s="221" t="s">
        <v>246</v>
      </c>
      <c r="B97" s="222"/>
      <c r="C97" s="222"/>
      <c r="D97" s="222"/>
      <c r="E97" s="222"/>
      <c r="F97" s="222"/>
      <c r="G97" s="222"/>
      <c r="H97" s="223"/>
      <c r="I97" s="1">
        <v>89</v>
      </c>
      <c r="J97" s="7">
        <v>0</v>
      </c>
      <c r="K97" s="7">
        <v>0</v>
      </c>
    </row>
    <row r="98" spans="1:11" ht="12.75">
      <c r="A98" s="221" t="s">
        <v>94</v>
      </c>
      <c r="B98" s="222"/>
      <c r="C98" s="222"/>
      <c r="D98" s="222"/>
      <c r="E98" s="222"/>
      <c r="F98" s="222"/>
      <c r="G98" s="222"/>
      <c r="H98" s="223"/>
      <c r="I98" s="1">
        <v>90</v>
      </c>
      <c r="J98" s="7">
        <v>0</v>
      </c>
      <c r="K98" s="7">
        <v>0</v>
      </c>
    </row>
    <row r="99" spans="1:11" ht="12.75">
      <c r="A99" s="221" t="s">
        <v>92</v>
      </c>
      <c r="B99" s="222"/>
      <c r="C99" s="222"/>
      <c r="D99" s="222"/>
      <c r="E99" s="222"/>
      <c r="F99" s="222"/>
      <c r="G99" s="222"/>
      <c r="H99" s="223"/>
      <c r="I99" s="1">
        <v>91</v>
      </c>
      <c r="J99" s="7">
        <v>0</v>
      </c>
      <c r="K99" s="7">
        <v>0</v>
      </c>
    </row>
    <row r="100" spans="1:11" ht="12.75">
      <c r="A100" s="221" t="s">
        <v>93</v>
      </c>
      <c r="B100" s="222"/>
      <c r="C100" s="222"/>
      <c r="D100" s="222"/>
      <c r="E100" s="222"/>
      <c r="F100" s="222"/>
      <c r="G100" s="222"/>
      <c r="H100" s="223"/>
      <c r="I100" s="1">
        <v>92</v>
      </c>
      <c r="J100" s="7">
        <v>0</v>
      </c>
      <c r="K100" s="7">
        <v>0</v>
      </c>
    </row>
    <row r="101" spans="1:11" ht="12.75">
      <c r="A101" s="224" t="s">
        <v>21</v>
      </c>
      <c r="B101" s="225"/>
      <c r="C101" s="225"/>
      <c r="D101" s="225"/>
      <c r="E101" s="225"/>
      <c r="F101" s="225"/>
      <c r="G101" s="225"/>
      <c r="H101" s="226"/>
      <c r="I101" s="1">
        <v>93</v>
      </c>
      <c r="J101" s="130">
        <f>SUM(J102:J113)</f>
        <v>181180376</v>
      </c>
      <c r="K101" s="130">
        <f>SUM(K102:K113)</f>
        <v>82202082.28000002</v>
      </c>
    </row>
    <row r="102" spans="1:11" ht="12.75">
      <c r="A102" s="221" t="s">
        <v>132</v>
      </c>
      <c r="B102" s="222"/>
      <c r="C102" s="222"/>
      <c r="D102" s="222"/>
      <c r="E102" s="222"/>
      <c r="F102" s="222"/>
      <c r="G102" s="222"/>
      <c r="H102" s="223"/>
      <c r="I102" s="1">
        <v>94</v>
      </c>
      <c r="J102" s="7">
        <v>0</v>
      </c>
      <c r="K102" s="7">
        <v>0</v>
      </c>
    </row>
    <row r="103" spans="1:11" ht="12.75">
      <c r="A103" s="221" t="s">
        <v>243</v>
      </c>
      <c r="B103" s="222"/>
      <c r="C103" s="222"/>
      <c r="D103" s="222"/>
      <c r="E103" s="222"/>
      <c r="F103" s="222"/>
      <c r="G103" s="222"/>
      <c r="H103" s="223"/>
      <c r="I103" s="1">
        <v>95</v>
      </c>
      <c r="J103" s="7">
        <v>4069575</v>
      </c>
      <c r="K103" s="7">
        <v>70696.17</v>
      </c>
    </row>
    <row r="104" spans="1:11" ht="12.75">
      <c r="A104" s="221" t="s">
        <v>0</v>
      </c>
      <c r="B104" s="222"/>
      <c r="C104" s="222"/>
      <c r="D104" s="222"/>
      <c r="E104" s="222"/>
      <c r="F104" s="222"/>
      <c r="G104" s="222"/>
      <c r="H104" s="223"/>
      <c r="I104" s="1">
        <v>96</v>
      </c>
      <c r="J104" s="7">
        <v>43415631</v>
      </c>
      <c r="K104" s="7">
        <v>46335376.34</v>
      </c>
    </row>
    <row r="105" spans="1:11" ht="12.75">
      <c r="A105" s="221" t="s">
        <v>244</v>
      </c>
      <c r="B105" s="222"/>
      <c r="C105" s="222"/>
      <c r="D105" s="222"/>
      <c r="E105" s="222"/>
      <c r="F105" s="222"/>
      <c r="G105" s="222"/>
      <c r="H105" s="223"/>
      <c r="I105" s="1">
        <v>97</v>
      </c>
      <c r="J105" s="7">
        <v>362163</v>
      </c>
      <c r="K105" s="7">
        <v>6131.99</v>
      </c>
    </row>
    <row r="106" spans="1:11" ht="12.75">
      <c r="A106" s="221" t="s">
        <v>245</v>
      </c>
      <c r="B106" s="222"/>
      <c r="C106" s="222"/>
      <c r="D106" s="222"/>
      <c r="E106" s="222"/>
      <c r="F106" s="222"/>
      <c r="G106" s="222"/>
      <c r="H106" s="223"/>
      <c r="I106" s="1">
        <v>98</v>
      </c>
      <c r="J106" s="7">
        <v>125553672</v>
      </c>
      <c r="K106" s="7">
        <v>28637476.23</v>
      </c>
    </row>
    <row r="107" spans="1:11" ht="12.75">
      <c r="A107" s="221" t="s">
        <v>246</v>
      </c>
      <c r="B107" s="222"/>
      <c r="C107" s="222"/>
      <c r="D107" s="222"/>
      <c r="E107" s="222"/>
      <c r="F107" s="222"/>
      <c r="G107" s="222"/>
      <c r="H107" s="223"/>
      <c r="I107" s="1">
        <v>99</v>
      </c>
      <c r="J107" s="7">
        <v>0</v>
      </c>
      <c r="K107" s="7">
        <v>0</v>
      </c>
    </row>
    <row r="108" spans="1:11" ht="12.75">
      <c r="A108" s="221" t="s">
        <v>94</v>
      </c>
      <c r="B108" s="222"/>
      <c r="C108" s="222"/>
      <c r="D108" s="222"/>
      <c r="E108" s="222"/>
      <c r="F108" s="222"/>
      <c r="G108" s="222"/>
      <c r="H108" s="223"/>
      <c r="I108" s="1">
        <v>100</v>
      </c>
      <c r="J108" s="7">
        <v>0</v>
      </c>
      <c r="K108" s="7">
        <v>0</v>
      </c>
    </row>
    <row r="109" spans="1:11" ht="12.75">
      <c r="A109" s="221" t="s">
        <v>95</v>
      </c>
      <c r="B109" s="222"/>
      <c r="C109" s="222"/>
      <c r="D109" s="222"/>
      <c r="E109" s="222"/>
      <c r="F109" s="222"/>
      <c r="G109" s="222"/>
      <c r="H109" s="223"/>
      <c r="I109" s="1">
        <v>101</v>
      </c>
      <c r="J109" s="7">
        <v>4730767</v>
      </c>
      <c r="K109" s="7">
        <v>4483823.37</v>
      </c>
    </row>
    <row r="110" spans="1:11" ht="12.75">
      <c r="A110" s="221" t="s">
        <v>96</v>
      </c>
      <c r="B110" s="222"/>
      <c r="C110" s="222"/>
      <c r="D110" s="222"/>
      <c r="E110" s="222"/>
      <c r="F110" s="222"/>
      <c r="G110" s="222"/>
      <c r="H110" s="223"/>
      <c r="I110" s="1">
        <v>102</v>
      </c>
      <c r="J110" s="7">
        <v>500416</v>
      </c>
      <c r="K110" s="7">
        <v>578297.15</v>
      </c>
    </row>
    <row r="111" spans="1:11" ht="12.75">
      <c r="A111" s="221" t="s">
        <v>99</v>
      </c>
      <c r="B111" s="222"/>
      <c r="C111" s="222"/>
      <c r="D111" s="222"/>
      <c r="E111" s="222"/>
      <c r="F111" s="222"/>
      <c r="G111" s="222"/>
      <c r="H111" s="223"/>
      <c r="I111" s="1">
        <v>103</v>
      </c>
      <c r="J111" s="7">
        <v>0</v>
      </c>
      <c r="K111" s="7">
        <v>0</v>
      </c>
    </row>
    <row r="112" spans="1:11" ht="12.75">
      <c r="A112" s="221" t="s">
        <v>97</v>
      </c>
      <c r="B112" s="222"/>
      <c r="C112" s="222"/>
      <c r="D112" s="222"/>
      <c r="E112" s="222"/>
      <c r="F112" s="222"/>
      <c r="G112" s="222"/>
      <c r="H112" s="223"/>
      <c r="I112" s="1">
        <v>104</v>
      </c>
      <c r="J112" s="7">
        <v>0</v>
      </c>
      <c r="K112" s="7">
        <v>0</v>
      </c>
    </row>
    <row r="113" spans="1:11" ht="12.75">
      <c r="A113" s="221" t="s">
        <v>98</v>
      </c>
      <c r="B113" s="222"/>
      <c r="C113" s="222"/>
      <c r="D113" s="222"/>
      <c r="E113" s="222"/>
      <c r="F113" s="222"/>
      <c r="G113" s="222"/>
      <c r="H113" s="223"/>
      <c r="I113" s="1">
        <v>105</v>
      </c>
      <c r="J113" s="7">
        <v>2548152</v>
      </c>
      <c r="K113" s="7">
        <v>2090281.03</v>
      </c>
    </row>
    <row r="114" spans="1:11" ht="12.75">
      <c r="A114" s="224" t="s">
        <v>1</v>
      </c>
      <c r="B114" s="225"/>
      <c r="C114" s="225"/>
      <c r="D114" s="225"/>
      <c r="E114" s="225"/>
      <c r="F114" s="225"/>
      <c r="G114" s="225"/>
      <c r="H114" s="226"/>
      <c r="I114" s="1">
        <v>106</v>
      </c>
      <c r="J114" s="7">
        <v>4863203</v>
      </c>
      <c r="K114" s="7">
        <v>5158528.85</v>
      </c>
    </row>
    <row r="115" spans="1:11" ht="12.75">
      <c r="A115" s="224" t="s">
        <v>25</v>
      </c>
      <c r="B115" s="225"/>
      <c r="C115" s="225"/>
      <c r="D115" s="225"/>
      <c r="E115" s="225"/>
      <c r="F115" s="225"/>
      <c r="G115" s="225"/>
      <c r="H115" s="226"/>
      <c r="I115" s="1">
        <v>107</v>
      </c>
      <c r="J115" s="130">
        <f>J70+J87+J91+J101+J114</f>
        <v>1119205263</v>
      </c>
      <c r="K115" s="130">
        <f>K70+K87+K91+K101+K114</f>
        <v>970815003.5699999</v>
      </c>
    </row>
    <row r="116" spans="1:11" ht="12.75">
      <c r="A116" s="210" t="s">
        <v>57</v>
      </c>
      <c r="B116" s="211"/>
      <c r="C116" s="211"/>
      <c r="D116" s="211"/>
      <c r="E116" s="211"/>
      <c r="F116" s="211"/>
      <c r="G116" s="211"/>
      <c r="H116" s="212"/>
      <c r="I116" s="2">
        <v>108</v>
      </c>
      <c r="J116" s="8">
        <v>112759</v>
      </c>
      <c r="K116" s="8">
        <v>0</v>
      </c>
    </row>
    <row r="117" spans="1:11" ht="12.75">
      <c r="A117" s="213" t="s">
        <v>309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186</v>
      </c>
      <c r="B118" s="218"/>
      <c r="C118" s="218"/>
      <c r="D118" s="218"/>
      <c r="E118" s="218"/>
      <c r="F118" s="218"/>
      <c r="G118" s="218"/>
      <c r="H118" s="218"/>
      <c r="I118" s="219"/>
      <c r="J118" s="219"/>
      <c r="K118" s="220"/>
    </row>
    <row r="119" spans="1:11" ht="12.75">
      <c r="A119" s="221" t="s">
        <v>8</v>
      </c>
      <c r="B119" s="222"/>
      <c r="C119" s="222"/>
      <c r="D119" s="222"/>
      <c r="E119" s="222"/>
      <c r="F119" s="222"/>
      <c r="G119" s="222"/>
      <c r="H119" s="223"/>
      <c r="I119" s="1">
        <v>109</v>
      </c>
      <c r="J119" s="7">
        <v>583429048</v>
      </c>
      <c r="K119" s="7">
        <v>574016522</v>
      </c>
    </row>
    <row r="120" spans="1:11" ht="12.75">
      <c r="A120" s="227" t="s">
        <v>9</v>
      </c>
      <c r="B120" s="228"/>
      <c r="C120" s="228"/>
      <c r="D120" s="228"/>
      <c r="E120" s="228"/>
      <c r="F120" s="228"/>
      <c r="G120" s="228"/>
      <c r="H120" s="229"/>
      <c r="I120" s="4">
        <v>110</v>
      </c>
      <c r="J120" s="8"/>
      <c r="K120" s="8"/>
    </row>
    <row r="121" spans="1:11" ht="12.75">
      <c r="A121" s="230" t="s">
        <v>310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:11" ht="12.75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</sheetData>
  <sheetProtection/>
  <mergeCells count="121">
    <mergeCell ref="A6:H6"/>
    <mergeCell ref="A7:K7"/>
    <mergeCell ref="A8:H8"/>
    <mergeCell ref="A9:H9"/>
    <mergeCell ref="A1:K1"/>
    <mergeCell ref="A2:K2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6">
    <dataValidation allowBlank="1" sqref="A1:I65536 J117:J65536 L1:IV65536 K11:K16 K51:K56 K43:K49 K37:K40 K28:K35 K18:K26 J1:K8 K58:K66 K74 K116:K65536 K72 K77:K79 K81:K82 K84:K86 K88:K90 K92:K100 K102:K114 J69:K69"/>
    <dataValidation type="whole" operator="greaterThanOrEqual" allowBlank="1" showInputMessage="1" showErrorMessage="1" errorTitle="Pogrešan unos" error="Mogu se unijeti samo cjelobrojne pozitivne vrijednosti." sqref="J9:J68 J71:K71 J73:J78 J80:J85 J87:J116 K57 K50 K41:K42 K36 K27 K17 K9:K10 K67:K68 K75:K76 K73 K80 K83 K87 K91 K101 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">
      <formula1>999999999999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34">
      <selection activeCell="A1" sqref="A1:M1"/>
    </sheetView>
  </sheetViews>
  <sheetFormatPr defaultColWidth="9.140625" defaultRowHeight="12.75"/>
  <cols>
    <col min="1" max="7" width="9.140625" style="51" customWidth="1"/>
    <col min="8" max="8" width="0.42578125" style="51" customWidth="1"/>
    <col min="9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" customHeight="1">
      <c r="A2" s="251" t="s">
        <v>349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268" t="s">
        <v>345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ht="21.75">
      <c r="A5" s="269" t="s">
        <v>59</v>
      </c>
      <c r="B5" s="269"/>
      <c r="C5" s="269"/>
      <c r="D5" s="269"/>
      <c r="E5" s="269"/>
      <c r="F5" s="269"/>
      <c r="G5" s="269"/>
      <c r="H5" s="269"/>
      <c r="I5" s="57" t="s">
        <v>279</v>
      </c>
      <c r="J5" s="270" t="s">
        <v>318</v>
      </c>
      <c r="K5" s="270"/>
      <c r="L5" s="270" t="s">
        <v>319</v>
      </c>
      <c r="M5" s="270"/>
    </row>
    <row r="6" spans="1:13" ht="12.75">
      <c r="A6" s="269"/>
      <c r="B6" s="269"/>
      <c r="C6" s="269"/>
      <c r="D6" s="269"/>
      <c r="E6" s="269"/>
      <c r="F6" s="269"/>
      <c r="G6" s="269"/>
      <c r="H6" s="269"/>
      <c r="I6" s="57"/>
      <c r="J6" s="59" t="s">
        <v>313</v>
      </c>
      <c r="K6" s="59" t="s">
        <v>314</v>
      </c>
      <c r="L6" s="59" t="s">
        <v>313</v>
      </c>
      <c r="M6" s="59" t="s">
        <v>314</v>
      </c>
    </row>
    <row r="7" spans="1:13" ht="12.75">
      <c r="A7" s="270">
        <v>1</v>
      </c>
      <c r="B7" s="270"/>
      <c r="C7" s="270"/>
      <c r="D7" s="270"/>
      <c r="E7" s="270"/>
      <c r="F7" s="270"/>
      <c r="G7" s="270"/>
      <c r="H7" s="270"/>
      <c r="I7" s="61">
        <v>2</v>
      </c>
      <c r="J7" s="59">
        <v>3</v>
      </c>
      <c r="K7" s="59">
        <v>4</v>
      </c>
      <c r="L7" s="59">
        <v>5</v>
      </c>
      <c r="M7" s="59">
        <v>6</v>
      </c>
    </row>
    <row r="8" spans="1:13" ht="12.75">
      <c r="A8" s="217" t="s">
        <v>26</v>
      </c>
      <c r="B8" s="218"/>
      <c r="C8" s="218"/>
      <c r="D8" s="218"/>
      <c r="E8" s="218"/>
      <c r="F8" s="218"/>
      <c r="G8" s="218"/>
      <c r="H8" s="235"/>
      <c r="I8" s="3">
        <v>111</v>
      </c>
      <c r="J8" s="53">
        <f>SUM(J9:J10)</f>
        <v>105408251</v>
      </c>
      <c r="K8" s="53">
        <f>SUM(K9:K10)</f>
        <v>49731930</v>
      </c>
      <c r="L8" s="53">
        <f>SUM(L9:L10)</f>
        <v>117606975</v>
      </c>
      <c r="M8" s="53">
        <f>SUM(M9:M10)</f>
        <v>51775895</v>
      </c>
    </row>
    <row r="9" spans="1:13" ht="12.75">
      <c r="A9" s="224" t="s">
        <v>152</v>
      </c>
      <c r="B9" s="225"/>
      <c r="C9" s="225"/>
      <c r="D9" s="225"/>
      <c r="E9" s="225"/>
      <c r="F9" s="225"/>
      <c r="G9" s="225"/>
      <c r="H9" s="226"/>
      <c r="I9" s="1">
        <v>112</v>
      </c>
      <c r="J9" s="7">
        <v>56080188</v>
      </c>
      <c r="K9" s="7">
        <v>28965226</v>
      </c>
      <c r="L9" s="7">
        <v>70699613</v>
      </c>
      <c r="M9" s="7">
        <v>35009970</v>
      </c>
    </row>
    <row r="10" spans="1:13" ht="12.75">
      <c r="A10" s="224" t="s">
        <v>103</v>
      </c>
      <c r="B10" s="225"/>
      <c r="C10" s="225"/>
      <c r="D10" s="225"/>
      <c r="E10" s="225"/>
      <c r="F10" s="225"/>
      <c r="G10" s="225"/>
      <c r="H10" s="226"/>
      <c r="I10" s="1">
        <v>113</v>
      </c>
      <c r="J10" s="7">
        <v>49328063</v>
      </c>
      <c r="K10" s="7">
        <v>20766704</v>
      </c>
      <c r="L10" s="7">
        <v>46907362</v>
      </c>
      <c r="M10" s="7">
        <v>16765925</v>
      </c>
    </row>
    <row r="11" spans="1:13" ht="12.75">
      <c r="A11" s="224" t="s">
        <v>12</v>
      </c>
      <c r="B11" s="225"/>
      <c r="C11" s="225"/>
      <c r="D11" s="225"/>
      <c r="E11" s="225"/>
      <c r="F11" s="225"/>
      <c r="G11" s="225"/>
      <c r="H11" s="226"/>
      <c r="I11" s="1">
        <v>114</v>
      </c>
      <c r="J11" s="52">
        <f>J12+J13+J17+J21+J22+J23+J26+J27</f>
        <v>132689011</v>
      </c>
      <c r="K11" s="52">
        <f>K12+K13+K17+K21+K22+K23+K26+K27</f>
        <v>67808527</v>
      </c>
      <c r="L11" s="52">
        <f>L12+L13+L17+L21+L22+L23+L26+L27</f>
        <v>139717026</v>
      </c>
      <c r="M11" s="52">
        <f>M12+M13+M17+M21+M22+M23+M26+M27</f>
        <v>64834042</v>
      </c>
    </row>
    <row r="12" spans="1:13" ht="12.75">
      <c r="A12" s="224" t="s">
        <v>104</v>
      </c>
      <c r="B12" s="225"/>
      <c r="C12" s="225"/>
      <c r="D12" s="225"/>
      <c r="E12" s="225"/>
      <c r="F12" s="225"/>
      <c r="G12" s="225"/>
      <c r="H12" s="226"/>
      <c r="I12" s="1">
        <v>115</v>
      </c>
      <c r="J12" s="7">
        <v>0</v>
      </c>
      <c r="K12" s="7">
        <v>0</v>
      </c>
      <c r="L12" s="7"/>
      <c r="M12" s="7"/>
    </row>
    <row r="13" spans="1:13" ht="12.75">
      <c r="A13" s="224" t="s">
        <v>22</v>
      </c>
      <c r="B13" s="225"/>
      <c r="C13" s="225"/>
      <c r="D13" s="225"/>
      <c r="E13" s="225"/>
      <c r="F13" s="225"/>
      <c r="G13" s="225"/>
      <c r="H13" s="226"/>
      <c r="I13" s="1">
        <v>116</v>
      </c>
      <c r="J13" s="52">
        <f>SUM(J14:J16)</f>
        <v>60211041</v>
      </c>
      <c r="K13" s="52">
        <f>SUM(K14:K16)</f>
        <v>25969175</v>
      </c>
      <c r="L13" s="52">
        <f>SUM(L14:L16)</f>
        <v>59368107</v>
      </c>
      <c r="M13" s="52">
        <f>SUM(M14:M16)</f>
        <v>26785591</v>
      </c>
    </row>
    <row r="14" spans="1:13" ht="12.75">
      <c r="A14" s="221" t="s">
        <v>146</v>
      </c>
      <c r="B14" s="222"/>
      <c r="C14" s="222"/>
      <c r="D14" s="222"/>
      <c r="E14" s="222"/>
      <c r="F14" s="222"/>
      <c r="G14" s="222"/>
      <c r="H14" s="223"/>
      <c r="I14" s="1">
        <v>117</v>
      </c>
      <c r="J14" s="7">
        <v>54659004</v>
      </c>
      <c r="K14" s="7">
        <v>22910201</v>
      </c>
      <c r="L14" s="7">
        <v>56565171</v>
      </c>
      <c r="M14" s="7">
        <v>25617826</v>
      </c>
    </row>
    <row r="15" spans="1:13" ht="12.75">
      <c r="A15" s="221" t="s">
        <v>147</v>
      </c>
      <c r="B15" s="222"/>
      <c r="C15" s="222"/>
      <c r="D15" s="222"/>
      <c r="E15" s="222"/>
      <c r="F15" s="222"/>
      <c r="G15" s="222"/>
      <c r="H15" s="223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21" t="s">
        <v>61</v>
      </c>
      <c r="B16" s="222"/>
      <c r="C16" s="222"/>
      <c r="D16" s="222"/>
      <c r="E16" s="222"/>
      <c r="F16" s="222"/>
      <c r="G16" s="222"/>
      <c r="H16" s="223"/>
      <c r="I16" s="1">
        <v>119</v>
      </c>
      <c r="J16" s="7">
        <v>5552037</v>
      </c>
      <c r="K16" s="7">
        <v>3058974</v>
      </c>
      <c r="L16" s="7">
        <v>2802936</v>
      </c>
      <c r="M16" s="7">
        <v>1167765</v>
      </c>
    </row>
    <row r="17" spans="1:13" ht="12.75">
      <c r="A17" s="224" t="s">
        <v>23</v>
      </c>
      <c r="B17" s="225"/>
      <c r="C17" s="225"/>
      <c r="D17" s="225"/>
      <c r="E17" s="225"/>
      <c r="F17" s="225"/>
      <c r="G17" s="225"/>
      <c r="H17" s="226"/>
      <c r="I17" s="1">
        <v>120</v>
      </c>
      <c r="J17" s="52">
        <f>SUM(J18:J20)</f>
        <v>5594315</v>
      </c>
      <c r="K17" s="52">
        <f>SUM(K18:K20)</f>
        <v>2755657</v>
      </c>
      <c r="L17" s="52">
        <f>SUM(L18:L20)</f>
        <v>6321055</v>
      </c>
      <c r="M17" s="52">
        <f>SUM(M18:M20)</f>
        <v>3186603</v>
      </c>
    </row>
    <row r="18" spans="1:13" ht="12.75">
      <c r="A18" s="221" t="s">
        <v>62</v>
      </c>
      <c r="B18" s="222"/>
      <c r="C18" s="222"/>
      <c r="D18" s="222"/>
      <c r="E18" s="222"/>
      <c r="F18" s="222"/>
      <c r="G18" s="222"/>
      <c r="H18" s="223"/>
      <c r="I18" s="1">
        <v>121</v>
      </c>
      <c r="J18" s="7">
        <v>2953756</v>
      </c>
      <c r="K18" s="7">
        <v>1459718</v>
      </c>
      <c r="L18" s="7">
        <v>3281820</v>
      </c>
      <c r="M18" s="7">
        <v>1644220</v>
      </c>
    </row>
    <row r="19" spans="1:13" ht="12.75">
      <c r="A19" s="221" t="s">
        <v>63</v>
      </c>
      <c r="B19" s="222"/>
      <c r="C19" s="222"/>
      <c r="D19" s="222"/>
      <c r="E19" s="222"/>
      <c r="F19" s="222"/>
      <c r="G19" s="222"/>
      <c r="H19" s="223"/>
      <c r="I19" s="1">
        <v>122</v>
      </c>
      <c r="J19" s="7">
        <v>1899796</v>
      </c>
      <c r="K19" s="7">
        <v>930138</v>
      </c>
      <c r="L19" s="7">
        <v>2149422</v>
      </c>
      <c r="M19" s="7">
        <v>1074602</v>
      </c>
    </row>
    <row r="20" spans="1:13" ht="12.75">
      <c r="A20" s="221" t="s">
        <v>64</v>
      </c>
      <c r="B20" s="222"/>
      <c r="C20" s="222"/>
      <c r="D20" s="222"/>
      <c r="E20" s="222"/>
      <c r="F20" s="222"/>
      <c r="G20" s="222"/>
      <c r="H20" s="223"/>
      <c r="I20" s="1">
        <v>123</v>
      </c>
      <c r="J20" s="7">
        <v>740763</v>
      </c>
      <c r="K20" s="7">
        <v>365801</v>
      </c>
      <c r="L20" s="7">
        <v>889813</v>
      </c>
      <c r="M20" s="7">
        <v>467781</v>
      </c>
    </row>
    <row r="21" spans="1:13" ht="12.75">
      <c r="A21" s="224" t="s">
        <v>105</v>
      </c>
      <c r="B21" s="225"/>
      <c r="C21" s="225"/>
      <c r="D21" s="225"/>
      <c r="E21" s="225"/>
      <c r="F21" s="225"/>
      <c r="G21" s="225"/>
      <c r="H21" s="226"/>
      <c r="I21" s="1">
        <v>124</v>
      </c>
      <c r="J21" s="7">
        <v>20746924</v>
      </c>
      <c r="K21" s="7">
        <v>10394580</v>
      </c>
      <c r="L21" s="7">
        <v>23112957</v>
      </c>
      <c r="M21" s="7">
        <v>11495278</v>
      </c>
    </row>
    <row r="22" spans="1:13" ht="12.75">
      <c r="A22" s="224" t="s">
        <v>106</v>
      </c>
      <c r="B22" s="225"/>
      <c r="C22" s="225"/>
      <c r="D22" s="225"/>
      <c r="E22" s="225"/>
      <c r="F22" s="225"/>
      <c r="G22" s="225"/>
      <c r="H22" s="226"/>
      <c r="I22" s="1">
        <v>125</v>
      </c>
      <c r="J22" s="7">
        <v>45792788</v>
      </c>
      <c r="K22" s="7">
        <v>28575436</v>
      </c>
      <c r="L22" s="7">
        <v>50397984</v>
      </c>
      <c r="M22" s="7">
        <v>23187010</v>
      </c>
    </row>
    <row r="23" spans="1:13" ht="12.75">
      <c r="A23" s="224" t="s">
        <v>24</v>
      </c>
      <c r="B23" s="225"/>
      <c r="C23" s="225"/>
      <c r="D23" s="225"/>
      <c r="E23" s="225"/>
      <c r="F23" s="225"/>
      <c r="G23" s="225"/>
      <c r="H23" s="226"/>
      <c r="I23" s="1">
        <v>126</v>
      </c>
      <c r="J23" s="52">
        <f>SUM(J24:J25)</f>
        <v>0</v>
      </c>
      <c r="K23" s="52">
        <f>SUM(K24:K25)</f>
        <v>0</v>
      </c>
      <c r="L23" s="52">
        <f>SUM(L24:L25)</f>
        <v>0</v>
      </c>
      <c r="M23" s="52">
        <f>SUM(M24:M25)</f>
        <v>0</v>
      </c>
    </row>
    <row r="24" spans="1:13" ht="12.75">
      <c r="A24" s="221" t="s">
        <v>137</v>
      </c>
      <c r="B24" s="222"/>
      <c r="C24" s="222"/>
      <c r="D24" s="222"/>
      <c r="E24" s="222"/>
      <c r="F24" s="222"/>
      <c r="G24" s="222"/>
      <c r="H24" s="223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1" t="s">
        <v>138</v>
      </c>
      <c r="B25" s="222"/>
      <c r="C25" s="222"/>
      <c r="D25" s="222"/>
      <c r="E25" s="222"/>
      <c r="F25" s="222"/>
      <c r="G25" s="222"/>
      <c r="H25" s="223"/>
      <c r="I25" s="1">
        <v>128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4" t="s">
        <v>107</v>
      </c>
      <c r="B26" s="225"/>
      <c r="C26" s="225"/>
      <c r="D26" s="225"/>
      <c r="E26" s="225"/>
      <c r="F26" s="225"/>
      <c r="G26" s="225"/>
      <c r="H26" s="226"/>
      <c r="I26" s="1">
        <v>129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24" t="s">
        <v>50</v>
      </c>
      <c r="B27" s="225"/>
      <c r="C27" s="225"/>
      <c r="D27" s="225"/>
      <c r="E27" s="225"/>
      <c r="F27" s="225"/>
      <c r="G27" s="225"/>
      <c r="H27" s="226"/>
      <c r="I27" s="1">
        <v>130</v>
      </c>
      <c r="J27" s="7">
        <v>343943</v>
      </c>
      <c r="K27" s="7">
        <v>113679</v>
      </c>
      <c r="L27" s="7">
        <v>516923</v>
      </c>
      <c r="M27" s="7">
        <v>179560</v>
      </c>
    </row>
    <row r="28" spans="1:13" ht="12.75">
      <c r="A28" s="224" t="s">
        <v>213</v>
      </c>
      <c r="B28" s="225"/>
      <c r="C28" s="225"/>
      <c r="D28" s="225"/>
      <c r="E28" s="225"/>
      <c r="F28" s="225"/>
      <c r="G28" s="225"/>
      <c r="H28" s="226"/>
      <c r="I28" s="1">
        <v>131</v>
      </c>
      <c r="J28" s="52">
        <f>SUM(J29:J33)</f>
        <v>2792225</v>
      </c>
      <c r="K28" s="52">
        <f>SUM(K29:K33)</f>
        <v>-2944683</v>
      </c>
      <c r="L28" s="52">
        <f>SUM(L29:L33)</f>
        <v>4389595</v>
      </c>
      <c r="M28" s="52">
        <f>SUM(M29:M33)</f>
        <v>238283</v>
      </c>
    </row>
    <row r="29" spans="1:13" ht="12.75">
      <c r="A29" s="224" t="s">
        <v>227</v>
      </c>
      <c r="B29" s="225"/>
      <c r="C29" s="225"/>
      <c r="D29" s="225"/>
      <c r="E29" s="225"/>
      <c r="F29" s="225"/>
      <c r="G29" s="225"/>
      <c r="H29" s="226"/>
      <c r="I29" s="1">
        <v>132</v>
      </c>
      <c r="J29" s="7">
        <v>331063</v>
      </c>
      <c r="K29" s="7">
        <v>331063</v>
      </c>
      <c r="L29" s="7">
        <v>0</v>
      </c>
      <c r="M29" s="7">
        <v>-3373</v>
      </c>
    </row>
    <row r="30" spans="1:13" ht="12.75">
      <c r="A30" s="224" t="s">
        <v>155</v>
      </c>
      <c r="B30" s="225"/>
      <c r="C30" s="225"/>
      <c r="D30" s="225"/>
      <c r="E30" s="225"/>
      <c r="F30" s="225"/>
      <c r="G30" s="225"/>
      <c r="H30" s="226"/>
      <c r="I30" s="1">
        <v>133</v>
      </c>
      <c r="J30" s="7">
        <v>2461162</v>
      </c>
      <c r="K30" s="7">
        <v>-3275746</v>
      </c>
      <c r="L30" s="7">
        <v>4389595</v>
      </c>
      <c r="M30" s="7">
        <v>241656</v>
      </c>
    </row>
    <row r="31" spans="1:13" ht="12.75">
      <c r="A31" s="224" t="s">
        <v>139</v>
      </c>
      <c r="B31" s="225"/>
      <c r="C31" s="225"/>
      <c r="D31" s="225"/>
      <c r="E31" s="225"/>
      <c r="F31" s="225"/>
      <c r="G31" s="225"/>
      <c r="H31" s="226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4" t="s">
        <v>223</v>
      </c>
      <c r="B32" s="225"/>
      <c r="C32" s="225"/>
      <c r="D32" s="225"/>
      <c r="E32" s="225"/>
      <c r="F32" s="225"/>
      <c r="G32" s="225"/>
      <c r="H32" s="226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4" t="s">
        <v>140</v>
      </c>
      <c r="B33" s="225"/>
      <c r="C33" s="225"/>
      <c r="D33" s="225"/>
      <c r="E33" s="225"/>
      <c r="F33" s="225"/>
      <c r="G33" s="225"/>
      <c r="H33" s="226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224" t="s">
        <v>214</v>
      </c>
      <c r="B34" s="225"/>
      <c r="C34" s="225"/>
      <c r="D34" s="225"/>
      <c r="E34" s="225"/>
      <c r="F34" s="225"/>
      <c r="G34" s="225"/>
      <c r="H34" s="226"/>
      <c r="I34" s="1">
        <v>137</v>
      </c>
      <c r="J34" s="52">
        <f>SUM(J35:J38)</f>
        <v>6277374</v>
      </c>
      <c r="K34" s="52">
        <f>SUM(K35:K38)</f>
        <v>-1680391</v>
      </c>
      <c r="L34" s="52">
        <f>SUM(L35:L38)</f>
        <v>10547147</v>
      </c>
      <c r="M34" s="52">
        <f>SUM(M35:M38)</f>
        <v>3732306</v>
      </c>
    </row>
    <row r="35" spans="1:13" ht="12.75">
      <c r="A35" s="224" t="s">
        <v>66</v>
      </c>
      <c r="B35" s="225"/>
      <c r="C35" s="225"/>
      <c r="D35" s="225"/>
      <c r="E35" s="225"/>
      <c r="F35" s="225"/>
      <c r="G35" s="225"/>
      <c r="H35" s="226"/>
      <c r="I35" s="1">
        <v>138</v>
      </c>
      <c r="J35" s="7"/>
      <c r="K35" s="7">
        <v>-779268</v>
      </c>
      <c r="L35" s="7">
        <v>36029</v>
      </c>
      <c r="M35" s="7">
        <v>36029</v>
      </c>
    </row>
    <row r="36" spans="1:13" ht="12.75">
      <c r="A36" s="224" t="s">
        <v>65</v>
      </c>
      <c r="B36" s="225"/>
      <c r="C36" s="225"/>
      <c r="D36" s="225"/>
      <c r="E36" s="225"/>
      <c r="F36" s="225"/>
      <c r="G36" s="225"/>
      <c r="H36" s="226"/>
      <c r="I36" s="1">
        <v>139</v>
      </c>
      <c r="J36" s="7">
        <v>6203489</v>
      </c>
      <c r="K36" s="7">
        <v>-947072</v>
      </c>
      <c r="L36" s="7">
        <v>10364107</v>
      </c>
      <c r="M36" s="7">
        <v>3672549</v>
      </c>
    </row>
    <row r="37" spans="1:13" ht="12.75">
      <c r="A37" s="224" t="s">
        <v>224</v>
      </c>
      <c r="B37" s="225"/>
      <c r="C37" s="225"/>
      <c r="D37" s="225"/>
      <c r="E37" s="225"/>
      <c r="F37" s="225"/>
      <c r="G37" s="225"/>
      <c r="H37" s="226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4" t="s">
        <v>67</v>
      </c>
      <c r="B38" s="225"/>
      <c r="C38" s="225"/>
      <c r="D38" s="225"/>
      <c r="E38" s="225"/>
      <c r="F38" s="225"/>
      <c r="G38" s="225"/>
      <c r="H38" s="226"/>
      <c r="I38" s="1">
        <v>141</v>
      </c>
      <c r="J38" s="7">
        <v>73885</v>
      </c>
      <c r="K38" s="7">
        <v>45949</v>
      </c>
      <c r="L38" s="7">
        <v>147011</v>
      </c>
      <c r="M38" s="7">
        <v>23728</v>
      </c>
    </row>
    <row r="39" spans="1:13" ht="12.75">
      <c r="A39" s="224" t="s">
        <v>195</v>
      </c>
      <c r="B39" s="225"/>
      <c r="C39" s="225"/>
      <c r="D39" s="225"/>
      <c r="E39" s="225"/>
      <c r="F39" s="225"/>
      <c r="G39" s="225"/>
      <c r="H39" s="226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4" t="s">
        <v>196</v>
      </c>
      <c r="B40" s="225"/>
      <c r="C40" s="225"/>
      <c r="D40" s="225"/>
      <c r="E40" s="225"/>
      <c r="F40" s="225"/>
      <c r="G40" s="225"/>
      <c r="H40" s="226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4" t="s">
        <v>225</v>
      </c>
      <c r="B41" s="225"/>
      <c r="C41" s="225"/>
      <c r="D41" s="225"/>
      <c r="E41" s="225"/>
      <c r="F41" s="225"/>
      <c r="G41" s="225"/>
      <c r="H41" s="226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4" t="s">
        <v>226</v>
      </c>
      <c r="B42" s="225"/>
      <c r="C42" s="225"/>
      <c r="D42" s="225"/>
      <c r="E42" s="225"/>
      <c r="F42" s="225"/>
      <c r="G42" s="225"/>
      <c r="H42" s="226"/>
      <c r="I42" s="1">
        <v>145</v>
      </c>
      <c r="J42" s="7">
        <v>0</v>
      </c>
      <c r="K42" s="7">
        <v>0</v>
      </c>
      <c r="L42" s="7">
        <v>0</v>
      </c>
      <c r="M42" s="7">
        <v>0</v>
      </c>
    </row>
    <row r="43" spans="1:13" ht="12.75">
      <c r="A43" s="224" t="s">
        <v>215</v>
      </c>
      <c r="B43" s="225"/>
      <c r="C43" s="225"/>
      <c r="D43" s="225"/>
      <c r="E43" s="225"/>
      <c r="F43" s="225"/>
      <c r="G43" s="225"/>
      <c r="H43" s="226"/>
      <c r="I43" s="1">
        <v>146</v>
      </c>
      <c r="J43" s="52">
        <f>J8+J28+J39+J41</f>
        <v>108200476</v>
      </c>
      <c r="K43" s="52">
        <f>K8+K28+K39+K41</f>
        <v>46787247</v>
      </c>
      <c r="L43" s="52">
        <f>L8+L28+L39+L41</f>
        <v>121996570</v>
      </c>
      <c r="M43" s="52">
        <f>M8+M28+M39+M41</f>
        <v>52014178</v>
      </c>
    </row>
    <row r="44" spans="1:13" ht="12.75">
      <c r="A44" s="224" t="s">
        <v>216</v>
      </c>
      <c r="B44" s="225"/>
      <c r="C44" s="225"/>
      <c r="D44" s="225"/>
      <c r="E44" s="225"/>
      <c r="F44" s="225"/>
      <c r="G44" s="225"/>
      <c r="H44" s="226"/>
      <c r="I44" s="1">
        <v>147</v>
      </c>
      <c r="J44" s="52">
        <f>J11+J34+J40+J42</f>
        <v>138966385</v>
      </c>
      <c r="K44" s="52">
        <f>K11+K34+K40+K42</f>
        <v>66128136</v>
      </c>
      <c r="L44" s="52">
        <f>L11+L34+L40+L42</f>
        <v>150264173</v>
      </c>
      <c r="M44" s="52">
        <f>M11+M34+M40+M42</f>
        <v>68566348</v>
      </c>
    </row>
    <row r="45" spans="1:13" ht="12.75">
      <c r="A45" s="224" t="s">
        <v>236</v>
      </c>
      <c r="B45" s="225"/>
      <c r="C45" s="225"/>
      <c r="D45" s="225"/>
      <c r="E45" s="225"/>
      <c r="F45" s="225"/>
      <c r="G45" s="225"/>
      <c r="H45" s="226"/>
      <c r="I45" s="1">
        <v>148</v>
      </c>
      <c r="J45" s="52">
        <f>J43-J44</f>
        <v>-30765909</v>
      </c>
      <c r="K45" s="52">
        <f>K43-K44</f>
        <v>-19340889</v>
      </c>
      <c r="L45" s="52">
        <f>L43-L44</f>
        <v>-28267603</v>
      </c>
      <c r="M45" s="52">
        <f>M43-M44</f>
        <v>-16552170</v>
      </c>
    </row>
    <row r="46" spans="1:13" ht="12.75">
      <c r="A46" s="232" t="s">
        <v>218</v>
      </c>
      <c r="B46" s="233"/>
      <c r="C46" s="233"/>
      <c r="D46" s="233"/>
      <c r="E46" s="233"/>
      <c r="F46" s="233"/>
      <c r="G46" s="233"/>
      <c r="H46" s="234"/>
      <c r="I46" s="1">
        <v>149</v>
      </c>
      <c r="J46" s="52">
        <f>IF(J43&gt;J44,J43-J44,0)</f>
        <v>0</v>
      </c>
      <c r="K46" s="52">
        <f>IF(K43&gt;K44,K43-K44,0)</f>
        <v>0</v>
      </c>
      <c r="L46" s="52">
        <f>IF(L43&gt;L44,L43-L44,0)</f>
        <v>0</v>
      </c>
      <c r="M46" s="52">
        <f>IF(M43&gt;M44,M43-M44,0)</f>
        <v>0</v>
      </c>
    </row>
    <row r="47" spans="1:13" ht="12.75">
      <c r="A47" s="232" t="s">
        <v>219</v>
      </c>
      <c r="B47" s="233"/>
      <c r="C47" s="233"/>
      <c r="D47" s="233"/>
      <c r="E47" s="233"/>
      <c r="F47" s="233"/>
      <c r="G47" s="233"/>
      <c r="H47" s="234"/>
      <c r="I47" s="1">
        <v>150</v>
      </c>
      <c r="J47" s="52">
        <f>IF(J44&gt;J43,J44-J43,0)</f>
        <v>30765909</v>
      </c>
      <c r="K47" s="52">
        <f>IF(K44&gt;K43,K44-K43,0)</f>
        <v>19340889</v>
      </c>
      <c r="L47" s="52">
        <f>IF(L44&gt;L43,L44-L43,0)</f>
        <v>28267603</v>
      </c>
      <c r="M47" s="52">
        <f>IF(M44&gt;M43,M44-M43,0)</f>
        <v>16552170</v>
      </c>
    </row>
    <row r="48" spans="1:13" ht="12.75">
      <c r="A48" s="224" t="s">
        <v>217</v>
      </c>
      <c r="B48" s="225"/>
      <c r="C48" s="225"/>
      <c r="D48" s="225"/>
      <c r="E48" s="225"/>
      <c r="F48" s="225"/>
      <c r="G48" s="225"/>
      <c r="H48" s="226"/>
      <c r="I48" s="1">
        <v>151</v>
      </c>
      <c r="J48" s="7">
        <v>0</v>
      </c>
      <c r="K48" s="7">
        <v>0</v>
      </c>
      <c r="L48" s="7">
        <v>0</v>
      </c>
      <c r="M48" s="7">
        <v>0</v>
      </c>
    </row>
    <row r="49" spans="1:13" ht="12.75">
      <c r="A49" s="224" t="s">
        <v>237</v>
      </c>
      <c r="B49" s="225"/>
      <c r="C49" s="225"/>
      <c r="D49" s="225"/>
      <c r="E49" s="225"/>
      <c r="F49" s="225"/>
      <c r="G49" s="225"/>
      <c r="H49" s="226"/>
      <c r="I49" s="1">
        <v>152</v>
      </c>
      <c r="J49" s="52">
        <f>J45-J48</f>
        <v>-30765909</v>
      </c>
      <c r="K49" s="52">
        <f>K45-K48</f>
        <v>-19340889</v>
      </c>
      <c r="L49" s="52">
        <f>L45-L48</f>
        <v>-28267603</v>
      </c>
      <c r="M49" s="52">
        <f>M45-M48</f>
        <v>-16552170</v>
      </c>
    </row>
    <row r="50" spans="1:13" ht="12.75">
      <c r="A50" s="232" t="s">
        <v>192</v>
      </c>
      <c r="B50" s="233"/>
      <c r="C50" s="233"/>
      <c r="D50" s="233"/>
      <c r="E50" s="233"/>
      <c r="F50" s="233"/>
      <c r="G50" s="233"/>
      <c r="H50" s="234"/>
      <c r="I50" s="1">
        <v>153</v>
      </c>
      <c r="J50" s="52">
        <f>IF(J49&gt;0,J49,0)</f>
        <v>0</v>
      </c>
      <c r="K50" s="52">
        <f>IF(K49&gt;0,K49,0)</f>
        <v>0</v>
      </c>
      <c r="L50" s="52">
        <f>IF(L49&gt;0,L49,0)</f>
        <v>0</v>
      </c>
      <c r="M50" s="52">
        <f>IF(M49&gt;0,M49,0)</f>
        <v>0</v>
      </c>
    </row>
    <row r="51" spans="1:13" ht="12.75">
      <c r="A51" s="265" t="s">
        <v>220</v>
      </c>
      <c r="B51" s="266"/>
      <c r="C51" s="266"/>
      <c r="D51" s="266"/>
      <c r="E51" s="266"/>
      <c r="F51" s="266"/>
      <c r="G51" s="266"/>
      <c r="H51" s="267"/>
      <c r="I51" s="2">
        <v>154</v>
      </c>
      <c r="J51" s="60">
        <f>IF(J49&lt;0,-J49,0)</f>
        <v>30765909</v>
      </c>
      <c r="K51" s="60">
        <f>IF(K49&lt;0,-K49,0)</f>
        <v>19340889</v>
      </c>
      <c r="L51" s="60">
        <f>IF(L49&lt;0,-L49,0)</f>
        <v>28267603</v>
      </c>
      <c r="M51" s="60">
        <f>IF(M49&lt;0,-M49,0)</f>
        <v>16552170</v>
      </c>
    </row>
    <row r="52" spans="1:13" ht="12.75" customHeight="1">
      <c r="A52" s="213" t="s">
        <v>311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64"/>
    </row>
    <row r="53" spans="1:13" ht="12.75" customHeight="1">
      <c r="A53" s="217" t="s">
        <v>187</v>
      </c>
      <c r="B53" s="218"/>
      <c r="C53" s="218"/>
      <c r="D53" s="218"/>
      <c r="E53" s="218"/>
      <c r="F53" s="218"/>
      <c r="G53" s="218"/>
      <c r="H53" s="218"/>
      <c r="I53" s="54"/>
      <c r="J53" s="54"/>
      <c r="K53" s="54"/>
      <c r="L53" s="54"/>
      <c r="M53" s="141"/>
    </row>
    <row r="54" spans="1:13" ht="12.75">
      <c r="A54" s="261" t="s">
        <v>234</v>
      </c>
      <c r="B54" s="262"/>
      <c r="C54" s="262"/>
      <c r="D54" s="262"/>
      <c r="E54" s="262"/>
      <c r="F54" s="262"/>
      <c r="G54" s="262"/>
      <c r="H54" s="263"/>
      <c r="I54" s="1">
        <v>155</v>
      </c>
      <c r="J54" s="7">
        <f>+J51</f>
        <v>30765909</v>
      </c>
      <c r="K54" s="7">
        <f>+K51</f>
        <v>19340889</v>
      </c>
      <c r="L54" s="7">
        <f>+L51</f>
        <v>28267603</v>
      </c>
      <c r="M54" s="7">
        <f>+M51</f>
        <v>16552170</v>
      </c>
    </row>
    <row r="55" spans="1:13" ht="12.75">
      <c r="A55" s="261" t="s">
        <v>235</v>
      </c>
      <c r="B55" s="262"/>
      <c r="C55" s="262"/>
      <c r="D55" s="262"/>
      <c r="E55" s="262"/>
      <c r="F55" s="262"/>
      <c r="G55" s="262"/>
      <c r="H55" s="263"/>
      <c r="I55" s="1">
        <v>156</v>
      </c>
      <c r="J55" s="8"/>
      <c r="K55" s="8"/>
      <c r="L55" s="8"/>
      <c r="M55" s="8"/>
    </row>
    <row r="56" spans="1:13" ht="12.75" customHeight="1">
      <c r="A56" s="213" t="s">
        <v>189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64"/>
    </row>
    <row r="57" spans="1:13" ht="12.75">
      <c r="A57" s="217" t="s">
        <v>204</v>
      </c>
      <c r="B57" s="218"/>
      <c r="C57" s="218"/>
      <c r="D57" s="218"/>
      <c r="E57" s="218"/>
      <c r="F57" s="218"/>
      <c r="G57" s="218"/>
      <c r="H57" s="235"/>
      <c r="I57" s="9">
        <v>157</v>
      </c>
      <c r="J57" s="6">
        <f>+J49</f>
        <v>-30765909</v>
      </c>
      <c r="K57" s="6">
        <f>+K49</f>
        <v>-19340889</v>
      </c>
      <c r="L57" s="6">
        <f>+L49</f>
        <v>-28267603</v>
      </c>
      <c r="M57" s="6">
        <f>+M49</f>
        <v>-16552170</v>
      </c>
    </row>
    <row r="58" spans="1:13" ht="12.75">
      <c r="A58" s="224" t="s">
        <v>221</v>
      </c>
      <c r="B58" s="225"/>
      <c r="C58" s="225"/>
      <c r="D58" s="225"/>
      <c r="E58" s="225"/>
      <c r="F58" s="225"/>
      <c r="G58" s="225"/>
      <c r="H58" s="226"/>
      <c r="I58" s="1">
        <v>158</v>
      </c>
      <c r="J58" s="52">
        <f>SUM(J59:J65)</f>
        <v>-2239174</v>
      </c>
      <c r="K58" s="52">
        <f>SUM(K59:K65)</f>
        <v>-23392432</v>
      </c>
      <c r="L58" s="52">
        <f>SUM(L59:L65)</f>
        <v>1565263</v>
      </c>
      <c r="M58" s="52">
        <f>SUM(M59:M65)</f>
        <v>3868170</v>
      </c>
    </row>
    <row r="59" spans="1:13" ht="12.75">
      <c r="A59" s="224" t="s">
        <v>228</v>
      </c>
      <c r="B59" s="225"/>
      <c r="C59" s="225"/>
      <c r="D59" s="225"/>
      <c r="E59" s="225"/>
      <c r="F59" s="225"/>
      <c r="G59" s="225"/>
      <c r="H59" s="226"/>
      <c r="I59" s="1">
        <v>159</v>
      </c>
      <c r="J59" s="7">
        <v>-2239174</v>
      </c>
      <c r="K59" s="7">
        <v>-23392432</v>
      </c>
      <c r="L59" s="7">
        <v>1565263</v>
      </c>
      <c r="M59" s="7">
        <v>3868170</v>
      </c>
    </row>
    <row r="60" spans="1:13" ht="12.75">
      <c r="A60" s="224" t="s">
        <v>229</v>
      </c>
      <c r="B60" s="225"/>
      <c r="C60" s="225"/>
      <c r="D60" s="225"/>
      <c r="E60" s="225"/>
      <c r="F60" s="225"/>
      <c r="G60" s="225"/>
      <c r="H60" s="226"/>
      <c r="I60" s="1">
        <v>160</v>
      </c>
      <c r="J60" s="7"/>
      <c r="K60" s="7"/>
      <c r="L60" s="7"/>
      <c r="M60" s="7"/>
    </row>
    <row r="61" spans="1:13" ht="12.75">
      <c r="A61" s="224" t="s">
        <v>45</v>
      </c>
      <c r="B61" s="225"/>
      <c r="C61" s="225"/>
      <c r="D61" s="225"/>
      <c r="E61" s="225"/>
      <c r="F61" s="225"/>
      <c r="G61" s="225"/>
      <c r="H61" s="226"/>
      <c r="I61" s="1">
        <v>161</v>
      </c>
      <c r="J61" s="7"/>
      <c r="K61" s="7"/>
      <c r="L61" s="7"/>
      <c r="M61" s="7"/>
    </row>
    <row r="62" spans="1:13" ht="12.75">
      <c r="A62" s="224" t="s">
        <v>230</v>
      </c>
      <c r="B62" s="225"/>
      <c r="C62" s="225"/>
      <c r="D62" s="225"/>
      <c r="E62" s="225"/>
      <c r="F62" s="225"/>
      <c r="G62" s="225"/>
      <c r="H62" s="226"/>
      <c r="I62" s="1">
        <v>162</v>
      </c>
      <c r="J62" s="7"/>
      <c r="K62" s="7"/>
      <c r="L62" s="7"/>
      <c r="M62" s="7"/>
    </row>
    <row r="63" spans="1:13" ht="12.75">
      <c r="A63" s="224" t="s">
        <v>231</v>
      </c>
      <c r="B63" s="225"/>
      <c r="C63" s="225"/>
      <c r="D63" s="225"/>
      <c r="E63" s="225"/>
      <c r="F63" s="225"/>
      <c r="G63" s="225"/>
      <c r="H63" s="226"/>
      <c r="I63" s="1">
        <v>163</v>
      </c>
      <c r="J63" s="7"/>
      <c r="K63" s="7"/>
      <c r="L63" s="7"/>
      <c r="M63" s="7"/>
    </row>
    <row r="64" spans="1:13" ht="12.75">
      <c r="A64" s="224" t="s">
        <v>232</v>
      </c>
      <c r="B64" s="225"/>
      <c r="C64" s="225"/>
      <c r="D64" s="225"/>
      <c r="E64" s="225"/>
      <c r="F64" s="225"/>
      <c r="G64" s="225"/>
      <c r="H64" s="226"/>
      <c r="I64" s="1">
        <v>164</v>
      </c>
      <c r="J64" s="7"/>
      <c r="K64" s="7"/>
      <c r="L64" s="7"/>
      <c r="M64" s="7"/>
    </row>
    <row r="65" spans="1:13" ht="12.75">
      <c r="A65" s="224" t="s">
        <v>233</v>
      </c>
      <c r="B65" s="225"/>
      <c r="C65" s="225"/>
      <c r="D65" s="225"/>
      <c r="E65" s="225"/>
      <c r="F65" s="225"/>
      <c r="G65" s="225"/>
      <c r="H65" s="226"/>
      <c r="I65" s="1">
        <v>165</v>
      </c>
      <c r="J65" s="7"/>
      <c r="K65" s="7"/>
      <c r="L65" s="7"/>
      <c r="M65" s="7"/>
    </row>
    <row r="66" spans="1:13" ht="12.75">
      <c r="A66" s="224" t="s">
        <v>222</v>
      </c>
      <c r="B66" s="225"/>
      <c r="C66" s="225"/>
      <c r="D66" s="225"/>
      <c r="E66" s="225"/>
      <c r="F66" s="225"/>
      <c r="G66" s="225"/>
      <c r="H66" s="226"/>
      <c r="I66" s="1">
        <v>166</v>
      </c>
      <c r="J66" s="7"/>
      <c r="K66" s="7"/>
      <c r="L66" s="7"/>
      <c r="M66" s="7"/>
    </row>
    <row r="67" spans="1:13" ht="12.75">
      <c r="A67" s="224" t="s">
        <v>193</v>
      </c>
      <c r="B67" s="225"/>
      <c r="C67" s="225"/>
      <c r="D67" s="225"/>
      <c r="E67" s="225"/>
      <c r="F67" s="225"/>
      <c r="G67" s="225"/>
      <c r="H67" s="226"/>
      <c r="I67" s="1">
        <v>167</v>
      </c>
      <c r="J67" s="52">
        <f>J58-J66</f>
        <v>-2239174</v>
      </c>
      <c r="K67" s="52">
        <f>K58-K66</f>
        <v>-23392432</v>
      </c>
      <c r="L67" s="52">
        <f>L58-L66</f>
        <v>1565263</v>
      </c>
      <c r="M67" s="52">
        <f>M58-M66</f>
        <v>3868170</v>
      </c>
    </row>
    <row r="68" spans="1:13" ht="12.75">
      <c r="A68" s="224" t="s">
        <v>194</v>
      </c>
      <c r="B68" s="225"/>
      <c r="C68" s="225"/>
      <c r="D68" s="225"/>
      <c r="E68" s="225"/>
      <c r="F68" s="225"/>
      <c r="G68" s="225"/>
      <c r="H68" s="226"/>
      <c r="I68" s="1">
        <v>168</v>
      </c>
      <c r="J68" s="60">
        <f>J57+J67</f>
        <v>-33005083</v>
      </c>
      <c r="K68" s="60">
        <f>K57+K67</f>
        <v>-42733321</v>
      </c>
      <c r="L68" s="60">
        <f>L57+L67</f>
        <v>-26702340</v>
      </c>
      <c r="M68" s="60">
        <f>M57+M67</f>
        <v>-12684000</v>
      </c>
    </row>
    <row r="69" spans="1:13" ht="12.75" customHeight="1">
      <c r="A69" s="255" t="s">
        <v>312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 customHeight="1">
      <c r="A70" s="258" t="s">
        <v>188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60"/>
    </row>
    <row r="71" spans="1:13" ht="12.75">
      <c r="A71" s="261" t="s">
        <v>234</v>
      </c>
      <c r="B71" s="262"/>
      <c r="C71" s="262"/>
      <c r="D71" s="262"/>
      <c r="E71" s="262"/>
      <c r="F71" s="262"/>
      <c r="G71" s="262"/>
      <c r="H71" s="263"/>
      <c r="I71" s="1">
        <v>169</v>
      </c>
      <c r="J71" s="7">
        <f>+J68</f>
        <v>-33005083</v>
      </c>
      <c r="K71" s="7">
        <f>+K68</f>
        <v>-42733321</v>
      </c>
      <c r="L71" s="7">
        <f>+L68</f>
        <v>-26702340</v>
      </c>
      <c r="M71" s="7">
        <f>+M68</f>
        <v>-12684000</v>
      </c>
    </row>
    <row r="72" spans="1:13" ht="12.75">
      <c r="A72" s="252" t="s">
        <v>235</v>
      </c>
      <c r="B72" s="253"/>
      <c r="C72" s="253"/>
      <c r="D72" s="253"/>
      <c r="E72" s="253"/>
      <c r="F72" s="253"/>
      <c r="G72" s="253"/>
      <c r="H72" s="254"/>
      <c r="I72" s="4">
        <v>170</v>
      </c>
      <c r="J72" s="8"/>
      <c r="K72" s="8"/>
      <c r="L72" s="8"/>
      <c r="M72" s="8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51" customWidth="1"/>
    <col min="8" max="8" width="9.140625" style="51" hidden="1" customWidth="1"/>
    <col min="9" max="9" width="9.140625" style="51" customWidth="1"/>
    <col min="10" max="10" width="11.28125" style="51" customWidth="1"/>
    <col min="11" max="11" width="11.8515625" style="51" customWidth="1"/>
    <col min="12" max="16384" width="9.140625" style="51" customWidth="1"/>
  </cols>
  <sheetData>
    <row r="1" spans="1:11" ht="15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s="127" customFormat="1" ht="18.75" customHeight="1">
      <c r="A2" s="276" t="s">
        <v>349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s="127" customFormat="1" ht="18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8" customHeight="1">
      <c r="A4" s="274" t="s">
        <v>345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21.75">
      <c r="A5" s="277" t="s">
        <v>59</v>
      </c>
      <c r="B5" s="277"/>
      <c r="C5" s="277"/>
      <c r="D5" s="277"/>
      <c r="E5" s="277"/>
      <c r="F5" s="277"/>
      <c r="G5" s="277"/>
      <c r="H5" s="277"/>
      <c r="I5" s="64" t="s">
        <v>279</v>
      </c>
      <c r="J5" s="65" t="s">
        <v>318</v>
      </c>
      <c r="K5" s="65" t="s">
        <v>319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66">
        <v>2</v>
      </c>
      <c r="J6" s="67" t="s">
        <v>282</v>
      </c>
      <c r="K6" s="67" t="s">
        <v>283</v>
      </c>
    </row>
    <row r="7" spans="1:11" ht="12.75">
      <c r="A7" s="213" t="s">
        <v>156</v>
      </c>
      <c r="B7" s="214"/>
      <c r="C7" s="214"/>
      <c r="D7" s="214"/>
      <c r="E7" s="214"/>
      <c r="F7" s="214"/>
      <c r="G7" s="214"/>
      <c r="H7" s="214"/>
      <c r="I7" s="271"/>
      <c r="J7" s="271"/>
      <c r="K7" s="272"/>
    </row>
    <row r="8" spans="1:11" ht="12.75">
      <c r="A8" s="221" t="s">
        <v>40</v>
      </c>
      <c r="B8" s="222"/>
      <c r="C8" s="222"/>
      <c r="D8" s="222"/>
      <c r="E8" s="222"/>
      <c r="F8" s="222"/>
      <c r="G8" s="222"/>
      <c r="H8" s="222"/>
      <c r="I8" s="1">
        <v>1</v>
      </c>
      <c r="J8" s="7">
        <v>-30765909</v>
      </c>
      <c r="K8" s="7">
        <v>-28267603</v>
      </c>
    </row>
    <row r="9" spans="1:11" ht="12.75">
      <c r="A9" s="221" t="s">
        <v>41</v>
      </c>
      <c r="B9" s="222"/>
      <c r="C9" s="222"/>
      <c r="D9" s="222"/>
      <c r="E9" s="222"/>
      <c r="F9" s="222"/>
      <c r="G9" s="222"/>
      <c r="H9" s="222"/>
      <c r="I9" s="1">
        <v>2</v>
      </c>
      <c r="J9" s="7">
        <v>20746924</v>
      </c>
      <c r="K9" s="7">
        <v>23112957</v>
      </c>
    </row>
    <row r="10" spans="1:11" ht="12.75">
      <c r="A10" s="221" t="s">
        <v>42</v>
      </c>
      <c r="B10" s="222"/>
      <c r="C10" s="222"/>
      <c r="D10" s="222"/>
      <c r="E10" s="222"/>
      <c r="F10" s="222"/>
      <c r="G10" s="222"/>
      <c r="H10" s="222"/>
      <c r="I10" s="1">
        <v>3</v>
      </c>
      <c r="J10" s="7">
        <v>6497205</v>
      </c>
      <c r="K10" s="7">
        <v>0</v>
      </c>
    </row>
    <row r="11" spans="1:11" ht="12.75">
      <c r="A11" s="221" t="s">
        <v>43</v>
      </c>
      <c r="B11" s="222"/>
      <c r="C11" s="222"/>
      <c r="D11" s="222"/>
      <c r="E11" s="222"/>
      <c r="F11" s="222"/>
      <c r="G11" s="222"/>
      <c r="H11" s="222"/>
      <c r="I11" s="1">
        <v>4</v>
      </c>
      <c r="J11" s="7">
        <v>3207981</v>
      </c>
      <c r="K11" s="7">
        <v>101730808</v>
      </c>
    </row>
    <row r="12" spans="1:11" ht="12.75">
      <c r="A12" s="221" t="s">
        <v>44</v>
      </c>
      <c r="B12" s="222"/>
      <c r="C12" s="222"/>
      <c r="D12" s="222"/>
      <c r="E12" s="222"/>
      <c r="F12" s="222"/>
      <c r="G12" s="222"/>
      <c r="H12" s="222"/>
      <c r="I12" s="1">
        <v>5</v>
      </c>
      <c r="J12" s="7">
        <v>7690439</v>
      </c>
      <c r="K12" s="7">
        <v>0</v>
      </c>
    </row>
    <row r="13" spans="1:11" ht="12.75">
      <c r="A13" s="221" t="s">
        <v>51</v>
      </c>
      <c r="B13" s="222"/>
      <c r="C13" s="222"/>
      <c r="D13" s="222"/>
      <c r="E13" s="222"/>
      <c r="F13" s="222"/>
      <c r="G13" s="222"/>
      <c r="H13" s="222"/>
      <c r="I13" s="1">
        <v>6</v>
      </c>
      <c r="J13" s="7">
        <v>6985254</v>
      </c>
      <c r="K13" s="7">
        <v>8594471</v>
      </c>
    </row>
    <row r="14" spans="1:11" ht="12.75">
      <c r="A14" s="224" t="s">
        <v>157</v>
      </c>
      <c r="B14" s="225"/>
      <c r="C14" s="225"/>
      <c r="D14" s="225"/>
      <c r="E14" s="225"/>
      <c r="F14" s="225"/>
      <c r="G14" s="225"/>
      <c r="H14" s="225"/>
      <c r="I14" s="1">
        <v>7</v>
      </c>
      <c r="J14" s="52">
        <f>SUM(J8:J13)</f>
        <v>14361894</v>
      </c>
      <c r="K14" s="52">
        <f>SUM(K8:K13)</f>
        <v>105170633</v>
      </c>
    </row>
    <row r="15" spans="1:11" ht="12.75">
      <c r="A15" s="221" t="s">
        <v>52</v>
      </c>
      <c r="B15" s="222"/>
      <c r="C15" s="222"/>
      <c r="D15" s="222"/>
      <c r="E15" s="222"/>
      <c r="F15" s="222"/>
      <c r="G15" s="222"/>
      <c r="H15" s="222"/>
      <c r="I15" s="1">
        <v>8</v>
      </c>
      <c r="J15" s="7">
        <v>0</v>
      </c>
      <c r="K15" s="7">
        <v>97483764</v>
      </c>
    </row>
    <row r="16" spans="1:11" ht="12.75">
      <c r="A16" s="221" t="s">
        <v>53</v>
      </c>
      <c r="B16" s="222"/>
      <c r="C16" s="222"/>
      <c r="D16" s="222"/>
      <c r="E16" s="222"/>
      <c r="F16" s="222"/>
      <c r="G16" s="222"/>
      <c r="H16" s="222"/>
      <c r="I16" s="1">
        <v>9</v>
      </c>
      <c r="J16" s="7">
        <v>0</v>
      </c>
      <c r="K16" s="7"/>
    </row>
    <row r="17" spans="1:11" ht="12.75">
      <c r="A17" s="221" t="s">
        <v>54</v>
      </c>
      <c r="B17" s="222"/>
      <c r="C17" s="222"/>
      <c r="D17" s="222"/>
      <c r="E17" s="222"/>
      <c r="F17" s="222"/>
      <c r="G17" s="222"/>
      <c r="H17" s="222"/>
      <c r="I17" s="1">
        <v>10</v>
      </c>
      <c r="J17" s="7">
        <v>0</v>
      </c>
      <c r="K17" s="7">
        <v>2629355</v>
      </c>
    </row>
    <row r="18" spans="1:11" ht="12.75">
      <c r="A18" s="221" t="s">
        <v>55</v>
      </c>
      <c r="B18" s="222"/>
      <c r="C18" s="222"/>
      <c r="D18" s="222"/>
      <c r="E18" s="222"/>
      <c r="F18" s="222"/>
      <c r="G18" s="222"/>
      <c r="H18" s="222"/>
      <c r="I18" s="1">
        <v>11</v>
      </c>
      <c r="J18" s="7">
        <v>7572324</v>
      </c>
      <c r="K18" s="7">
        <v>14882795</v>
      </c>
    </row>
    <row r="19" spans="1:11" ht="12.75">
      <c r="A19" s="224" t="s">
        <v>158</v>
      </c>
      <c r="B19" s="225"/>
      <c r="C19" s="225"/>
      <c r="D19" s="225"/>
      <c r="E19" s="225"/>
      <c r="F19" s="225"/>
      <c r="G19" s="225"/>
      <c r="H19" s="225"/>
      <c r="I19" s="1">
        <v>12</v>
      </c>
      <c r="J19" s="52">
        <f>SUM(J15:J18)</f>
        <v>7572324</v>
      </c>
      <c r="K19" s="52">
        <f>SUM(K15:K18)</f>
        <v>114995914</v>
      </c>
    </row>
    <row r="20" spans="1:11" ht="12.75">
      <c r="A20" s="224" t="s">
        <v>36</v>
      </c>
      <c r="B20" s="225"/>
      <c r="C20" s="225"/>
      <c r="D20" s="225"/>
      <c r="E20" s="225"/>
      <c r="F20" s="225"/>
      <c r="G20" s="225"/>
      <c r="H20" s="225"/>
      <c r="I20" s="1">
        <v>13</v>
      </c>
      <c r="J20" s="52">
        <f>IF(J14&gt;J19,J14-J19,0)</f>
        <v>6789570</v>
      </c>
      <c r="K20" s="52">
        <f>IF(K14&gt;K19,K14-K19,0)</f>
        <v>0</v>
      </c>
    </row>
    <row r="21" spans="1:11" ht="12.75">
      <c r="A21" s="224" t="s">
        <v>37</v>
      </c>
      <c r="B21" s="225"/>
      <c r="C21" s="225"/>
      <c r="D21" s="225"/>
      <c r="E21" s="225"/>
      <c r="F21" s="225"/>
      <c r="G21" s="225"/>
      <c r="H21" s="225"/>
      <c r="I21" s="1">
        <v>14</v>
      </c>
      <c r="J21" s="52">
        <f>IF(J19&gt;J14,J19-J14,0)</f>
        <v>0</v>
      </c>
      <c r="K21" s="52">
        <f>IF(K19&gt;K14,K19-K14,0)</f>
        <v>9825281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1"/>
      <c r="J22" s="271"/>
      <c r="K22" s="272"/>
    </row>
    <row r="23" spans="1:11" ht="12.75">
      <c r="A23" s="221" t="s">
        <v>178</v>
      </c>
      <c r="B23" s="222"/>
      <c r="C23" s="222"/>
      <c r="D23" s="222"/>
      <c r="E23" s="222"/>
      <c r="F23" s="222"/>
      <c r="G23" s="222"/>
      <c r="H23" s="222"/>
      <c r="I23" s="1">
        <v>15</v>
      </c>
      <c r="J23" s="7">
        <v>0</v>
      </c>
      <c r="K23" s="7">
        <v>0</v>
      </c>
    </row>
    <row r="24" spans="1:11" ht="12.75">
      <c r="A24" s="221" t="s">
        <v>179</v>
      </c>
      <c r="B24" s="222"/>
      <c r="C24" s="222"/>
      <c r="D24" s="222"/>
      <c r="E24" s="222"/>
      <c r="F24" s="222"/>
      <c r="G24" s="222"/>
      <c r="H24" s="222"/>
      <c r="I24" s="1">
        <v>16</v>
      </c>
      <c r="J24" s="7">
        <v>0</v>
      </c>
      <c r="K24" s="7">
        <v>0</v>
      </c>
    </row>
    <row r="25" spans="1:11" ht="12.75">
      <c r="A25" s="221" t="s">
        <v>180</v>
      </c>
      <c r="B25" s="222"/>
      <c r="C25" s="222"/>
      <c r="D25" s="222"/>
      <c r="E25" s="222"/>
      <c r="F25" s="222"/>
      <c r="G25" s="222"/>
      <c r="H25" s="222"/>
      <c r="I25" s="1">
        <v>17</v>
      </c>
      <c r="J25" s="7">
        <v>130950</v>
      </c>
      <c r="K25" s="7">
        <v>32142</v>
      </c>
    </row>
    <row r="26" spans="1:11" ht="12.75">
      <c r="A26" s="221" t="s">
        <v>181</v>
      </c>
      <c r="B26" s="222"/>
      <c r="C26" s="222"/>
      <c r="D26" s="222"/>
      <c r="E26" s="222"/>
      <c r="F26" s="222"/>
      <c r="G26" s="222"/>
      <c r="H26" s="222"/>
      <c r="I26" s="1">
        <v>18</v>
      </c>
      <c r="J26" s="7">
        <v>0</v>
      </c>
      <c r="K26" s="7">
        <v>0</v>
      </c>
    </row>
    <row r="27" spans="1:11" ht="12.75">
      <c r="A27" s="221" t="s">
        <v>182</v>
      </c>
      <c r="B27" s="222"/>
      <c r="C27" s="222"/>
      <c r="D27" s="222"/>
      <c r="E27" s="222"/>
      <c r="F27" s="222"/>
      <c r="G27" s="222"/>
      <c r="H27" s="222"/>
      <c r="I27" s="1">
        <v>19</v>
      </c>
      <c r="J27" s="7">
        <v>0</v>
      </c>
      <c r="K27" s="7">
        <v>13630</v>
      </c>
    </row>
    <row r="28" spans="1:11" ht="12.75">
      <c r="A28" s="224" t="s">
        <v>168</v>
      </c>
      <c r="B28" s="225"/>
      <c r="C28" s="225"/>
      <c r="D28" s="225"/>
      <c r="E28" s="225"/>
      <c r="F28" s="225"/>
      <c r="G28" s="225"/>
      <c r="H28" s="225"/>
      <c r="I28" s="1">
        <v>20</v>
      </c>
      <c r="J28" s="52">
        <f>SUM(J23:J27)</f>
        <v>130950</v>
      </c>
      <c r="K28" s="52">
        <f>SUM(K23:K27)</f>
        <v>45772</v>
      </c>
    </row>
    <row r="29" spans="1:11" ht="12.75">
      <c r="A29" s="221" t="s">
        <v>115</v>
      </c>
      <c r="B29" s="222"/>
      <c r="C29" s="222"/>
      <c r="D29" s="222"/>
      <c r="E29" s="222"/>
      <c r="F29" s="222"/>
      <c r="G29" s="222"/>
      <c r="H29" s="222"/>
      <c r="I29" s="1">
        <v>21</v>
      </c>
      <c r="J29" s="7">
        <v>2157291</v>
      </c>
      <c r="K29" s="7">
        <v>754632</v>
      </c>
    </row>
    <row r="30" spans="1:11" ht="12.75">
      <c r="A30" s="221" t="s">
        <v>116</v>
      </c>
      <c r="B30" s="222"/>
      <c r="C30" s="222"/>
      <c r="D30" s="222"/>
      <c r="E30" s="222"/>
      <c r="F30" s="222"/>
      <c r="G30" s="222"/>
      <c r="H30" s="222"/>
      <c r="I30" s="1">
        <v>22</v>
      </c>
      <c r="J30" s="7">
        <v>0</v>
      </c>
      <c r="K30" s="7">
        <v>0</v>
      </c>
    </row>
    <row r="31" spans="1:11" ht="12.75">
      <c r="A31" s="221" t="s">
        <v>16</v>
      </c>
      <c r="B31" s="222"/>
      <c r="C31" s="222"/>
      <c r="D31" s="222"/>
      <c r="E31" s="222"/>
      <c r="F31" s="222"/>
      <c r="G31" s="222"/>
      <c r="H31" s="222"/>
      <c r="I31" s="1">
        <v>23</v>
      </c>
      <c r="J31" s="7">
        <v>0</v>
      </c>
      <c r="K31" s="7">
        <v>0</v>
      </c>
    </row>
    <row r="32" spans="1:11" ht="12.75">
      <c r="A32" s="224" t="s">
        <v>5</v>
      </c>
      <c r="B32" s="225"/>
      <c r="C32" s="225"/>
      <c r="D32" s="225"/>
      <c r="E32" s="225"/>
      <c r="F32" s="225"/>
      <c r="G32" s="225"/>
      <c r="H32" s="225"/>
      <c r="I32" s="1">
        <v>24</v>
      </c>
      <c r="J32" s="52">
        <f>SUM(J29:J31)</f>
        <v>2157291</v>
      </c>
      <c r="K32" s="52">
        <f>SUM(K29:K31)</f>
        <v>754632</v>
      </c>
    </row>
    <row r="33" spans="1:11" ht="12.75">
      <c r="A33" s="224" t="s">
        <v>38</v>
      </c>
      <c r="B33" s="225"/>
      <c r="C33" s="225"/>
      <c r="D33" s="225"/>
      <c r="E33" s="225"/>
      <c r="F33" s="225"/>
      <c r="G33" s="225"/>
      <c r="H33" s="225"/>
      <c r="I33" s="1">
        <v>25</v>
      </c>
      <c r="J33" s="52">
        <f>IF(J28&gt;J32,J28-J32,0)</f>
        <v>0</v>
      </c>
      <c r="K33" s="52">
        <f>IF(K28&gt;K32,K28-K32,0)</f>
        <v>0</v>
      </c>
    </row>
    <row r="34" spans="1:11" ht="12.75">
      <c r="A34" s="224" t="s">
        <v>39</v>
      </c>
      <c r="B34" s="225"/>
      <c r="C34" s="225"/>
      <c r="D34" s="225"/>
      <c r="E34" s="225"/>
      <c r="F34" s="225"/>
      <c r="G34" s="225"/>
      <c r="H34" s="225"/>
      <c r="I34" s="1">
        <v>26</v>
      </c>
      <c r="J34" s="52">
        <f>IF(J32&gt;J28,J32-J28,0)</f>
        <v>2026341</v>
      </c>
      <c r="K34" s="52">
        <f>IF(K32&gt;K28,K32-K28,0)</f>
        <v>708860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1"/>
      <c r="J35" s="271"/>
      <c r="K35" s="272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27</v>
      </c>
      <c r="J36" s="7">
        <v>0</v>
      </c>
      <c r="K36" s="7">
        <v>0</v>
      </c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28</v>
      </c>
      <c r="J37" s="7">
        <v>0</v>
      </c>
      <c r="K37" s="7">
        <v>0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29</v>
      </c>
      <c r="J38" s="7">
        <v>106704</v>
      </c>
      <c r="K38" s="7">
        <v>0</v>
      </c>
    </row>
    <row r="39" spans="1:11" ht="12.75">
      <c r="A39" s="224" t="s">
        <v>68</v>
      </c>
      <c r="B39" s="225"/>
      <c r="C39" s="225"/>
      <c r="D39" s="225"/>
      <c r="E39" s="225"/>
      <c r="F39" s="225"/>
      <c r="G39" s="225"/>
      <c r="H39" s="225"/>
      <c r="I39" s="1">
        <v>30</v>
      </c>
      <c r="J39" s="52">
        <f>SUM(J36:J38)</f>
        <v>106704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31</v>
      </c>
      <c r="J40" s="7">
        <v>19002271</v>
      </c>
      <c r="K40" s="7">
        <v>24794385</v>
      </c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32</v>
      </c>
      <c r="J41" s="7">
        <v>180644</v>
      </c>
      <c r="K41" s="7">
        <v>0</v>
      </c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33</v>
      </c>
      <c r="J42" s="7">
        <v>0</v>
      </c>
      <c r="K42" s="7">
        <v>0</v>
      </c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34</v>
      </c>
      <c r="J43" s="7">
        <v>0</v>
      </c>
      <c r="K43" s="7">
        <v>0</v>
      </c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35</v>
      </c>
      <c r="J44" s="7">
        <v>0</v>
      </c>
      <c r="K44" s="7">
        <v>0</v>
      </c>
    </row>
    <row r="45" spans="1:11" ht="12.75">
      <c r="A45" s="224" t="s">
        <v>69</v>
      </c>
      <c r="B45" s="225"/>
      <c r="C45" s="225"/>
      <c r="D45" s="225"/>
      <c r="E45" s="225"/>
      <c r="F45" s="225"/>
      <c r="G45" s="225"/>
      <c r="H45" s="225"/>
      <c r="I45" s="1">
        <v>36</v>
      </c>
      <c r="J45" s="52">
        <f>SUM(J40:J44)</f>
        <v>19182915</v>
      </c>
      <c r="K45" s="52">
        <f>SUM(K40:K44)</f>
        <v>24794385</v>
      </c>
    </row>
    <row r="46" spans="1:11" ht="12.75">
      <c r="A46" s="224" t="s">
        <v>17</v>
      </c>
      <c r="B46" s="225"/>
      <c r="C46" s="225"/>
      <c r="D46" s="225"/>
      <c r="E46" s="225"/>
      <c r="F46" s="225"/>
      <c r="G46" s="225"/>
      <c r="H46" s="225"/>
      <c r="I46" s="1">
        <v>37</v>
      </c>
      <c r="J46" s="52">
        <f>IF(J39&gt;J45,J39-J45,0)</f>
        <v>0</v>
      </c>
      <c r="K46" s="52">
        <f>IF(K39&gt;K45,K39-K45,0)</f>
        <v>0</v>
      </c>
    </row>
    <row r="47" spans="1:11" ht="12.75">
      <c r="A47" s="224" t="s">
        <v>18</v>
      </c>
      <c r="B47" s="225"/>
      <c r="C47" s="225"/>
      <c r="D47" s="225"/>
      <c r="E47" s="225"/>
      <c r="F47" s="225"/>
      <c r="G47" s="225"/>
      <c r="H47" s="225"/>
      <c r="I47" s="1">
        <v>38</v>
      </c>
      <c r="J47" s="52">
        <f>IF(J45&gt;J39,J45-J39,0)</f>
        <v>19076211</v>
      </c>
      <c r="K47" s="52">
        <f>IF(K45&gt;K39,K45-K39,0)</f>
        <v>24794385</v>
      </c>
    </row>
    <row r="48" spans="1:11" ht="12.75">
      <c r="A48" s="221" t="s">
        <v>70</v>
      </c>
      <c r="B48" s="222"/>
      <c r="C48" s="222"/>
      <c r="D48" s="222"/>
      <c r="E48" s="222"/>
      <c r="F48" s="222"/>
      <c r="G48" s="222"/>
      <c r="H48" s="222"/>
      <c r="I48" s="1">
        <v>39</v>
      </c>
      <c r="J48" s="5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1" t="s">
        <v>71</v>
      </c>
      <c r="B49" s="222"/>
      <c r="C49" s="222"/>
      <c r="D49" s="222"/>
      <c r="E49" s="222"/>
      <c r="F49" s="222"/>
      <c r="G49" s="222"/>
      <c r="H49" s="222"/>
      <c r="I49" s="1">
        <v>40</v>
      </c>
      <c r="J49" s="52">
        <f>IF(J21-J20+J34-J33+J47-J46&gt;0,J21-J20+J34-J33+J47-J46,0)</f>
        <v>14312982</v>
      </c>
      <c r="K49" s="52">
        <f>IF(K21-K20+K34-K33+K47-K46&gt;0,K21-K20+K34-K33+K47-K46,0)</f>
        <v>35328526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41</v>
      </c>
      <c r="J50" s="7">
        <v>19266222</v>
      </c>
      <c r="K50" s="7">
        <v>47265895</v>
      </c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42</v>
      </c>
      <c r="J51" s="7">
        <f>+J48</f>
        <v>0</v>
      </c>
      <c r="K51" s="7">
        <f>+K48</f>
        <v>0</v>
      </c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43</v>
      </c>
      <c r="J52" s="7">
        <f>+J49</f>
        <v>14312982</v>
      </c>
      <c r="K52" s="7">
        <f>+K49</f>
        <v>35328526</v>
      </c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44</v>
      </c>
      <c r="J53" s="60">
        <f>J50+J51-J52</f>
        <v>4953240</v>
      </c>
      <c r="K53" s="60">
        <f>K50+K51-K52</f>
        <v>11937369</v>
      </c>
    </row>
    <row r="55" ht="12.75">
      <c r="K55" s="142"/>
    </row>
    <row r="56" ht="12.75">
      <c r="K56" s="142"/>
    </row>
  </sheetData>
  <sheetProtection/>
  <mergeCells count="52">
    <mergeCell ref="A4:K4"/>
    <mergeCell ref="A1:K1"/>
    <mergeCell ref="A2:K2"/>
    <mergeCell ref="A5:H5"/>
    <mergeCell ref="A10:H10"/>
    <mergeCell ref="A11:H11"/>
    <mergeCell ref="A12:H12"/>
    <mergeCell ref="A13:H13"/>
    <mergeCell ref="A6:H6"/>
    <mergeCell ref="A7:K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1">
    <dataValidation allowBlank="1" sqref="A1:IV65536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4" t="s">
        <v>279</v>
      </c>
      <c r="J4" s="65" t="s">
        <v>318</v>
      </c>
      <c r="K4" s="65" t="s">
        <v>319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0">
        <v>2</v>
      </c>
      <c r="J5" s="71" t="s">
        <v>282</v>
      </c>
      <c r="K5" s="71" t="s">
        <v>283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1"/>
      <c r="J6" s="271"/>
      <c r="K6" s="272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4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36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1"/>
      <c r="J22" s="271"/>
      <c r="K22" s="272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1">
        <v>0</v>
      </c>
      <c r="J35" s="271"/>
      <c r="K35" s="272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7" width="9.140625" style="74" customWidth="1"/>
    <col min="8" max="8" width="1.7109375" style="74" customWidth="1"/>
    <col min="9" max="9" width="9.140625" style="74" customWidth="1"/>
    <col min="10" max="11" width="10.140625" style="74" bestFit="1" customWidth="1"/>
    <col min="12" max="16384" width="9.140625" style="74" customWidth="1"/>
  </cols>
  <sheetData>
    <row r="1" spans="1:12" ht="12.75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3"/>
    </row>
    <row r="2" spans="1:12" ht="7.5" customHeight="1">
      <c r="A2" s="41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2.75">
      <c r="A3" s="289" t="s">
        <v>350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76"/>
    </row>
    <row r="4" spans="1:12" ht="15">
      <c r="A4" s="41"/>
      <c r="B4" s="72"/>
      <c r="C4" s="42"/>
      <c r="D4" s="42"/>
      <c r="E4" s="75"/>
      <c r="F4" s="42"/>
      <c r="G4" s="75"/>
      <c r="H4" s="126"/>
      <c r="I4" s="72"/>
      <c r="J4" s="72"/>
      <c r="K4" s="72"/>
      <c r="L4" s="76"/>
    </row>
    <row r="5" spans="1:11" ht="21.75">
      <c r="A5" s="285" t="s">
        <v>59</v>
      </c>
      <c r="B5" s="285"/>
      <c r="C5" s="285"/>
      <c r="D5" s="285"/>
      <c r="E5" s="285"/>
      <c r="F5" s="285"/>
      <c r="G5" s="285"/>
      <c r="H5" s="285"/>
      <c r="I5" s="79" t="s">
        <v>304</v>
      </c>
      <c r="J5" s="80" t="s">
        <v>150</v>
      </c>
      <c r="K5" s="80" t="s">
        <v>151</v>
      </c>
    </row>
    <row r="6" spans="1:11" ht="12.75">
      <c r="A6" s="286">
        <v>1</v>
      </c>
      <c r="B6" s="286"/>
      <c r="C6" s="286"/>
      <c r="D6" s="286"/>
      <c r="E6" s="286"/>
      <c r="F6" s="286"/>
      <c r="G6" s="286"/>
      <c r="H6" s="286"/>
      <c r="I6" s="82">
        <v>2</v>
      </c>
      <c r="J6" s="81" t="s">
        <v>282</v>
      </c>
      <c r="K6" s="81" t="s">
        <v>283</v>
      </c>
    </row>
    <row r="7" spans="1:11" ht="12.75">
      <c r="A7" s="287" t="s">
        <v>284</v>
      </c>
      <c r="B7" s="288"/>
      <c r="C7" s="288"/>
      <c r="D7" s="288"/>
      <c r="E7" s="288"/>
      <c r="F7" s="288"/>
      <c r="G7" s="288"/>
      <c r="H7" s="288"/>
      <c r="I7" s="43">
        <v>1</v>
      </c>
      <c r="J7" s="44">
        <v>589202640</v>
      </c>
      <c r="K7" s="44">
        <v>589202640</v>
      </c>
    </row>
    <row r="8" spans="1:11" ht="12.75">
      <c r="A8" s="287" t="s">
        <v>285</v>
      </c>
      <c r="B8" s="288"/>
      <c r="C8" s="288"/>
      <c r="D8" s="288"/>
      <c r="E8" s="288"/>
      <c r="F8" s="288"/>
      <c r="G8" s="288"/>
      <c r="H8" s="288"/>
      <c r="I8" s="43">
        <v>2</v>
      </c>
      <c r="J8" s="45">
        <v>0</v>
      </c>
      <c r="K8" s="45">
        <v>0</v>
      </c>
    </row>
    <row r="9" spans="1:11" ht="12.75">
      <c r="A9" s="287" t="s">
        <v>286</v>
      </c>
      <c r="B9" s="288"/>
      <c r="C9" s="288"/>
      <c r="D9" s="288"/>
      <c r="E9" s="288"/>
      <c r="F9" s="288"/>
      <c r="G9" s="288"/>
      <c r="H9" s="288"/>
      <c r="I9" s="43">
        <v>3</v>
      </c>
      <c r="J9" s="45">
        <v>80720</v>
      </c>
      <c r="K9" s="45">
        <v>80720</v>
      </c>
    </row>
    <row r="10" spans="1:11" ht="12.75">
      <c r="A10" s="287" t="s">
        <v>287</v>
      </c>
      <c r="B10" s="288"/>
      <c r="C10" s="288"/>
      <c r="D10" s="288"/>
      <c r="E10" s="288"/>
      <c r="F10" s="288"/>
      <c r="G10" s="288"/>
      <c r="H10" s="288"/>
      <c r="I10" s="43">
        <v>4</v>
      </c>
      <c r="J10" s="45">
        <v>-95158783</v>
      </c>
      <c r="K10" s="45">
        <v>-139199078</v>
      </c>
    </row>
    <row r="11" spans="1:11" ht="12.75">
      <c r="A11" s="287" t="s">
        <v>288</v>
      </c>
      <c r="B11" s="288"/>
      <c r="C11" s="288"/>
      <c r="D11" s="288"/>
      <c r="E11" s="288"/>
      <c r="F11" s="288"/>
      <c r="G11" s="288"/>
      <c r="H11" s="288"/>
      <c r="I11" s="43">
        <v>5</v>
      </c>
      <c r="J11" s="45">
        <v>-44040295</v>
      </c>
      <c r="K11" s="45">
        <v>-28267603</v>
      </c>
    </row>
    <row r="12" spans="1:11" ht="12.75">
      <c r="A12" s="287" t="s">
        <v>289</v>
      </c>
      <c r="B12" s="288"/>
      <c r="C12" s="288"/>
      <c r="D12" s="288"/>
      <c r="E12" s="288"/>
      <c r="F12" s="288"/>
      <c r="G12" s="288"/>
      <c r="H12" s="288"/>
      <c r="I12" s="43">
        <v>6</v>
      </c>
      <c r="J12" s="45">
        <v>0</v>
      </c>
      <c r="K12" s="45">
        <v>0</v>
      </c>
    </row>
    <row r="13" spans="1:11" ht="12.75">
      <c r="A13" s="287" t="s">
        <v>290</v>
      </c>
      <c r="B13" s="288"/>
      <c r="C13" s="288"/>
      <c r="D13" s="288"/>
      <c r="E13" s="288"/>
      <c r="F13" s="288"/>
      <c r="G13" s="288"/>
      <c r="H13" s="288"/>
      <c r="I13" s="43">
        <v>7</v>
      </c>
      <c r="J13" s="45">
        <v>0</v>
      </c>
      <c r="K13" s="45">
        <v>0</v>
      </c>
    </row>
    <row r="14" spans="1:11" ht="12.75">
      <c r="A14" s="287" t="s">
        <v>291</v>
      </c>
      <c r="B14" s="288"/>
      <c r="C14" s="288"/>
      <c r="D14" s="288"/>
      <c r="E14" s="288"/>
      <c r="F14" s="288"/>
      <c r="G14" s="288"/>
      <c r="H14" s="288"/>
      <c r="I14" s="43">
        <v>8</v>
      </c>
      <c r="J14" s="45">
        <v>0</v>
      </c>
      <c r="K14" s="45">
        <v>0</v>
      </c>
    </row>
    <row r="15" spans="1:11" ht="12.75">
      <c r="A15" s="287" t="s">
        <v>292</v>
      </c>
      <c r="B15" s="288"/>
      <c r="C15" s="288"/>
      <c r="D15" s="288"/>
      <c r="E15" s="288"/>
      <c r="F15" s="288"/>
      <c r="G15" s="288"/>
      <c r="H15" s="288"/>
      <c r="I15" s="43">
        <v>9</v>
      </c>
      <c r="J15" s="45">
        <v>0</v>
      </c>
      <c r="K15" s="45">
        <v>0</v>
      </c>
    </row>
    <row r="16" spans="1:11" ht="12.75">
      <c r="A16" s="290" t="s">
        <v>293</v>
      </c>
      <c r="B16" s="291"/>
      <c r="C16" s="291"/>
      <c r="D16" s="291"/>
      <c r="E16" s="291"/>
      <c r="F16" s="291"/>
      <c r="G16" s="291"/>
      <c r="H16" s="291"/>
      <c r="I16" s="43">
        <v>10</v>
      </c>
      <c r="J16" s="77">
        <f>SUM(J7:J15)</f>
        <v>450084282</v>
      </c>
      <c r="K16" s="77">
        <f>SUM(K7:K15)</f>
        <v>421816679</v>
      </c>
    </row>
    <row r="17" spans="1:11" ht="12.75">
      <c r="A17" s="287" t="s">
        <v>294</v>
      </c>
      <c r="B17" s="288"/>
      <c r="C17" s="288"/>
      <c r="D17" s="288"/>
      <c r="E17" s="288"/>
      <c r="F17" s="288"/>
      <c r="G17" s="288"/>
      <c r="H17" s="288"/>
      <c r="I17" s="43">
        <v>11</v>
      </c>
      <c r="J17" s="45">
        <v>133344766</v>
      </c>
      <c r="K17" s="45">
        <v>134910029</v>
      </c>
    </row>
    <row r="18" spans="1:11" ht="12.75">
      <c r="A18" s="287" t="s">
        <v>295</v>
      </c>
      <c r="B18" s="288"/>
      <c r="C18" s="288"/>
      <c r="D18" s="288"/>
      <c r="E18" s="288"/>
      <c r="F18" s="288"/>
      <c r="G18" s="288"/>
      <c r="H18" s="288"/>
      <c r="I18" s="43">
        <v>12</v>
      </c>
      <c r="J18" s="45">
        <v>0</v>
      </c>
      <c r="K18" s="45">
        <v>0</v>
      </c>
    </row>
    <row r="19" spans="1:11" ht="12.75">
      <c r="A19" s="287" t="s">
        <v>296</v>
      </c>
      <c r="B19" s="288"/>
      <c r="C19" s="288"/>
      <c r="D19" s="288"/>
      <c r="E19" s="288"/>
      <c r="F19" s="288"/>
      <c r="G19" s="288"/>
      <c r="H19" s="288"/>
      <c r="I19" s="43">
        <v>13</v>
      </c>
      <c r="J19" s="45">
        <v>0</v>
      </c>
      <c r="K19" s="45">
        <v>0</v>
      </c>
    </row>
    <row r="20" spans="1:11" ht="12.75">
      <c r="A20" s="287" t="s">
        <v>297</v>
      </c>
      <c r="B20" s="288"/>
      <c r="C20" s="288"/>
      <c r="D20" s="288"/>
      <c r="E20" s="288"/>
      <c r="F20" s="288"/>
      <c r="G20" s="288"/>
      <c r="H20" s="288"/>
      <c r="I20" s="43">
        <v>14</v>
      </c>
      <c r="J20" s="45">
        <v>0</v>
      </c>
      <c r="K20" s="45">
        <v>0</v>
      </c>
    </row>
    <row r="21" spans="1:11" ht="12.75">
      <c r="A21" s="287" t="s">
        <v>298</v>
      </c>
      <c r="B21" s="288"/>
      <c r="C21" s="288"/>
      <c r="D21" s="288"/>
      <c r="E21" s="288"/>
      <c r="F21" s="288"/>
      <c r="G21" s="288"/>
      <c r="H21" s="288"/>
      <c r="I21" s="43">
        <v>15</v>
      </c>
      <c r="J21" s="45">
        <v>0</v>
      </c>
      <c r="K21" s="45">
        <v>0</v>
      </c>
    </row>
    <row r="22" spans="1:11" ht="12.75">
      <c r="A22" s="287" t="s">
        <v>299</v>
      </c>
      <c r="B22" s="288"/>
      <c r="C22" s="288"/>
      <c r="D22" s="288"/>
      <c r="E22" s="288"/>
      <c r="F22" s="288"/>
      <c r="G22" s="288"/>
      <c r="H22" s="288"/>
      <c r="I22" s="43">
        <v>16</v>
      </c>
      <c r="J22" s="45">
        <v>0</v>
      </c>
      <c r="K22" s="45">
        <v>0</v>
      </c>
    </row>
    <row r="23" spans="1:11" ht="12.75">
      <c r="A23" s="290" t="s">
        <v>300</v>
      </c>
      <c r="B23" s="291"/>
      <c r="C23" s="291"/>
      <c r="D23" s="291"/>
      <c r="E23" s="291"/>
      <c r="F23" s="291"/>
      <c r="G23" s="291"/>
      <c r="H23" s="291"/>
      <c r="I23" s="43">
        <v>17</v>
      </c>
      <c r="J23" s="78">
        <f>SUM(J17:J22)</f>
        <v>133344766</v>
      </c>
      <c r="K23" s="78">
        <f>SUM(K17:K22)</f>
        <v>134910029</v>
      </c>
    </row>
    <row r="24" spans="1:11" ht="12.75">
      <c r="A24" s="300"/>
      <c r="B24" s="301"/>
      <c r="C24" s="301"/>
      <c r="D24" s="301"/>
      <c r="E24" s="301"/>
      <c r="F24" s="301"/>
      <c r="G24" s="301"/>
      <c r="H24" s="301"/>
      <c r="I24" s="302"/>
      <c r="J24" s="302"/>
      <c r="K24" s="303"/>
    </row>
    <row r="25" spans="1:11" ht="12.75">
      <c r="A25" s="292" t="s">
        <v>301</v>
      </c>
      <c r="B25" s="293"/>
      <c r="C25" s="293"/>
      <c r="D25" s="293"/>
      <c r="E25" s="293"/>
      <c r="F25" s="293"/>
      <c r="G25" s="293"/>
      <c r="H25" s="293"/>
      <c r="I25" s="46">
        <v>18</v>
      </c>
      <c r="J25" s="44">
        <f>+J23</f>
        <v>133344766</v>
      </c>
      <c r="K25" s="44">
        <f>+K23</f>
        <v>134910029</v>
      </c>
    </row>
    <row r="26" spans="1:11" ht="17.25" customHeight="1">
      <c r="A26" s="294" t="s">
        <v>302</v>
      </c>
      <c r="B26" s="295"/>
      <c r="C26" s="295"/>
      <c r="D26" s="295"/>
      <c r="E26" s="295"/>
      <c r="F26" s="295"/>
      <c r="G26" s="295"/>
      <c r="H26" s="295"/>
      <c r="I26" s="47">
        <v>19</v>
      </c>
      <c r="J26" s="78"/>
      <c r="K26" s="78"/>
    </row>
    <row r="27" spans="1:11" ht="30" customHeight="1">
      <c r="A27" s="296" t="s">
        <v>303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</row>
  </sheetData>
  <sheetProtection/>
  <protectedRanges>
    <protectedRange sqref="E3:E4" name="Range1_1"/>
    <protectedRange sqref="G3:H4" name="Range1"/>
  </protectedRanges>
  <mergeCells count="25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5:H5"/>
    <mergeCell ref="A6:H6"/>
    <mergeCell ref="A7:H7"/>
    <mergeCell ref="A8:H8"/>
    <mergeCell ref="A3:K3"/>
    <mergeCell ref="A9:H9"/>
  </mergeCells>
  <conditionalFormatting sqref="G4">
    <cfRule type="cellIs" priority="1" dxfId="0" operator="lessThan" stopIfTrue="1">
      <formula>#REF!</formula>
    </cfRule>
  </conditionalFormatting>
  <dataValidations count="1">
    <dataValidation allowBlank="1" sqref="A1:A65536 L1:IV65536 B1:K2 B4:K65536"/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5" t="s">
        <v>315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2014-07-28T14:47:34Z</cp:lastPrinted>
  <dcterms:created xsi:type="dcterms:W3CDTF">2008-10-17T11:51:54Z</dcterms:created>
  <dcterms:modified xsi:type="dcterms:W3CDTF">2014-07-30T08:27:19Z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