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8" yWindow="1488" windowWidth="15576" windowHeight="10896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<sst xmlns="http://schemas.openxmlformats.org/spreadsheetml/2006/main" count="406" uniqueCount="351">
  <si>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</si>
  <si>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</si>
  <si>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</si>
  <si>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</si>
  <si>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</si>
  <si>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</si>
  <si>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</si>
  <si>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</si>
  <si>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</si>
  <si>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</si>
  <si>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</si>
  <si>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</si>
  <si>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</si>
  <si>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</si>
  <si>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</si>
  <si>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</si>
  <si>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</si>
  <si>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</si>
  <si>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</si>
  <si>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</si>
  <si>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</si>
  <si>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</si>
  <si>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</si>
  <si>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</si>
  <si>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</si>
  <si>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</si>
  <si>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</si>
  <si>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</si>
  <si>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</si>
  <si>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</si>
  <si>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</si>
  <si>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</si>
  <si>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</si>
  <si>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</si>
  <si>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</si>
  <si>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</si>
  <si>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</si>
  <si>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</si>
  <si>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</si>
  <si>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</si>
  <si>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</si>
  <si>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</si>
  <si>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</si>
  <si>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</si>
  <si>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</si>
  <si>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</si>
  <si>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</si>
  <si>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</si>
  <si>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</si>
  <si>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</si>
  <si>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</si>
  <si>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</si>
  <si>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</si>
  <si>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</si>
  <si>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</si>
  <si>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</si>
  <si>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</si>
  <si>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</si>
  <si>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</si>
  <si>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</si>
  <si>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</si>
  <si>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</si>
  <si>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</si>
  <si>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</si>
  <si>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</si>
  <si>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</si>
  <si>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</si>
  <si>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</si>
  <si>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</si>
  <si>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</si>
  <si>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</si>
  <si>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</si>
  <si>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</si>
  <si>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</si>
  <si>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</si>
  <si>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</si>
  <si>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</si>
  <si>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</si>
  <si>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</si>
  <si>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</si>
  <si>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</si>
  <si>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</si>
  <si>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</si>
  <si>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</si>
  <si>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</si>
  <si>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</si>
  <si>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</si>
  <si>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</si>
  <si>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</si>
  <si>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</si>
  <si>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</si>
  <si>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</si>
  <si>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</si>
  <si>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</si>
  <si>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</si>
  <si>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</si>
  <si>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</si>
  <si>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</si>
  <si>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</si>
  <si>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</si>
  <si>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</si>
  <si>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</si>
  <si>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</si>
  <si>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</si>
  <si>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</si>
  <si>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</si>
  <si>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</si>
  <si>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</si>
  <si>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</si>
  <si>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</si>
  <si>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</si>
  <si>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</si>
  <si>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</si>
  <si>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</si>
  <si>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</si>
  <si>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</si>
  <si>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</si>
  <si>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</si>
  <si>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</si>
  <si>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</si>
  <si>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</si>
  <si>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</si>
  <si>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</si>
  <si>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</si>
  <si>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</si>
  <si>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</si>
  <si>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</si>
  <si>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</si>
  <si>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</si>
  <si>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</si>
  <si>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</si>
  <si>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</si>
  <si>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</si>
  <si>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</si>
  <si>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</si>
  <si>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</si>
  <si>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</si>
  <si>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</si>
  <si>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</si>
  <si>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</si>
  <si>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</si>
  <si>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</si>
  <si>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</si>
  <si>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</si>
  <si>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</si>
  <si>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</si>
  <si>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</si>
  <si>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</si>
  <si>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</si>
  <si>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</si>
  <si>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</si>
  <si>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</si>
  <si>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</si>
  <si>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</si>
  <si>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</si>
  <si>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</si>
  <si>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</si>
  <si>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</si>
  <si>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</si>
  <si>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</si>
  <si>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</si>
  <si>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</si>
  <si>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</si>
  <si>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</si>
  <si>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</si>
  <si>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</si>
  <si>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</si>
  <si>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</si>
  <si>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</si>
  <si>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</si>
  <si>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</si>
  <si>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</si>
  <si>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</si>
  <si>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</si>
  <si>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</si>
  <si>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</si>
  <si>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</si>
  <si>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</si>
  <si>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</si>
  <si>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</si>
  <si>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</si>
  <si>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</si>
  <si>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</si>
  <si>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</si>
  <si>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</si>
  <si>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</si>
  <si>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</si>
  <si>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</si>
  <si>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</si>
  <si>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</si>
  <si>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</si>
  <si>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</si>
  <si>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</si>
  <si>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</si>
  <si>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</si>
  <si>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</si>
  <si>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</si>
  <si>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</si>
  <si>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</si>
  <si>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</si>
  <si>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</si>
  <si>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</si>
  <si>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</si>
  <si>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</si>
  <si>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</si>
  <si>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</si>
  <si>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</si>
  <si>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</si>
  <si>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</si>
  <si>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</si>
  <si>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</si>
  <si>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</si>
  <si>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</si>
  <si>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</si>
  <si>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</si>
  <si>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</si>
  <si>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</si>
  <si>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</si>
  <si>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</si>
  <si>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</si>
  <si>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</si>
  <si>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</si>
  <si>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</si>
  <si>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</si>
  <si>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</si>
  <si>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</si>
  <si>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</si>
  <si>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</si>
  <si>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</si>
  <si>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</si>
  <si>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</si>
  <si>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</si>
  <si>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</si>
  <si>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</si>
  <si>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</si>
  <si>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</si>
  <si>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</si>
  <si>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</si>
  <si>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</si>
  <si>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</si>
  <si>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</si>
  <si>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</si>
  <si>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</si>
  <si>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</si>
  <si>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</si>
  <si>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</si>
  <si>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</si>
  <si>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</si>
  <si>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</si>
  <si>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</si>
  <si>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</si>
  <si>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</si>
  <si>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</si>
  <si>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</si>
  <si>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</si>
  <si>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</si>
  <si>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</si>
  <si>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</si>
  <si>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</si>
  <si>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</si>
  <si>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</si>
  <si>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</si>
  <si>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</si>
  <si>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</si>
  <si>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</si>
  <si>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</si>
  <si>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</si>
  <si>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</si>
  <si>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</si>
  <si>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</si>
  <si>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</si>
  <si>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</si>
  <si>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</si>
  <si>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</si>
  <si>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</si>
  <si>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</si>
  <si>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</si>
  <si>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</si>
  <si>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</si>
  <si>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</si>
  <si>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</si>
  <si>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</si>
  <si>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</si>
  <si>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</si>
  <si>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</si>
  <si>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</si>
  <si>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</si>
  <si>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</si>
  <si>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</si>
  <si>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</si>
  <si>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</si>
  <si>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</si>
  <si>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</si>
  <si>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</si>
  <si>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</si>
  <si>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</si>
  <si>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</si>
  <si>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</si>
  <si>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</si>
  <si>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</si>
  <si>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</si>
  <si>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</si>
  <si>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</si>
  <si>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</si>
  <si>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</si>
  <si>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</si>
  <si>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</si>
  <si>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</si>
  <si>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</si>
  <si>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</si>
  <si>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</si>
  <si>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</si>
  <si>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</si>
  <si>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</si>
  <si>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</si>
  <si>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</si>
  <si>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</si>
  <si>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</si>
  <si>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</si>
  <si>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</si>
  <si>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</si>
  <si>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</si>
  <si>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</si>
  <si>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</si>
  <si>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</si>
  <si>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3131467</t>
  </si>
  <si>
    <t>060000041</t>
  </si>
  <si>
    <t>54431828108</t>
  </si>
  <si>
    <t>JADROPLOV d.d.</t>
  </si>
  <si>
    <t>SPLIT</t>
  </si>
  <si>
    <t>Obala kneza Branimira 16</t>
  </si>
  <si>
    <t>sanja.buzancic@jadroplov.com</t>
  </si>
  <si>
    <t>www.jadroplov.hr</t>
  </si>
  <si>
    <t>SPLITSKO DALMATINSKA</t>
  </si>
  <si>
    <t>DA</t>
  </si>
  <si>
    <t>5020</t>
  </si>
  <si>
    <t xml:space="preserve">MOSOR MARITIME INC.  </t>
  </si>
  <si>
    <t>MAJURO, MARSHALL ISLANDS</t>
  </si>
  <si>
    <t>SPLIT MARITIME INC.</t>
  </si>
  <si>
    <t>PERISTIL MARITIME INC.</t>
  </si>
  <si>
    <t>RADUNICA MARITIME INC.</t>
  </si>
  <si>
    <t>TROGIR MARITIME INC.</t>
  </si>
  <si>
    <t>APRIL MARINE INC.</t>
  </si>
  <si>
    <t>MONROVIA, LIBERIA</t>
  </si>
  <si>
    <t>Sanja Bužančić</t>
  </si>
  <si>
    <t>021 302 650</t>
  </si>
  <si>
    <t>Branimir Kovačić</t>
  </si>
  <si>
    <t>stanje na dan 31.12.2013.</t>
  </si>
  <si>
    <t>Obveznik:  JADROPLOV d.d.</t>
  </si>
  <si>
    <t>u razdoblju 01.01.2013. do 31.12.2013.</t>
  </si>
  <si>
    <t>Obveznik: JADROPLOV d.d.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</si>
</sst>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medium">
        <color indexed="22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33" borderId="16" xfId="0" applyNumberFormat="1" applyFont="1" applyFill="1" applyBorder="1" applyAlignment="1" applyProtection="1">
      <alignment vertical="center"/>
      <protection hidden="1"/>
    </xf>
    <xf numFmtId="164" fontId="3" fillId="0" borderId="16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3" fillId="33" borderId="17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horizontal="left" vertical="center" wrapText="1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 horizontal="left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4" fillId="0" borderId="0" xfId="57" applyFont="1" applyAlignment="1" applyProtection="1">
      <alignment/>
      <protection hidden="1"/>
    </xf>
    <xf numFmtId="0" fontId="15" fillId="0" borderId="0" xfId="57" applyFont="1" applyBorder="1" applyAlignment="1" applyProtection="1">
      <alignment horizontal="right" vertical="center" wrapText="1"/>
      <protection hidden="1"/>
    </xf>
    <xf numFmtId="0" fontId="15" fillId="0" borderId="0" xfId="57" applyFont="1" applyAlignment="1" applyProtection="1">
      <alignment horizontal="right"/>
      <protection hidden="1"/>
    </xf>
    <xf numFmtId="0" fontId="15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Alignment="1" applyProtection="1">
      <alignment horizontal="right" vertical="center"/>
      <protection hidden="1"/>
    </xf>
    <xf numFmtId="0" fontId="4" fillId="0" borderId="0" xfId="57" applyFont="1" applyAlignment="1" applyProtection="1">
      <alignment wrapText="1"/>
      <protection hidden="1"/>
    </xf>
    <xf numFmtId="0" fontId="4" fillId="0" borderId="0" xfId="57" applyFont="1" applyAlignment="1" applyProtection="1">
      <alignment horizontal="right"/>
      <protection hidden="1"/>
    </xf>
    <xf numFmtId="0" fontId="4" fillId="0" borderId="0" xfId="57" applyFont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1" fontId="3" fillId="33" borderId="1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3" fontId="3" fillId="33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33" borderId="19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Alignment="1" applyProtection="1">
      <alignment/>
      <protection hidden="1"/>
    </xf>
    <xf numFmtId="49" fontId="3" fillId="33" borderId="19" xfId="57" applyNumberFormat="1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 horizontal="left" vertical="top" wrapText="1"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Alignment="1" applyProtection="1">
      <alignment horizontal="left" vertical="top" indent="2"/>
      <protection hidden="1"/>
    </xf>
    <xf numFmtId="0" fontId="4" fillId="0" borderId="0" xfId="57" applyFont="1" applyAlignment="1" applyProtection="1">
      <alignment horizontal="left" vertical="top" wrapText="1" indent="2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3" fillId="33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>
      <alignment/>
      <protection/>
    </xf>
    <xf numFmtId="49" fontId="3" fillId="33" borderId="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7" applyNumberFormat="1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20" xfId="57" applyFont="1" applyBorder="1" applyAlignment="1" applyProtection="1">
      <alignment/>
      <protection hidden="1"/>
    </xf>
    <xf numFmtId="0" fontId="4" fillId="0" borderId="0" xfId="57" applyFont="1" applyAlignment="1" applyProtection="1">
      <alignment vertical="top"/>
      <protection hidden="1"/>
    </xf>
    <xf numFmtId="0" fontId="4" fillId="0" borderId="0" xfId="57" applyFont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4" fillId="0" borderId="21" xfId="57" applyFont="1" applyBorder="1" applyAlignment="1" applyProtection="1">
      <alignment/>
      <protection hidden="1"/>
    </xf>
    <xf numFmtId="0" fontId="4" fillId="0" borderId="21" xfId="57" applyFont="1" applyBorder="1" applyAlignment="1">
      <alignment/>
      <protection/>
    </xf>
    <xf numFmtId="0" fontId="4" fillId="0" borderId="0" xfId="57" applyFont="1" applyFill="1" applyBorder="1" applyAlignment="1" applyProtection="1">
      <alignment horizontal="right" vertical="top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3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19" fillId="0" borderId="0" xfId="62" applyFont="1" applyAlignment="1">
      <alignment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3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6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/>
      <protection hidden="1"/>
    </xf>
    <xf numFmtId="0" fontId="12" fillId="0" borderId="0" xfId="57" applyAlignment="1">
      <alignment/>
      <protection/>
    </xf>
    <xf numFmtId="0" fontId="16" fillId="0" borderId="0" xfId="57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9" fillId="35" borderId="26" xfId="0" applyFont="1" applyFill="1" applyBorder="1" applyAlignment="1">
      <alignment horizontal="center" vertical="top" wrapText="1"/>
    </xf>
    <xf numFmtId="0" fontId="0" fillId="35" borderId="26" xfId="0" applyFont="1" applyFill="1" applyBorder="1" applyAlignment="1">
      <alignment horizontal="center" vertical="top" wrapText="1"/>
    </xf>
    <xf numFmtId="0" fontId="0" fillId="35" borderId="26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 vertical="center"/>
    </xf>
    <xf numFmtId="0" fontId="9" fillId="35" borderId="0" xfId="0" applyFont="1" applyFill="1" applyBorder="1" applyAlignment="1" applyProtection="1">
      <alignment horizontal="center" vertical="top" wrapText="1"/>
      <protection hidden="1"/>
    </xf>
    <xf numFmtId="0" fontId="0" fillId="35" borderId="0" xfId="0" applyFont="1" applyFill="1" applyBorder="1" applyAlignment="1" applyProtection="1">
      <alignment horizontal="center" vertical="top" wrapText="1"/>
      <protection hidden="1"/>
    </xf>
    <xf numFmtId="0" fontId="9" fillId="35" borderId="0" xfId="0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Alignment="1">
      <alignment/>
    </xf>
    <xf numFmtId="0" fontId="4" fillId="0" borderId="0" xfId="57" applyFont="1" applyFill="1" applyBorder="1" applyAlignment="1" applyProtection="1">
      <alignment horizontal="center" vertical="top"/>
      <protection hidden="1"/>
    </xf>
    <xf numFmtId="0" fontId="4" fillId="0" borderId="0" xfId="57" applyFont="1" applyFill="1" applyBorder="1" applyAlignment="1" applyProtection="1">
      <alignment horizontal="center"/>
      <protection hidden="1"/>
    </xf>
    <xf numFmtId="0" fontId="4" fillId="0" borderId="0" xfId="57" applyFont="1" applyAlignment="1" applyProtection="1">
      <alignment horizontal="right" vertical="center" wrapText="1"/>
      <protection hidden="1"/>
    </xf>
    <xf numFmtId="0" fontId="4" fillId="0" borderId="27" xfId="57" applyFont="1" applyBorder="1" applyAlignment="1" applyProtection="1">
      <alignment horizontal="right" wrapText="1"/>
      <protection hidden="1"/>
    </xf>
    <xf numFmtId="49" fontId="5" fillId="33" borderId="28" xfId="52" applyNumberFormat="1" applyFill="1" applyBorder="1" applyAlignment="1" applyProtection="1">
      <alignment horizontal="left" vertical="center"/>
      <protection hidden="1" locked="0"/>
    </xf>
    <xf numFmtId="49" fontId="3" fillId="0" borderId="26" xfId="57" applyNumberFormat="1" applyFont="1" applyBorder="1" applyAlignment="1" applyProtection="1">
      <alignment horizontal="left" vertical="center"/>
      <protection hidden="1" locked="0"/>
    </xf>
    <xf numFmtId="49" fontId="3" fillId="0" borderId="29" xfId="57" applyNumberFormat="1" applyFont="1" applyBorder="1" applyAlignment="1" applyProtection="1">
      <alignment horizontal="left" vertical="center"/>
      <protection hidden="1" locked="0"/>
    </xf>
    <xf numFmtId="0" fontId="4" fillId="0" borderId="0" xfId="57" applyFont="1" applyAlignment="1" applyProtection="1">
      <alignment horizontal="right" vertical="center"/>
      <protection hidden="1"/>
    </xf>
    <xf numFmtId="0" fontId="4" fillId="0" borderId="27" xfId="57" applyFont="1" applyBorder="1" applyAlignment="1" applyProtection="1">
      <alignment horizontal="right"/>
      <protection hidden="1"/>
    </xf>
    <xf numFmtId="49" fontId="3" fillId="33" borderId="28" xfId="57" applyNumberFormat="1" applyFont="1" applyFill="1" applyBorder="1" applyAlignment="1" applyProtection="1">
      <alignment horizontal="left" vertical="center"/>
      <protection hidden="1" locked="0"/>
    </xf>
    <xf numFmtId="0" fontId="4" fillId="0" borderId="29" xfId="57" applyFont="1" applyBorder="1" applyAlignment="1">
      <alignment horizontal="left" vertical="center"/>
      <protection/>
    </xf>
    <xf numFmtId="0" fontId="20" fillId="0" borderId="0" xfId="57" applyFont="1" applyAlignment="1" applyProtection="1">
      <alignment horizontal="left"/>
      <protection hidden="1"/>
    </xf>
    <xf numFmtId="0" fontId="9" fillId="0" borderId="0" xfId="57" applyFont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30" xfId="57" applyFont="1" applyBorder="1" applyAlignment="1" applyProtection="1">
      <alignment horizontal="center" vertical="top"/>
      <protection hidden="1"/>
    </xf>
    <xf numFmtId="0" fontId="4" fillId="0" borderId="30" xfId="57" applyFont="1" applyBorder="1" applyAlignment="1">
      <alignment horizontal="center"/>
      <protection/>
    </xf>
    <xf numFmtId="0" fontId="4" fillId="0" borderId="30" xfId="57" applyFont="1" applyBorder="1" applyAlignment="1">
      <alignment/>
      <protection/>
    </xf>
    <xf numFmtId="0" fontId="16" fillId="0" borderId="0" xfId="56" applyFont="1" applyBorder="1" applyAlignment="1" applyProtection="1">
      <alignment horizontal="left" vertical="center"/>
      <protection hidden="1"/>
    </xf>
    <xf numFmtId="0" fontId="13" fillId="0" borderId="0" xfId="57" applyFont="1" applyAlignment="1">
      <alignment/>
      <protection/>
    </xf>
    <xf numFmtId="49" fontId="3" fillId="33" borderId="28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Border="1" applyAlignment="1" applyProtection="1">
      <alignment horizontal="center" vertical="center"/>
      <protection hidden="1" locked="0"/>
    </xf>
    <xf numFmtId="0" fontId="3" fillId="33" borderId="28" xfId="57" applyFont="1" applyFill="1" applyBorder="1" applyAlignment="1" applyProtection="1">
      <alignment horizontal="left" vertical="center"/>
      <protection hidden="1" locked="0"/>
    </xf>
    <xf numFmtId="0" fontId="4" fillId="0" borderId="26" xfId="57" applyFont="1" applyBorder="1" applyAlignment="1">
      <alignment/>
      <protection/>
    </xf>
    <xf numFmtId="0" fontId="4" fillId="0" borderId="29" xfId="57" applyFont="1" applyBorder="1" applyAlignment="1">
      <alignment/>
      <protection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20" xfId="57" applyFont="1" applyBorder="1" applyAlignment="1" applyProtection="1">
      <alignment horizontal="center"/>
      <protection hidden="1"/>
    </xf>
    <xf numFmtId="0" fontId="3" fillId="0" borderId="26" xfId="57" applyFont="1" applyBorder="1" applyAlignment="1" applyProtection="1">
      <alignment horizontal="left" vertical="center"/>
      <protection hidden="1" locked="0"/>
    </xf>
    <xf numFmtId="0" fontId="4" fillId="0" borderId="20" xfId="0" applyFont="1" applyBorder="1" applyAlignment="1" applyProtection="1">
      <alignment horizontal="center" vertical="top"/>
      <protection hidden="1"/>
    </xf>
    <xf numFmtId="0" fontId="3" fillId="33" borderId="28" xfId="0" applyFont="1" applyFill="1" applyBorder="1" applyAlignment="1" applyProtection="1">
      <alignment horizontal="right" vertical="center"/>
      <protection hidden="1" locked="0"/>
    </xf>
    <xf numFmtId="0" fontId="3" fillId="33" borderId="26" xfId="0" applyFont="1" applyFill="1" applyBorder="1" applyAlignment="1" applyProtection="1">
      <alignment horizontal="right" vertical="center"/>
      <protection hidden="1" locked="0"/>
    </xf>
    <xf numFmtId="0" fontId="3" fillId="33" borderId="29" xfId="0" applyFont="1" applyFill="1" applyBorder="1" applyAlignment="1" applyProtection="1">
      <alignment horizontal="right" vertical="center"/>
      <protection hidden="1" locked="0"/>
    </xf>
    <xf numFmtId="0" fontId="4" fillId="0" borderId="26" xfId="57" applyFont="1" applyBorder="1" applyAlignment="1">
      <alignment horizontal="left"/>
      <protection/>
    </xf>
    <xf numFmtId="0" fontId="4" fillId="0" borderId="29" xfId="57" applyFont="1" applyBorder="1" applyAlignment="1">
      <alignment horizontal="left"/>
      <protection/>
    </xf>
    <xf numFmtId="0" fontId="4" fillId="0" borderId="0" xfId="57" applyFont="1" applyAlignment="1" applyProtection="1">
      <alignment horizontal="center" vertical="center"/>
      <protection hidden="1"/>
    </xf>
    <xf numFmtId="0" fontId="4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Alignment="1">
      <alignment horizontal="center"/>
      <protection/>
    </xf>
    <xf numFmtId="0" fontId="4" fillId="0" borderId="20" xfId="0" applyFont="1" applyBorder="1" applyAlignment="1" applyProtection="1">
      <alignment vertical="top" wrapText="1"/>
      <protection hidden="1"/>
    </xf>
    <xf numFmtId="0" fontId="4" fillId="0" borderId="18" xfId="57" applyFont="1" applyBorder="1" applyAlignment="1" applyProtection="1">
      <alignment horizontal="right" vertical="center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26" xfId="57" applyFont="1" applyBorder="1" applyAlignment="1">
      <alignment horizontal="left" vertical="center"/>
      <protection/>
    </xf>
    <xf numFmtId="1" fontId="3" fillId="33" borderId="28" xfId="57" applyNumberFormat="1" applyFont="1" applyFill="1" applyBorder="1" applyAlignment="1" applyProtection="1">
      <alignment horizontal="center" vertical="center"/>
      <protection hidden="1" locked="0"/>
    </xf>
    <xf numFmtId="1" fontId="3" fillId="33" borderId="29" xfId="57" applyNumberFormat="1" applyFont="1" applyFill="1" applyBorder="1" applyAlignment="1" applyProtection="1">
      <alignment horizontal="center" vertical="center"/>
      <protection hidden="1" locked="0"/>
    </xf>
    <xf numFmtId="0" fontId="5" fillId="33" borderId="28" xfId="52" applyFill="1" applyBorder="1" applyAlignment="1" applyProtection="1">
      <alignment/>
      <protection hidden="1" locked="0"/>
    </xf>
    <xf numFmtId="0" fontId="3" fillId="0" borderId="26" xfId="57" applyFont="1" applyBorder="1" applyAlignment="1" applyProtection="1">
      <alignment/>
      <protection hidden="1" locked="0"/>
    </xf>
    <xf numFmtId="0" fontId="3" fillId="0" borderId="29" xfId="57" applyFont="1" applyBorder="1" applyAlignment="1" applyProtection="1">
      <alignment/>
      <protection hidden="1" locked="0"/>
    </xf>
    <xf numFmtId="0" fontId="4" fillId="0" borderId="0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Alignment="1" applyProtection="1">
      <alignment horizontal="right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7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Border="1" applyAlignment="1" applyProtection="1">
      <alignment horizontal="center" vertical="center" wrapText="1"/>
      <protection hidden="1"/>
    </xf>
    <xf numFmtId="0" fontId="4" fillId="0" borderId="0" xfId="57" applyFont="1" applyAlignment="1" applyProtection="1">
      <alignment wrapText="1"/>
      <protection hidden="1"/>
    </xf>
    <xf numFmtId="0" fontId="2" fillId="0" borderId="0" xfId="57" applyFont="1" applyBorder="1" applyAlignment="1" applyProtection="1">
      <alignment horizontal="right" vertical="center" wrapText="1"/>
      <protection hidden="1"/>
    </xf>
    <xf numFmtId="0" fontId="2" fillId="0" borderId="27" xfId="57" applyFont="1" applyBorder="1" applyAlignment="1" applyProtection="1">
      <alignment horizontal="right" wrapText="1"/>
      <protection hidden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6" xfId="0" applyFont="1" applyFill="1" applyBorder="1" applyAlignment="1" applyProtection="1">
      <alignment horizontal="center" vertical="top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9" fillId="33" borderId="38" xfId="0" applyFont="1" applyFill="1" applyBorder="1" applyAlignment="1" applyProtection="1">
      <alignment vertical="center" wrapText="1"/>
      <protection hidden="1"/>
    </xf>
    <xf numFmtId="0" fontId="3" fillId="34" borderId="23" xfId="0" applyFont="1" applyFill="1" applyBorder="1" applyAlignment="1" applyProtection="1">
      <alignment horizontal="center" vertical="center" wrapText="1"/>
      <protection hidden="1"/>
    </xf>
    <xf numFmtId="0" fontId="3" fillId="34" borderId="39" xfId="0" applyFont="1" applyFill="1" applyBorder="1" applyAlignment="1" applyProtection="1">
      <alignment horizontal="center" vertical="center" wrapText="1"/>
      <protection hidden="1"/>
    </xf>
    <xf numFmtId="0" fontId="3" fillId="34" borderId="40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3" fillId="36" borderId="28" xfId="0" applyFont="1" applyFill="1" applyBorder="1" applyAlignment="1">
      <alignment horizontal="left" vertical="center" wrapText="1"/>
    </xf>
    <xf numFmtId="0" fontId="0" fillId="36" borderId="26" xfId="0" applyFont="1" applyFill="1" applyBorder="1" applyAlignment="1">
      <alignment horizontal="left" vertical="center" wrapText="1"/>
    </xf>
    <xf numFmtId="0" fontId="0" fillId="36" borderId="2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36" borderId="36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vertical="center"/>
    </xf>
    <xf numFmtId="0" fontId="0" fillId="36" borderId="3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36" borderId="37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horizontal="left" vertical="center" wrapText="1"/>
    </xf>
    <xf numFmtId="0" fontId="0" fillId="36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13" fillId="35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ont="1" applyFill="1" applyBorder="1" applyAlignment="1" applyProtection="1">
      <alignment horizontal="center" vertical="center" wrapText="1"/>
      <protection hidden="1"/>
    </xf>
    <xf numFmtId="0" fontId="6" fillId="35" borderId="0" xfId="0" applyFont="1" applyFill="1" applyBorder="1" applyAlignment="1" applyProtection="1">
      <alignment horizontal="center" vertical="center" wrapText="1"/>
      <protection hidden="1"/>
    </xf>
    <xf numFmtId="0" fontId="9" fillId="35" borderId="0" xfId="0" applyFont="1" applyFill="1" applyBorder="1" applyAlignment="1" applyProtection="1">
      <alignment horizontal="center" vertical="center" wrapText="1"/>
      <protection hidden="1"/>
    </xf>
    <xf numFmtId="0" fontId="9" fillId="35" borderId="0" xfId="0" applyFont="1" applyFill="1" applyBorder="1" applyAlignment="1" applyProtection="1">
      <alignment horizontal="center" vertical="top" wrapText="1"/>
      <protection hidden="1"/>
    </xf>
    <xf numFmtId="0" fontId="0" fillId="35" borderId="0" xfId="0" applyFont="1" applyFill="1" applyBorder="1" applyAlignment="1" applyProtection="1">
      <alignment horizontal="center" vertical="top" wrapText="1"/>
      <protection hidden="1"/>
    </xf>
    <xf numFmtId="0" fontId="9" fillId="37" borderId="36" xfId="0" applyFont="1" applyFill="1" applyBorder="1" applyAlignment="1" applyProtection="1">
      <alignment vertical="center" wrapText="1"/>
      <protection hidden="1"/>
    </xf>
    <xf numFmtId="0" fontId="9" fillId="37" borderId="37" xfId="0" applyFont="1" applyFill="1" applyBorder="1" applyAlignment="1" applyProtection="1">
      <alignment vertical="center" wrapText="1"/>
      <protection hidden="1"/>
    </xf>
    <xf numFmtId="0" fontId="9" fillId="37" borderId="38" xfId="0" applyFont="1" applyFill="1" applyBorder="1" applyAlignment="1" applyProtection="1">
      <alignment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9" fillId="36" borderId="37" xfId="0" applyFont="1" applyFill="1" applyBorder="1" applyAlignment="1">
      <alignment vertical="center" wrapText="1"/>
    </xf>
    <xf numFmtId="0" fontId="9" fillId="36" borderId="3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13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top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3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 horizontal="left" vertical="center" wrapText="1"/>
    </xf>
    <xf numFmtId="0" fontId="3" fillId="38" borderId="37" xfId="0" applyFont="1" applyFill="1" applyBorder="1" applyAlignment="1">
      <alignment horizontal="left" vertical="center" wrapText="1"/>
    </xf>
    <xf numFmtId="0" fontId="0" fillId="38" borderId="37" xfId="0" applyFont="1" applyFill="1" applyBorder="1" applyAlignment="1">
      <alignment vertical="center" wrapText="1"/>
    </xf>
    <xf numFmtId="0" fontId="0" fillId="38" borderId="38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3" fillId="34" borderId="25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62" applyFont="1" applyAlignment="1">
      <alignment/>
      <protection/>
    </xf>
    <xf numFmtId="0" fontId="18" fillId="0" borderId="0" xfId="62" applyFont="1" applyBorder="1" applyAlignment="1">
      <alignment horizontal="justify" vertical="top" wrapText="1"/>
      <protection/>
    </xf>
    <xf numFmtId="0" fontId="12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KI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ja.buzancic@jadroplov.com" TargetMode="External" /><Relationship Id="rId2" Type="http://schemas.openxmlformats.org/officeDocument/2006/relationships/hyperlink" Target="http://www.jadroplov.hr/" TargetMode="External" /><Relationship Id="rId3" Type="http://schemas.openxmlformats.org/officeDocument/2006/relationships/hyperlink" Target="mailto:sanja.buzancic@jadroplov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22" customWidth="1"/>
    <col min="2" max="2" width="13.00390625" style="22" customWidth="1"/>
    <col min="3" max="6" width="9.140625" style="22" customWidth="1"/>
    <col min="7" max="7" width="15.140625" style="22" customWidth="1"/>
    <col min="8" max="8" width="19.28125" style="22" customWidth="1"/>
    <col min="9" max="9" width="14.421875" style="22" customWidth="1"/>
    <col min="10" max="16384" width="9.140625" style="22" customWidth="1"/>
  </cols>
  <sheetData>
    <row r="1" spans="1:12" ht="15">
      <c r="A1" s="143" t="s">
        <v>256</v>
      </c>
      <c r="B1" s="143"/>
      <c r="C1" s="143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77" t="s">
        <v>257</v>
      </c>
      <c r="B2" s="177"/>
      <c r="C2" s="177"/>
      <c r="D2" s="178"/>
      <c r="E2" s="23" t="s">
        <v>324</v>
      </c>
      <c r="F2" s="24"/>
      <c r="G2" s="25" t="s">
        <v>258</v>
      </c>
      <c r="H2" s="23">
        <v>41639</v>
      </c>
      <c r="I2" s="26"/>
      <c r="J2" s="21"/>
      <c r="K2" s="21"/>
      <c r="L2" s="21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1"/>
      <c r="K3" s="21"/>
      <c r="L3" s="21"/>
    </row>
    <row r="4" spans="1:12" ht="15">
      <c r="A4" s="179" t="s">
        <v>259</v>
      </c>
      <c r="B4" s="179"/>
      <c r="C4" s="179"/>
      <c r="D4" s="179"/>
      <c r="E4" s="179"/>
      <c r="F4" s="179"/>
      <c r="G4" s="179"/>
      <c r="H4" s="179"/>
      <c r="I4" s="179"/>
      <c r="J4" s="21"/>
      <c r="K4" s="21"/>
      <c r="L4" s="21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1"/>
      <c r="K5" s="21"/>
      <c r="L5" s="21"/>
    </row>
    <row r="6" spans="1:12" ht="12.75">
      <c r="A6" s="132" t="s">
        <v>260</v>
      </c>
      <c r="B6" s="133"/>
      <c r="C6" s="144" t="s">
        <v>325</v>
      </c>
      <c r="D6" s="145"/>
      <c r="E6" s="180"/>
      <c r="F6" s="180"/>
      <c r="G6" s="180"/>
      <c r="H6" s="180"/>
      <c r="I6" s="38"/>
      <c r="J6" s="21"/>
      <c r="K6" s="21"/>
      <c r="L6" s="21"/>
    </row>
    <row r="7" spans="1:12" ht="12.75">
      <c r="A7" s="39"/>
      <c r="B7" s="39"/>
      <c r="C7" s="30"/>
      <c r="D7" s="30"/>
      <c r="E7" s="180"/>
      <c r="F7" s="180"/>
      <c r="G7" s="180"/>
      <c r="H7" s="180"/>
      <c r="I7" s="38"/>
      <c r="J7" s="21"/>
      <c r="K7" s="21"/>
      <c r="L7" s="21"/>
    </row>
    <row r="8" spans="1:12" ht="12.75">
      <c r="A8" s="181" t="s">
        <v>261</v>
      </c>
      <c r="B8" s="182"/>
      <c r="C8" s="144" t="s">
        <v>326</v>
      </c>
      <c r="D8" s="145"/>
      <c r="E8" s="180"/>
      <c r="F8" s="180"/>
      <c r="G8" s="180"/>
      <c r="H8" s="180"/>
      <c r="I8" s="31"/>
      <c r="J8" s="21"/>
      <c r="K8" s="21"/>
      <c r="L8" s="21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1"/>
      <c r="K9" s="21"/>
      <c r="L9" s="21"/>
    </row>
    <row r="10" spans="1:12" ht="12.75">
      <c r="A10" s="174" t="s">
        <v>262</v>
      </c>
      <c r="B10" s="175"/>
      <c r="C10" s="144" t="s">
        <v>327</v>
      </c>
      <c r="D10" s="145"/>
      <c r="E10" s="30"/>
      <c r="F10" s="30"/>
      <c r="G10" s="30"/>
      <c r="H10" s="30"/>
      <c r="I10" s="30"/>
      <c r="J10" s="21"/>
      <c r="K10" s="21"/>
      <c r="L10" s="21"/>
    </row>
    <row r="11" spans="1:12" ht="12.75">
      <c r="A11" s="176"/>
      <c r="B11" s="176"/>
      <c r="C11" s="30"/>
      <c r="D11" s="30"/>
      <c r="E11" s="30"/>
      <c r="F11" s="30"/>
      <c r="G11" s="30"/>
      <c r="H11" s="30"/>
      <c r="I11" s="30"/>
      <c r="J11" s="21"/>
      <c r="K11" s="21"/>
      <c r="L11" s="21"/>
    </row>
    <row r="12" spans="1:12" ht="12.75">
      <c r="A12" s="132" t="s">
        <v>263</v>
      </c>
      <c r="B12" s="133"/>
      <c r="C12" s="146" t="s">
        <v>328</v>
      </c>
      <c r="D12" s="168"/>
      <c r="E12" s="168"/>
      <c r="F12" s="168"/>
      <c r="G12" s="168"/>
      <c r="H12" s="168"/>
      <c r="I12" s="135"/>
      <c r="J12" s="21"/>
      <c r="K12" s="21"/>
      <c r="L12" s="21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1"/>
      <c r="K13" s="21"/>
      <c r="L13" s="21"/>
    </row>
    <row r="14" spans="1:12" ht="12.75">
      <c r="A14" s="132" t="s">
        <v>264</v>
      </c>
      <c r="B14" s="133"/>
      <c r="C14" s="169">
        <v>21000</v>
      </c>
      <c r="D14" s="170"/>
      <c r="E14" s="30"/>
      <c r="F14" s="146" t="s">
        <v>329</v>
      </c>
      <c r="G14" s="168"/>
      <c r="H14" s="168"/>
      <c r="I14" s="135"/>
      <c r="J14" s="21"/>
      <c r="K14" s="21"/>
      <c r="L14" s="21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1"/>
      <c r="K15" s="21"/>
      <c r="L15" s="21"/>
    </row>
    <row r="16" spans="1:12" ht="12.75">
      <c r="A16" s="132" t="s">
        <v>265</v>
      </c>
      <c r="B16" s="133"/>
      <c r="C16" s="146" t="s">
        <v>330</v>
      </c>
      <c r="D16" s="168"/>
      <c r="E16" s="168"/>
      <c r="F16" s="168"/>
      <c r="G16" s="168"/>
      <c r="H16" s="168"/>
      <c r="I16" s="135"/>
      <c r="J16" s="21"/>
      <c r="K16" s="21"/>
      <c r="L16" s="21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1"/>
      <c r="K17" s="21"/>
      <c r="L17" s="21"/>
    </row>
    <row r="18" spans="1:12" ht="12.75">
      <c r="A18" s="132" t="s">
        <v>266</v>
      </c>
      <c r="B18" s="133"/>
      <c r="C18" s="171" t="s">
        <v>331</v>
      </c>
      <c r="D18" s="172"/>
      <c r="E18" s="172"/>
      <c r="F18" s="172"/>
      <c r="G18" s="172"/>
      <c r="H18" s="172"/>
      <c r="I18" s="173"/>
      <c r="J18" s="21"/>
      <c r="K18" s="21"/>
      <c r="L18" s="21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1"/>
      <c r="K19" s="21"/>
      <c r="L19" s="21"/>
    </row>
    <row r="20" spans="1:12" ht="12.75">
      <c r="A20" s="132" t="s">
        <v>267</v>
      </c>
      <c r="B20" s="133"/>
      <c r="C20" s="171" t="s">
        <v>332</v>
      </c>
      <c r="D20" s="172"/>
      <c r="E20" s="172"/>
      <c r="F20" s="172"/>
      <c r="G20" s="172"/>
      <c r="H20" s="172"/>
      <c r="I20" s="173"/>
      <c r="J20" s="21"/>
      <c r="K20" s="21"/>
      <c r="L20" s="21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1"/>
      <c r="K21" s="21"/>
      <c r="L21" s="21"/>
    </row>
    <row r="22" spans="1:12" ht="12.75">
      <c r="A22" s="132" t="s">
        <v>268</v>
      </c>
      <c r="B22" s="133"/>
      <c r="C22" s="43">
        <v>409</v>
      </c>
      <c r="D22" s="146" t="s">
        <v>329</v>
      </c>
      <c r="E22" s="157"/>
      <c r="F22" s="158"/>
      <c r="G22" s="166"/>
      <c r="H22" s="167"/>
      <c r="I22" s="44"/>
      <c r="J22" s="21"/>
      <c r="K22" s="21"/>
      <c r="L22" s="21"/>
    </row>
    <row r="23" spans="1:12" ht="12.75">
      <c r="A23" s="39"/>
      <c r="B23" s="39"/>
      <c r="C23" s="30"/>
      <c r="D23" s="45"/>
      <c r="E23" s="45"/>
      <c r="F23" s="45"/>
      <c r="G23" s="45"/>
      <c r="H23" s="30"/>
      <c r="I23" s="31"/>
      <c r="J23" s="21"/>
      <c r="K23" s="21"/>
      <c r="L23" s="21"/>
    </row>
    <row r="24" spans="1:12" ht="12.75">
      <c r="A24" s="132" t="s">
        <v>269</v>
      </c>
      <c r="B24" s="133"/>
      <c r="C24" s="43">
        <v>17</v>
      </c>
      <c r="D24" s="146" t="s">
        <v>333</v>
      </c>
      <c r="E24" s="157"/>
      <c r="F24" s="157"/>
      <c r="G24" s="158"/>
      <c r="H24" s="37" t="s">
        <v>270</v>
      </c>
      <c r="I24" s="46">
        <v>45</v>
      </c>
      <c r="J24" s="21"/>
      <c r="K24" s="21"/>
      <c r="L24" s="21"/>
    </row>
    <row r="25" spans="1:12" ht="12.75">
      <c r="A25" s="39"/>
      <c r="B25" s="39"/>
      <c r="C25" s="30"/>
      <c r="D25" s="45"/>
      <c r="E25" s="45"/>
      <c r="F25" s="45"/>
      <c r="G25" s="39"/>
      <c r="H25" s="39" t="s">
        <v>271</v>
      </c>
      <c r="I25" s="42"/>
      <c r="J25" s="21"/>
      <c r="K25" s="21"/>
      <c r="L25" s="21"/>
    </row>
    <row r="26" spans="1:12" ht="12.75">
      <c r="A26" s="132" t="s">
        <v>272</v>
      </c>
      <c r="B26" s="133"/>
      <c r="C26" s="47" t="s">
        <v>334</v>
      </c>
      <c r="D26" s="48"/>
      <c r="E26" s="21"/>
      <c r="F26" s="49"/>
      <c r="G26" s="132" t="s">
        <v>273</v>
      </c>
      <c r="H26" s="133"/>
      <c r="I26" s="50" t="s">
        <v>335</v>
      </c>
      <c r="J26" s="21"/>
      <c r="K26" s="21"/>
      <c r="L26" s="21"/>
    </row>
    <row r="27" spans="1:12" ht="12.75">
      <c r="A27" s="39"/>
      <c r="B27" s="39"/>
      <c r="C27" s="30"/>
      <c r="D27" s="49"/>
      <c r="E27" s="49"/>
      <c r="F27" s="49"/>
      <c r="G27" s="49"/>
      <c r="H27" s="30"/>
      <c r="I27" s="51"/>
      <c r="J27" s="21"/>
      <c r="K27" s="21"/>
      <c r="L27" s="21"/>
    </row>
    <row r="28" spans="1:12" ht="12.75">
      <c r="A28" s="159" t="s">
        <v>274</v>
      </c>
      <c r="B28" s="160"/>
      <c r="C28" s="161"/>
      <c r="D28" s="161"/>
      <c r="E28" s="162" t="s">
        <v>275</v>
      </c>
      <c r="F28" s="163"/>
      <c r="G28" s="163"/>
      <c r="H28" s="164" t="s">
        <v>276</v>
      </c>
      <c r="I28" s="164"/>
      <c r="J28" s="21"/>
      <c r="K28" s="21"/>
      <c r="L28" s="21"/>
    </row>
    <row r="29" spans="1:12" ht="12.75">
      <c r="A29" s="21"/>
      <c r="B29" s="21"/>
      <c r="C29" s="21"/>
      <c r="D29" s="36"/>
      <c r="E29" s="30"/>
      <c r="F29" s="30"/>
      <c r="G29" s="30"/>
      <c r="H29" s="52"/>
      <c r="I29" s="51"/>
      <c r="J29" s="21"/>
      <c r="K29" s="21"/>
      <c r="L29" s="21"/>
    </row>
    <row r="30" spans="1:12" ht="12.75">
      <c r="A30" s="154" t="s">
        <v>336</v>
      </c>
      <c r="B30" s="155"/>
      <c r="C30" s="155"/>
      <c r="D30" s="156"/>
      <c r="E30" s="154" t="s">
        <v>337</v>
      </c>
      <c r="F30" s="155"/>
      <c r="G30" s="156"/>
      <c r="H30" s="144"/>
      <c r="I30" s="145"/>
      <c r="J30" s="21"/>
      <c r="K30" s="21"/>
      <c r="L30" s="21"/>
    </row>
    <row r="31" spans="1:12" ht="12.75">
      <c r="A31" s="109"/>
      <c r="B31" s="109"/>
      <c r="C31" s="110"/>
      <c r="D31" s="165"/>
      <c r="E31" s="165"/>
      <c r="F31" s="165"/>
      <c r="G31" s="165"/>
      <c r="H31" s="30"/>
      <c r="I31" s="53"/>
      <c r="J31" s="21"/>
      <c r="K31" s="21"/>
      <c r="L31" s="21"/>
    </row>
    <row r="32" spans="1:12" ht="12.75">
      <c r="A32" s="154" t="s">
        <v>338</v>
      </c>
      <c r="B32" s="155"/>
      <c r="C32" s="155"/>
      <c r="D32" s="156"/>
      <c r="E32" s="154" t="s">
        <v>337</v>
      </c>
      <c r="F32" s="155"/>
      <c r="G32" s="156"/>
      <c r="H32" s="144"/>
      <c r="I32" s="145"/>
      <c r="J32" s="21"/>
      <c r="K32" s="21"/>
      <c r="L32" s="21"/>
    </row>
    <row r="33" spans="1:12" ht="12.75">
      <c r="A33" s="109"/>
      <c r="B33" s="109"/>
      <c r="C33" s="110"/>
      <c r="D33" s="111"/>
      <c r="E33" s="111"/>
      <c r="F33" s="111"/>
      <c r="G33" s="112"/>
      <c r="H33" s="30"/>
      <c r="I33" s="54"/>
      <c r="J33" s="21"/>
      <c r="K33" s="21"/>
      <c r="L33" s="21"/>
    </row>
    <row r="34" spans="1:12" ht="12.75">
      <c r="A34" s="154" t="s">
        <v>339</v>
      </c>
      <c r="B34" s="155"/>
      <c r="C34" s="155"/>
      <c r="D34" s="156"/>
      <c r="E34" s="154" t="s">
        <v>337</v>
      </c>
      <c r="F34" s="155"/>
      <c r="G34" s="156"/>
      <c r="H34" s="144"/>
      <c r="I34" s="145"/>
      <c r="J34" s="21"/>
      <c r="K34" s="21"/>
      <c r="L34" s="21"/>
    </row>
    <row r="35" spans="1:12" ht="12.75">
      <c r="A35" s="109"/>
      <c r="B35" s="109"/>
      <c r="C35" s="110"/>
      <c r="D35" s="111"/>
      <c r="E35" s="111"/>
      <c r="F35" s="111"/>
      <c r="G35" s="112"/>
      <c r="H35" s="30"/>
      <c r="I35" s="54"/>
      <c r="J35" s="21"/>
      <c r="K35" s="21"/>
      <c r="L35" s="21"/>
    </row>
    <row r="36" spans="1:12" ht="12.75">
      <c r="A36" s="154" t="s">
        <v>340</v>
      </c>
      <c r="B36" s="155"/>
      <c r="C36" s="155"/>
      <c r="D36" s="156"/>
      <c r="E36" s="154" t="s">
        <v>337</v>
      </c>
      <c r="F36" s="155"/>
      <c r="G36" s="156"/>
      <c r="H36" s="144"/>
      <c r="I36" s="145"/>
      <c r="J36" s="21"/>
      <c r="K36" s="21"/>
      <c r="L36" s="21"/>
    </row>
    <row r="37" spans="1:12" ht="12.75">
      <c r="A37" s="113"/>
      <c r="B37" s="113"/>
      <c r="C37" s="153"/>
      <c r="D37" s="153"/>
      <c r="E37" s="114"/>
      <c r="F37" s="153"/>
      <c r="G37" s="153"/>
      <c r="H37" s="30"/>
      <c r="I37" s="30"/>
      <c r="J37" s="21"/>
      <c r="K37" s="21"/>
      <c r="L37" s="21"/>
    </row>
    <row r="38" spans="1:12" ht="12.75">
      <c r="A38" s="154" t="s">
        <v>341</v>
      </c>
      <c r="B38" s="155"/>
      <c r="C38" s="155"/>
      <c r="D38" s="156"/>
      <c r="E38" s="154" t="s">
        <v>337</v>
      </c>
      <c r="F38" s="155"/>
      <c r="G38" s="156"/>
      <c r="H38" s="144"/>
      <c r="I38" s="145"/>
      <c r="J38" s="21"/>
      <c r="K38" s="21"/>
      <c r="L38" s="21"/>
    </row>
    <row r="39" spans="1:12" ht="12.75">
      <c r="A39" s="113"/>
      <c r="B39" s="113"/>
      <c r="C39" s="113"/>
      <c r="D39" s="113"/>
      <c r="E39" s="113"/>
      <c r="F39" s="115"/>
      <c r="G39" s="116"/>
      <c r="H39" s="30"/>
      <c r="I39" s="30"/>
      <c r="J39" s="21"/>
      <c r="K39" s="21"/>
      <c r="L39" s="21"/>
    </row>
    <row r="40" spans="1:12" ht="12.75">
      <c r="A40" s="154" t="s">
        <v>342</v>
      </c>
      <c r="B40" s="155"/>
      <c r="C40" s="155"/>
      <c r="D40" s="156"/>
      <c r="E40" s="154" t="s">
        <v>343</v>
      </c>
      <c r="F40" s="155"/>
      <c r="G40" s="156"/>
      <c r="H40" s="144"/>
      <c r="I40" s="145"/>
      <c r="J40" s="21"/>
      <c r="K40" s="21"/>
      <c r="L40" s="21"/>
    </row>
    <row r="41" spans="1:12" ht="12.75">
      <c r="A41" s="58"/>
      <c r="B41" s="59"/>
      <c r="C41" s="59"/>
      <c r="D41" s="59"/>
      <c r="E41" s="58"/>
      <c r="F41" s="59"/>
      <c r="G41" s="59"/>
      <c r="H41" s="60"/>
      <c r="I41" s="61"/>
      <c r="J41" s="21"/>
      <c r="K41" s="21"/>
      <c r="L41" s="21"/>
    </row>
    <row r="42" spans="1:12" ht="12.75">
      <c r="A42" s="55"/>
      <c r="B42" s="55"/>
      <c r="C42" s="56"/>
      <c r="D42" s="57"/>
      <c r="E42" s="30"/>
      <c r="F42" s="56"/>
      <c r="G42" s="57"/>
      <c r="H42" s="30"/>
      <c r="I42" s="30"/>
      <c r="J42" s="21"/>
      <c r="K42" s="21"/>
      <c r="L42" s="21"/>
    </row>
    <row r="43" spans="1:12" ht="12.75">
      <c r="A43" s="62"/>
      <c r="B43" s="62"/>
      <c r="C43" s="62"/>
      <c r="D43" s="41"/>
      <c r="E43" s="41"/>
      <c r="F43" s="62"/>
      <c r="G43" s="41"/>
      <c r="H43" s="41"/>
      <c r="I43" s="41"/>
      <c r="J43" s="21"/>
      <c r="K43" s="21"/>
      <c r="L43" s="21"/>
    </row>
    <row r="44" spans="1:12" ht="12.75">
      <c r="A44" s="127" t="s">
        <v>277</v>
      </c>
      <c r="B44" s="128"/>
      <c r="C44" s="144"/>
      <c r="D44" s="145"/>
      <c r="E44" s="31"/>
      <c r="F44" s="146"/>
      <c r="G44" s="147"/>
      <c r="H44" s="147"/>
      <c r="I44" s="148"/>
      <c r="J44" s="21"/>
      <c r="K44" s="21"/>
      <c r="L44" s="21"/>
    </row>
    <row r="45" spans="1:12" ht="12.75">
      <c r="A45" s="55"/>
      <c r="B45" s="55"/>
      <c r="C45" s="149"/>
      <c r="D45" s="150"/>
      <c r="E45" s="30"/>
      <c r="F45" s="149"/>
      <c r="G45" s="151"/>
      <c r="H45" s="63"/>
      <c r="I45" s="63"/>
      <c r="J45" s="21"/>
      <c r="K45" s="21"/>
      <c r="L45" s="21"/>
    </row>
    <row r="46" spans="1:12" ht="12.75">
      <c r="A46" s="127" t="s">
        <v>278</v>
      </c>
      <c r="B46" s="128"/>
      <c r="C46" s="146" t="s">
        <v>344</v>
      </c>
      <c r="D46" s="152"/>
      <c r="E46" s="152"/>
      <c r="F46" s="152"/>
      <c r="G46" s="152"/>
      <c r="H46" s="152"/>
      <c r="I46" s="152"/>
      <c r="J46" s="21"/>
      <c r="K46" s="21"/>
      <c r="L46" s="21"/>
    </row>
    <row r="47" spans="1:12" ht="12.75">
      <c r="A47" s="39"/>
      <c r="B47" s="39"/>
      <c r="C47" s="64" t="s">
        <v>279</v>
      </c>
      <c r="D47" s="31"/>
      <c r="E47" s="31"/>
      <c r="F47" s="31"/>
      <c r="G47" s="31"/>
      <c r="H47" s="31"/>
      <c r="I47" s="31"/>
      <c r="J47" s="21"/>
      <c r="K47" s="21"/>
      <c r="L47" s="21"/>
    </row>
    <row r="48" spans="1:12" ht="12.75">
      <c r="A48" s="127" t="s">
        <v>280</v>
      </c>
      <c r="B48" s="128"/>
      <c r="C48" s="134" t="s">
        <v>345</v>
      </c>
      <c r="D48" s="130"/>
      <c r="E48" s="131"/>
      <c r="F48" s="31"/>
      <c r="G48" s="37" t="s">
        <v>281</v>
      </c>
      <c r="H48" s="134"/>
      <c r="I48" s="131"/>
      <c r="J48" s="21"/>
      <c r="K48" s="21"/>
      <c r="L48" s="21"/>
    </row>
    <row r="49" spans="1:12" ht="12.75">
      <c r="A49" s="39"/>
      <c r="B49" s="39"/>
      <c r="C49" s="64"/>
      <c r="D49" s="31"/>
      <c r="E49" s="31"/>
      <c r="F49" s="31"/>
      <c r="G49" s="31"/>
      <c r="H49" s="31"/>
      <c r="I49" s="31"/>
      <c r="J49" s="21"/>
      <c r="K49" s="21"/>
      <c r="L49" s="21"/>
    </row>
    <row r="50" spans="1:12" ht="12.75">
      <c r="A50" s="127" t="s">
        <v>266</v>
      </c>
      <c r="B50" s="128"/>
      <c r="C50" s="129" t="s">
        <v>331</v>
      </c>
      <c r="D50" s="130"/>
      <c r="E50" s="130"/>
      <c r="F50" s="130"/>
      <c r="G50" s="130"/>
      <c r="H50" s="130"/>
      <c r="I50" s="131"/>
      <c r="J50" s="21"/>
      <c r="K50" s="21"/>
      <c r="L50" s="21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1"/>
      <c r="K51" s="21"/>
      <c r="L51" s="21"/>
    </row>
    <row r="52" spans="1:12" ht="12.75">
      <c r="A52" s="132" t="s">
        <v>282</v>
      </c>
      <c r="B52" s="133"/>
      <c r="C52" s="134" t="s">
        <v>346</v>
      </c>
      <c r="D52" s="130"/>
      <c r="E52" s="130"/>
      <c r="F52" s="130"/>
      <c r="G52" s="130"/>
      <c r="H52" s="130"/>
      <c r="I52" s="135"/>
      <c r="J52" s="21"/>
      <c r="K52" s="21"/>
      <c r="L52" s="21"/>
    </row>
    <row r="53" spans="1:12" ht="12.75">
      <c r="A53" s="65"/>
      <c r="B53" s="65"/>
      <c r="C53" s="138" t="s">
        <v>283</v>
      </c>
      <c r="D53" s="138"/>
      <c r="E53" s="138"/>
      <c r="F53" s="138"/>
      <c r="G53" s="138"/>
      <c r="H53" s="138"/>
      <c r="I53" s="67"/>
      <c r="J53" s="21"/>
      <c r="K53" s="21"/>
      <c r="L53" s="21"/>
    </row>
    <row r="54" spans="1:12" ht="12.75">
      <c r="A54" s="65"/>
      <c r="B54" s="65"/>
      <c r="C54" s="66"/>
      <c r="D54" s="66"/>
      <c r="E54" s="66"/>
      <c r="F54" s="66"/>
      <c r="G54" s="66"/>
      <c r="H54" s="66"/>
      <c r="I54" s="67"/>
      <c r="J54" s="21"/>
      <c r="K54" s="21"/>
      <c r="L54" s="21"/>
    </row>
    <row r="55" spans="1:12" ht="12.75">
      <c r="A55" s="65"/>
      <c r="B55" s="136" t="s">
        <v>284</v>
      </c>
      <c r="C55" s="137"/>
      <c r="D55" s="137"/>
      <c r="E55" s="137"/>
      <c r="F55" s="104"/>
      <c r="G55" s="104"/>
      <c r="H55" s="105"/>
      <c r="I55" s="105"/>
      <c r="J55" s="21"/>
      <c r="K55" s="21"/>
      <c r="L55" s="21"/>
    </row>
    <row r="56" spans="1:12" ht="12.75">
      <c r="A56" s="65"/>
      <c r="B56" s="106" t="s">
        <v>323</v>
      </c>
      <c r="C56" s="107"/>
      <c r="D56" s="107"/>
      <c r="E56" s="107"/>
      <c r="F56" s="107"/>
      <c r="G56" s="107"/>
      <c r="H56" s="142" t="s">
        <v>317</v>
      </c>
      <c r="I56" s="142"/>
      <c r="J56" s="21"/>
      <c r="K56" s="21"/>
      <c r="L56" s="21"/>
    </row>
    <row r="57" spans="1:12" ht="12.75">
      <c r="A57" s="65"/>
      <c r="B57" s="106" t="s">
        <v>318</v>
      </c>
      <c r="C57" s="107"/>
      <c r="D57" s="107"/>
      <c r="E57" s="107"/>
      <c r="F57" s="107"/>
      <c r="G57" s="107"/>
      <c r="H57" s="142"/>
      <c r="I57" s="142"/>
      <c r="J57" s="21"/>
      <c r="K57" s="21"/>
      <c r="L57" s="21"/>
    </row>
    <row r="58" spans="1:12" ht="12.75">
      <c r="A58" s="65"/>
      <c r="B58" s="106" t="s">
        <v>319</v>
      </c>
      <c r="C58" s="107"/>
      <c r="D58" s="107"/>
      <c r="E58" s="107"/>
      <c r="F58" s="107"/>
      <c r="G58" s="107"/>
      <c r="H58" s="142"/>
      <c r="I58" s="142"/>
      <c r="J58" s="21"/>
      <c r="K58" s="21"/>
      <c r="L58" s="21"/>
    </row>
    <row r="59" spans="1:12" ht="12.75">
      <c r="A59" s="65"/>
      <c r="B59" s="106" t="s">
        <v>320</v>
      </c>
      <c r="C59" s="108"/>
      <c r="D59" s="108"/>
      <c r="E59" s="108"/>
      <c r="F59" s="108"/>
      <c r="G59" s="108"/>
      <c r="H59" s="142"/>
      <c r="I59" s="142"/>
      <c r="J59" s="21"/>
      <c r="K59" s="21"/>
      <c r="L59" s="21"/>
    </row>
    <row r="60" spans="1:12" ht="12.75">
      <c r="A60" s="65"/>
      <c r="B60" s="106" t="s">
        <v>321</v>
      </c>
      <c r="C60" s="108"/>
      <c r="D60" s="108"/>
      <c r="E60" s="108"/>
      <c r="F60" s="108"/>
      <c r="G60" s="108"/>
      <c r="H60" s="142"/>
      <c r="I60" s="142"/>
      <c r="J60" s="21"/>
      <c r="K60" s="21"/>
      <c r="L60" s="21"/>
    </row>
    <row r="61" spans="1:12" ht="12.75">
      <c r="A61" s="65"/>
      <c r="B61" s="65"/>
      <c r="C61" s="66"/>
      <c r="D61" s="66"/>
      <c r="E61" s="66"/>
      <c r="F61" s="66"/>
      <c r="G61" s="66"/>
      <c r="H61" s="66"/>
      <c r="I61" s="67"/>
      <c r="J61" s="21"/>
      <c r="K61" s="21"/>
      <c r="L61" s="21"/>
    </row>
    <row r="62" spans="1:12" ht="13.5" thickBot="1">
      <c r="A62" s="68" t="s">
        <v>285</v>
      </c>
      <c r="B62" s="31"/>
      <c r="C62" s="31"/>
      <c r="D62" s="31"/>
      <c r="E62" s="31"/>
      <c r="F62" s="31"/>
      <c r="G62" s="69"/>
      <c r="H62" s="70"/>
      <c r="I62" s="69"/>
      <c r="J62" s="21"/>
      <c r="K62" s="21"/>
      <c r="L62" s="21"/>
    </row>
    <row r="63" spans="1:12" ht="12.75">
      <c r="A63" s="31"/>
      <c r="B63" s="31"/>
      <c r="C63" s="31"/>
      <c r="D63" s="31"/>
      <c r="E63" s="65" t="s">
        <v>286</v>
      </c>
      <c r="F63" s="21"/>
      <c r="G63" s="139" t="s">
        <v>287</v>
      </c>
      <c r="H63" s="140"/>
      <c r="I63" s="141"/>
      <c r="J63" s="21"/>
      <c r="K63" s="21"/>
      <c r="L63" s="21"/>
    </row>
    <row r="64" spans="1:12" ht="12.75">
      <c r="A64" s="71"/>
      <c r="B64" s="71"/>
      <c r="C64" s="36"/>
      <c r="D64" s="36"/>
      <c r="E64" s="36"/>
      <c r="F64" s="36"/>
      <c r="G64" s="125"/>
      <c r="H64" s="126"/>
      <c r="I64" s="36"/>
      <c r="J64" s="21"/>
      <c r="K64" s="21"/>
      <c r="L64" s="21"/>
    </row>
  </sheetData>
  <sheetProtection/>
  <protectedRanges>
    <protectedRange sqref="E2 H2 C6:D6 C8:D8 C10:D10 C12:I12 C14:D14 F14:I14 C16:I16 C18:I18 C20:I20 C24:G24 C22:F22 C26 I26 I24 H30:I30 H32:I32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nja.buzancic@jadroplov.com"/>
    <hyperlink ref="C20" r:id="rId2" display="www.jadroplov.hr"/>
    <hyperlink ref="C50" r:id="rId3" display="sanja.buzancic@jadroplov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8" max="8" width="1.8515625" style="0" customWidth="1"/>
    <col min="10" max="10" width="11.00390625" style="0" customWidth="1"/>
    <col min="11" max="11" width="12.140625" style="0" customWidth="1"/>
  </cols>
  <sheetData>
    <row r="1" spans="1:11" ht="12.75">
      <c r="A1" s="192" t="s">
        <v>159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ht="12.75">
      <c r="A2" s="196" t="s">
        <v>347</v>
      </c>
      <c r="B2" s="197"/>
      <c r="C2" s="197"/>
      <c r="D2" s="197"/>
      <c r="E2" s="197"/>
      <c r="F2" s="197"/>
      <c r="G2" s="197"/>
      <c r="H2" s="197"/>
      <c r="I2" s="197"/>
      <c r="J2" s="197"/>
      <c r="K2" s="195"/>
    </row>
    <row r="3" spans="1:11" ht="12.7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12.75">
      <c r="A4" s="199" t="s">
        <v>348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30.75" thickBot="1">
      <c r="A5" s="202" t="s">
        <v>61</v>
      </c>
      <c r="B5" s="203"/>
      <c r="C5" s="203"/>
      <c r="D5" s="203"/>
      <c r="E5" s="203"/>
      <c r="F5" s="203"/>
      <c r="G5" s="203"/>
      <c r="H5" s="204"/>
      <c r="I5" s="72" t="s">
        <v>288</v>
      </c>
      <c r="J5" s="73" t="s">
        <v>115</v>
      </c>
      <c r="K5" s="74" t="s">
        <v>116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76">
        <v>2</v>
      </c>
      <c r="J6" s="75">
        <v>3</v>
      </c>
      <c r="K6" s="75">
        <v>4</v>
      </c>
    </row>
    <row r="7" spans="1:11" ht="12.75">
      <c r="A7" s="206"/>
      <c r="B7" s="207"/>
      <c r="C7" s="207"/>
      <c r="D7" s="207"/>
      <c r="E7" s="207"/>
      <c r="F7" s="207"/>
      <c r="G7" s="207"/>
      <c r="H7" s="207"/>
      <c r="I7" s="207"/>
      <c r="J7" s="207"/>
      <c r="K7" s="208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185"/>
      <c r="I8" s="6">
        <v>1</v>
      </c>
      <c r="J8" s="11"/>
      <c r="K8" s="11"/>
    </row>
    <row r="9" spans="1:11" ht="12.75">
      <c r="A9" s="186" t="s">
        <v>13</v>
      </c>
      <c r="B9" s="187"/>
      <c r="C9" s="187"/>
      <c r="D9" s="187"/>
      <c r="E9" s="187"/>
      <c r="F9" s="187"/>
      <c r="G9" s="187"/>
      <c r="H9" s="188"/>
      <c r="I9" s="4">
        <v>2</v>
      </c>
      <c r="J9" s="12">
        <f>J10+J17+J27+J36+J40</f>
        <v>885519033</v>
      </c>
      <c r="K9" s="12">
        <f>K10+K17+K27+K36+K40</f>
        <v>919883765</v>
      </c>
    </row>
    <row r="10" spans="1:11" ht="12.75">
      <c r="A10" s="189" t="s">
        <v>213</v>
      </c>
      <c r="B10" s="190"/>
      <c r="C10" s="190"/>
      <c r="D10" s="190"/>
      <c r="E10" s="190"/>
      <c r="F10" s="190"/>
      <c r="G10" s="190"/>
      <c r="H10" s="191"/>
      <c r="I10" s="4">
        <v>3</v>
      </c>
      <c r="J10" s="12">
        <f>SUM(J11:J16)</f>
        <v>670886</v>
      </c>
      <c r="K10" s="12">
        <f>SUM(K11:K16)</f>
        <v>577676</v>
      </c>
    </row>
    <row r="11" spans="1:11" ht="12.75">
      <c r="A11" s="189" t="s">
        <v>117</v>
      </c>
      <c r="B11" s="190"/>
      <c r="C11" s="190"/>
      <c r="D11" s="190"/>
      <c r="E11" s="190"/>
      <c r="F11" s="190"/>
      <c r="G11" s="190"/>
      <c r="H11" s="191"/>
      <c r="I11" s="4">
        <v>4</v>
      </c>
      <c r="J11" s="13">
        <v>0</v>
      </c>
      <c r="K11" s="13">
        <v>0</v>
      </c>
    </row>
    <row r="12" spans="1:11" ht="12.75">
      <c r="A12" s="189" t="s">
        <v>14</v>
      </c>
      <c r="B12" s="190"/>
      <c r="C12" s="190"/>
      <c r="D12" s="190"/>
      <c r="E12" s="190"/>
      <c r="F12" s="190"/>
      <c r="G12" s="190"/>
      <c r="H12" s="191"/>
      <c r="I12" s="4">
        <v>5</v>
      </c>
      <c r="J12" s="13">
        <v>670886</v>
      </c>
      <c r="K12" s="13">
        <v>577676</v>
      </c>
    </row>
    <row r="13" spans="1:11" ht="12.75">
      <c r="A13" s="189" t="s">
        <v>118</v>
      </c>
      <c r="B13" s="190"/>
      <c r="C13" s="190"/>
      <c r="D13" s="190"/>
      <c r="E13" s="190"/>
      <c r="F13" s="190"/>
      <c r="G13" s="190"/>
      <c r="H13" s="191"/>
      <c r="I13" s="4">
        <v>6</v>
      </c>
      <c r="J13" s="13">
        <v>0</v>
      </c>
      <c r="K13" s="13">
        <v>0</v>
      </c>
    </row>
    <row r="14" spans="1:11" ht="12.75">
      <c r="A14" s="189" t="s">
        <v>216</v>
      </c>
      <c r="B14" s="190"/>
      <c r="C14" s="190"/>
      <c r="D14" s="190"/>
      <c r="E14" s="190"/>
      <c r="F14" s="190"/>
      <c r="G14" s="190"/>
      <c r="H14" s="191"/>
      <c r="I14" s="4">
        <v>7</v>
      </c>
      <c r="J14" s="13">
        <v>0</v>
      </c>
      <c r="K14" s="13">
        <v>0</v>
      </c>
    </row>
    <row r="15" spans="1:11" ht="12.75">
      <c r="A15" s="189" t="s">
        <v>217</v>
      </c>
      <c r="B15" s="190"/>
      <c r="C15" s="190"/>
      <c r="D15" s="190"/>
      <c r="E15" s="190"/>
      <c r="F15" s="190"/>
      <c r="G15" s="190"/>
      <c r="H15" s="191"/>
      <c r="I15" s="4">
        <v>8</v>
      </c>
      <c r="J15" s="13">
        <v>0</v>
      </c>
      <c r="K15" s="13">
        <v>0</v>
      </c>
    </row>
    <row r="16" spans="1:11" ht="12.75">
      <c r="A16" s="189" t="s">
        <v>218</v>
      </c>
      <c r="B16" s="190"/>
      <c r="C16" s="190"/>
      <c r="D16" s="190"/>
      <c r="E16" s="190"/>
      <c r="F16" s="190"/>
      <c r="G16" s="190"/>
      <c r="H16" s="191"/>
      <c r="I16" s="4">
        <v>9</v>
      </c>
      <c r="J16" s="13">
        <v>0</v>
      </c>
      <c r="K16" s="13">
        <v>0</v>
      </c>
    </row>
    <row r="17" spans="1:11" ht="12.75">
      <c r="A17" s="189" t="s">
        <v>214</v>
      </c>
      <c r="B17" s="190"/>
      <c r="C17" s="190"/>
      <c r="D17" s="190"/>
      <c r="E17" s="190"/>
      <c r="F17" s="190"/>
      <c r="G17" s="190"/>
      <c r="H17" s="191"/>
      <c r="I17" s="4">
        <v>10</v>
      </c>
      <c r="J17" s="12">
        <f>SUM(J18:J26)</f>
        <v>884848147</v>
      </c>
      <c r="K17" s="12">
        <f>SUM(K18:K26)</f>
        <v>919138873</v>
      </c>
    </row>
    <row r="18" spans="1:11" ht="12.75">
      <c r="A18" s="189" t="s">
        <v>219</v>
      </c>
      <c r="B18" s="190"/>
      <c r="C18" s="190"/>
      <c r="D18" s="190"/>
      <c r="E18" s="190"/>
      <c r="F18" s="190"/>
      <c r="G18" s="190"/>
      <c r="H18" s="191"/>
      <c r="I18" s="4">
        <v>11</v>
      </c>
      <c r="J18" s="13">
        <v>0</v>
      </c>
      <c r="K18" s="13">
        <v>0</v>
      </c>
    </row>
    <row r="19" spans="1:11" ht="12.75">
      <c r="A19" s="189" t="s">
        <v>255</v>
      </c>
      <c r="B19" s="190"/>
      <c r="C19" s="190"/>
      <c r="D19" s="190"/>
      <c r="E19" s="190"/>
      <c r="F19" s="190"/>
      <c r="G19" s="190"/>
      <c r="H19" s="191"/>
      <c r="I19" s="4">
        <v>12</v>
      </c>
      <c r="J19" s="13">
        <v>9566446</v>
      </c>
      <c r="K19" s="13">
        <v>8444863</v>
      </c>
    </row>
    <row r="20" spans="1:11" ht="12.75">
      <c r="A20" s="189" t="s">
        <v>220</v>
      </c>
      <c r="B20" s="190"/>
      <c r="C20" s="190"/>
      <c r="D20" s="190"/>
      <c r="E20" s="190"/>
      <c r="F20" s="190"/>
      <c r="G20" s="190"/>
      <c r="H20" s="191"/>
      <c r="I20" s="4">
        <v>13</v>
      </c>
      <c r="J20" s="13">
        <v>296443</v>
      </c>
      <c r="K20" s="13">
        <v>234640</v>
      </c>
    </row>
    <row r="21" spans="1:11" ht="12.75">
      <c r="A21" s="189" t="s">
        <v>27</v>
      </c>
      <c r="B21" s="190"/>
      <c r="C21" s="190"/>
      <c r="D21" s="190"/>
      <c r="E21" s="190"/>
      <c r="F21" s="190"/>
      <c r="G21" s="190"/>
      <c r="H21" s="191"/>
      <c r="I21" s="4">
        <v>14</v>
      </c>
      <c r="J21" s="13">
        <v>874812712</v>
      </c>
      <c r="K21" s="13">
        <v>910165095</v>
      </c>
    </row>
    <row r="22" spans="1:11" ht="12.75">
      <c r="A22" s="189" t="s">
        <v>28</v>
      </c>
      <c r="B22" s="190"/>
      <c r="C22" s="190"/>
      <c r="D22" s="190"/>
      <c r="E22" s="190"/>
      <c r="F22" s="190"/>
      <c r="G22" s="190"/>
      <c r="H22" s="191"/>
      <c r="I22" s="4">
        <v>15</v>
      </c>
      <c r="J22" s="13">
        <v>0</v>
      </c>
      <c r="K22" s="13">
        <v>0</v>
      </c>
    </row>
    <row r="23" spans="1:11" ht="12.75">
      <c r="A23" s="189" t="s">
        <v>74</v>
      </c>
      <c r="B23" s="190"/>
      <c r="C23" s="190"/>
      <c r="D23" s="190"/>
      <c r="E23" s="190"/>
      <c r="F23" s="190"/>
      <c r="G23" s="190"/>
      <c r="H23" s="191"/>
      <c r="I23" s="4">
        <v>16</v>
      </c>
      <c r="J23" s="13">
        <v>0</v>
      </c>
      <c r="K23" s="13">
        <v>250890</v>
      </c>
    </row>
    <row r="24" spans="1:11" ht="12.75">
      <c r="A24" s="189" t="s">
        <v>75</v>
      </c>
      <c r="B24" s="190"/>
      <c r="C24" s="190"/>
      <c r="D24" s="190"/>
      <c r="E24" s="190"/>
      <c r="F24" s="190"/>
      <c r="G24" s="190"/>
      <c r="H24" s="191"/>
      <c r="I24" s="4">
        <v>17</v>
      </c>
      <c r="J24" s="13">
        <v>172546</v>
      </c>
      <c r="K24" s="13">
        <v>43385</v>
      </c>
    </row>
    <row r="25" spans="1:11" ht="12.75">
      <c r="A25" s="189" t="s">
        <v>76</v>
      </c>
      <c r="B25" s="190"/>
      <c r="C25" s="190"/>
      <c r="D25" s="190"/>
      <c r="E25" s="190"/>
      <c r="F25" s="190"/>
      <c r="G25" s="190"/>
      <c r="H25" s="191"/>
      <c r="I25" s="4">
        <v>18</v>
      </c>
      <c r="J25" s="13">
        <v>0</v>
      </c>
      <c r="K25" s="13">
        <v>0</v>
      </c>
    </row>
    <row r="26" spans="1:11" ht="12.75">
      <c r="A26" s="189" t="s">
        <v>77</v>
      </c>
      <c r="B26" s="190"/>
      <c r="C26" s="190"/>
      <c r="D26" s="190"/>
      <c r="E26" s="190"/>
      <c r="F26" s="190"/>
      <c r="G26" s="190"/>
      <c r="H26" s="191"/>
      <c r="I26" s="4">
        <v>19</v>
      </c>
      <c r="J26" s="13">
        <v>0</v>
      </c>
      <c r="K26" s="13">
        <v>0</v>
      </c>
    </row>
    <row r="27" spans="1:11" ht="12.75">
      <c r="A27" s="189" t="s">
        <v>198</v>
      </c>
      <c r="B27" s="190"/>
      <c r="C27" s="190"/>
      <c r="D27" s="190"/>
      <c r="E27" s="190"/>
      <c r="F27" s="190"/>
      <c r="G27" s="190"/>
      <c r="H27" s="191"/>
      <c r="I27" s="4">
        <v>20</v>
      </c>
      <c r="J27" s="12">
        <f>SUM(J28:J35)</f>
        <v>0</v>
      </c>
      <c r="K27" s="12">
        <f>SUM(K28:K35)</f>
        <v>167216</v>
      </c>
    </row>
    <row r="28" spans="1:11" ht="12.75">
      <c r="A28" s="189" t="s">
        <v>78</v>
      </c>
      <c r="B28" s="190"/>
      <c r="C28" s="190"/>
      <c r="D28" s="190"/>
      <c r="E28" s="190"/>
      <c r="F28" s="190"/>
      <c r="G28" s="190"/>
      <c r="H28" s="191"/>
      <c r="I28" s="4">
        <v>21</v>
      </c>
      <c r="J28" s="13">
        <v>0</v>
      </c>
      <c r="K28" s="13">
        <v>0</v>
      </c>
    </row>
    <row r="29" spans="1:11" ht="12.75">
      <c r="A29" s="189" t="s">
        <v>79</v>
      </c>
      <c r="B29" s="190"/>
      <c r="C29" s="190"/>
      <c r="D29" s="190"/>
      <c r="E29" s="190"/>
      <c r="F29" s="190"/>
      <c r="G29" s="190"/>
      <c r="H29" s="191"/>
      <c r="I29" s="4">
        <v>22</v>
      </c>
      <c r="J29" s="13">
        <v>0</v>
      </c>
      <c r="K29" s="13">
        <v>0</v>
      </c>
    </row>
    <row r="30" spans="1:11" ht="12.75">
      <c r="A30" s="189" t="s">
        <v>80</v>
      </c>
      <c r="B30" s="190"/>
      <c r="C30" s="190"/>
      <c r="D30" s="190"/>
      <c r="E30" s="190"/>
      <c r="F30" s="190"/>
      <c r="G30" s="190"/>
      <c r="H30" s="191"/>
      <c r="I30" s="4">
        <v>23</v>
      </c>
      <c r="J30" s="13">
        <v>0</v>
      </c>
      <c r="K30" s="13">
        <v>0</v>
      </c>
    </row>
    <row r="31" spans="1:11" ht="12.75">
      <c r="A31" s="189" t="s">
        <v>85</v>
      </c>
      <c r="B31" s="190"/>
      <c r="C31" s="190"/>
      <c r="D31" s="190"/>
      <c r="E31" s="190"/>
      <c r="F31" s="190"/>
      <c r="G31" s="190"/>
      <c r="H31" s="191"/>
      <c r="I31" s="4">
        <v>24</v>
      </c>
      <c r="J31" s="13">
        <v>0</v>
      </c>
      <c r="K31" s="13">
        <v>0</v>
      </c>
    </row>
    <row r="32" spans="1:11" ht="12.75">
      <c r="A32" s="189" t="s">
        <v>86</v>
      </c>
      <c r="B32" s="190"/>
      <c r="C32" s="190"/>
      <c r="D32" s="190"/>
      <c r="E32" s="190"/>
      <c r="F32" s="190"/>
      <c r="G32" s="190"/>
      <c r="H32" s="191"/>
      <c r="I32" s="4">
        <v>25</v>
      </c>
      <c r="J32" s="13">
        <v>0</v>
      </c>
      <c r="K32" s="13">
        <v>0</v>
      </c>
    </row>
    <row r="33" spans="1:11" ht="12.75">
      <c r="A33" s="189" t="s">
        <v>87</v>
      </c>
      <c r="B33" s="190"/>
      <c r="C33" s="190"/>
      <c r="D33" s="190"/>
      <c r="E33" s="190"/>
      <c r="F33" s="190"/>
      <c r="G33" s="190"/>
      <c r="H33" s="191"/>
      <c r="I33" s="4">
        <v>26</v>
      </c>
      <c r="J33" s="13">
        <v>0</v>
      </c>
      <c r="K33" s="13">
        <v>167216</v>
      </c>
    </row>
    <row r="34" spans="1:11" ht="12.75">
      <c r="A34" s="189" t="s">
        <v>81</v>
      </c>
      <c r="B34" s="190"/>
      <c r="C34" s="190"/>
      <c r="D34" s="190"/>
      <c r="E34" s="190"/>
      <c r="F34" s="190"/>
      <c r="G34" s="190"/>
      <c r="H34" s="191"/>
      <c r="I34" s="4">
        <v>27</v>
      </c>
      <c r="J34" s="13">
        <v>0</v>
      </c>
      <c r="K34" s="13">
        <v>0</v>
      </c>
    </row>
    <row r="35" spans="1:11" ht="12.75">
      <c r="A35" s="189" t="s">
        <v>190</v>
      </c>
      <c r="B35" s="190"/>
      <c r="C35" s="190"/>
      <c r="D35" s="190"/>
      <c r="E35" s="190"/>
      <c r="F35" s="190"/>
      <c r="G35" s="190"/>
      <c r="H35" s="191"/>
      <c r="I35" s="4">
        <v>28</v>
      </c>
      <c r="J35" s="13">
        <v>0</v>
      </c>
      <c r="K35" s="13">
        <v>0</v>
      </c>
    </row>
    <row r="36" spans="1:11" ht="12.75">
      <c r="A36" s="189" t="s">
        <v>191</v>
      </c>
      <c r="B36" s="190"/>
      <c r="C36" s="190"/>
      <c r="D36" s="190"/>
      <c r="E36" s="190"/>
      <c r="F36" s="190"/>
      <c r="G36" s="190"/>
      <c r="H36" s="191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9" t="s">
        <v>82</v>
      </c>
      <c r="B37" s="190"/>
      <c r="C37" s="190"/>
      <c r="D37" s="190"/>
      <c r="E37" s="190"/>
      <c r="F37" s="190"/>
      <c r="G37" s="190"/>
      <c r="H37" s="191"/>
      <c r="I37" s="4">
        <v>30</v>
      </c>
      <c r="J37" s="13">
        <v>0</v>
      </c>
      <c r="K37" s="13">
        <v>0</v>
      </c>
    </row>
    <row r="38" spans="1:11" ht="12.75">
      <c r="A38" s="189" t="s">
        <v>83</v>
      </c>
      <c r="B38" s="190"/>
      <c r="C38" s="190"/>
      <c r="D38" s="190"/>
      <c r="E38" s="190"/>
      <c r="F38" s="190"/>
      <c r="G38" s="190"/>
      <c r="H38" s="191"/>
      <c r="I38" s="4">
        <v>31</v>
      </c>
      <c r="J38" s="13">
        <v>0</v>
      </c>
      <c r="K38" s="13">
        <v>0</v>
      </c>
    </row>
    <row r="39" spans="1:11" ht="12.75">
      <c r="A39" s="189" t="s">
        <v>84</v>
      </c>
      <c r="B39" s="190"/>
      <c r="C39" s="190"/>
      <c r="D39" s="190"/>
      <c r="E39" s="190"/>
      <c r="F39" s="190"/>
      <c r="G39" s="190"/>
      <c r="H39" s="191"/>
      <c r="I39" s="4">
        <v>32</v>
      </c>
      <c r="J39" s="13">
        <v>0</v>
      </c>
      <c r="K39" s="13">
        <v>0</v>
      </c>
    </row>
    <row r="40" spans="1:11" ht="12.75">
      <c r="A40" s="189" t="s">
        <v>192</v>
      </c>
      <c r="B40" s="190"/>
      <c r="C40" s="190"/>
      <c r="D40" s="190"/>
      <c r="E40" s="190"/>
      <c r="F40" s="190"/>
      <c r="G40" s="190"/>
      <c r="H40" s="191"/>
      <c r="I40" s="4">
        <v>33</v>
      </c>
      <c r="J40" s="13">
        <v>0</v>
      </c>
      <c r="K40" s="13">
        <v>0</v>
      </c>
    </row>
    <row r="41" spans="1:11" ht="12.75">
      <c r="A41" s="186" t="s">
        <v>248</v>
      </c>
      <c r="B41" s="187"/>
      <c r="C41" s="187"/>
      <c r="D41" s="187"/>
      <c r="E41" s="187"/>
      <c r="F41" s="187"/>
      <c r="G41" s="187"/>
      <c r="H41" s="188"/>
      <c r="I41" s="4">
        <v>34</v>
      </c>
      <c r="J41" s="12">
        <f>J42+J50+J57+J65</f>
        <v>178476494</v>
      </c>
      <c r="K41" s="12">
        <f>K42+K50+K57+K65</f>
        <v>190375298</v>
      </c>
    </row>
    <row r="42" spans="1:11" ht="12.75">
      <c r="A42" s="189" t="s">
        <v>103</v>
      </c>
      <c r="B42" s="190"/>
      <c r="C42" s="190"/>
      <c r="D42" s="190"/>
      <c r="E42" s="190"/>
      <c r="F42" s="190"/>
      <c r="G42" s="190"/>
      <c r="H42" s="191"/>
      <c r="I42" s="4">
        <v>35</v>
      </c>
      <c r="J42" s="12">
        <f>SUM(J43:J49)</f>
        <v>19664803</v>
      </c>
      <c r="K42" s="12">
        <f>SUM(K43:K49)</f>
        <v>15915775</v>
      </c>
    </row>
    <row r="43" spans="1:11" ht="12.75">
      <c r="A43" s="189" t="s">
        <v>123</v>
      </c>
      <c r="B43" s="190"/>
      <c r="C43" s="190"/>
      <c r="D43" s="190"/>
      <c r="E43" s="190"/>
      <c r="F43" s="190"/>
      <c r="G43" s="190"/>
      <c r="H43" s="191"/>
      <c r="I43" s="4">
        <v>36</v>
      </c>
      <c r="J43" s="13">
        <v>19664803</v>
      </c>
      <c r="K43" s="13">
        <v>15915775</v>
      </c>
    </row>
    <row r="44" spans="1:11" ht="12.75">
      <c r="A44" s="189" t="s">
        <v>124</v>
      </c>
      <c r="B44" s="190"/>
      <c r="C44" s="190"/>
      <c r="D44" s="190"/>
      <c r="E44" s="190"/>
      <c r="F44" s="190"/>
      <c r="G44" s="190"/>
      <c r="H44" s="191"/>
      <c r="I44" s="4">
        <v>37</v>
      </c>
      <c r="J44" s="13">
        <v>0</v>
      </c>
      <c r="K44" s="13">
        <v>0</v>
      </c>
    </row>
    <row r="45" spans="1:11" ht="12.75">
      <c r="A45" s="189" t="s">
        <v>88</v>
      </c>
      <c r="B45" s="190"/>
      <c r="C45" s="190"/>
      <c r="D45" s="190"/>
      <c r="E45" s="190"/>
      <c r="F45" s="190"/>
      <c r="G45" s="190"/>
      <c r="H45" s="191"/>
      <c r="I45" s="4">
        <v>38</v>
      </c>
      <c r="J45" s="13">
        <v>0</v>
      </c>
      <c r="K45" s="13">
        <v>0</v>
      </c>
    </row>
    <row r="46" spans="1:11" ht="12.75">
      <c r="A46" s="189" t="s">
        <v>89</v>
      </c>
      <c r="B46" s="190"/>
      <c r="C46" s="190"/>
      <c r="D46" s="190"/>
      <c r="E46" s="190"/>
      <c r="F46" s="190"/>
      <c r="G46" s="190"/>
      <c r="H46" s="191"/>
      <c r="I46" s="4">
        <v>39</v>
      </c>
      <c r="J46" s="13">
        <v>0</v>
      </c>
      <c r="K46" s="13">
        <v>0</v>
      </c>
    </row>
    <row r="47" spans="1:11" ht="12.75">
      <c r="A47" s="189" t="s">
        <v>90</v>
      </c>
      <c r="B47" s="190"/>
      <c r="C47" s="190"/>
      <c r="D47" s="190"/>
      <c r="E47" s="190"/>
      <c r="F47" s="190"/>
      <c r="G47" s="190"/>
      <c r="H47" s="191"/>
      <c r="I47" s="4">
        <v>40</v>
      </c>
      <c r="J47" s="13">
        <v>0</v>
      </c>
      <c r="K47" s="13">
        <v>0</v>
      </c>
    </row>
    <row r="48" spans="1:11" ht="12.75">
      <c r="A48" s="189" t="s">
        <v>91</v>
      </c>
      <c r="B48" s="190"/>
      <c r="C48" s="190"/>
      <c r="D48" s="190"/>
      <c r="E48" s="190"/>
      <c r="F48" s="190"/>
      <c r="G48" s="190"/>
      <c r="H48" s="191"/>
      <c r="I48" s="4">
        <v>41</v>
      </c>
      <c r="J48" s="13">
        <v>0</v>
      </c>
      <c r="K48" s="13">
        <v>0</v>
      </c>
    </row>
    <row r="49" spans="1:11" ht="12.75">
      <c r="A49" s="189" t="s">
        <v>92</v>
      </c>
      <c r="B49" s="190"/>
      <c r="C49" s="190"/>
      <c r="D49" s="190"/>
      <c r="E49" s="190"/>
      <c r="F49" s="190"/>
      <c r="G49" s="190"/>
      <c r="H49" s="191"/>
      <c r="I49" s="4">
        <v>42</v>
      </c>
      <c r="J49" s="13">
        <v>0</v>
      </c>
      <c r="K49" s="13">
        <v>0</v>
      </c>
    </row>
    <row r="50" spans="1:11" ht="12.75">
      <c r="A50" s="189" t="s">
        <v>104</v>
      </c>
      <c r="B50" s="190"/>
      <c r="C50" s="190"/>
      <c r="D50" s="190"/>
      <c r="E50" s="190"/>
      <c r="F50" s="190"/>
      <c r="G50" s="190"/>
      <c r="H50" s="191"/>
      <c r="I50" s="4">
        <v>43</v>
      </c>
      <c r="J50" s="12">
        <f>SUM(J51:J56)</f>
        <v>139309540</v>
      </c>
      <c r="K50" s="12">
        <f>SUM(K51:K56)</f>
        <v>127055450</v>
      </c>
    </row>
    <row r="51" spans="1:11" ht="12.75">
      <c r="A51" s="189" t="s">
        <v>208</v>
      </c>
      <c r="B51" s="190"/>
      <c r="C51" s="190"/>
      <c r="D51" s="190"/>
      <c r="E51" s="190"/>
      <c r="F51" s="190"/>
      <c r="G51" s="190"/>
      <c r="H51" s="191"/>
      <c r="I51" s="4">
        <v>44</v>
      </c>
      <c r="J51" s="13">
        <v>0</v>
      </c>
      <c r="K51" s="13">
        <v>0</v>
      </c>
    </row>
    <row r="52" spans="1:11" ht="12.75">
      <c r="A52" s="189" t="s">
        <v>209</v>
      </c>
      <c r="B52" s="190"/>
      <c r="C52" s="190"/>
      <c r="D52" s="190"/>
      <c r="E52" s="190"/>
      <c r="F52" s="190"/>
      <c r="G52" s="190"/>
      <c r="H52" s="191"/>
      <c r="I52" s="4">
        <v>45</v>
      </c>
      <c r="J52" s="13">
        <v>4851416</v>
      </c>
      <c r="K52" s="13">
        <v>5128435</v>
      </c>
    </row>
    <row r="53" spans="1:11" ht="12.75">
      <c r="A53" s="189" t="s">
        <v>210</v>
      </c>
      <c r="B53" s="190"/>
      <c r="C53" s="190"/>
      <c r="D53" s="190"/>
      <c r="E53" s="190"/>
      <c r="F53" s="190"/>
      <c r="G53" s="190"/>
      <c r="H53" s="191"/>
      <c r="I53" s="4">
        <v>46</v>
      </c>
      <c r="J53" s="13">
        <v>0</v>
      </c>
      <c r="K53" s="13">
        <v>0</v>
      </c>
    </row>
    <row r="54" spans="1:11" ht="12.75">
      <c r="A54" s="189" t="s">
        <v>211</v>
      </c>
      <c r="B54" s="190"/>
      <c r="C54" s="190"/>
      <c r="D54" s="190"/>
      <c r="E54" s="190"/>
      <c r="F54" s="190"/>
      <c r="G54" s="190"/>
      <c r="H54" s="191"/>
      <c r="I54" s="4">
        <v>47</v>
      </c>
      <c r="J54" s="13">
        <v>0</v>
      </c>
      <c r="K54" s="13">
        <v>0</v>
      </c>
    </row>
    <row r="55" spans="1:11" ht="12.75">
      <c r="A55" s="189" t="s">
        <v>10</v>
      </c>
      <c r="B55" s="190"/>
      <c r="C55" s="190"/>
      <c r="D55" s="190"/>
      <c r="E55" s="190"/>
      <c r="F55" s="190"/>
      <c r="G55" s="190"/>
      <c r="H55" s="191"/>
      <c r="I55" s="4">
        <v>48</v>
      </c>
      <c r="J55" s="13">
        <v>120250999</v>
      </c>
      <c r="K55" s="13">
        <v>99861254</v>
      </c>
    </row>
    <row r="56" spans="1:11" ht="12.75">
      <c r="A56" s="189" t="s">
        <v>11</v>
      </c>
      <c r="B56" s="190"/>
      <c r="C56" s="190"/>
      <c r="D56" s="190"/>
      <c r="E56" s="190"/>
      <c r="F56" s="190"/>
      <c r="G56" s="190"/>
      <c r="H56" s="191"/>
      <c r="I56" s="4">
        <v>49</v>
      </c>
      <c r="J56" s="13">
        <f>7153089+7054036</f>
        <v>14207125</v>
      </c>
      <c r="K56" s="13">
        <v>22065761</v>
      </c>
    </row>
    <row r="57" spans="1:11" ht="12.75">
      <c r="A57" s="189" t="s">
        <v>105</v>
      </c>
      <c r="B57" s="190"/>
      <c r="C57" s="190"/>
      <c r="D57" s="190"/>
      <c r="E57" s="190"/>
      <c r="F57" s="190"/>
      <c r="G57" s="190"/>
      <c r="H57" s="191"/>
      <c r="I57" s="4">
        <v>50</v>
      </c>
      <c r="J57" s="12">
        <f>SUM(J58:J64)</f>
        <v>235929</v>
      </c>
      <c r="K57" s="12">
        <f>SUM(K58:K64)</f>
        <v>138178</v>
      </c>
    </row>
    <row r="58" spans="1:11" ht="12.75">
      <c r="A58" s="189" t="s">
        <v>78</v>
      </c>
      <c r="B58" s="190"/>
      <c r="C58" s="190"/>
      <c r="D58" s="190"/>
      <c r="E58" s="190"/>
      <c r="F58" s="190"/>
      <c r="G58" s="190"/>
      <c r="H58" s="191"/>
      <c r="I58" s="4">
        <v>51</v>
      </c>
      <c r="J58" s="13">
        <v>0</v>
      </c>
      <c r="K58" s="13">
        <v>0</v>
      </c>
    </row>
    <row r="59" spans="1:11" ht="12.75">
      <c r="A59" s="189" t="s">
        <v>79</v>
      </c>
      <c r="B59" s="190"/>
      <c r="C59" s="190"/>
      <c r="D59" s="190"/>
      <c r="E59" s="190"/>
      <c r="F59" s="190"/>
      <c r="G59" s="190"/>
      <c r="H59" s="191"/>
      <c r="I59" s="4">
        <v>52</v>
      </c>
      <c r="J59" s="13">
        <v>0</v>
      </c>
      <c r="K59" s="13">
        <v>0</v>
      </c>
    </row>
    <row r="60" spans="1:11" ht="12.75">
      <c r="A60" s="189" t="s">
        <v>250</v>
      </c>
      <c r="B60" s="190"/>
      <c r="C60" s="190"/>
      <c r="D60" s="190"/>
      <c r="E60" s="190"/>
      <c r="F60" s="190"/>
      <c r="G60" s="190"/>
      <c r="H60" s="191"/>
      <c r="I60" s="4">
        <v>53</v>
      </c>
      <c r="J60" s="13">
        <v>10327</v>
      </c>
      <c r="K60" s="13">
        <v>10274</v>
      </c>
    </row>
    <row r="61" spans="1:11" ht="12.75">
      <c r="A61" s="189" t="s">
        <v>85</v>
      </c>
      <c r="B61" s="190"/>
      <c r="C61" s="190"/>
      <c r="D61" s="190"/>
      <c r="E61" s="190"/>
      <c r="F61" s="190"/>
      <c r="G61" s="190"/>
      <c r="H61" s="191"/>
      <c r="I61" s="4">
        <v>54</v>
      </c>
      <c r="J61" s="13">
        <v>0</v>
      </c>
      <c r="K61" s="13">
        <v>0</v>
      </c>
    </row>
    <row r="62" spans="1:11" ht="12.75">
      <c r="A62" s="189" t="s">
        <v>86</v>
      </c>
      <c r="B62" s="190"/>
      <c r="C62" s="190"/>
      <c r="D62" s="190"/>
      <c r="E62" s="190"/>
      <c r="F62" s="190"/>
      <c r="G62" s="190"/>
      <c r="H62" s="191"/>
      <c r="I62" s="4">
        <v>55</v>
      </c>
      <c r="J62" s="13">
        <v>14000</v>
      </c>
      <c r="K62" s="13">
        <v>14000</v>
      </c>
    </row>
    <row r="63" spans="1:11" ht="12.75">
      <c r="A63" s="189" t="s">
        <v>87</v>
      </c>
      <c r="B63" s="190"/>
      <c r="C63" s="190"/>
      <c r="D63" s="190"/>
      <c r="E63" s="190"/>
      <c r="F63" s="190"/>
      <c r="G63" s="190"/>
      <c r="H63" s="191"/>
      <c r="I63" s="4">
        <v>56</v>
      </c>
      <c r="J63" s="13">
        <f>7265638-7054036</f>
        <v>211602</v>
      </c>
      <c r="K63" s="13">
        <v>113904</v>
      </c>
    </row>
    <row r="64" spans="1:11" ht="12.75">
      <c r="A64" s="189" t="s">
        <v>46</v>
      </c>
      <c r="B64" s="190"/>
      <c r="C64" s="190"/>
      <c r="D64" s="190"/>
      <c r="E64" s="190"/>
      <c r="F64" s="190"/>
      <c r="G64" s="190"/>
      <c r="H64" s="191"/>
      <c r="I64" s="4">
        <v>57</v>
      </c>
      <c r="J64" s="13">
        <v>0</v>
      </c>
      <c r="K64" s="13">
        <v>0</v>
      </c>
    </row>
    <row r="65" spans="1:11" ht="12.75">
      <c r="A65" s="189" t="s">
        <v>215</v>
      </c>
      <c r="B65" s="190"/>
      <c r="C65" s="190"/>
      <c r="D65" s="190"/>
      <c r="E65" s="190"/>
      <c r="F65" s="190"/>
      <c r="G65" s="190"/>
      <c r="H65" s="191"/>
      <c r="I65" s="4">
        <v>58</v>
      </c>
      <c r="J65" s="13">
        <v>19266222</v>
      </c>
      <c r="K65" s="13">
        <v>47265895</v>
      </c>
    </row>
    <row r="66" spans="1:11" ht="12.75">
      <c r="A66" s="186" t="s">
        <v>58</v>
      </c>
      <c r="B66" s="187"/>
      <c r="C66" s="187"/>
      <c r="D66" s="187"/>
      <c r="E66" s="187"/>
      <c r="F66" s="187"/>
      <c r="G66" s="187"/>
      <c r="H66" s="188"/>
      <c r="I66" s="4">
        <v>59</v>
      </c>
      <c r="J66" s="13">
        <v>737463</v>
      </c>
      <c r="K66" s="13">
        <v>8946200</v>
      </c>
    </row>
    <row r="67" spans="1:11" ht="12.75">
      <c r="A67" s="186" t="s">
        <v>249</v>
      </c>
      <c r="B67" s="187"/>
      <c r="C67" s="187"/>
      <c r="D67" s="187"/>
      <c r="E67" s="187"/>
      <c r="F67" s="187"/>
      <c r="G67" s="187"/>
      <c r="H67" s="188"/>
      <c r="I67" s="4">
        <v>60</v>
      </c>
      <c r="J67" s="12">
        <f>J8+J9+J41+J66</f>
        <v>1064732990</v>
      </c>
      <c r="K67" s="12">
        <f>K8+K9+K41+K66</f>
        <v>1119205263</v>
      </c>
    </row>
    <row r="68" spans="1:11" ht="12.75">
      <c r="A68" s="209" t="s">
        <v>93</v>
      </c>
      <c r="B68" s="210"/>
      <c r="C68" s="210"/>
      <c r="D68" s="210"/>
      <c r="E68" s="210"/>
      <c r="F68" s="210"/>
      <c r="G68" s="210"/>
      <c r="H68" s="211"/>
      <c r="I68" s="7">
        <v>61</v>
      </c>
      <c r="J68" s="14">
        <v>112759</v>
      </c>
      <c r="K68" s="14">
        <v>112759</v>
      </c>
    </row>
    <row r="69" spans="1:11" ht="12.75">
      <c r="A69" s="212" t="s">
        <v>60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4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185"/>
      <c r="I70" s="6">
        <v>62</v>
      </c>
      <c r="J70" s="19">
        <f>J71+J72+J73+J79+J80+J83+J86</f>
        <v>643127656</v>
      </c>
      <c r="K70" s="19">
        <f>K71+K72+K73+K79+K80+K83+K86</f>
        <v>583429048</v>
      </c>
    </row>
    <row r="71" spans="1:11" ht="12.75">
      <c r="A71" s="189" t="s">
        <v>147</v>
      </c>
      <c r="B71" s="190"/>
      <c r="C71" s="190"/>
      <c r="D71" s="190"/>
      <c r="E71" s="190"/>
      <c r="F71" s="190"/>
      <c r="G71" s="190"/>
      <c r="H71" s="191"/>
      <c r="I71" s="4">
        <v>63</v>
      </c>
      <c r="J71" s="13">
        <v>589202640</v>
      </c>
      <c r="K71" s="13">
        <v>589202640</v>
      </c>
    </row>
    <row r="72" spans="1:11" ht="12.75">
      <c r="A72" s="189" t="s">
        <v>148</v>
      </c>
      <c r="B72" s="190"/>
      <c r="C72" s="190"/>
      <c r="D72" s="190"/>
      <c r="E72" s="190"/>
      <c r="F72" s="190"/>
      <c r="G72" s="190"/>
      <c r="H72" s="191"/>
      <c r="I72" s="4">
        <v>64</v>
      </c>
      <c r="J72" s="13">
        <v>0</v>
      </c>
      <c r="K72" s="13">
        <v>0</v>
      </c>
    </row>
    <row r="73" spans="1:11" ht="12.75">
      <c r="A73" s="189" t="s">
        <v>149</v>
      </c>
      <c r="B73" s="190"/>
      <c r="C73" s="190"/>
      <c r="D73" s="190"/>
      <c r="E73" s="190"/>
      <c r="F73" s="190"/>
      <c r="G73" s="190"/>
      <c r="H73" s="191"/>
      <c r="I73" s="4">
        <v>65</v>
      </c>
      <c r="J73" s="12">
        <f>J74+J75-J76+J77+J78</f>
        <v>149083799</v>
      </c>
      <c r="K73" s="12">
        <f>K74+K75-K76+K77+K78</f>
        <v>133425486</v>
      </c>
    </row>
    <row r="74" spans="1:11" ht="12.75">
      <c r="A74" s="189" t="s">
        <v>150</v>
      </c>
      <c r="B74" s="190"/>
      <c r="C74" s="190"/>
      <c r="D74" s="190"/>
      <c r="E74" s="190"/>
      <c r="F74" s="190"/>
      <c r="G74" s="190"/>
      <c r="H74" s="191"/>
      <c r="I74" s="4">
        <v>66</v>
      </c>
      <c r="J74" s="13">
        <v>0</v>
      </c>
      <c r="K74" s="13">
        <v>0</v>
      </c>
    </row>
    <row r="75" spans="1:11" ht="12.75">
      <c r="A75" s="189" t="s">
        <v>151</v>
      </c>
      <c r="B75" s="190"/>
      <c r="C75" s="190"/>
      <c r="D75" s="190"/>
      <c r="E75" s="190"/>
      <c r="F75" s="190"/>
      <c r="G75" s="190"/>
      <c r="H75" s="191"/>
      <c r="I75" s="4">
        <v>67</v>
      </c>
      <c r="J75" s="13">
        <v>2423490</v>
      </c>
      <c r="K75" s="13">
        <v>2423490</v>
      </c>
    </row>
    <row r="76" spans="1:11" ht="12.75">
      <c r="A76" s="189" t="s">
        <v>139</v>
      </c>
      <c r="B76" s="190"/>
      <c r="C76" s="190"/>
      <c r="D76" s="190"/>
      <c r="E76" s="190"/>
      <c r="F76" s="190"/>
      <c r="G76" s="190"/>
      <c r="H76" s="191"/>
      <c r="I76" s="4">
        <v>68</v>
      </c>
      <c r="J76" s="13">
        <v>2423490</v>
      </c>
      <c r="K76" s="13">
        <v>2423490</v>
      </c>
    </row>
    <row r="77" spans="1:11" ht="12.75">
      <c r="A77" s="189" t="s">
        <v>140</v>
      </c>
      <c r="B77" s="190"/>
      <c r="C77" s="190"/>
      <c r="D77" s="190"/>
      <c r="E77" s="190"/>
      <c r="F77" s="190"/>
      <c r="G77" s="190"/>
      <c r="H77" s="191"/>
      <c r="I77" s="4">
        <v>69</v>
      </c>
      <c r="J77" s="13">
        <v>0</v>
      </c>
      <c r="K77" s="13">
        <v>0</v>
      </c>
    </row>
    <row r="78" spans="1:11" ht="12.75">
      <c r="A78" s="189" t="s">
        <v>141</v>
      </c>
      <c r="B78" s="190"/>
      <c r="C78" s="190"/>
      <c r="D78" s="190"/>
      <c r="E78" s="190"/>
      <c r="F78" s="190"/>
      <c r="G78" s="190"/>
      <c r="H78" s="191"/>
      <c r="I78" s="4">
        <v>70</v>
      </c>
      <c r="J78" s="13">
        <v>149083799</v>
      </c>
      <c r="K78" s="13">
        <v>133425486</v>
      </c>
    </row>
    <row r="79" spans="1:11" ht="12.75">
      <c r="A79" s="189" t="s">
        <v>142</v>
      </c>
      <c r="B79" s="190"/>
      <c r="C79" s="190"/>
      <c r="D79" s="190"/>
      <c r="E79" s="190"/>
      <c r="F79" s="190"/>
      <c r="G79" s="190"/>
      <c r="H79" s="191"/>
      <c r="I79" s="4">
        <v>71</v>
      </c>
      <c r="J79" s="13">
        <v>0</v>
      </c>
      <c r="K79" s="13">
        <v>0</v>
      </c>
    </row>
    <row r="80" spans="1:11" ht="12.75">
      <c r="A80" s="189" t="s">
        <v>246</v>
      </c>
      <c r="B80" s="190"/>
      <c r="C80" s="190"/>
      <c r="D80" s="190"/>
      <c r="E80" s="190"/>
      <c r="F80" s="190"/>
      <c r="G80" s="190"/>
      <c r="H80" s="191"/>
      <c r="I80" s="4">
        <v>72</v>
      </c>
      <c r="J80" s="12">
        <f>J81-J82</f>
        <v>-55386936</v>
      </c>
      <c r="K80" s="12">
        <f>K81-K82</f>
        <v>-95158783</v>
      </c>
    </row>
    <row r="81" spans="1:11" ht="12.75">
      <c r="A81" s="215" t="s">
        <v>175</v>
      </c>
      <c r="B81" s="216"/>
      <c r="C81" s="216"/>
      <c r="D81" s="216"/>
      <c r="E81" s="216"/>
      <c r="F81" s="216"/>
      <c r="G81" s="216"/>
      <c r="H81" s="217"/>
      <c r="I81" s="4">
        <v>73</v>
      </c>
      <c r="J81" s="13">
        <v>0</v>
      </c>
      <c r="K81" s="13">
        <v>0</v>
      </c>
    </row>
    <row r="82" spans="1:11" ht="12.75">
      <c r="A82" s="215" t="s">
        <v>176</v>
      </c>
      <c r="B82" s="216"/>
      <c r="C82" s="216"/>
      <c r="D82" s="216"/>
      <c r="E82" s="216"/>
      <c r="F82" s="216"/>
      <c r="G82" s="216"/>
      <c r="H82" s="217"/>
      <c r="I82" s="4">
        <v>74</v>
      </c>
      <c r="J82" s="13">
        <v>55386936</v>
      </c>
      <c r="K82" s="13">
        <v>95158783</v>
      </c>
    </row>
    <row r="83" spans="1:11" ht="12.75">
      <c r="A83" s="189" t="s">
        <v>247</v>
      </c>
      <c r="B83" s="190"/>
      <c r="C83" s="190"/>
      <c r="D83" s="190"/>
      <c r="E83" s="190"/>
      <c r="F83" s="190"/>
      <c r="G83" s="190"/>
      <c r="H83" s="191"/>
      <c r="I83" s="4">
        <v>75</v>
      </c>
      <c r="J83" s="12">
        <f>J84-J85</f>
        <v>-39771847</v>
      </c>
      <c r="K83" s="12">
        <f>K84-K85</f>
        <v>-44040295</v>
      </c>
    </row>
    <row r="84" spans="1:11" ht="12.75">
      <c r="A84" s="215" t="s">
        <v>177</v>
      </c>
      <c r="B84" s="216"/>
      <c r="C84" s="216"/>
      <c r="D84" s="216"/>
      <c r="E84" s="216"/>
      <c r="F84" s="216"/>
      <c r="G84" s="216"/>
      <c r="H84" s="217"/>
      <c r="I84" s="4">
        <v>76</v>
      </c>
      <c r="J84" s="13">
        <v>0</v>
      </c>
      <c r="K84" s="13">
        <v>0</v>
      </c>
    </row>
    <row r="85" spans="1:11" ht="12.75">
      <c r="A85" s="215" t="s">
        <v>178</v>
      </c>
      <c r="B85" s="216"/>
      <c r="C85" s="216"/>
      <c r="D85" s="216"/>
      <c r="E85" s="216"/>
      <c r="F85" s="216"/>
      <c r="G85" s="216"/>
      <c r="H85" s="217"/>
      <c r="I85" s="4">
        <v>77</v>
      </c>
      <c r="J85" s="13">
        <v>39771847</v>
      </c>
      <c r="K85" s="13">
        <v>44040295</v>
      </c>
    </row>
    <row r="86" spans="1:11" ht="12.75">
      <c r="A86" s="189" t="s">
        <v>179</v>
      </c>
      <c r="B86" s="190"/>
      <c r="C86" s="190"/>
      <c r="D86" s="190"/>
      <c r="E86" s="190"/>
      <c r="F86" s="190"/>
      <c r="G86" s="190"/>
      <c r="H86" s="191"/>
      <c r="I86" s="4">
        <v>78</v>
      </c>
      <c r="J86" s="13">
        <v>0</v>
      </c>
      <c r="K86" s="13">
        <v>0</v>
      </c>
    </row>
    <row r="87" spans="1:11" ht="12.75">
      <c r="A87" s="186" t="s">
        <v>19</v>
      </c>
      <c r="B87" s="187"/>
      <c r="C87" s="187"/>
      <c r="D87" s="187"/>
      <c r="E87" s="187"/>
      <c r="F87" s="187"/>
      <c r="G87" s="187"/>
      <c r="H87" s="188"/>
      <c r="I87" s="4">
        <v>79</v>
      </c>
      <c r="J87" s="12">
        <f>SUM(J88:J90)</f>
        <v>13465383</v>
      </c>
      <c r="K87" s="12">
        <f>SUM(K88:K90)</f>
        <v>13032918</v>
      </c>
    </row>
    <row r="88" spans="1:11" ht="12.75">
      <c r="A88" s="189" t="s">
        <v>135</v>
      </c>
      <c r="B88" s="190"/>
      <c r="C88" s="190"/>
      <c r="D88" s="190"/>
      <c r="E88" s="190"/>
      <c r="F88" s="190"/>
      <c r="G88" s="190"/>
      <c r="H88" s="191"/>
      <c r="I88" s="4">
        <v>80</v>
      </c>
      <c r="J88" s="13">
        <v>240132</v>
      </c>
      <c r="K88" s="13">
        <v>218258</v>
      </c>
    </row>
    <row r="89" spans="1:11" ht="12.75">
      <c r="A89" s="189" t="s">
        <v>136</v>
      </c>
      <c r="B89" s="190"/>
      <c r="C89" s="190"/>
      <c r="D89" s="190"/>
      <c r="E89" s="190"/>
      <c r="F89" s="190"/>
      <c r="G89" s="190"/>
      <c r="H89" s="191"/>
      <c r="I89" s="4">
        <v>81</v>
      </c>
      <c r="J89" s="13">
        <v>0</v>
      </c>
      <c r="K89" s="13">
        <v>0</v>
      </c>
    </row>
    <row r="90" spans="1:11" ht="12.75">
      <c r="A90" s="189" t="s">
        <v>137</v>
      </c>
      <c r="B90" s="190"/>
      <c r="C90" s="190"/>
      <c r="D90" s="190"/>
      <c r="E90" s="190"/>
      <c r="F90" s="190"/>
      <c r="G90" s="190"/>
      <c r="H90" s="191"/>
      <c r="I90" s="4">
        <v>82</v>
      </c>
      <c r="J90" s="13">
        <v>13225251</v>
      </c>
      <c r="K90" s="13">
        <v>12814660</v>
      </c>
    </row>
    <row r="91" spans="1:11" ht="12.75">
      <c r="A91" s="186" t="s">
        <v>20</v>
      </c>
      <c r="B91" s="187"/>
      <c r="C91" s="187"/>
      <c r="D91" s="187"/>
      <c r="E91" s="187"/>
      <c r="F91" s="187"/>
      <c r="G91" s="187"/>
      <c r="H91" s="188"/>
      <c r="I91" s="4">
        <v>83</v>
      </c>
      <c r="J91" s="12">
        <f>SUM(J92:J100)</f>
        <v>215970210</v>
      </c>
      <c r="K91" s="12">
        <f>SUM(K92:K100)</f>
        <v>336699718</v>
      </c>
    </row>
    <row r="92" spans="1:11" ht="12.75">
      <c r="A92" s="189" t="s">
        <v>138</v>
      </c>
      <c r="B92" s="190"/>
      <c r="C92" s="190"/>
      <c r="D92" s="190"/>
      <c r="E92" s="190"/>
      <c r="F92" s="190"/>
      <c r="G92" s="190"/>
      <c r="H92" s="191"/>
      <c r="I92" s="4">
        <v>84</v>
      </c>
      <c r="J92" s="13">
        <v>0</v>
      </c>
      <c r="K92" s="13">
        <v>0</v>
      </c>
    </row>
    <row r="93" spans="1:11" ht="12.75">
      <c r="A93" s="189" t="s">
        <v>251</v>
      </c>
      <c r="B93" s="190"/>
      <c r="C93" s="190"/>
      <c r="D93" s="190"/>
      <c r="E93" s="190"/>
      <c r="F93" s="190"/>
      <c r="G93" s="190"/>
      <c r="H93" s="191"/>
      <c r="I93" s="4">
        <v>85</v>
      </c>
      <c r="J93" s="13">
        <v>135933</v>
      </c>
      <c r="K93" s="13">
        <v>68016</v>
      </c>
    </row>
    <row r="94" spans="1:11" ht="12.75">
      <c r="A94" s="189" t="s">
        <v>0</v>
      </c>
      <c r="B94" s="190"/>
      <c r="C94" s="190"/>
      <c r="D94" s="190"/>
      <c r="E94" s="190"/>
      <c r="F94" s="190"/>
      <c r="G94" s="190"/>
      <c r="H94" s="191"/>
      <c r="I94" s="4">
        <v>86</v>
      </c>
      <c r="J94" s="13">
        <v>215834277</v>
      </c>
      <c r="K94" s="13">
        <v>336631702</v>
      </c>
    </row>
    <row r="95" spans="1:11" ht="12.75">
      <c r="A95" s="189" t="s">
        <v>252</v>
      </c>
      <c r="B95" s="190"/>
      <c r="C95" s="190"/>
      <c r="D95" s="190"/>
      <c r="E95" s="190"/>
      <c r="F95" s="190"/>
      <c r="G95" s="190"/>
      <c r="H95" s="191"/>
      <c r="I95" s="4">
        <v>87</v>
      </c>
      <c r="J95" s="13">
        <v>0</v>
      </c>
      <c r="K95" s="13">
        <v>0</v>
      </c>
    </row>
    <row r="96" spans="1:11" ht="12.75">
      <c r="A96" s="189" t="s">
        <v>253</v>
      </c>
      <c r="B96" s="190"/>
      <c r="C96" s="190"/>
      <c r="D96" s="190"/>
      <c r="E96" s="190"/>
      <c r="F96" s="190"/>
      <c r="G96" s="190"/>
      <c r="H96" s="191"/>
      <c r="I96" s="4">
        <v>88</v>
      </c>
      <c r="J96" s="13">
        <v>0</v>
      </c>
      <c r="K96" s="13">
        <v>0</v>
      </c>
    </row>
    <row r="97" spans="1:11" ht="12.75">
      <c r="A97" s="189" t="s">
        <v>254</v>
      </c>
      <c r="B97" s="190"/>
      <c r="C97" s="190"/>
      <c r="D97" s="190"/>
      <c r="E97" s="190"/>
      <c r="F97" s="190"/>
      <c r="G97" s="190"/>
      <c r="H97" s="191"/>
      <c r="I97" s="4">
        <v>89</v>
      </c>
      <c r="J97" s="13">
        <v>0</v>
      </c>
      <c r="K97" s="13">
        <v>0</v>
      </c>
    </row>
    <row r="98" spans="1:11" ht="12.75">
      <c r="A98" s="189" t="s">
        <v>96</v>
      </c>
      <c r="B98" s="190"/>
      <c r="C98" s="190"/>
      <c r="D98" s="190"/>
      <c r="E98" s="190"/>
      <c r="F98" s="190"/>
      <c r="G98" s="190"/>
      <c r="H98" s="191"/>
      <c r="I98" s="4">
        <v>90</v>
      </c>
      <c r="J98" s="13">
        <v>0</v>
      </c>
      <c r="K98" s="13">
        <v>0</v>
      </c>
    </row>
    <row r="99" spans="1:11" ht="12.75">
      <c r="A99" s="189" t="s">
        <v>94</v>
      </c>
      <c r="B99" s="190"/>
      <c r="C99" s="190"/>
      <c r="D99" s="190"/>
      <c r="E99" s="190"/>
      <c r="F99" s="190"/>
      <c r="G99" s="190"/>
      <c r="H99" s="191"/>
      <c r="I99" s="4">
        <v>91</v>
      </c>
      <c r="J99" s="13">
        <v>0</v>
      </c>
      <c r="K99" s="13">
        <v>0</v>
      </c>
    </row>
    <row r="100" spans="1:11" ht="12.75">
      <c r="A100" s="189" t="s">
        <v>95</v>
      </c>
      <c r="B100" s="190"/>
      <c r="C100" s="190"/>
      <c r="D100" s="190"/>
      <c r="E100" s="190"/>
      <c r="F100" s="190"/>
      <c r="G100" s="190"/>
      <c r="H100" s="191"/>
      <c r="I100" s="4">
        <v>92</v>
      </c>
      <c r="J100" s="13">
        <v>0</v>
      </c>
      <c r="K100" s="13">
        <v>0</v>
      </c>
    </row>
    <row r="101" spans="1:11" ht="12.75">
      <c r="A101" s="186" t="s">
        <v>21</v>
      </c>
      <c r="B101" s="187"/>
      <c r="C101" s="187"/>
      <c r="D101" s="187"/>
      <c r="E101" s="187"/>
      <c r="F101" s="187"/>
      <c r="G101" s="187"/>
      <c r="H101" s="188"/>
      <c r="I101" s="4">
        <v>93</v>
      </c>
      <c r="J101" s="12">
        <f>SUM(J102:J113)</f>
        <v>189243440</v>
      </c>
      <c r="K101" s="12">
        <f>SUM(K102:K113)</f>
        <v>181180376</v>
      </c>
    </row>
    <row r="102" spans="1:11" ht="12.75">
      <c r="A102" s="189" t="s">
        <v>138</v>
      </c>
      <c r="B102" s="190"/>
      <c r="C102" s="190"/>
      <c r="D102" s="190"/>
      <c r="E102" s="190"/>
      <c r="F102" s="190"/>
      <c r="G102" s="190"/>
      <c r="H102" s="191"/>
      <c r="I102" s="4">
        <v>94</v>
      </c>
      <c r="J102" s="13">
        <v>0</v>
      </c>
      <c r="K102" s="13">
        <v>0</v>
      </c>
    </row>
    <row r="103" spans="1:11" ht="12.75">
      <c r="A103" s="189" t="s">
        <v>251</v>
      </c>
      <c r="B103" s="190"/>
      <c r="C103" s="190"/>
      <c r="D103" s="190"/>
      <c r="E103" s="190"/>
      <c r="F103" s="190"/>
      <c r="G103" s="190"/>
      <c r="H103" s="191"/>
      <c r="I103" s="4">
        <v>95</v>
      </c>
      <c r="J103" s="13">
        <v>65424</v>
      </c>
      <c r="K103" s="13">
        <v>4069575</v>
      </c>
    </row>
    <row r="104" spans="1:11" ht="12.75">
      <c r="A104" s="189" t="s">
        <v>0</v>
      </c>
      <c r="B104" s="190"/>
      <c r="C104" s="190"/>
      <c r="D104" s="190"/>
      <c r="E104" s="190"/>
      <c r="F104" s="190"/>
      <c r="G104" s="190"/>
      <c r="H104" s="191"/>
      <c r="I104" s="4">
        <v>96</v>
      </c>
      <c r="J104" s="13">
        <v>43050671</v>
      </c>
      <c r="K104" s="13">
        <v>43415631</v>
      </c>
    </row>
    <row r="105" spans="1:11" ht="12.75">
      <c r="A105" s="189" t="s">
        <v>252</v>
      </c>
      <c r="B105" s="190"/>
      <c r="C105" s="190"/>
      <c r="D105" s="190"/>
      <c r="E105" s="190"/>
      <c r="F105" s="190"/>
      <c r="G105" s="190"/>
      <c r="H105" s="191"/>
      <c r="I105" s="4">
        <v>97</v>
      </c>
      <c r="J105" s="13">
        <v>3749</v>
      </c>
      <c r="K105" s="13">
        <v>362163</v>
      </c>
    </row>
    <row r="106" spans="1:11" ht="12.75">
      <c r="A106" s="189" t="s">
        <v>253</v>
      </c>
      <c r="B106" s="190"/>
      <c r="C106" s="190"/>
      <c r="D106" s="190"/>
      <c r="E106" s="190"/>
      <c r="F106" s="190"/>
      <c r="G106" s="190"/>
      <c r="H106" s="191"/>
      <c r="I106" s="4">
        <v>98</v>
      </c>
      <c r="J106" s="13">
        <v>123170332</v>
      </c>
      <c r="K106" s="13">
        <v>125553672</v>
      </c>
    </row>
    <row r="107" spans="1:11" ht="12.75">
      <c r="A107" s="189" t="s">
        <v>254</v>
      </c>
      <c r="B107" s="190"/>
      <c r="C107" s="190"/>
      <c r="D107" s="190"/>
      <c r="E107" s="190"/>
      <c r="F107" s="190"/>
      <c r="G107" s="190"/>
      <c r="H107" s="191"/>
      <c r="I107" s="4">
        <v>99</v>
      </c>
      <c r="J107" s="13">
        <v>0</v>
      </c>
      <c r="K107" s="13">
        <v>0</v>
      </c>
    </row>
    <row r="108" spans="1:11" ht="12.75">
      <c r="A108" s="189" t="s">
        <v>96</v>
      </c>
      <c r="B108" s="190"/>
      <c r="C108" s="190"/>
      <c r="D108" s="190"/>
      <c r="E108" s="190"/>
      <c r="F108" s="190"/>
      <c r="G108" s="190"/>
      <c r="H108" s="191"/>
      <c r="I108" s="4">
        <v>100</v>
      </c>
      <c r="J108" s="13">
        <v>0</v>
      </c>
      <c r="K108" s="13">
        <v>0</v>
      </c>
    </row>
    <row r="109" spans="1:11" ht="12.75">
      <c r="A109" s="189" t="s">
        <v>97</v>
      </c>
      <c r="B109" s="190"/>
      <c r="C109" s="190"/>
      <c r="D109" s="190"/>
      <c r="E109" s="190"/>
      <c r="F109" s="190"/>
      <c r="G109" s="190"/>
      <c r="H109" s="191"/>
      <c r="I109" s="4">
        <v>101</v>
      </c>
      <c r="J109" s="13">
        <v>4164516</v>
      </c>
      <c r="K109" s="13">
        <v>4730767</v>
      </c>
    </row>
    <row r="110" spans="1:11" ht="12.75">
      <c r="A110" s="189" t="s">
        <v>98</v>
      </c>
      <c r="B110" s="190"/>
      <c r="C110" s="190"/>
      <c r="D110" s="190"/>
      <c r="E110" s="190"/>
      <c r="F110" s="190"/>
      <c r="G110" s="190"/>
      <c r="H110" s="191"/>
      <c r="I110" s="4">
        <v>102</v>
      </c>
      <c r="J110" s="13">
        <v>463097</v>
      </c>
      <c r="K110" s="13">
        <v>500416</v>
      </c>
    </row>
    <row r="111" spans="1:11" ht="12.75">
      <c r="A111" s="189" t="s">
        <v>101</v>
      </c>
      <c r="B111" s="190"/>
      <c r="C111" s="190"/>
      <c r="D111" s="190"/>
      <c r="E111" s="190"/>
      <c r="F111" s="190"/>
      <c r="G111" s="190"/>
      <c r="H111" s="191"/>
      <c r="I111" s="4">
        <v>103</v>
      </c>
      <c r="J111" s="13">
        <v>0</v>
      </c>
      <c r="K111" s="13">
        <v>0</v>
      </c>
    </row>
    <row r="112" spans="1:11" ht="12.75">
      <c r="A112" s="189" t="s">
        <v>99</v>
      </c>
      <c r="B112" s="190"/>
      <c r="C112" s="190"/>
      <c r="D112" s="190"/>
      <c r="E112" s="190"/>
      <c r="F112" s="190"/>
      <c r="G112" s="190"/>
      <c r="H112" s="191"/>
      <c r="I112" s="4">
        <v>104</v>
      </c>
      <c r="J112" s="13">
        <v>0</v>
      </c>
      <c r="K112" s="13">
        <v>0</v>
      </c>
    </row>
    <row r="113" spans="1:11" ht="12.75">
      <c r="A113" s="189" t="s">
        <v>100</v>
      </c>
      <c r="B113" s="190"/>
      <c r="C113" s="190"/>
      <c r="D113" s="190"/>
      <c r="E113" s="190"/>
      <c r="F113" s="190"/>
      <c r="G113" s="190"/>
      <c r="H113" s="191"/>
      <c r="I113" s="4">
        <v>105</v>
      </c>
      <c r="J113" s="13">
        <v>18325651</v>
      </c>
      <c r="K113" s="13">
        <v>2548152</v>
      </c>
    </row>
    <row r="114" spans="1:11" ht="12.75">
      <c r="A114" s="186" t="s">
        <v>1</v>
      </c>
      <c r="B114" s="187"/>
      <c r="C114" s="187"/>
      <c r="D114" s="187"/>
      <c r="E114" s="187"/>
      <c r="F114" s="187"/>
      <c r="G114" s="187"/>
      <c r="H114" s="188"/>
      <c r="I114" s="4">
        <v>106</v>
      </c>
      <c r="J114" s="13">
        <v>2926301</v>
      </c>
      <c r="K114" s="13">
        <v>4863203</v>
      </c>
    </row>
    <row r="115" spans="1:11" ht="12.75">
      <c r="A115" s="186" t="s">
        <v>25</v>
      </c>
      <c r="B115" s="187"/>
      <c r="C115" s="187"/>
      <c r="D115" s="187"/>
      <c r="E115" s="187"/>
      <c r="F115" s="187"/>
      <c r="G115" s="187"/>
      <c r="H115" s="188"/>
      <c r="I115" s="4">
        <v>107</v>
      </c>
      <c r="J115" s="12">
        <f>J70+J87+J91+J101+J114</f>
        <v>1064732990</v>
      </c>
      <c r="K115" s="12">
        <f>K70+K87+K91+K101+K114</f>
        <v>1119205263</v>
      </c>
    </row>
    <row r="116" spans="1:11" ht="12.75">
      <c r="A116" s="220" t="s">
        <v>59</v>
      </c>
      <c r="B116" s="221"/>
      <c r="C116" s="221"/>
      <c r="D116" s="221"/>
      <c r="E116" s="221"/>
      <c r="F116" s="221"/>
      <c r="G116" s="221"/>
      <c r="H116" s="222"/>
      <c r="I116" s="5">
        <v>108</v>
      </c>
      <c r="J116" s="14">
        <v>112759</v>
      </c>
      <c r="K116" s="14">
        <v>112759</v>
      </c>
    </row>
    <row r="117" spans="1:11" ht="12.75">
      <c r="A117" s="212" t="s">
        <v>289</v>
      </c>
      <c r="B117" s="223"/>
      <c r="C117" s="223"/>
      <c r="D117" s="223"/>
      <c r="E117" s="223"/>
      <c r="F117" s="223"/>
      <c r="G117" s="223"/>
      <c r="H117" s="223"/>
      <c r="I117" s="224"/>
      <c r="J117" s="224"/>
      <c r="K117" s="225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226"/>
      <c r="J118" s="226"/>
      <c r="K118" s="227"/>
    </row>
    <row r="119" spans="1:11" ht="12.75">
      <c r="A119" s="189" t="s">
        <v>8</v>
      </c>
      <c r="B119" s="190"/>
      <c r="C119" s="190"/>
      <c r="D119" s="190"/>
      <c r="E119" s="190"/>
      <c r="F119" s="190"/>
      <c r="G119" s="190"/>
      <c r="H119" s="191"/>
      <c r="I119" s="4">
        <v>109</v>
      </c>
      <c r="J119" s="13">
        <v>643127656</v>
      </c>
      <c r="K119" s="13">
        <v>583429048</v>
      </c>
    </row>
    <row r="120" spans="1:11" ht="12.75">
      <c r="A120" s="228" t="s">
        <v>9</v>
      </c>
      <c r="B120" s="229"/>
      <c r="C120" s="229"/>
      <c r="D120" s="229"/>
      <c r="E120" s="229"/>
      <c r="F120" s="229"/>
      <c r="G120" s="229"/>
      <c r="H120" s="230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8" t="s">
        <v>102</v>
      </c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</row>
    <row r="123" spans="1:11" ht="12.75">
      <c r="A123" s="218"/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14:H114"/>
    <mergeCell ref="A115:H115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00:H100"/>
    <mergeCell ref="A101:H101"/>
    <mergeCell ref="A102:H102"/>
    <mergeCell ref="A103:H103"/>
    <mergeCell ref="A98:H98"/>
    <mergeCell ref="A99:H99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84:H84"/>
    <mergeCell ref="A85:H85"/>
    <mergeCell ref="A86:H86"/>
    <mergeCell ref="A87:H87"/>
    <mergeCell ref="A82:H82"/>
    <mergeCell ref="A83:H83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68:H68"/>
    <mergeCell ref="A69:K69"/>
    <mergeCell ref="A70:H70"/>
    <mergeCell ref="A71:H71"/>
    <mergeCell ref="A66:H66"/>
    <mergeCell ref="A67:H67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52:H52"/>
    <mergeCell ref="A53:H53"/>
    <mergeCell ref="A54:H54"/>
    <mergeCell ref="A55:H55"/>
    <mergeCell ref="A50:H50"/>
    <mergeCell ref="A51:H51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36:H36"/>
    <mergeCell ref="A37:H37"/>
    <mergeCell ref="A38:H38"/>
    <mergeCell ref="A39:H39"/>
    <mergeCell ref="A34:H34"/>
    <mergeCell ref="A35:H35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20:H20"/>
    <mergeCell ref="A21:H21"/>
    <mergeCell ref="A22:H22"/>
    <mergeCell ref="A23:H23"/>
    <mergeCell ref="A18:H18"/>
    <mergeCell ref="A19:H19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0:K85 J8:K68 J87:K116">
      <formula1>0</formula1>
    </dataValidation>
  </dataValidations>
  <printOptions horizontalCentered="1"/>
  <pageMargins left="0.7480314960629921" right="0.7480314960629921" top="0.5905511811023623" bottom="0.3937007874015748" header="0.5118110236220472" footer="0.5118110236220472"/>
  <pageSetup horizontalDpi="600" verticalDpi="600" orientation="portrait" paperSize="9" scale="88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A1" sqref="A1:J1"/>
    </sheetView>
  </sheetViews>
  <sheetFormatPr defaultColWidth="9.140625" defaultRowHeight="12.75"/>
  <cols>
    <col min="8" max="8" width="5.7109375" style="0" customWidth="1"/>
    <col min="10" max="10" width="10.7109375" style="0" customWidth="1"/>
    <col min="11" max="11" width="11.28125" style="0" customWidth="1"/>
    <col min="13" max="13" width="10.7109375" style="0" bestFit="1" customWidth="1"/>
  </cols>
  <sheetData>
    <row r="1" spans="1:11" ht="18.75" customHeight="1">
      <c r="A1" s="231" t="s">
        <v>160</v>
      </c>
      <c r="B1" s="232"/>
      <c r="C1" s="232"/>
      <c r="D1" s="232"/>
      <c r="E1" s="232"/>
      <c r="F1" s="232"/>
      <c r="G1" s="232"/>
      <c r="H1" s="232"/>
      <c r="I1" s="232"/>
      <c r="J1" s="232"/>
      <c r="K1" s="233"/>
    </row>
    <row r="2" spans="1:11" ht="12.75">
      <c r="A2" s="235" t="s">
        <v>349</v>
      </c>
      <c r="B2" s="236"/>
      <c r="C2" s="236"/>
      <c r="D2" s="236"/>
      <c r="E2" s="236"/>
      <c r="F2" s="236"/>
      <c r="G2" s="236"/>
      <c r="H2" s="236"/>
      <c r="I2" s="236"/>
      <c r="J2" s="236"/>
      <c r="K2" s="234"/>
    </row>
    <row r="3" spans="1:11" ht="12.75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3"/>
    </row>
    <row r="4" spans="1:11" ht="12.75">
      <c r="A4" s="237" t="s">
        <v>350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22.5" thickBot="1">
      <c r="A5" s="240" t="s">
        <v>61</v>
      </c>
      <c r="B5" s="240"/>
      <c r="C5" s="240"/>
      <c r="D5" s="240"/>
      <c r="E5" s="240"/>
      <c r="F5" s="240"/>
      <c r="G5" s="240"/>
      <c r="H5" s="240"/>
      <c r="I5" s="72" t="s">
        <v>290</v>
      </c>
      <c r="J5" s="74" t="s">
        <v>156</v>
      </c>
      <c r="K5" s="74" t="s">
        <v>157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76">
        <v>2</v>
      </c>
      <c r="J6" s="75">
        <v>3</v>
      </c>
      <c r="K6" s="75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185"/>
      <c r="I7" s="6">
        <v>111</v>
      </c>
      <c r="J7" s="19">
        <f>SUM(J8:J9)</f>
        <v>220906170</v>
      </c>
      <c r="K7" s="19">
        <f>SUM(K8:K9)</f>
        <v>214888610</v>
      </c>
    </row>
    <row r="8" spans="1:11" ht="12.75">
      <c r="A8" s="186" t="s">
        <v>158</v>
      </c>
      <c r="B8" s="187"/>
      <c r="C8" s="187"/>
      <c r="D8" s="187"/>
      <c r="E8" s="187"/>
      <c r="F8" s="187"/>
      <c r="G8" s="187"/>
      <c r="H8" s="188"/>
      <c r="I8" s="4">
        <v>112</v>
      </c>
      <c r="J8" s="13">
        <v>127322082</v>
      </c>
      <c r="K8" s="13">
        <v>135201456</v>
      </c>
    </row>
    <row r="9" spans="1:11" ht="12.75">
      <c r="A9" s="186" t="s">
        <v>106</v>
      </c>
      <c r="B9" s="187"/>
      <c r="C9" s="187"/>
      <c r="D9" s="187"/>
      <c r="E9" s="187"/>
      <c r="F9" s="187"/>
      <c r="G9" s="187"/>
      <c r="H9" s="188"/>
      <c r="I9" s="4">
        <v>113</v>
      </c>
      <c r="J9" s="13">
        <v>93584088</v>
      </c>
      <c r="K9" s="13">
        <v>79687154</v>
      </c>
    </row>
    <row r="10" spans="1:11" ht="12.75">
      <c r="A10" s="186" t="s">
        <v>12</v>
      </c>
      <c r="B10" s="187"/>
      <c r="C10" s="187"/>
      <c r="D10" s="187"/>
      <c r="E10" s="187"/>
      <c r="F10" s="187"/>
      <c r="G10" s="187"/>
      <c r="H10" s="188"/>
      <c r="I10" s="4">
        <v>114</v>
      </c>
      <c r="J10" s="12">
        <f>J11+J12+J16+J20+J21+J22+J25+J26</f>
        <v>253685414</v>
      </c>
      <c r="K10" s="12">
        <f>K11+K12+K16+K20+K21+K22+K25+K26</f>
        <v>248175505</v>
      </c>
    </row>
    <row r="11" spans="1:11" ht="12.75">
      <c r="A11" s="186" t="s">
        <v>107</v>
      </c>
      <c r="B11" s="187"/>
      <c r="C11" s="187"/>
      <c r="D11" s="187"/>
      <c r="E11" s="187"/>
      <c r="F11" s="187"/>
      <c r="G11" s="187"/>
      <c r="H11" s="188"/>
      <c r="I11" s="4">
        <v>115</v>
      </c>
      <c r="J11" s="13">
        <v>0</v>
      </c>
      <c r="K11" s="13">
        <v>0</v>
      </c>
    </row>
    <row r="12" spans="1:11" ht="12.75">
      <c r="A12" s="186" t="s">
        <v>22</v>
      </c>
      <c r="B12" s="187"/>
      <c r="C12" s="187"/>
      <c r="D12" s="187"/>
      <c r="E12" s="187"/>
      <c r="F12" s="187"/>
      <c r="G12" s="187"/>
      <c r="H12" s="188"/>
      <c r="I12" s="4">
        <v>116</v>
      </c>
      <c r="J12" s="12">
        <f>SUM(J13:J15)</f>
        <v>114387518</v>
      </c>
      <c r="K12" s="12">
        <f>SUM(K13:K15)</f>
        <v>105772460</v>
      </c>
    </row>
    <row r="13" spans="1:11" ht="12.75">
      <c r="A13" s="189" t="s">
        <v>152</v>
      </c>
      <c r="B13" s="190"/>
      <c r="C13" s="190"/>
      <c r="D13" s="190"/>
      <c r="E13" s="190"/>
      <c r="F13" s="190"/>
      <c r="G13" s="190"/>
      <c r="H13" s="191"/>
      <c r="I13" s="4">
        <v>117</v>
      </c>
      <c r="J13" s="13">
        <v>103853027</v>
      </c>
      <c r="K13" s="13">
        <v>96778281</v>
      </c>
    </row>
    <row r="14" spans="1:11" ht="12.75">
      <c r="A14" s="189" t="s">
        <v>153</v>
      </c>
      <c r="B14" s="190"/>
      <c r="C14" s="190"/>
      <c r="D14" s="190"/>
      <c r="E14" s="190"/>
      <c r="F14" s="190"/>
      <c r="G14" s="190"/>
      <c r="H14" s="191"/>
      <c r="I14" s="4">
        <v>118</v>
      </c>
      <c r="J14" s="13">
        <v>0</v>
      </c>
      <c r="K14" s="13">
        <v>0</v>
      </c>
    </row>
    <row r="15" spans="1:11" ht="12.75">
      <c r="A15" s="189" t="s">
        <v>63</v>
      </c>
      <c r="B15" s="190"/>
      <c r="C15" s="190"/>
      <c r="D15" s="190"/>
      <c r="E15" s="190"/>
      <c r="F15" s="190"/>
      <c r="G15" s="190"/>
      <c r="H15" s="191"/>
      <c r="I15" s="4">
        <v>119</v>
      </c>
      <c r="J15" s="13">
        <v>10534491</v>
      </c>
      <c r="K15" s="13">
        <v>8994179</v>
      </c>
    </row>
    <row r="16" spans="1:11" ht="12.75">
      <c r="A16" s="186" t="s">
        <v>23</v>
      </c>
      <c r="B16" s="187"/>
      <c r="C16" s="187"/>
      <c r="D16" s="187"/>
      <c r="E16" s="187"/>
      <c r="F16" s="187"/>
      <c r="G16" s="187"/>
      <c r="H16" s="188"/>
      <c r="I16" s="4">
        <v>120</v>
      </c>
      <c r="J16" s="12">
        <f>SUM(J17:J19)</f>
        <v>11455150</v>
      </c>
      <c r="K16" s="12">
        <f>SUM(K17:K19)</f>
        <v>11248164</v>
      </c>
    </row>
    <row r="17" spans="1:11" ht="12.75">
      <c r="A17" s="189" t="s">
        <v>64</v>
      </c>
      <c r="B17" s="190"/>
      <c r="C17" s="190"/>
      <c r="D17" s="190"/>
      <c r="E17" s="190"/>
      <c r="F17" s="190"/>
      <c r="G17" s="190"/>
      <c r="H17" s="191"/>
      <c r="I17" s="4">
        <v>121</v>
      </c>
      <c r="J17" s="13">
        <v>6047357</v>
      </c>
      <c r="K17" s="13">
        <v>5934323</v>
      </c>
    </row>
    <row r="18" spans="1:11" ht="12.75">
      <c r="A18" s="189" t="s">
        <v>65</v>
      </c>
      <c r="B18" s="190"/>
      <c r="C18" s="190"/>
      <c r="D18" s="190"/>
      <c r="E18" s="190"/>
      <c r="F18" s="190"/>
      <c r="G18" s="190"/>
      <c r="H18" s="191"/>
      <c r="I18" s="4">
        <v>122</v>
      </c>
      <c r="J18" s="13">
        <v>3846566</v>
      </c>
      <c r="K18" s="13">
        <v>3825717</v>
      </c>
    </row>
    <row r="19" spans="1:11" ht="12.75">
      <c r="A19" s="189" t="s">
        <v>66</v>
      </c>
      <c r="B19" s="190"/>
      <c r="C19" s="190"/>
      <c r="D19" s="190"/>
      <c r="E19" s="190"/>
      <c r="F19" s="190"/>
      <c r="G19" s="190"/>
      <c r="H19" s="191"/>
      <c r="I19" s="4">
        <v>123</v>
      </c>
      <c r="J19" s="13">
        <v>1561227</v>
      </c>
      <c r="K19" s="13">
        <v>1488124</v>
      </c>
    </row>
    <row r="20" spans="1:11" ht="12.75">
      <c r="A20" s="186" t="s">
        <v>108</v>
      </c>
      <c r="B20" s="187"/>
      <c r="C20" s="187"/>
      <c r="D20" s="187"/>
      <c r="E20" s="187"/>
      <c r="F20" s="187"/>
      <c r="G20" s="187"/>
      <c r="H20" s="188"/>
      <c r="I20" s="4">
        <v>124</v>
      </c>
      <c r="J20" s="13">
        <v>38050944</v>
      </c>
      <c r="K20" s="13">
        <v>41965275</v>
      </c>
    </row>
    <row r="21" spans="1:11" ht="12.75">
      <c r="A21" s="186" t="s">
        <v>109</v>
      </c>
      <c r="B21" s="187"/>
      <c r="C21" s="187"/>
      <c r="D21" s="187"/>
      <c r="E21" s="187"/>
      <c r="F21" s="187"/>
      <c r="G21" s="187"/>
      <c r="H21" s="188"/>
      <c r="I21" s="4">
        <v>125</v>
      </c>
      <c r="J21" s="13">
        <v>83636807</v>
      </c>
      <c r="K21" s="13">
        <v>84800449</v>
      </c>
    </row>
    <row r="22" spans="1:11" ht="12.75">
      <c r="A22" s="186" t="s">
        <v>24</v>
      </c>
      <c r="B22" s="187"/>
      <c r="C22" s="187"/>
      <c r="D22" s="187"/>
      <c r="E22" s="187"/>
      <c r="F22" s="187"/>
      <c r="G22" s="187"/>
      <c r="H22" s="188"/>
      <c r="I22" s="4">
        <v>126</v>
      </c>
      <c r="J22" s="12">
        <f>SUM(J23:J24)</f>
        <v>4185810</v>
      </c>
      <c r="K22" s="12">
        <f>SUM(K23:K24)</f>
        <v>3685555</v>
      </c>
    </row>
    <row r="23" spans="1:11" ht="12.75">
      <c r="A23" s="189" t="s">
        <v>143</v>
      </c>
      <c r="B23" s="190"/>
      <c r="C23" s="190"/>
      <c r="D23" s="190"/>
      <c r="E23" s="190"/>
      <c r="F23" s="190"/>
      <c r="G23" s="190"/>
      <c r="H23" s="191"/>
      <c r="I23" s="4">
        <v>127</v>
      </c>
      <c r="J23" s="13">
        <v>0</v>
      </c>
      <c r="K23" s="13">
        <v>0</v>
      </c>
    </row>
    <row r="24" spans="1:11" ht="12.75">
      <c r="A24" s="189" t="s">
        <v>144</v>
      </c>
      <c r="B24" s="190"/>
      <c r="C24" s="190"/>
      <c r="D24" s="190"/>
      <c r="E24" s="190"/>
      <c r="F24" s="190"/>
      <c r="G24" s="190"/>
      <c r="H24" s="191"/>
      <c r="I24" s="4">
        <v>128</v>
      </c>
      <c r="J24" s="13">
        <v>4185810</v>
      </c>
      <c r="K24" s="13">
        <v>3685555</v>
      </c>
    </row>
    <row r="25" spans="1:11" ht="12.75">
      <c r="A25" s="186" t="s">
        <v>110</v>
      </c>
      <c r="B25" s="187"/>
      <c r="C25" s="187"/>
      <c r="D25" s="187"/>
      <c r="E25" s="187"/>
      <c r="F25" s="187"/>
      <c r="G25" s="187"/>
      <c r="H25" s="188"/>
      <c r="I25" s="4">
        <v>129</v>
      </c>
      <c r="J25" s="13">
        <v>83760</v>
      </c>
      <c r="K25" s="13">
        <v>4375</v>
      </c>
    </row>
    <row r="26" spans="1:11" ht="12.75">
      <c r="A26" s="186" t="s">
        <v>52</v>
      </c>
      <c r="B26" s="187"/>
      <c r="C26" s="187"/>
      <c r="D26" s="187"/>
      <c r="E26" s="187"/>
      <c r="F26" s="187"/>
      <c r="G26" s="187"/>
      <c r="H26" s="188"/>
      <c r="I26" s="4">
        <v>130</v>
      </c>
      <c r="J26" s="13">
        <v>1885425</v>
      </c>
      <c r="K26" s="13">
        <v>699227</v>
      </c>
    </row>
    <row r="27" spans="1:11" ht="12.75">
      <c r="A27" s="186" t="s">
        <v>221</v>
      </c>
      <c r="B27" s="187"/>
      <c r="C27" s="187"/>
      <c r="D27" s="187"/>
      <c r="E27" s="187"/>
      <c r="F27" s="187"/>
      <c r="G27" s="187"/>
      <c r="H27" s="188"/>
      <c r="I27" s="4">
        <v>131</v>
      </c>
      <c r="J27" s="12">
        <f>SUM(J28:J32)</f>
        <v>18491598</v>
      </c>
      <c r="K27" s="12">
        <f>SUM(K28:K32)</f>
        <v>37608503</v>
      </c>
    </row>
    <row r="28" spans="1:11" ht="12.75">
      <c r="A28" s="186" t="s">
        <v>235</v>
      </c>
      <c r="B28" s="187"/>
      <c r="C28" s="187"/>
      <c r="D28" s="187"/>
      <c r="E28" s="187"/>
      <c r="F28" s="187"/>
      <c r="G28" s="187"/>
      <c r="H28" s="188"/>
      <c r="I28" s="4">
        <v>132</v>
      </c>
      <c r="J28" s="13">
        <v>1102984</v>
      </c>
      <c r="K28" s="13">
        <v>19406492</v>
      </c>
    </row>
    <row r="29" spans="1:11" ht="12.75">
      <c r="A29" s="186" t="s">
        <v>161</v>
      </c>
      <c r="B29" s="187"/>
      <c r="C29" s="187"/>
      <c r="D29" s="187"/>
      <c r="E29" s="187"/>
      <c r="F29" s="187"/>
      <c r="G29" s="187"/>
      <c r="H29" s="188"/>
      <c r="I29" s="4">
        <v>133</v>
      </c>
      <c r="J29" s="13">
        <v>17388614</v>
      </c>
      <c r="K29" s="13">
        <v>18202011</v>
      </c>
    </row>
    <row r="30" spans="1:11" ht="12.75">
      <c r="A30" s="186" t="s">
        <v>145</v>
      </c>
      <c r="B30" s="187"/>
      <c r="C30" s="187"/>
      <c r="D30" s="187"/>
      <c r="E30" s="187"/>
      <c r="F30" s="187"/>
      <c r="G30" s="187"/>
      <c r="H30" s="188"/>
      <c r="I30" s="4">
        <v>134</v>
      </c>
      <c r="J30" s="13">
        <v>0</v>
      </c>
      <c r="K30" s="13">
        <v>0</v>
      </c>
    </row>
    <row r="31" spans="1:11" ht="12.75">
      <c r="A31" s="186" t="s">
        <v>231</v>
      </c>
      <c r="B31" s="187"/>
      <c r="C31" s="187"/>
      <c r="D31" s="187"/>
      <c r="E31" s="187"/>
      <c r="F31" s="187"/>
      <c r="G31" s="187"/>
      <c r="H31" s="188"/>
      <c r="I31" s="4">
        <v>135</v>
      </c>
      <c r="J31" s="13">
        <v>0</v>
      </c>
      <c r="K31" s="13">
        <v>0</v>
      </c>
    </row>
    <row r="32" spans="1:11" ht="12.75">
      <c r="A32" s="186" t="s">
        <v>146</v>
      </c>
      <c r="B32" s="187"/>
      <c r="C32" s="187"/>
      <c r="D32" s="187"/>
      <c r="E32" s="187"/>
      <c r="F32" s="187"/>
      <c r="G32" s="187"/>
      <c r="H32" s="188"/>
      <c r="I32" s="4">
        <v>136</v>
      </c>
      <c r="J32" s="13">
        <v>0</v>
      </c>
      <c r="K32" s="13">
        <v>0</v>
      </c>
    </row>
    <row r="33" spans="1:13" ht="12.75">
      <c r="A33" s="186" t="s">
        <v>222</v>
      </c>
      <c r="B33" s="187"/>
      <c r="C33" s="187"/>
      <c r="D33" s="187"/>
      <c r="E33" s="187"/>
      <c r="F33" s="187"/>
      <c r="G33" s="187"/>
      <c r="H33" s="188"/>
      <c r="I33" s="4">
        <v>137</v>
      </c>
      <c r="J33" s="12">
        <f>SUM(J34:J37)</f>
        <v>25484201</v>
      </c>
      <c r="K33" s="12">
        <f>SUM(K34:K37)</f>
        <v>48361903</v>
      </c>
      <c r="M33" s="124"/>
    </row>
    <row r="34" spans="1:11" ht="12.75">
      <c r="A34" s="186" t="s">
        <v>68</v>
      </c>
      <c r="B34" s="187"/>
      <c r="C34" s="187"/>
      <c r="D34" s="187"/>
      <c r="E34" s="187"/>
      <c r="F34" s="187"/>
      <c r="G34" s="187"/>
      <c r="H34" s="188"/>
      <c r="I34" s="4">
        <v>138</v>
      </c>
      <c r="J34" s="13">
        <v>0</v>
      </c>
      <c r="K34" s="13">
        <v>21788977</v>
      </c>
    </row>
    <row r="35" spans="1:11" ht="12.75">
      <c r="A35" s="186" t="s">
        <v>67</v>
      </c>
      <c r="B35" s="187"/>
      <c r="C35" s="187"/>
      <c r="D35" s="187"/>
      <c r="E35" s="187"/>
      <c r="F35" s="187"/>
      <c r="G35" s="187"/>
      <c r="H35" s="188"/>
      <c r="I35" s="4">
        <v>139</v>
      </c>
      <c r="J35" s="13">
        <v>25179917</v>
      </c>
      <c r="K35" s="13">
        <v>25598450</v>
      </c>
    </row>
    <row r="36" spans="1:11" ht="12.75">
      <c r="A36" s="186" t="s">
        <v>232</v>
      </c>
      <c r="B36" s="187"/>
      <c r="C36" s="187"/>
      <c r="D36" s="187"/>
      <c r="E36" s="187"/>
      <c r="F36" s="187"/>
      <c r="G36" s="187"/>
      <c r="H36" s="188"/>
      <c r="I36" s="4">
        <v>140</v>
      </c>
      <c r="J36" s="13">
        <v>0</v>
      </c>
      <c r="K36" s="13">
        <v>0</v>
      </c>
    </row>
    <row r="37" spans="1:11" ht="12.75">
      <c r="A37" s="186" t="s">
        <v>69</v>
      </c>
      <c r="B37" s="187"/>
      <c r="C37" s="187"/>
      <c r="D37" s="187"/>
      <c r="E37" s="187"/>
      <c r="F37" s="187"/>
      <c r="G37" s="187"/>
      <c r="H37" s="188"/>
      <c r="I37" s="4">
        <v>141</v>
      </c>
      <c r="J37" s="13">
        <v>304284</v>
      </c>
      <c r="K37" s="13">
        <v>974476</v>
      </c>
    </row>
    <row r="38" spans="1:11" ht="12.75">
      <c r="A38" s="186" t="s">
        <v>203</v>
      </c>
      <c r="B38" s="187"/>
      <c r="C38" s="187"/>
      <c r="D38" s="187"/>
      <c r="E38" s="187"/>
      <c r="F38" s="187"/>
      <c r="G38" s="187"/>
      <c r="H38" s="188"/>
      <c r="I38" s="4">
        <v>142</v>
      </c>
      <c r="J38" s="13">
        <v>0</v>
      </c>
      <c r="K38" s="13"/>
    </row>
    <row r="39" spans="1:11" ht="12.75">
      <c r="A39" s="186" t="s">
        <v>204</v>
      </c>
      <c r="B39" s="187"/>
      <c r="C39" s="187"/>
      <c r="D39" s="187"/>
      <c r="E39" s="187"/>
      <c r="F39" s="187"/>
      <c r="G39" s="187"/>
      <c r="H39" s="188"/>
      <c r="I39" s="4">
        <v>143</v>
      </c>
      <c r="J39" s="13">
        <v>0</v>
      </c>
      <c r="K39" s="13"/>
    </row>
    <row r="40" spans="1:11" ht="12.75">
      <c r="A40" s="186" t="s">
        <v>233</v>
      </c>
      <c r="B40" s="187"/>
      <c r="C40" s="187"/>
      <c r="D40" s="187"/>
      <c r="E40" s="187"/>
      <c r="F40" s="187"/>
      <c r="G40" s="187"/>
      <c r="H40" s="188"/>
      <c r="I40" s="4">
        <v>144</v>
      </c>
      <c r="J40" s="13">
        <v>0</v>
      </c>
      <c r="K40" s="13"/>
    </row>
    <row r="41" spans="1:11" ht="12.75">
      <c r="A41" s="186" t="s">
        <v>234</v>
      </c>
      <c r="B41" s="187"/>
      <c r="C41" s="187"/>
      <c r="D41" s="187"/>
      <c r="E41" s="187"/>
      <c r="F41" s="187"/>
      <c r="G41" s="187"/>
      <c r="H41" s="188"/>
      <c r="I41" s="4">
        <v>145</v>
      </c>
      <c r="J41" s="13">
        <v>0</v>
      </c>
      <c r="K41" s="13"/>
    </row>
    <row r="42" spans="1:11" ht="12.75">
      <c r="A42" s="186" t="s">
        <v>223</v>
      </c>
      <c r="B42" s="187"/>
      <c r="C42" s="187"/>
      <c r="D42" s="187"/>
      <c r="E42" s="187"/>
      <c r="F42" s="187"/>
      <c r="G42" s="187"/>
      <c r="H42" s="188"/>
      <c r="I42" s="4">
        <v>146</v>
      </c>
      <c r="J42" s="12">
        <f>J7+J27+J38+J40</f>
        <v>239397768</v>
      </c>
      <c r="K42" s="12">
        <f>K7+K27+K38+K40</f>
        <v>252497113</v>
      </c>
    </row>
    <row r="43" spans="1:11" ht="12.75">
      <c r="A43" s="186" t="s">
        <v>224</v>
      </c>
      <c r="B43" s="187"/>
      <c r="C43" s="187"/>
      <c r="D43" s="187"/>
      <c r="E43" s="187"/>
      <c r="F43" s="187"/>
      <c r="G43" s="187"/>
      <c r="H43" s="188"/>
      <c r="I43" s="4">
        <v>147</v>
      </c>
      <c r="J43" s="12">
        <f>J10+J33+J39+J41</f>
        <v>279169615</v>
      </c>
      <c r="K43" s="12">
        <f>K10+K33+K39+K41</f>
        <v>296537408</v>
      </c>
    </row>
    <row r="44" spans="1:11" ht="12.75">
      <c r="A44" s="186" t="s">
        <v>244</v>
      </c>
      <c r="B44" s="187"/>
      <c r="C44" s="187"/>
      <c r="D44" s="187"/>
      <c r="E44" s="187"/>
      <c r="F44" s="187"/>
      <c r="G44" s="187"/>
      <c r="H44" s="188"/>
      <c r="I44" s="4">
        <v>148</v>
      </c>
      <c r="J44" s="12">
        <f>J42-J43</f>
        <v>-39771847</v>
      </c>
      <c r="K44" s="12">
        <f>K42-K43</f>
        <v>-44040295</v>
      </c>
    </row>
    <row r="45" spans="1:11" ht="12.75">
      <c r="A45" s="215" t="s">
        <v>226</v>
      </c>
      <c r="B45" s="216"/>
      <c r="C45" s="216"/>
      <c r="D45" s="216"/>
      <c r="E45" s="216"/>
      <c r="F45" s="216"/>
      <c r="G45" s="216"/>
      <c r="H45" s="217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15" t="s">
        <v>227</v>
      </c>
      <c r="B46" s="216"/>
      <c r="C46" s="216"/>
      <c r="D46" s="216"/>
      <c r="E46" s="216"/>
      <c r="F46" s="216"/>
      <c r="G46" s="216"/>
      <c r="H46" s="217"/>
      <c r="I46" s="4">
        <v>150</v>
      </c>
      <c r="J46" s="12">
        <f>IF(J43&gt;J42,J43-J42,0)</f>
        <v>39771847</v>
      </c>
      <c r="K46" s="12">
        <f>IF(K43&gt;K42,K43-K42,0)</f>
        <v>44040295</v>
      </c>
    </row>
    <row r="47" spans="1:11" ht="12.75">
      <c r="A47" s="186" t="s">
        <v>225</v>
      </c>
      <c r="B47" s="187"/>
      <c r="C47" s="187"/>
      <c r="D47" s="187"/>
      <c r="E47" s="187"/>
      <c r="F47" s="187"/>
      <c r="G47" s="187"/>
      <c r="H47" s="188"/>
      <c r="I47" s="4">
        <v>151</v>
      </c>
      <c r="J47" s="13"/>
      <c r="K47" s="13"/>
    </row>
    <row r="48" spans="1:11" ht="12.75">
      <c r="A48" s="186" t="s">
        <v>245</v>
      </c>
      <c r="B48" s="187"/>
      <c r="C48" s="187"/>
      <c r="D48" s="187"/>
      <c r="E48" s="187"/>
      <c r="F48" s="187"/>
      <c r="G48" s="187"/>
      <c r="H48" s="188"/>
      <c r="I48" s="4">
        <v>152</v>
      </c>
      <c r="J48" s="12">
        <f>J44-J47</f>
        <v>-39771847</v>
      </c>
      <c r="K48" s="12">
        <f>K44-K47</f>
        <v>-44040295</v>
      </c>
    </row>
    <row r="49" spans="1:11" ht="12.75">
      <c r="A49" s="215" t="s">
        <v>200</v>
      </c>
      <c r="B49" s="216"/>
      <c r="C49" s="216"/>
      <c r="D49" s="216"/>
      <c r="E49" s="216"/>
      <c r="F49" s="216"/>
      <c r="G49" s="216"/>
      <c r="H49" s="217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41" t="s">
        <v>228</v>
      </c>
      <c r="B50" s="242"/>
      <c r="C50" s="242"/>
      <c r="D50" s="242"/>
      <c r="E50" s="242"/>
      <c r="F50" s="242"/>
      <c r="G50" s="242"/>
      <c r="H50" s="243"/>
      <c r="I50" s="5">
        <v>154</v>
      </c>
      <c r="J50" s="17">
        <f>IF(J48&lt;0,-J48,0)</f>
        <v>39771847</v>
      </c>
      <c r="K50" s="17">
        <f>IF(K48&lt;0,-K48,0)</f>
        <v>44040295</v>
      </c>
    </row>
    <row r="51" spans="1:11" ht="12.75">
      <c r="A51" s="212" t="s">
        <v>120</v>
      </c>
      <c r="B51" s="223"/>
      <c r="C51" s="223"/>
      <c r="D51" s="223"/>
      <c r="E51" s="223"/>
      <c r="F51" s="223"/>
      <c r="G51" s="223"/>
      <c r="H51" s="223"/>
      <c r="I51" s="244"/>
      <c r="J51" s="244"/>
      <c r="K51" s="245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226"/>
      <c r="J52" s="226"/>
      <c r="K52" s="227"/>
    </row>
    <row r="53" spans="1:11" ht="12.75">
      <c r="A53" s="246" t="s">
        <v>242</v>
      </c>
      <c r="B53" s="247"/>
      <c r="C53" s="247"/>
      <c r="D53" s="247"/>
      <c r="E53" s="247"/>
      <c r="F53" s="247"/>
      <c r="G53" s="247"/>
      <c r="H53" s="248"/>
      <c r="I53" s="4">
        <v>155</v>
      </c>
      <c r="J53" s="13">
        <v>-39771847</v>
      </c>
      <c r="K53" s="13">
        <v>-44040295</v>
      </c>
    </row>
    <row r="54" spans="1:11" ht="12.75">
      <c r="A54" s="246" t="s">
        <v>243</v>
      </c>
      <c r="B54" s="247"/>
      <c r="C54" s="247"/>
      <c r="D54" s="247"/>
      <c r="E54" s="247"/>
      <c r="F54" s="247"/>
      <c r="G54" s="247"/>
      <c r="H54" s="248"/>
      <c r="I54" s="4">
        <v>156</v>
      </c>
      <c r="J54" s="14"/>
      <c r="K54" s="14"/>
    </row>
    <row r="55" spans="1:11" ht="12.75">
      <c r="A55" s="212" t="s">
        <v>197</v>
      </c>
      <c r="B55" s="223"/>
      <c r="C55" s="223"/>
      <c r="D55" s="223"/>
      <c r="E55" s="223"/>
      <c r="F55" s="223"/>
      <c r="G55" s="223"/>
      <c r="H55" s="223"/>
      <c r="I55" s="244"/>
      <c r="J55" s="244"/>
      <c r="K55" s="245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185"/>
      <c r="I56" s="20">
        <v>157</v>
      </c>
      <c r="J56" s="11">
        <v>-39771847</v>
      </c>
      <c r="K56" s="11">
        <v>-44040295</v>
      </c>
    </row>
    <row r="57" spans="1:11" ht="12.75">
      <c r="A57" s="186" t="s">
        <v>229</v>
      </c>
      <c r="B57" s="187"/>
      <c r="C57" s="187"/>
      <c r="D57" s="187"/>
      <c r="E57" s="187"/>
      <c r="F57" s="187"/>
      <c r="G57" s="187"/>
      <c r="H57" s="188"/>
      <c r="I57" s="4">
        <v>158</v>
      </c>
      <c r="J57" s="12">
        <f>SUM(J58:J64)</f>
        <v>-10570809</v>
      </c>
      <c r="K57" s="12">
        <f>SUM(K58:K64)</f>
        <v>-15658313</v>
      </c>
    </row>
    <row r="58" spans="1:11" ht="12.75">
      <c r="A58" s="186" t="s">
        <v>236</v>
      </c>
      <c r="B58" s="187"/>
      <c r="C58" s="187"/>
      <c r="D58" s="187"/>
      <c r="E58" s="187"/>
      <c r="F58" s="187"/>
      <c r="G58" s="187"/>
      <c r="H58" s="188"/>
      <c r="I58" s="4">
        <v>159</v>
      </c>
      <c r="J58" s="13">
        <v>-10570809</v>
      </c>
      <c r="K58" s="13">
        <v>-15658313</v>
      </c>
    </row>
    <row r="59" spans="1:11" ht="12.75">
      <c r="A59" s="186" t="s">
        <v>237</v>
      </c>
      <c r="B59" s="187"/>
      <c r="C59" s="187"/>
      <c r="D59" s="187"/>
      <c r="E59" s="187"/>
      <c r="F59" s="187"/>
      <c r="G59" s="187"/>
      <c r="H59" s="188"/>
      <c r="I59" s="4">
        <v>160</v>
      </c>
      <c r="J59" s="13"/>
      <c r="K59" s="13"/>
    </row>
    <row r="60" spans="1:11" ht="12.75">
      <c r="A60" s="186" t="s">
        <v>45</v>
      </c>
      <c r="B60" s="187"/>
      <c r="C60" s="187"/>
      <c r="D60" s="187"/>
      <c r="E60" s="187"/>
      <c r="F60" s="187"/>
      <c r="G60" s="187"/>
      <c r="H60" s="188"/>
      <c r="I60" s="4">
        <v>161</v>
      </c>
      <c r="J60" s="13"/>
      <c r="K60" s="13"/>
    </row>
    <row r="61" spans="1:11" ht="12.75">
      <c r="A61" s="186" t="s">
        <v>238</v>
      </c>
      <c r="B61" s="187"/>
      <c r="C61" s="187"/>
      <c r="D61" s="187"/>
      <c r="E61" s="187"/>
      <c r="F61" s="187"/>
      <c r="G61" s="187"/>
      <c r="H61" s="188"/>
      <c r="I61" s="4">
        <v>162</v>
      </c>
      <c r="J61" s="13"/>
      <c r="K61" s="13"/>
    </row>
    <row r="62" spans="1:11" ht="12.75">
      <c r="A62" s="186" t="s">
        <v>239</v>
      </c>
      <c r="B62" s="187"/>
      <c r="C62" s="187"/>
      <c r="D62" s="187"/>
      <c r="E62" s="187"/>
      <c r="F62" s="187"/>
      <c r="G62" s="187"/>
      <c r="H62" s="188"/>
      <c r="I62" s="4">
        <v>163</v>
      </c>
      <c r="J62" s="13"/>
      <c r="K62" s="13"/>
    </row>
    <row r="63" spans="1:11" ht="12.75">
      <c r="A63" s="186" t="s">
        <v>240</v>
      </c>
      <c r="B63" s="187"/>
      <c r="C63" s="187"/>
      <c r="D63" s="187"/>
      <c r="E63" s="187"/>
      <c r="F63" s="187"/>
      <c r="G63" s="187"/>
      <c r="H63" s="188"/>
      <c r="I63" s="4">
        <v>164</v>
      </c>
      <c r="J63" s="13"/>
      <c r="K63" s="13"/>
    </row>
    <row r="64" spans="1:11" ht="12.75">
      <c r="A64" s="186" t="s">
        <v>241</v>
      </c>
      <c r="B64" s="187"/>
      <c r="C64" s="187"/>
      <c r="D64" s="187"/>
      <c r="E64" s="187"/>
      <c r="F64" s="187"/>
      <c r="G64" s="187"/>
      <c r="H64" s="188"/>
      <c r="I64" s="4">
        <v>165</v>
      </c>
      <c r="J64" s="13"/>
      <c r="K64" s="13"/>
    </row>
    <row r="65" spans="1:11" ht="12.75">
      <c r="A65" s="186" t="s">
        <v>230</v>
      </c>
      <c r="B65" s="187"/>
      <c r="C65" s="187"/>
      <c r="D65" s="187"/>
      <c r="E65" s="187"/>
      <c r="F65" s="187"/>
      <c r="G65" s="187"/>
      <c r="H65" s="188"/>
      <c r="I65" s="4">
        <v>166</v>
      </c>
      <c r="J65" s="13"/>
      <c r="K65" s="13"/>
    </row>
    <row r="66" spans="1:11" ht="12.75">
      <c r="A66" s="186" t="s">
        <v>201</v>
      </c>
      <c r="B66" s="187"/>
      <c r="C66" s="187"/>
      <c r="D66" s="187"/>
      <c r="E66" s="187"/>
      <c r="F66" s="187"/>
      <c r="G66" s="187"/>
      <c r="H66" s="188"/>
      <c r="I66" s="4">
        <v>167</v>
      </c>
      <c r="J66" s="12">
        <f>J57-J65</f>
        <v>-10570809</v>
      </c>
      <c r="K66" s="12">
        <f>K57-K65</f>
        <v>-15658313</v>
      </c>
    </row>
    <row r="67" spans="1:11" ht="12.75">
      <c r="A67" s="186" t="s">
        <v>202</v>
      </c>
      <c r="B67" s="187"/>
      <c r="C67" s="187"/>
      <c r="D67" s="187"/>
      <c r="E67" s="187"/>
      <c r="F67" s="187"/>
      <c r="G67" s="187"/>
      <c r="H67" s="188"/>
      <c r="I67" s="4">
        <v>168</v>
      </c>
      <c r="J67" s="17">
        <f>J56+J66</f>
        <v>-50342656</v>
      </c>
      <c r="K67" s="17">
        <f>K56+K66</f>
        <v>-59698608</v>
      </c>
    </row>
    <row r="68" spans="1:11" ht="12.75">
      <c r="A68" s="212" t="s">
        <v>196</v>
      </c>
      <c r="B68" s="223"/>
      <c r="C68" s="223"/>
      <c r="D68" s="223"/>
      <c r="E68" s="223"/>
      <c r="F68" s="223"/>
      <c r="G68" s="223"/>
      <c r="H68" s="223"/>
      <c r="I68" s="244"/>
      <c r="J68" s="244"/>
      <c r="K68" s="245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226"/>
      <c r="J69" s="226"/>
      <c r="K69" s="227"/>
    </row>
    <row r="70" spans="1:11" ht="12.75">
      <c r="A70" s="246" t="s">
        <v>242</v>
      </c>
      <c r="B70" s="247"/>
      <c r="C70" s="247"/>
      <c r="D70" s="247"/>
      <c r="E70" s="247"/>
      <c r="F70" s="247"/>
      <c r="G70" s="247"/>
      <c r="H70" s="248"/>
      <c r="I70" s="4">
        <v>169</v>
      </c>
      <c r="J70" s="13">
        <v>-50342656</v>
      </c>
      <c r="K70" s="13">
        <v>-59698608</v>
      </c>
    </row>
    <row r="71" spans="1:11" ht="12.75">
      <c r="A71" s="249" t="s">
        <v>243</v>
      </c>
      <c r="B71" s="250"/>
      <c r="C71" s="250"/>
      <c r="D71" s="250"/>
      <c r="E71" s="250"/>
      <c r="F71" s="250"/>
      <c r="G71" s="250"/>
      <c r="H71" s="251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 horizontalCentered="1"/>
  <pageMargins left="0.7480314960629921" right="0.7480314960629921" top="0.5905511811023623" bottom="0.3937007874015748" header="0.5118110236220472" footer="0.5118110236220472"/>
  <pageSetup horizontalDpi="600" verticalDpi="600" orientation="portrait" paperSize="9" scale="85" r:id="rId1"/>
  <ignoredErrors>
    <ignoredError sqref="J16:K31 J33:K34 J32 J36:K50 J3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8" max="8" width="0.5625" style="0" customWidth="1"/>
    <col min="10" max="10" width="12.57421875" style="0" customWidth="1"/>
    <col min="11" max="11" width="11.8515625" style="0" customWidth="1"/>
  </cols>
  <sheetData>
    <row r="1" spans="1:11" ht="22.5" customHeight="1">
      <c r="A1" s="252" t="s">
        <v>170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349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9" customHeight="1">
      <c r="A3" s="117"/>
      <c r="B3" s="118"/>
      <c r="C3" s="118"/>
      <c r="D3" s="118"/>
      <c r="E3" s="118"/>
      <c r="F3" s="118"/>
      <c r="G3" s="118"/>
      <c r="H3" s="118"/>
      <c r="I3" s="118"/>
      <c r="J3" s="119"/>
      <c r="K3" s="120"/>
    </row>
    <row r="4" spans="1:11" ht="12.75">
      <c r="A4" s="254" t="s">
        <v>350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22.5" thickBot="1">
      <c r="A5" s="257" t="s">
        <v>61</v>
      </c>
      <c r="B5" s="257"/>
      <c r="C5" s="257"/>
      <c r="D5" s="257"/>
      <c r="E5" s="257"/>
      <c r="F5" s="257"/>
      <c r="G5" s="257"/>
      <c r="H5" s="257"/>
      <c r="I5" s="78" t="s">
        <v>290</v>
      </c>
      <c r="J5" s="79" t="s">
        <v>156</v>
      </c>
      <c r="K5" s="79" t="s">
        <v>157</v>
      </c>
    </row>
    <row r="6" spans="1:11" ht="12.75">
      <c r="A6" s="258">
        <v>1</v>
      </c>
      <c r="B6" s="258"/>
      <c r="C6" s="258"/>
      <c r="D6" s="258"/>
      <c r="E6" s="258"/>
      <c r="F6" s="258"/>
      <c r="G6" s="258"/>
      <c r="H6" s="258"/>
      <c r="I6" s="80">
        <v>2</v>
      </c>
      <c r="J6" s="81" t="s">
        <v>294</v>
      </c>
      <c r="K6" s="81" t="s">
        <v>295</v>
      </c>
    </row>
    <row r="7" spans="1:11" ht="12.75">
      <c r="A7" s="259" t="s">
        <v>162</v>
      </c>
      <c r="B7" s="260"/>
      <c r="C7" s="260"/>
      <c r="D7" s="260"/>
      <c r="E7" s="260"/>
      <c r="F7" s="260"/>
      <c r="G7" s="260"/>
      <c r="H7" s="260"/>
      <c r="I7" s="261"/>
      <c r="J7" s="261"/>
      <c r="K7" s="262"/>
    </row>
    <row r="8" spans="1:11" ht="12.75">
      <c r="A8" s="189" t="s">
        <v>40</v>
      </c>
      <c r="B8" s="190"/>
      <c r="C8" s="190"/>
      <c r="D8" s="190"/>
      <c r="E8" s="190"/>
      <c r="F8" s="190"/>
      <c r="G8" s="190"/>
      <c r="H8" s="190"/>
      <c r="I8" s="4">
        <v>1</v>
      </c>
      <c r="J8" s="8">
        <v>-39771847</v>
      </c>
      <c r="K8" s="13">
        <v>-44040295</v>
      </c>
    </row>
    <row r="9" spans="1:11" ht="12.75">
      <c r="A9" s="189" t="s">
        <v>41</v>
      </c>
      <c r="B9" s="190"/>
      <c r="C9" s="190"/>
      <c r="D9" s="190"/>
      <c r="E9" s="190"/>
      <c r="F9" s="190"/>
      <c r="G9" s="190"/>
      <c r="H9" s="190"/>
      <c r="I9" s="4">
        <v>2</v>
      </c>
      <c r="J9" s="8">
        <v>38050944</v>
      </c>
      <c r="K9" s="13">
        <v>41965274</v>
      </c>
    </row>
    <row r="10" spans="1:11" ht="12.75">
      <c r="A10" s="189" t="s">
        <v>42</v>
      </c>
      <c r="B10" s="190"/>
      <c r="C10" s="190"/>
      <c r="D10" s="190"/>
      <c r="E10" s="190"/>
      <c r="F10" s="190"/>
      <c r="G10" s="190"/>
      <c r="H10" s="190"/>
      <c r="I10" s="4">
        <v>3</v>
      </c>
      <c r="J10" s="8">
        <v>0</v>
      </c>
      <c r="K10" s="13">
        <v>0</v>
      </c>
    </row>
    <row r="11" spans="1:11" ht="12.75">
      <c r="A11" s="189" t="s">
        <v>43</v>
      </c>
      <c r="B11" s="190"/>
      <c r="C11" s="190"/>
      <c r="D11" s="190"/>
      <c r="E11" s="190"/>
      <c r="F11" s="190"/>
      <c r="G11" s="190"/>
      <c r="H11" s="190"/>
      <c r="I11" s="4">
        <v>4</v>
      </c>
      <c r="J11" s="8">
        <v>23172091</v>
      </c>
      <c r="K11" s="13">
        <f>16751095-1756572</f>
        <v>14994523</v>
      </c>
    </row>
    <row r="12" spans="1:11" ht="12.75">
      <c r="A12" s="189" t="s">
        <v>44</v>
      </c>
      <c r="B12" s="190"/>
      <c r="C12" s="190"/>
      <c r="D12" s="190"/>
      <c r="E12" s="190"/>
      <c r="F12" s="190"/>
      <c r="G12" s="190"/>
      <c r="H12" s="190"/>
      <c r="I12" s="4">
        <v>5</v>
      </c>
      <c r="J12" s="8">
        <v>0</v>
      </c>
      <c r="K12" s="13">
        <v>3749028</v>
      </c>
    </row>
    <row r="13" spans="1:11" ht="12.75">
      <c r="A13" s="189" t="s">
        <v>53</v>
      </c>
      <c r="B13" s="190"/>
      <c r="C13" s="190"/>
      <c r="D13" s="190"/>
      <c r="E13" s="190"/>
      <c r="F13" s="190"/>
      <c r="G13" s="190"/>
      <c r="H13" s="190"/>
      <c r="I13" s="4">
        <v>6</v>
      </c>
      <c r="J13" s="8">
        <v>23191804</v>
      </c>
      <c r="K13" s="13">
        <f>38093230-3354354</f>
        <v>34738876</v>
      </c>
    </row>
    <row r="14" spans="1:11" ht="12.75">
      <c r="A14" s="186" t="s">
        <v>163</v>
      </c>
      <c r="B14" s="187"/>
      <c r="C14" s="187"/>
      <c r="D14" s="187"/>
      <c r="E14" s="187"/>
      <c r="F14" s="187"/>
      <c r="G14" s="187"/>
      <c r="H14" s="187"/>
      <c r="I14" s="4">
        <v>7</v>
      </c>
      <c r="J14" s="9">
        <f>SUM(J8:J13)</f>
        <v>44642992</v>
      </c>
      <c r="K14" s="12">
        <f>SUM(K8:K13)</f>
        <v>51407406</v>
      </c>
    </row>
    <row r="15" spans="1:11" ht="12.75">
      <c r="A15" s="189" t="s">
        <v>54</v>
      </c>
      <c r="B15" s="190"/>
      <c r="C15" s="190"/>
      <c r="D15" s="190"/>
      <c r="E15" s="190"/>
      <c r="F15" s="190"/>
      <c r="G15" s="190"/>
      <c r="H15" s="190"/>
      <c r="I15" s="4">
        <v>8</v>
      </c>
      <c r="J15" s="8">
        <v>16583933</v>
      </c>
      <c r="K15" s="13">
        <v>11735603</v>
      </c>
    </row>
    <row r="16" spans="1:11" ht="12.75">
      <c r="A16" s="189" t="s">
        <v>55</v>
      </c>
      <c r="B16" s="190"/>
      <c r="C16" s="190"/>
      <c r="D16" s="190"/>
      <c r="E16" s="190"/>
      <c r="F16" s="190"/>
      <c r="G16" s="190"/>
      <c r="H16" s="190"/>
      <c r="I16" s="4">
        <v>9</v>
      </c>
      <c r="J16" s="8">
        <v>0</v>
      </c>
      <c r="K16" s="13">
        <v>0</v>
      </c>
    </row>
    <row r="17" spans="1:11" ht="12.75">
      <c r="A17" s="189" t="s">
        <v>56</v>
      </c>
      <c r="B17" s="190"/>
      <c r="C17" s="190"/>
      <c r="D17" s="190"/>
      <c r="E17" s="190"/>
      <c r="F17" s="190"/>
      <c r="G17" s="190"/>
      <c r="H17" s="190"/>
      <c r="I17" s="4">
        <v>10</v>
      </c>
      <c r="J17" s="8">
        <v>2727057</v>
      </c>
      <c r="K17" s="13">
        <v>0</v>
      </c>
    </row>
    <row r="18" spans="1:11" ht="12.75">
      <c r="A18" s="189" t="s">
        <v>57</v>
      </c>
      <c r="B18" s="190"/>
      <c r="C18" s="190"/>
      <c r="D18" s="190"/>
      <c r="E18" s="190"/>
      <c r="F18" s="190"/>
      <c r="G18" s="190"/>
      <c r="H18" s="190"/>
      <c r="I18" s="4">
        <v>11</v>
      </c>
      <c r="J18" s="8">
        <v>23224403</v>
      </c>
      <c r="K18" s="13">
        <f>34100963-3354354</f>
        <v>30746609</v>
      </c>
    </row>
    <row r="19" spans="1:11" ht="12.75">
      <c r="A19" s="186" t="s">
        <v>164</v>
      </c>
      <c r="B19" s="187"/>
      <c r="C19" s="187"/>
      <c r="D19" s="187"/>
      <c r="E19" s="187"/>
      <c r="F19" s="187"/>
      <c r="G19" s="187"/>
      <c r="H19" s="187"/>
      <c r="I19" s="4">
        <v>12</v>
      </c>
      <c r="J19" s="9">
        <f>SUM(J15:J18)</f>
        <v>42535393</v>
      </c>
      <c r="K19" s="12">
        <f>SUM(K15:K18)</f>
        <v>42482212</v>
      </c>
    </row>
    <row r="20" spans="1:11" ht="12.75">
      <c r="A20" s="186" t="s">
        <v>36</v>
      </c>
      <c r="B20" s="187"/>
      <c r="C20" s="187"/>
      <c r="D20" s="187"/>
      <c r="E20" s="187"/>
      <c r="F20" s="187"/>
      <c r="G20" s="187"/>
      <c r="H20" s="187"/>
      <c r="I20" s="4">
        <v>13</v>
      </c>
      <c r="J20" s="9">
        <f>IF(J14&gt;J19,J14-J19,0)</f>
        <v>2107599</v>
      </c>
      <c r="K20" s="12">
        <f>IF(K14&gt;K19,K14-K19,0)</f>
        <v>8925194</v>
      </c>
    </row>
    <row r="21" spans="1:11" ht="12.75">
      <c r="A21" s="186" t="s">
        <v>37</v>
      </c>
      <c r="B21" s="187"/>
      <c r="C21" s="187"/>
      <c r="D21" s="187"/>
      <c r="E21" s="187"/>
      <c r="F21" s="187"/>
      <c r="G21" s="187"/>
      <c r="H21" s="187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9" t="s">
        <v>165</v>
      </c>
      <c r="B22" s="260"/>
      <c r="C22" s="260"/>
      <c r="D22" s="260"/>
      <c r="E22" s="260"/>
      <c r="F22" s="260"/>
      <c r="G22" s="260"/>
      <c r="H22" s="260"/>
      <c r="I22" s="261"/>
      <c r="J22" s="261"/>
      <c r="K22" s="262"/>
    </row>
    <row r="23" spans="1:11" ht="12.75">
      <c r="A23" s="189" t="s">
        <v>185</v>
      </c>
      <c r="B23" s="190"/>
      <c r="C23" s="190"/>
      <c r="D23" s="190"/>
      <c r="E23" s="190"/>
      <c r="F23" s="190"/>
      <c r="G23" s="190"/>
      <c r="H23" s="190"/>
      <c r="I23" s="4">
        <v>15</v>
      </c>
      <c r="J23" s="8">
        <v>0</v>
      </c>
      <c r="K23" s="13">
        <v>0</v>
      </c>
    </row>
    <row r="24" spans="1:11" ht="12.75">
      <c r="A24" s="189" t="s">
        <v>186</v>
      </c>
      <c r="B24" s="190"/>
      <c r="C24" s="190"/>
      <c r="D24" s="190"/>
      <c r="E24" s="190"/>
      <c r="F24" s="190"/>
      <c r="G24" s="190"/>
      <c r="H24" s="190"/>
      <c r="I24" s="4">
        <v>16</v>
      </c>
      <c r="J24" s="8">
        <v>0</v>
      </c>
      <c r="K24" s="13">
        <v>0</v>
      </c>
    </row>
    <row r="25" spans="1:11" ht="12.75">
      <c r="A25" s="189" t="s">
        <v>187</v>
      </c>
      <c r="B25" s="190"/>
      <c r="C25" s="190"/>
      <c r="D25" s="190"/>
      <c r="E25" s="190"/>
      <c r="F25" s="190"/>
      <c r="G25" s="190"/>
      <c r="H25" s="190"/>
      <c r="I25" s="4">
        <v>17</v>
      </c>
      <c r="J25" s="8">
        <v>4274775</v>
      </c>
      <c r="K25" s="13">
        <v>191039</v>
      </c>
    </row>
    <row r="26" spans="1:11" ht="12.75">
      <c r="A26" s="189" t="s">
        <v>188</v>
      </c>
      <c r="B26" s="190"/>
      <c r="C26" s="190"/>
      <c r="D26" s="190"/>
      <c r="E26" s="190"/>
      <c r="F26" s="190"/>
      <c r="G26" s="190"/>
      <c r="H26" s="190"/>
      <c r="I26" s="4">
        <v>18</v>
      </c>
      <c r="J26" s="8">
        <v>0</v>
      </c>
      <c r="K26" s="13">
        <v>0</v>
      </c>
    </row>
    <row r="27" spans="1:11" ht="12.75">
      <c r="A27" s="189" t="s">
        <v>189</v>
      </c>
      <c r="B27" s="190"/>
      <c r="C27" s="190"/>
      <c r="D27" s="190"/>
      <c r="E27" s="190"/>
      <c r="F27" s="190"/>
      <c r="G27" s="190"/>
      <c r="H27" s="190"/>
      <c r="I27" s="4">
        <v>19</v>
      </c>
      <c r="J27" s="8">
        <v>106456440</v>
      </c>
      <c r="K27" s="13">
        <v>0</v>
      </c>
    </row>
    <row r="28" spans="1:11" ht="12.75">
      <c r="A28" s="186" t="s">
        <v>174</v>
      </c>
      <c r="B28" s="187"/>
      <c r="C28" s="187"/>
      <c r="D28" s="187"/>
      <c r="E28" s="187"/>
      <c r="F28" s="187"/>
      <c r="G28" s="187"/>
      <c r="H28" s="187"/>
      <c r="I28" s="4">
        <v>20</v>
      </c>
      <c r="J28" s="9">
        <f>SUM(J23:J27)</f>
        <v>110731215</v>
      </c>
      <c r="K28" s="12">
        <f>SUM(K23:K27)</f>
        <v>191039</v>
      </c>
    </row>
    <row r="29" spans="1:11" ht="12.75">
      <c r="A29" s="189" t="s">
        <v>121</v>
      </c>
      <c r="B29" s="190"/>
      <c r="C29" s="190"/>
      <c r="D29" s="190"/>
      <c r="E29" s="190"/>
      <c r="F29" s="190"/>
      <c r="G29" s="190"/>
      <c r="H29" s="190"/>
      <c r="I29" s="4">
        <v>21</v>
      </c>
      <c r="J29" s="8">
        <v>148040244</v>
      </c>
      <c r="K29" s="13">
        <v>104000957</v>
      </c>
    </row>
    <row r="30" spans="1:11" ht="12.75">
      <c r="A30" s="189" t="s">
        <v>122</v>
      </c>
      <c r="B30" s="190"/>
      <c r="C30" s="190"/>
      <c r="D30" s="190"/>
      <c r="E30" s="190"/>
      <c r="F30" s="190"/>
      <c r="G30" s="190"/>
      <c r="H30" s="190"/>
      <c r="I30" s="4">
        <v>22</v>
      </c>
      <c r="J30" s="8">
        <v>0</v>
      </c>
      <c r="K30" s="13">
        <v>0</v>
      </c>
    </row>
    <row r="31" spans="1:11" ht="12.75">
      <c r="A31" s="189" t="s">
        <v>16</v>
      </c>
      <c r="B31" s="190"/>
      <c r="C31" s="190"/>
      <c r="D31" s="190"/>
      <c r="E31" s="190"/>
      <c r="F31" s="190"/>
      <c r="G31" s="190"/>
      <c r="H31" s="190"/>
      <c r="I31" s="4">
        <v>23</v>
      </c>
      <c r="J31" s="8">
        <v>0</v>
      </c>
      <c r="K31" s="13">
        <v>11113835</v>
      </c>
    </row>
    <row r="32" spans="1:11" ht="12.75">
      <c r="A32" s="186" t="s">
        <v>5</v>
      </c>
      <c r="B32" s="187"/>
      <c r="C32" s="187"/>
      <c r="D32" s="187"/>
      <c r="E32" s="187"/>
      <c r="F32" s="187"/>
      <c r="G32" s="187"/>
      <c r="H32" s="187"/>
      <c r="I32" s="4">
        <v>24</v>
      </c>
      <c r="J32" s="9">
        <f>SUM(J29:J31)</f>
        <v>148040244</v>
      </c>
      <c r="K32" s="12">
        <f>SUM(K29:K31)</f>
        <v>115114792</v>
      </c>
    </row>
    <row r="33" spans="1:11" ht="12.75">
      <c r="A33" s="186" t="s">
        <v>38</v>
      </c>
      <c r="B33" s="187"/>
      <c r="C33" s="187"/>
      <c r="D33" s="187"/>
      <c r="E33" s="187"/>
      <c r="F33" s="187"/>
      <c r="G33" s="187"/>
      <c r="H33" s="187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6" t="s">
        <v>39</v>
      </c>
      <c r="B34" s="187"/>
      <c r="C34" s="187"/>
      <c r="D34" s="187"/>
      <c r="E34" s="187"/>
      <c r="F34" s="187"/>
      <c r="G34" s="187"/>
      <c r="H34" s="187"/>
      <c r="I34" s="4">
        <v>26</v>
      </c>
      <c r="J34" s="9">
        <f>IF(J32&gt;J28,J32-J28,0)</f>
        <v>37309029</v>
      </c>
      <c r="K34" s="12">
        <f>IF(K32&gt;K28,K32-K28,0)</f>
        <v>114923753</v>
      </c>
    </row>
    <row r="35" spans="1:11" ht="12.75">
      <c r="A35" s="259" t="s">
        <v>166</v>
      </c>
      <c r="B35" s="260"/>
      <c r="C35" s="260"/>
      <c r="D35" s="260"/>
      <c r="E35" s="260"/>
      <c r="F35" s="260"/>
      <c r="G35" s="260"/>
      <c r="H35" s="260"/>
      <c r="I35" s="261"/>
      <c r="J35" s="261"/>
      <c r="K35" s="262"/>
    </row>
    <row r="36" spans="1:11" ht="12.75">
      <c r="A36" s="189" t="s">
        <v>180</v>
      </c>
      <c r="B36" s="190"/>
      <c r="C36" s="190"/>
      <c r="D36" s="190"/>
      <c r="E36" s="190"/>
      <c r="F36" s="190"/>
      <c r="G36" s="190"/>
      <c r="H36" s="190"/>
      <c r="I36" s="4">
        <v>27</v>
      </c>
      <c r="J36" s="8">
        <v>0</v>
      </c>
      <c r="K36" s="13">
        <v>0</v>
      </c>
    </row>
    <row r="37" spans="1:11" ht="12.75">
      <c r="A37" s="189" t="s">
        <v>29</v>
      </c>
      <c r="B37" s="190"/>
      <c r="C37" s="190"/>
      <c r="D37" s="190"/>
      <c r="E37" s="190"/>
      <c r="F37" s="190"/>
      <c r="G37" s="190"/>
      <c r="H37" s="190"/>
      <c r="I37" s="4">
        <v>28</v>
      </c>
      <c r="J37" s="8">
        <v>45090672</v>
      </c>
      <c r="K37" s="13">
        <v>183827365</v>
      </c>
    </row>
    <row r="38" spans="1:11" ht="12.75">
      <c r="A38" s="189" t="s">
        <v>30</v>
      </c>
      <c r="B38" s="190"/>
      <c r="C38" s="190"/>
      <c r="D38" s="190"/>
      <c r="E38" s="190"/>
      <c r="F38" s="190"/>
      <c r="G38" s="190"/>
      <c r="H38" s="190"/>
      <c r="I38" s="4">
        <v>29</v>
      </c>
      <c r="J38" s="8">
        <v>0</v>
      </c>
      <c r="K38" s="13">
        <v>0</v>
      </c>
    </row>
    <row r="39" spans="1:11" ht="12.75">
      <c r="A39" s="186" t="s">
        <v>70</v>
      </c>
      <c r="B39" s="187"/>
      <c r="C39" s="187"/>
      <c r="D39" s="187"/>
      <c r="E39" s="187"/>
      <c r="F39" s="187"/>
      <c r="G39" s="187"/>
      <c r="H39" s="187"/>
      <c r="I39" s="4">
        <v>30</v>
      </c>
      <c r="J39" s="9">
        <f>SUM(J36:J38)</f>
        <v>45090672</v>
      </c>
      <c r="K39" s="12">
        <f>SUM(K36:K38)</f>
        <v>183827365</v>
      </c>
    </row>
    <row r="40" spans="1:11" ht="12.75">
      <c r="A40" s="189" t="s">
        <v>31</v>
      </c>
      <c r="B40" s="190"/>
      <c r="C40" s="190"/>
      <c r="D40" s="190"/>
      <c r="E40" s="190"/>
      <c r="F40" s="190"/>
      <c r="G40" s="190"/>
      <c r="H40" s="190"/>
      <c r="I40" s="4">
        <v>31</v>
      </c>
      <c r="J40" s="8">
        <v>43162007</v>
      </c>
      <c r="K40" s="13">
        <v>49829133</v>
      </c>
    </row>
    <row r="41" spans="1:11" ht="12.75">
      <c r="A41" s="189" t="s">
        <v>32</v>
      </c>
      <c r="B41" s="190"/>
      <c r="C41" s="190"/>
      <c r="D41" s="190"/>
      <c r="E41" s="190"/>
      <c r="F41" s="190"/>
      <c r="G41" s="190"/>
      <c r="H41" s="190"/>
      <c r="I41" s="4">
        <v>32</v>
      </c>
      <c r="J41" s="8">
        <v>0</v>
      </c>
      <c r="K41" s="13">
        <v>0</v>
      </c>
    </row>
    <row r="42" spans="1:11" ht="12.75">
      <c r="A42" s="189" t="s">
        <v>33</v>
      </c>
      <c r="B42" s="190"/>
      <c r="C42" s="190"/>
      <c r="D42" s="190"/>
      <c r="E42" s="190"/>
      <c r="F42" s="190"/>
      <c r="G42" s="190"/>
      <c r="H42" s="190"/>
      <c r="I42" s="4">
        <v>33</v>
      </c>
      <c r="J42" s="8">
        <v>0</v>
      </c>
      <c r="K42" s="13">
        <v>0</v>
      </c>
    </row>
    <row r="43" spans="1:11" ht="12.75">
      <c r="A43" s="189" t="s">
        <v>34</v>
      </c>
      <c r="B43" s="190"/>
      <c r="C43" s="190"/>
      <c r="D43" s="190"/>
      <c r="E43" s="190"/>
      <c r="F43" s="190"/>
      <c r="G43" s="190"/>
      <c r="H43" s="190"/>
      <c r="I43" s="4">
        <v>34</v>
      </c>
      <c r="J43" s="8">
        <v>0</v>
      </c>
      <c r="K43" s="13">
        <v>0</v>
      </c>
    </row>
    <row r="44" spans="1:11" ht="12.75">
      <c r="A44" s="189" t="s">
        <v>35</v>
      </c>
      <c r="B44" s="190"/>
      <c r="C44" s="190"/>
      <c r="D44" s="190"/>
      <c r="E44" s="190"/>
      <c r="F44" s="190"/>
      <c r="G44" s="190"/>
      <c r="H44" s="190"/>
      <c r="I44" s="4">
        <v>35</v>
      </c>
      <c r="J44" s="8">
        <v>0</v>
      </c>
      <c r="K44" s="13">
        <v>0</v>
      </c>
    </row>
    <row r="45" spans="1:11" ht="12.75">
      <c r="A45" s="186" t="s">
        <v>71</v>
      </c>
      <c r="B45" s="187"/>
      <c r="C45" s="187"/>
      <c r="D45" s="187"/>
      <c r="E45" s="187"/>
      <c r="F45" s="187"/>
      <c r="G45" s="187"/>
      <c r="H45" s="187"/>
      <c r="I45" s="4">
        <v>36</v>
      </c>
      <c r="J45" s="9">
        <f>SUM(J40:J44)</f>
        <v>43162007</v>
      </c>
      <c r="K45" s="12">
        <f>SUM(K40:K44)</f>
        <v>49829133</v>
      </c>
    </row>
    <row r="46" spans="1:11" ht="12.75">
      <c r="A46" s="186" t="s">
        <v>17</v>
      </c>
      <c r="B46" s="187"/>
      <c r="C46" s="187"/>
      <c r="D46" s="187"/>
      <c r="E46" s="187"/>
      <c r="F46" s="187"/>
      <c r="G46" s="187"/>
      <c r="H46" s="187"/>
      <c r="I46" s="4">
        <v>37</v>
      </c>
      <c r="J46" s="9">
        <f>IF(J39&gt;J45,J39-J45,0)</f>
        <v>1928665</v>
      </c>
      <c r="K46" s="12">
        <f>IF(K39&gt;K45,K39-K45,0)</f>
        <v>133998232</v>
      </c>
    </row>
    <row r="47" spans="1:11" ht="12.75">
      <c r="A47" s="186" t="s">
        <v>18</v>
      </c>
      <c r="B47" s="187"/>
      <c r="C47" s="187"/>
      <c r="D47" s="187"/>
      <c r="E47" s="187"/>
      <c r="F47" s="187"/>
      <c r="G47" s="187"/>
      <c r="H47" s="187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9" t="s">
        <v>72</v>
      </c>
      <c r="B48" s="190"/>
      <c r="C48" s="190"/>
      <c r="D48" s="190"/>
      <c r="E48" s="190"/>
      <c r="F48" s="190"/>
      <c r="G48" s="190"/>
      <c r="H48" s="190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27999673</v>
      </c>
    </row>
    <row r="49" spans="1:11" ht="12.75">
      <c r="A49" s="189" t="s">
        <v>73</v>
      </c>
      <c r="B49" s="190"/>
      <c r="C49" s="190"/>
      <c r="D49" s="190"/>
      <c r="E49" s="190"/>
      <c r="F49" s="190"/>
      <c r="G49" s="190"/>
      <c r="H49" s="190"/>
      <c r="I49" s="4">
        <v>40</v>
      </c>
      <c r="J49" s="9">
        <f>IF(J21-J20+J34-J33+J47-J46&gt;0,J21-J20+J34-J33+J47-J46,0)</f>
        <v>33272765</v>
      </c>
      <c r="K49" s="12">
        <f>IF(K21-K20+K34-K33+K47-K46&gt;0,K21-K20+K34-K33+K47-K46,0)</f>
        <v>0</v>
      </c>
    </row>
    <row r="50" spans="1:11" ht="12.75">
      <c r="A50" s="189" t="s">
        <v>167</v>
      </c>
      <c r="B50" s="190"/>
      <c r="C50" s="190"/>
      <c r="D50" s="190"/>
      <c r="E50" s="190"/>
      <c r="F50" s="190"/>
      <c r="G50" s="190"/>
      <c r="H50" s="190"/>
      <c r="I50" s="4">
        <v>41</v>
      </c>
      <c r="J50" s="8">
        <v>52538987</v>
      </c>
      <c r="K50" s="13">
        <v>19266222</v>
      </c>
    </row>
    <row r="51" spans="1:11" ht="12.75">
      <c r="A51" s="189" t="s">
        <v>182</v>
      </c>
      <c r="B51" s="190"/>
      <c r="C51" s="190"/>
      <c r="D51" s="190"/>
      <c r="E51" s="190"/>
      <c r="F51" s="190"/>
      <c r="G51" s="190"/>
      <c r="H51" s="190"/>
      <c r="I51" s="4">
        <v>42</v>
      </c>
      <c r="J51" s="8">
        <f>+J48</f>
        <v>0</v>
      </c>
      <c r="K51" s="13">
        <f>+K48</f>
        <v>27999673</v>
      </c>
    </row>
    <row r="52" spans="1:11" ht="12.75">
      <c r="A52" s="189" t="s">
        <v>183</v>
      </c>
      <c r="B52" s="190"/>
      <c r="C52" s="190"/>
      <c r="D52" s="190"/>
      <c r="E52" s="190"/>
      <c r="F52" s="190"/>
      <c r="G52" s="190"/>
      <c r="H52" s="190"/>
      <c r="I52" s="4">
        <v>43</v>
      </c>
      <c r="J52" s="8">
        <f>+J49</f>
        <v>33272765</v>
      </c>
      <c r="K52" s="13">
        <f>+K49</f>
        <v>0</v>
      </c>
    </row>
    <row r="53" spans="1:11" ht="12.75">
      <c r="A53" s="228" t="s">
        <v>184</v>
      </c>
      <c r="B53" s="229"/>
      <c r="C53" s="229"/>
      <c r="D53" s="229"/>
      <c r="E53" s="229"/>
      <c r="F53" s="229"/>
      <c r="G53" s="229"/>
      <c r="H53" s="229"/>
      <c r="I53" s="7">
        <v>44</v>
      </c>
      <c r="J53" s="10">
        <f>J50+J51-J52</f>
        <v>19266222</v>
      </c>
      <c r="K53" s="17">
        <f>K50+K51-K52</f>
        <v>47265895</v>
      </c>
    </row>
  </sheetData>
  <sheetProtection/>
  <mergeCells count="52">
    <mergeCell ref="A53:H53"/>
    <mergeCell ref="A49:H49"/>
    <mergeCell ref="A50:H50"/>
    <mergeCell ref="A51:H51"/>
    <mergeCell ref="A52:H52"/>
    <mergeCell ref="A48:H48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25:H25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1:K1"/>
    <mergeCell ref="A2:K2"/>
    <mergeCell ref="A11:H11"/>
    <mergeCell ref="A12:H12"/>
    <mergeCell ref="A4:K4"/>
    <mergeCell ref="A5:H5"/>
    <mergeCell ref="A6:H6"/>
    <mergeCell ref="A7:K7"/>
    <mergeCell ref="A8:H8"/>
    <mergeCell ref="A9:H9"/>
  </mergeCells>
  <dataValidations count="2">
    <dataValidation type="whole" operator="notEqual" allowBlank="1" showInputMessage="1" showErrorMessage="1" errorTitle="Pogrešan unos" error="Mogu se unijeti samo cjelobrojne vrijednosti." sqref="J50:K52 J8:K13 J15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14:K14 J28:K28 J39:K39 J45:K49 J53:K53">
      <formula1>0</formula1>
    </dataValidation>
  </dataValidation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95" r:id="rId1"/>
  <ignoredErrors>
    <ignoredError sqref="J51:K52 K11 K13 K18" unlockedFormula="1"/>
    <ignoredError sqref="J6:K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63" t="s">
        <v>205</v>
      </c>
      <c r="B1" s="264"/>
      <c r="C1" s="264"/>
      <c r="D1" s="264"/>
      <c r="E1" s="264"/>
      <c r="F1" s="264"/>
      <c r="G1" s="264"/>
      <c r="H1" s="264"/>
      <c r="I1" s="264"/>
      <c r="J1" s="265"/>
      <c r="K1" s="266"/>
    </row>
    <row r="2" spans="1:11" ht="12.75">
      <c r="A2" s="268" t="s">
        <v>6</v>
      </c>
      <c r="B2" s="269"/>
      <c r="C2" s="269"/>
      <c r="D2" s="269"/>
      <c r="E2" s="269"/>
      <c r="F2" s="269"/>
      <c r="G2" s="269"/>
      <c r="H2" s="269"/>
      <c r="I2" s="269"/>
      <c r="J2" s="265"/>
      <c r="K2" s="267"/>
    </row>
    <row r="3" spans="1:11" ht="12.75">
      <c r="A3" s="15"/>
      <c r="B3" s="16"/>
      <c r="C3" s="16"/>
      <c r="D3" s="16"/>
      <c r="E3" s="16"/>
      <c r="F3" s="16"/>
      <c r="G3" s="16"/>
      <c r="H3" s="16"/>
      <c r="I3" s="16"/>
      <c r="J3" s="18"/>
      <c r="K3" s="3"/>
    </row>
    <row r="4" spans="1:11" ht="12.75">
      <c r="A4" s="254" t="s">
        <v>7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22.5" thickBot="1">
      <c r="A5" s="257" t="s">
        <v>61</v>
      </c>
      <c r="B5" s="257"/>
      <c r="C5" s="257"/>
      <c r="D5" s="257"/>
      <c r="E5" s="257"/>
      <c r="F5" s="257"/>
      <c r="G5" s="257"/>
      <c r="H5" s="257"/>
      <c r="I5" s="78" t="s">
        <v>290</v>
      </c>
      <c r="J5" s="79" t="s">
        <v>156</v>
      </c>
      <c r="K5" s="79" t="s">
        <v>157</v>
      </c>
    </row>
    <row r="6" spans="1:11" ht="12.75">
      <c r="A6" s="258">
        <v>1</v>
      </c>
      <c r="B6" s="258"/>
      <c r="C6" s="258"/>
      <c r="D6" s="258"/>
      <c r="E6" s="258"/>
      <c r="F6" s="258"/>
      <c r="G6" s="258"/>
      <c r="H6" s="258"/>
      <c r="I6" s="80">
        <v>2</v>
      </c>
      <c r="J6" s="81" t="s">
        <v>294</v>
      </c>
      <c r="K6" s="81" t="s">
        <v>295</v>
      </c>
    </row>
    <row r="7" spans="1:11" ht="12.75">
      <c r="A7" s="259" t="s">
        <v>162</v>
      </c>
      <c r="B7" s="260"/>
      <c r="C7" s="260"/>
      <c r="D7" s="260"/>
      <c r="E7" s="260"/>
      <c r="F7" s="260"/>
      <c r="G7" s="260"/>
      <c r="H7" s="260"/>
      <c r="I7" s="261"/>
      <c r="J7" s="261"/>
      <c r="K7" s="262"/>
    </row>
    <row r="8" spans="1:11" ht="12.75">
      <c r="A8" s="189" t="s">
        <v>207</v>
      </c>
      <c r="B8" s="190"/>
      <c r="C8" s="190"/>
      <c r="D8" s="190"/>
      <c r="E8" s="190"/>
      <c r="F8" s="190"/>
      <c r="G8" s="190"/>
      <c r="H8" s="190"/>
      <c r="I8" s="4">
        <v>1</v>
      </c>
      <c r="J8" s="8"/>
      <c r="K8" s="13"/>
    </row>
    <row r="9" spans="1:11" ht="12.75">
      <c r="A9" s="189" t="s">
        <v>125</v>
      </c>
      <c r="B9" s="190"/>
      <c r="C9" s="190"/>
      <c r="D9" s="190"/>
      <c r="E9" s="190"/>
      <c r="F9" s="190"/>
      <c r="G9" s="190"/>
      <c r="H9" s="190"/>
      <c r="I9" s="4">
        <v>2</v>
      </c>
      <c r="J9" s="8"/>
      <c r="K9" s="13"/>
    </row>
    <row r="10" spans="1:11" ht="12.75">
      <c r="A10" s="189" t="s">
        <v>126</v>
      </c>
      <c r="B10" s="190"/>
      <c r="C10" s="190"/>
      <c r="D10" s="190"/>
      <c r="E10" s="190"/>
      <c r="F10" s="190"/>
      <c r="G10" s="190"/>
      <c r="H10" s="190"/>
      <c r="I10" s="4">
        <v>3</v>
      </c>
      <c r="J10" s="8"/>
      <c r="K10" s="13"/>
    </row>
    <row r="11" spans="1:11" ht="12.75">
      <c r="A11" s="189" t="s">
        <v>127</v>
      </c>
      <c r="B11" s="190"/>
      <c r="C11" s="190"/>
      <c r="D11" s="190"/>
      <c r="E11" s="190"/>
      <c r="F11" s="190"/>
      <c r="G11" s="190"/>
      <c r="H11" s="190"/>
      <c r="I11" s="4">
        <v>4</v>
      </c>
      <c r="J11" s="8"/>
      <c r="K11" s="13"/>
    </row>
    <row r="12" spans="1:11" ht="12.75">
      <c r="A12" s="189" t="s">
        <v>128</v>
      </c>
      <c r="B12" s="190"/>
      <c r="C12" s="190"/>
      <c r="D12" s="190"/>
      <c r="E12" s="190"/>
      <c r="F12" s="190"/>
      <c r="G12" s="190"/>
      <c r="H12" s="190"/>
      <c r="I12" s="4">
        <v>5</v>
      </c>
      <c r="J12" s="8"/>
      <c r="K12" s="13"/>
    </row>
    <row r="13" spans="1:11" ht="12.75">
      <c r="A13" s="186" t="s">
        <v>206</v>
      </c>
      <c r="B13" s="187"/>
      <c r="C13" s="187"/>
      <c r="D13" s="187"/>
      <c r="E13" s="187"/>
      <c r="F13" s="187"/>
      <c r="G13" s="187"/>
      <c r="H13" s="187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9" t="s">
        <v>129</v>
      </c>
      <c r="B14" s="190"/>
      <c r="C14" s="190"/>
      <c r="D14" s="190"/>
      <c r="E14" s="190"/>
      <c r="F14" s="190"/>
      <c r="G14" s="190"/>
      <c r="H14" s="190"/>
      <c r="I14" s="4">
        <v>7</v>
      </c>
      <c r="J14" s="8"/>
      <c r="K14" s="13"/>
    </row>
    <row r="15" spans="1:11" ht="12.75">
      <c r="A15" s="189" t="s">
        <v>130</v>
      </c>
      <c r="B15" s="190"/>
      <c r="C15" s="190"/>
      <c r="D15" s="190"/>
      <c r="E15" s="190"/>
      <c r="F15" s="190"/>
      <c r="G15" s="190"/>
      <c r="H15" s="190"/>
      <c r="I15" s="4">
        <v>8</v>
      </c>
      <c r="J15" s="8"/>
      <c r="K15" s="13"/>
    </row>
    <row r="16" spans="1:11" ht="12.75">
      <c r="A16" s="189" t="s">
        <v>131</v>
      </c>
      <c r="B16" s="190"/>
      <c r="C16" s="190"/>
      <c r="D16" s="190"/>
      <c r="E16" s="190"/>
      <c r="F16" s="190"/>
      <c r="G16" s="190"/>
      <c r="H16" s="190"/>
      <c r="I16" s="4">
        <v>9</v>
      </c>
      <c r="J16" s="8"/>
      <c r="K16" s="13"/>
    </row>
    <row r="17" spans="1:11" ht="12.75">
      <c r="A17" s="189" t="s">
        <v>132</v>
      </c>
      <c r="B17" s="190"/>
      <c r="C17" s="190"/>
      <c r="D17" s="190"/>
      <c r="E17" s="190"/>
      <c r="F17" s="190"/>
      <c r="G17" s="190"/>
      <c r="H17" s="190"/>
      <c r="I17" s="4">
        <v>10</v>
      </c>
      <c r="J17" s="8"/>
      <c r="K17" s="13"/>
    </row>
    <row r="18" spans="1:11" ht="12.75">
      <c r="A18" s="189" t="s">
        <v>133</v>
      </c>
      <c r="B18" s="190"/>
      <c r="C18" s="190"/>
      <c r="D18" s="190"/>
      <c r="E18" s="190"/>
      <c r="F18" s="190"/>
      <c r="G18" s="190"/>
      <c r="H18" s="190"/>
      <c r="I18" s="4">
        <v>11</v>
      </c>
      <c r="J18" s="8"/>
      <c r="K18" s="13"/>
    </row>
    <row r="19" spans="1:11" ht="12.75">
      <c r="A19" s="189" t="s">
        <v>134</v>
      </c>
      <c r="B19" s="190"/>
      <c r="C19" s="190"/>
      <c r="D19" s="190"/>
      <c r="E19" s="190"/>
      <c r="F19" s="190"/>
      <c r="G19" s="190"/>
      <c r="H19" s="190"/>
      <c r="I19" s="4">
        <v>12</v>
      </c>
      <c r="J19" s="8"/>
      <c r="K19" s="13"/>
    </row>
    <row r="20" spans="1:11" ht="12.75">
      <c r="A20" s="186" t="s">
        <v>47</v>
      </c>
      <c r="B20" s="187"/>
      <c r="C20" s="187"/>
      <c r="D20" s="187"/>
      <c r="E20" s="187"/>
      <c r="F20" s="187"/>
      <c r="G20" s="187"/>
      <c r="H20" s="187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6" t="s">
        <v>111</v>
      </c>
      <c r="B21" s="270"/>
      <c r="C21" s="270"/>
      <c r="D21" s="270"/>
      <c r="E21" s="270"/>
      <c r="F21" s="270"/>
      <c r="G21" s="270"/>
      <c r="H21" s="271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9" t="s">
        <v>112</v>
      </c>
      <c r="B22" s="272"/>
      <c r="C22" s="272"/>
      <c r="D22" s="272"/>
      <c r="E22" s="272"/>
      <c r="F22" s="272"/>
      <c r="G22" s="272"/>
      <c r="H22" s="273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9" t="s">
        <v>165</v>
      </c>
      <c r="B23" s="260"/>
      <c r="C23" s="260"/>
      <c r="D23" s="260"/>
      <c r="E23" s="260"/>
      <c r="F23" s="260"/>
      <c r="G23" s="260"/>
      <c r="H23" s="260"/>
      <c r="I23" s="261"/>
      <c r="J23" s="261"/>
      <c r="K23" s="262"/>
    </row>
    <row r="24" spans="1:11" ht="12.75">
      <c r="A24" s="189" t="s">
        <v>171</v>
      </c>
      <c r="B24" s="190"/>
      <c r="C24" s="190"/>
      <c r="D24" s="190"/>
      <c r="E24" s="190"/>
      <c r="F24" s="190"/>
      <c r="G24" s="190"/>
      <c r="H24" s="190"/>
      <c r="I24" s="4">
        <v>16</v>
      </c>
      <c r="J24" s="8"/>
      <c r="K24" s="13"/>
    </row>
    <row r="25" spans="1:11" ht="12.75">
      <c r="A25" s="189" t="s">
        <v>172</v>
      </c>
      <c r="B25" s="190"/>
      <c r="C25" s="190"/>
      <c r="D25" s="190"/>
      <c r="E25" s="190"/>
      <c r="F25" s="190"/>
      <c r="G25" s="190"/>
      <c r="H25" s="190"/>
      <c r="I25" s="4">
        <v>17</v>
      </c>
      <c r="J25" s="8"/>
      <c r="K25" s="13"/>
    </row>
    <row r="26" spans="1:11" ht="12.75">
      <c r="A26" s="189" t="s">
        <v>48</v>
      </c>
      <c r="B26" s="190"/>
      <c r="C26" s="190"/>
      <c r="D26" s="190"/>
      <c r="E26" s="190"/>
      <c r="F26" s="190"/>
      <c r="G26" s="190"/>
      <c r="H26" s="190"/>
      <c r="I26" s="4">
        <v>18</v>
      </c>
      <c r="J26" s="8"/>
      <c r="K26" s="13"/>
    </row>
    <row r="27" spans="1:11" ht="12.75">
      <c r="A27" s="189" t="s">
        <v>49</v>
      </c>
      <c r="B27" s="190"/>
      <c r="C27" s="190"/>
      <c r="D27" s="190"/>
      <c r="E27" s="190"/>
      <c r="F27" s="190"/>
      <c r="G27" s="190"/>
      <c r="H27" s="190"/>
      <c r="I27" s="4">
        <v>19</v>
      </c>
      <c r="J27" s="8"/>
      <c r="K27" s="13"/>
    </row>
    <row r="28" spans="1:11" ht="12.75">
      <c r="A28" s="189" t="s">
        <v>173</v>
      </c>
      <c r="B28" s="190"/>
      <c r="C28" s="190"/>
      <c r="D28" s="190"/>
      <c r="E28" s="190"/>
      <c r="F28" s="190"/>
      <c r="G28" s="190"/>
      <c r="H28" s="190"/>
      <c r="I28" s="4">
        <v>20</v>
      </c>
      <c r="J28" s="8"/>
      <c r="K28" s="13"/>
    </row>
    <row r="29" spans="1:11" ht="12.75">
      <c r="A29" s="186" t="s">
        <v>119</v>
      </c>
      <c r="B29" s="187"/>
      <c r="C29" s="187"/>
      <c r="D29" s="187"/>
      <c r="E29" s="187"/>
      <c r="F29" s="187"/>
      <c r="G29" s="187"/>
      <c r="H29" s="187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9" t="s">
        <v>2</v>
      </c>
      <c r="B30" s="190"/>
      <c r="C30" s="190"/>
      <c r="D30" s="190"/>
      <c r="E30" s="190"/>
      <c r="F30" s="190"/>
      <c r="G30" s="190"/>
      <c r="H30" s="190"/>
      <c r="I30" s="4">
        <v>22</v>
      </c>
      <c r="J30" s="8"/>
      <c r="K30" s="13"/>
    </row>
    <row r="31" spans="1:11" ht="12.75">
      <c r="A31" s="189" t="s">
        <v>3</v>
      </c>
      <c r="B31" s="190"/>
      <c r="C31" s="190"/>
      <c r="D31" s="190"/>
      <c r="E31" s="190"/>
      <c r="F31" s="190"/>
      <c r="G31" s="190"/>
      <c r="H31" s="190"/>
      <c r="I31" s="4">
        <v>23</v>
      </c>
      <c r="J31" s="8"/>
      <c r="K31" s="13"/>
    </row>
    <row r="32" spans="1:11" ht="12.75">
      <c r="A32" s="189" t="s">
        <v>4</v>
      </c>
      <c r="B32" s="190"/>
      <c r="C32" s="190"/>
      <c r="D32" s="190"/>
      <c r="E32" s="190"/>
      <c r="F32" s="190"/>
      <c r="G32" s="190"/>
      <c r="H32" s="190"/>
      <c r="I32" s="4">
        <v>24</v>
      </c>
      <c r="J32" s="8"/>
      <c r="K32" s="13"/>
    </row>
    <row r="33" spans="1:11" ht="12.75">
      <c r="A33" s="186" t="s">
        <v>50</v>
      </c>
      <c r="B33" s="187"/>
      <c r="C33" s="187"/>
      <c r="D33" s="187"/>
      <c r="E33" s="187"/>
      <c r="F33" s="187"/>
      <c r="G33" s="187"/>
      <c r="H33" s="187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6" t="s">
        <v>113</v>
      </c>
      <c r="B34" s="187"/>
      <c r="C34" s="187"/>
      <c r="D34" s="187"/>
      <c r="E34" s="187"/>
      <c r="F34" s="187"/>
      <c r="G34" s="187"/>
      <c r="H34" s="187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6" t="s">
        <v>114</v>
      </c>
      <c r="B35" s="187"/>
      <c r="C35" s="187"/>
      <c r="D35" s="187"/>
      <c r="E35" s="187"/>
      <c r="F35" s="187"/>
      <c r="G35" s="187"/>
      <c r="H35" s="187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9" t="s">
        <v>166</v>
      </c>
      <c r="B36" s="260"/>
      <c r="C36" s="260"/>
      <c r="D36" s="260"/>
      <c r="E36" s="260"/>
      <c r="F36" s="260"/>
      <c r="G36" s="260"/>
      <c r="H36" s="260"/>
      <c r="I36" s="261">
        <v>0</v>
      </c>
      <c r="J36" s="261"/>
      <c r="K36" s="262"/>
    </row>
    <row r="37" spans="1:11" ht="12.75">
      <c r="A37" s="189" t="s">
        <v>180</v>
      </c>
      <c r="B37" s="190"/>
      <c r="C37" s="190"/>
      <c r="D37" s="190"/>
      <c r="E37" s="190"/>
      <c r="F37" s="190"/>
      <c r="G37" s="190"/>
      <c r="H37" s="190"/>
      <c r="I37" s="4">
        <v>28</v>
      </c>
      <c r="J37" s="8"/>
      <c r="K37" s="13"/>
    </row>
    <row r="38" spans="1:11" ht="12.75">
      <c r="A38" s="189" t="s">
        <v>29</v>
      </c>
      <c r="B38" s="190"/>
      <c r="C38" s="190"/>
      <c r="D38" s="190"/>
      <c r="E38" s="190"/>
      <c r="F38" s="190"/>
      <c r="G38" s="190"/>
      <c r="H38" s="190"/>
      <c r="I38" s="4">
        <v>29</v>
      </c>
      <c r="J38" s="8"/>
      <c r="K38" s="13"/>
    </row>
    <row r="39" spans="1:11" ht="12.75">
      <c r="A39" s="189" t="s">
        <v>30</v>
      </c>
      <c r="B39" s="190"/>
      <c r="C39" s="190"/>
      <c r="D39" s="190"/>
      <c r="E39" s="190"/>
      <c r="F39" s="190"/>
      <c r="G39" s="190"/>
      <c r="H39" s="190"/>
      <c r="I39" s="4">
        <v>30</v>
      </c>
      <c r="J39" s="8"/>
      <c r="K39" s="13"/>
    </row>
    <row r="40" spans="1:11" ht="12.75">
      <c r="A40" s="186" t="s">
        <v>51</v>
      </c>
      <c r="B40" s="187"/>
      <c r="C40" s="187"/>
      <c r="D40" s="187"/>
      <c r="E40" s="187"/>
      <c r="F40" s="187"/>
      <c r="G40" s="187"/>
      <c r="H40" s="187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9" t="s">
        <v>31</v>
      </c>
      <c r="B41" s="190"/>
      <c r="C41" s="190"/>
      <c r="D41" s="190"/>
      <c r="E41" s="190"/>
      <c r="F41" s="190"/>
      <c r="G41" s="190"/>
      <c r="H41" s="190"/>
      <c r="I41" s="4">
        <v>32</v>
      </c>
      <c r="J41" s="8"/>
      <c r="K41" s="13"/>
    </row>
    <row r="42" spans="1:11" ht="12.75">
      <c r="A42" s="189" t="s">
        <v>32</v>
      </c>
      <c r="B42" s="190"/>
      <c r="C42" s="190"/>
      <c r="D42" s="190"/>
      <c r="E42" s="190"/>
      <c r="F42" s="190"/>
      <c r="G42" s="190"/>
      <c r="H42" s="190"/>
      <c r="I42" s="4">
        <v>33</v>
      </c>
      <c r="J42" s="8"/>
      <c r="K42" s="13"/>
    </row>
    <row r="43" spans="1:11" ht="12.75">
      <c r="A43" s="189" t="s">
        <v>33</v>
      </c>
      <c r="B43" s="190"/>
      <c r="C43" s="190"/>
      <c r="D43" s="190"/>
      <c r="E43" s="190"/>
      <c r="F43" s="190"/>
      <c r="G43" s="190"/>
      <c r="H43" s="190"/>
      <c r="I43" s="4">
        <v>34</v>
      </c>
      <c r="J43" s="8"/>
      <c r="K43" s="13"/>
    </row>
    <row r="44" spans="1:11" ht="12.75">
      <c r="A44" s="189" t="s">
        <v>34</v>
      </c>
      <c r="B44" s="190"/>
      <c r="C44" s="190"/>
      <c r="D44" s="190"/>
      <c r="E44" s="190"/>
      <c r="F44" s="190"/>
      <c r="G44" s="190"/>
      <c r="H44" s="190"/>
      <c r="I44" s="4">
        <v>35</v>
      </c>
      <c r="J44" s="8"/>
      <c r="K44" s="13"/>
    </row>
    <row r="45" spans="1:11" ht="12.75">
      <c r="A45" s="189" t="s">
        <v>35</v>
      </c>
      <c r="B45" s="190"/>
      <c r="C45" s="190"/>
      <c r="D45" s="190"/>
      <c r="E45" s="190"/>
      <c r="F45" s="190"/>
      <c r="G45" s="190"/>
      <c r="H45" s="190"/>
      <c r="I45" s="4">
        <v>36</v>
      </c>
      <c r="J45" s="8"/>
      <c r="K45" s="13"/>
    </row>
    <row r="46" spans="1:11" ht="12.75">
      <c r="A46" s="186" t="s">
        <v>154</v>
      </c>
      <c r="B46" s="187"/>
      <c r="C46" s="187"/>
      <c r="D46" s="187"/>
      <c r="E46" s="187"/>
      <c r="F46" s="187"/>
      <c r="G46" s="187"/>
      <c r="H46" s="187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6" t="s">
        <v>168</v>
      </c>
      <c r="B47" s="187"/>
      <c r="C47" s="187"/>
      <c r="D47" s="187"/>
      <c r="E47" s="187"/>
      <c r="F47" s="187"/>
      <c r="G47" s="187"/>
      <c r="H47" s="187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6" t="s">
        <v>169</v>
      </c>
      <c r="B48" s="187"/>
      <c r="C48" s="187"/>
      <c r="D48" s="187"/>
      <c r="E48" s="187"/>
      <c r="F48" s="187"/>
      <c r="G48" s="187"/>
      <c r="H48" s="187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6" t="s">
        <v>155</v>
      </c>
      <c r="B49" s="187"/>
      <c r="C49" s="187"/>
      <c r="D49" s="187"/>
      <c r="E49" s="187"/>
      <c r="F49" s="187"/>
      <c r="G49" s="187"/>
      <c r="H49" s="187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6" t="s">
        <v>15</v>
      </c>
      <c r="B50" s="187"/>
      <c r="C50" s="187"/>
      <c r="D50" s="187"/>
      <c r="E50" s="187"/>
      <c r="F50" s="187"/>
      <c r="G50" s="187"/>
      <c r="H50" s="187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6" t="s">
        <v>167</v>
      </c>
      <c r="B51" s="187"/>
      <c r="C51" s="187"/>
      <c r="D51" s="187"/>
      <c r="E51" s="187"/>
      <c r="F51" s="187"/>
      <c r="G51" s="187"/>
      <c r="H51" s="187"/>
      <c r="I51" s="4">
        <v>42</v>
      </c>
      <c r="J51" s="8"/>
      <c r="K51" s="13"/>
    </row>
    <row r="52" spans="1:11" ht="12.75">
      <c r="A52" s="186" t="s">
        <v>182</v>
      </c>
      <c r="B52" s="187"/>
      <c r="C52" s="187"/>
      <c r="D52" s="187"/>
      <c r="E52" s="187"/>
      <c r="F52" s="187"/>
      <c r="G52" s="187"/>
      <c r="H52" s="187"/>
      <c r="I52" s="4">
        <v>43</v>
      </c>
      <c r="J52" s="8"/>
      <c r="K52" s="13"/>
    </row>
    <row r="53" spans="1:11" ht="12.75">
      <c r="A53" s="186" t="s">
        <v>183</v>
      </c>
      <c r="B53" s="187"/>
      <c r="C53" s="187"/>
      <c r="D53" s="187"/>
      <c r="E53" s="187"/>
      <c r="F53" s="187"/>
      <c r="G53" s="187"/>
      <c r="H53" s="187"/>
      <c r="I53" s="4">
        <v>44</v>
      </c>
      <c r="J53" s="8"/>
      <c r="K53" s="13"/>
    </row>
    <row r="54" spans="1:11" ht="12.75">
      <c r="A54" s="209" t="s">
        <v>184</v>
      </c>
      <c r="B54" s="210"/>
      <c r="C54" s="210"/>
      <c r="D54" s="210"/>
      <c r="E54" s="210"/>
      <c r="F54" s="210"/>
      <c r="G54" s="210"/>
      <c r="H54" s="210"/>
      <c r="I54" s="7">
        <v>45</v>
      </c>
      <c r="J54" s="10">
        <f>J51+J52-J53</f>
        <v>0</v>
      </c>
      <c r="K54" s="17">
        <f>K51+K52-K53</f>
        <v>0</v>
      </c>
    </row>
    <row r="55" spans="1:11" ht="12.75">
      <c r="A55" s="82" t="s">
        <v>181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4" width="9.140625" style="89" customWidth="1"/>
    <col min="5" max="5" width="10.140625" style="89" bestFit="1" customWidth="1"/>
    <col min="6" max="7" width="9.140625" style="89" customWidth="1"/>
    <col min="8" max="8" width="5.421875" style="89" customWidth="1"/>
    <col min="9" max="9" width="9.140625" style="89" customWidth="1"/>
    <col min="10" max="11" width="11.57421875" style="89" customWidth="1"/>
    <col min="12" max="16384" width="9.140625" style="89" customWidth="1"/>
  </cols>
  <sheetData>
    <row r="1" spans="1:12" ht="12.75">
      <c r="A1" s="276" t="s">
        <v>292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88"/>
    </row>
    <row r="2" spans="1:12" ht="15">
      <c r="A2" s="86"/>
      <c r="B2" s="87"/>
      <c r="C2" s="290" t="s">
        <v>293</v>
      </c>
      <c r="D2" s="290"/>
      <c r="E2" s="91">
        <v>41275</v>
      </c>
      <c r="F2" s="90" t="s">
        <v>258</v>
      </c>
      <c r="G2" s="291">
        <v>41639</v>
      </c>
      <c r="H2" s="292"/>
      <c r="I2" s="87"/>
      <c r="J2" s="87"/>
      <c r="K2" s="87"/>
      <c r="L2" s="92"/>
    </row>
    <row r="3" spans="1:12" ht="15">
      <c r="A3" s="86"/>
      <c r="B3" s="87"/>
      <c r="C3" s="90"/>
      <c r="D3" s="90"/>
      <c r="E3" s="90"/>
      <c r="F3" s="90"/>
      <c r="G3" s="90"/>
      <c r="H3" s="90"/>
      <c r="I3" s="87"/>
      <c r="J3" s="87"/>
      <c r="K3" s="87"/>
      <c r="L3" s="92"/>
    </row>
    <row r="4" spans="1:11" ht="22.5" thickBot="1">
      <c r="A4" s="293" t="s">
        <v>61</v>
      </c>
      <c r="B4" s="293"/>
      <c r="C4" s="293"/>
      <c r="D4" s="293"/>
      <c r="E4" s="293"/>
      <c r="F4" s="293"/>
      <c r="G4" s="293"/>
      <c r="H4" s="293"/>
      <c r="I4" s="93" t="s">
        <v>316</v>
      </c>
      <c r="J4" s="94" t="s">
        <v>156</v>
      </c>
      <c r="K4" s="94" t="s">
        <v>157</v>
      </c>
    </row>
    <row r="5" spans="1:11" ht="12.75">
      <c r="A5" s="294">
        <v>1</v>
      </c>
      <c r="B5" s="294"/>
      <c r="C5" s="294"/>
      <c r="D5" s="294"/>
      <c r="E5" s="294"/>
      <c r="F5" s="294"/>
      <c r="G5" s="294"/>
      <c r="H5" s="294"/>
      <c r="I5" s="96">
        <v>2</v>
      </c>
      <c r="J5" s="95" t="s">
        <v>294</v>
      </c>
      <c r="K5" s="95" t="s">
        <v>295</v>
      </c>
    </row>
    <row r="6" spans="1:11" ht="12.75">
      <c r="A6" s="278" t="s">
        <v>296</v>
      </c>
      <c r="B6" s="279"/>
      <c r="C6" s="279"/>
      <c r="D6" s="279"/>
      <c r="E6" s="279"/>
      <c r="F6" s="279"/>
      <c r="G6" s="279"/>
      <c r="H6" s="279"/>
      <c r="I6" s="97">
        <v>1</v>
      </c>
      <c r="J6" s="98">
        <v>589202640</v>
      </c>
      <c r="K6" s="98">
        <v>589202640</v>
      </c>
    </row>
    <row r="7" spans="1:11" ht="12.75">
      <c r="A7" s="278" t="s">
        <v>297</v>
      </c>
      <c r="B7" s="279"/>
      <c r="C7" s="279"/>
      <c r="D7" s="279"/>
      <c r="E7" s="279"/>
      <c r="F7" s="279"/>
      <c r="G7" s="279"/>
      <c r="H7" s="279"/>
      <c r="I7" s="97">
        <v>2</v>
      </c>
      <c r="J7" s="99">
        <v>0</v>
      </c>
      <c r="K7" s="99">
        <v>0</v>
      </c>
    </row>
    <row r="8" spans="1:11" ht="12.75">
      <c r="A8" s="278" t="s">
        <v>298</v>
      </c>
      <c r="B8" s="279"/>
      <c r="C8" s="279"/>
      <c r="D8" s="279"/>
      <c r="E8" s="279"/>
      <c r="F8" s="279"/>
      <c r="G8" s="279"/>
      <c r="H8" s="279"/>
      <c r="I8" s="97">
        <v>3</v>
      </c>
      <c r="J8" s="99">
        <v>80720</v>
      </c>
      <c r="K8" s="99">
        <v>80720</v>
      </c>
    </row>
    <row r="9" spans="1:11" ht="12.75">
      <c r="A9" s="278" t="s">
        <v>299</v>
      </c>
      <c r="B9" s="279"/>
      <c r="C9" s="279"/>
      <c r="D9" s="279"/>
      <c r="E9" s="279"/>
      <c r="F9" s="279"/>
      <c r="G9" s="279"/>
      <c r="H9" s="279"/>
      <c r="I9" s="97">
        <v>4</v>
      </c>
      <c r="J9" s="99">
        <v>-55386936</v>
      </c>
      <c r="K9" s="99">
        <v>-95158783</v>
      </c>
    </row>
    <row r="10" spans="1:11" ht="12.75">
      <c r="A10" s="278" t="s">
        <v>300</v>
      </c>
      <c r="B10" s="279"/>
      <c r="C10" s="279"/>
      <c r="D10" s="279"/>
      <c r="E10" s="279"/>
      <c r="F10" s="279"/>
      <c r="G10" s="279"/>
      <c r="H10" s="279"/>
      <c r="I10" s="97">
        <v>5</v>
      </c>
      <c r="J10" s="99">
        <v>-39771847</v>
      </c>
      <c r="K10" s="99">
        <v>-44040295</v>
      </c>
    </row>
    <row r="11" spans="1:11" ht="12.75">
      <c r="A11" s="278" t="s">
        <v>301</v>
      </c>
      <c r="B11" s="279"/>
      <c r="C11" s="279"/>
      <c r="D11" s="279"/>
      <c r="E11" s="279"/>
      <c r="F11" s="279"/>
      <c r="G11" s="279"/>
      <c r="H11" s="279"/>
      <c r="I11" s="97">
        <v>6</v>
      </c>
      <c r="J11" s="99">
        <v>0</v>
      </c>
      <c r="K11" s="99">
        <v>0</v>
      </c>
    </row>
    <row r="12" spans="1:11" ht="12.75">
      <c r="A12" s="278" t="s">
        <v>302</v>
      </c>
      <c r="B12" s="279"/>
      <c r="C12" s="279"/>
      <c r="D12" s="279"/>
      <c r="E12" s="279"/>
      <c r="F12" s="279"/>
      <c r="G12" s="279"/>
      <c r="H12" s="279"/>
      <c r="I12" s="97">
        <v>7</v>
      </c>
      <c r="J12" s="99">
        <v>0</v>
      </c>
      <c r="K12" s="99">
        <v>0</v>
      </c>
    </row>
    <row r="13" spans="1:11" ht="12.75">
      <c r="A13" s="278" t="s">
        <v>303</v>
      </c>
      <c r="B13" s="279"/>
      <c r="C13" s="279"/>
      <c r="D13" s="279"/>
      <c r="E13" s="279"/>
      <c r="F13" s="279"/>
      <c r="G13" s="279"/>
      <c r="H13" s="279"/>
      <c r="I13" s="97">
        <v>8</v>
      </c>
      <c r="J13" s="99">
        <v>0</v>
      </c>
      <c r="K13" s="99">
        <v>0</v>
      </c>
    </row>
    <row r="14" spans="1:11" ht="12.75">
      <c r="A14" s="278" t="s">
        <v>304</v>
      </c>
      <c r="B14" s="279"/>
      <c r="C14" s="279"/>
      <c r="D14" s="279"/>
      <c r="E14" s="279"/>
      <c r="F14" s="279"/>
      <c r="G14" s="279"/>
      <c r="H14" s="279"/>
      <c r="I14" s="97">
        <v>9</v>
      </c>
      <c r="J14" s="99">
        <v>0</v>
      </c>
      <c r="K14" s="99">
        <v>0</v>
      </c>
    </row>
    <row r="15" spans="1:11" ht="12.75">
      <c r="A15" s="280" t="s">
        <v>305</v>
      </c>
      <c r="B15" s="281"/>
      <c r="C15" s="281"/>
      <c r="D15" s="281"/>
      <c r="E15" s="281"/>
      <c r="F15" s="281"/>
      <c r="G15" s="281"/>
      <c r="H15" s="281"/>
      <c r="I15" s="97">
        <v>10</v>
      </c>
      <c r="J15" s="100">
        <f>SUM(J6:J14)</f>
        <v>494124577</v>
      </c>
      <c r="K15" s="100">
        <f>SUM(K6:K14)</f>
        <v>450084282</v>
      </c>
    </row>
    <row r="16" spans="1:11" ht="12.75">
      <c r="A16" s="278" t="s">
        <v>306</v>
      </c>
      <c r="B16" s="279"/>
      <c r="C16" s="279"/>
      <c r="D16" s="279"/>
      <c r="E16" s="279"/>
      <c r="F16" s="279"/>
      <c r="G16" s="279"/>
      <c r="H16" s="279"/>
      <c r="I16" s="97">
        <v>11</v>
      </c>
      <c r="J16" s="99">
        <v>149003079</v>
      </c>
      <c r="K16" s="99">
        <v>133344766</v>
      </c>
    </row>
    <row r="17" spans="1:11" ht="12.75">
      <c r="A17" s="278" t="s">
        <v>307</v>
      </c>
      <c r="B17" s="279"/>
      <c r="C17" s="279"/>
      <c r="D17" s="279"/>
      <c r="E17" s="279"/>
      <c r="F17" s="279"/>
      <c r="G17" s="279"/>
      <c r="H17" s="279"/>
      <c r="I17" s="97">
        <v>12</v>
      </c>
      <c r="J17" s="99">
        <v>0</v>
      </c>
      <c r="K17" s="99">
        <v>0</v>
      </c>
    </row>
    <row r="18" spans="1:11" ht="12.75">
      <c r="A18" s="278" t="s">
        <v>308</v>
      </c>
      <c r="B18" s="279"/>
      <c r="C18" s="279"/>
      <c r="D18" s="279"/>
      <c r="E18" s="279"/>
      <c r="F18" s="279"/>
      <c r="G18" s="279"/>
      <c r="H18" s="279"/>
      <c r="I18" s="97">
        <v>13</v>
      </c>
      <c r="J18" s="99">
        <v>0</v>
      </c>
      <c r="K18" s="99">
        <v>0</v>
      </c>
    </row>
    <row r="19" spans="1:11" ht="12.75">
      <c r="A19" s="278" t="s">
        <v>309</v>
      </c>
      <c r="B19" s="279"/>
      <c r="C19" s="279"/>
      <c r="D19" s="279"/>
      <c r="E19" s="279"/>
      <c r="F19" s="279"/>
      <c r="G19" s="279"/>
      <c r="H19" s="279"/>
      <c r="I19" s="97">
        <v>14</v>
      </c>
      <c r="J19" s="99">
        <v>0</v>
      </c>
      <c r="K19" s="99">
        <v>0</v>
      </c>
    </row>
    <row r="20" spans="1:11" ht="12.75">
      <c r="A20" s="278" t="s">
        <v>310</v>
      </c>
      <c r="B20" s="279"/>
      <c r="C20" s="279"/>
      <c r="D20" s="279"/>
      <c r="E20" s="279"/>
      <c r="F20" s="279"/>
      <c r="G20" s="279"/>
      <c r="H20" s="279"/>
      <c r="I20" s="97">
        <v>15</v>
      </c>
      <c r="J20" s="99">
        <v>0</v>
      </c>
      <c r="K20" s="99">
        <v>0</v>
      </c>
    </row>
    <row r="21" spans="1:11" ht="12.75">
      <c r="A21" s="278" t="s">
        <v>311</v>
      </c>
      <c r="B21" s="279"/>
      <c r="C21" s="279"/>
      <c r="D21" s="279"/>
      <c r="E21" s="279"/>
      <c r="F21" s="279"/>
      <c r="G21" s="279"/>
      <c r="H21" s="279"/>
      <c r="I21" s="97">
        <v>16</v>
      </c>
      <c r="J21" s="99">
        <v>0</v>
      </c>
      <c r="K21" s="99">
        <v>0</v>
      </c>
    </row>
    <row r="22" spans="1:11" ht="12.75">
      <c r="A22" s="280" t="s">
        <v>312</v>
      </c>
      <c r="B22" s="281"/>
      <c r="C22" s="281"/>
      <c r="D22" s="281"/>
      <c r="E22" s="281"/>
      <c r="F22" s="281"/>
      <c r="G22" s="281"/>
      <c r="H22" s="281"/>
      <c r="I22" s="97">
        <v>17</v>
      </c>
      <c r="J22" s="101">
        <f>SUM(J16:J21)</f>
        <v>149003079</v>
      </c>
      <c r="K22" s="101">
        <f>SUM(K16:K21)</f>
        <v>133344766</v>
      </c>
    </row>
    <row r="23" spans="1:11" ht="12.75">
      <c r="A23" s="282"/>
      <c r="B23" s="283"/>
      <c r="C23" s="283"/>
      <c r="D23" s="283"/>
      <c r="E23" s="283"/>
      <c r="F23" s="283"/>
      <c r="G23" s="283"/>
      <c r="H23" s="283"/>
      <c r="I23" s="284"/>
      <c r="J23" s="284"/>
      <c r="K23" s="285"/>
    </row>
    <row r="24" spans="1:11" ht="12.75">
      <c r="A24" s="286" t="s">
        <v>313</v>
      </c>
      <c r="B24" s="287"/>
      <c r="C24" s="287"/>
      <c r="D24" s="287"/>
      <c r="E24" s="287"/>
      <c r="F24" s="287"/>
      <c r="G24" s="287"/>
      <c r="H24" s="287"/>
      <c r="I24" s="102">
        <v>18</v>
      </c>
      <c r="J24" s="98">
        <v>149003079</v>
      </c>
      <c r="K24" s="98">
        <v>133344766</v>
      </c>
    </row>
    <row r="25" spans="1:11" ht="23.25" customHeight="1">
      <c r="A25" s="288" t="s">
        <v>314</v>
      </c>
      <c r="B25" s="289"/>
      <c r="C25" s="289"/>
      <c r="D25" s="289"/>
      <c r="E25" s="289"/>
      <c r="F25" s="289"/>
      <c r="G25" s="289"/>
      <c r="H25" s="289"/>
      <c r="I25" s="103">
        <v>19</v>
      </c>
      <c r="J25" s="101"/>
      <c r="K25" s="101"/>
    </row>
    <row r="26" spans="1:11" ht="30" customHeight="1">
      <c r="A26" s="274" t="s">
        <v>315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4:H4"/>
    <mergeCell ref="A5:H5"/>
    <mergeCell ref="A12:H12"/>
    <mergeCell ref="A13:H13"/>
    <mergeCell ref="A14:H14"/>
    <mergeCell ref="A15:H15"/>
    <mergeCell ref="A6:H6"/>
    <mergeCell ref="A7:H7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24:H24"/>
    <mergeCell ref="A25:H25"/>
    <mergeCell ref="A18:H18"/>
    <mergeCell ref="A19:H19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3"/>
      <c r="B1" s="83"/>
      <c r="C1" s="83"/>
      <c r="D1" s="83"/>
      <c r="E1" s="83"/>
      <c r="F1" s="83"/>
      <c r="G1" s="83"/>
      <c r="H1" s="83"/>
      <c r="I1" s="83"/>
      <c r="J1" s="83"/>
    </row>
    <row r="2" spans="1:10" ht="15">
      <c r="A2" s="295" t="s">
        <v>291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12.75" customHeight="1">
      <c r="A4" s="296" t="s">
        <v>322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84"/>
      <c r="B12" s="84"/>
      <c r="C12" s="84"/>
      <c r="D12" s="84"/>
      <c r="E12" s="84"/>
      <c r="F12" s="84"/>
      <c r="G12" s="84"/>
      <c r="H12" s="84"/>
      <c r="I12" s="84"/>
      <c r="J12" s="84"/>
    </row>
    <row r="13" spans="1:10" ht="12.75">
      <c r="A13" s="84"/>
      <c r="B13" s="84"/>
      <c r="C13" s="84"/>
      <c r="D13" s="84"/>
      <c r="E13" s="84"/>
      <c r="F13" s="84"/>
      <c r="G13" s="84"/>
      <c r="H13" s="84"/>
      <c r="I13" s="84"/>
      <c r="J13" s="84"/>
    </row>
    <row r="14" spans="1:10" ht="12.75">
      <c r="A14" s="84"/>
      <c r="B14" s="84"/>
      <c r="C14" s="84"/>
      <c r="D14" s="84"/>
      <c r="E14" s="84"/>
      <c r="F14" s="84"/>
      <c r="G14" s="84"/>
      <c r="H14" s="84"/>
      <c r="I14" s="84"/>
      <c r="J14" s="84"/>
    </row>
    <row r="15" spans="1:10" ht="12.75">
      <c r="A15" s="84"/>
      <c r="B15" s="84"/>
      <c r="C15" s="84"/>
      <c r="D15" s="84"/>
      <c r="E15" s="84"/>
      <c r="F15" s="84"/>
      <c r="G15" s="84"/>
      <c r="H15" s="84"/>
      <c r="I15" s="84"/>
      <c r="J15" s="84"/>
    </row>
    <row r="16" spans="1:10" ht="12.75">
      <c r="A16" s="84"/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2.75">
      <c r="A17" s="84"/>
      <c r="B17" s="84"/>
      <c r="C17" s="84"/>
      <c r="D17" s="84"/>
      <c r="E17" s="84"/>
      <c r="F17" s="84"/>
      <c r="G17" s="84"/>
      <c r="H17" s="84"/>
      <c r="I17" s="84"/>
      <c r="J17" s="84"/>
    </row>
    <row r="18" spans="1:10" ht="12.75">
      <c r="A18" s="84"/>
      <c r="B18" s="84"/>
      <c r="C18" s="84"/>
      <c r="D18" s="84"/>
      <c r="E18" s="84"/>
      <c r="F18" s="84"/>
      <c r="G18" s="84"/>
      <c r="H18" s="84"/>
      <c r="I18" s="84"/>
      <c r="J18" s="84"/>
    </row>
    <row r="19" spans="1:10" ht="12.75">
      <c r="A19" s="84"/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12.75">
      <c r="A20" s="84"/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12.75">
      <c r="A21" s="84"/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12.75">
      <c r="A22" s="84"/>
      <c r="B22" s="84"/>
      <c r="C22" s="84"/>
      <c r="D22" s="84"/>
      <c r="E22" s="84"/>
      <c r="F22" s="84"/>
      <c r="G22" s="84"/>
      <c r="H22" s="84"/>
      <c r="I22" s="84"/>
      <c r="J22" s="84"/>
    </row>
    <row r="23" spans="1:10" ht="12.75">
      <c r="A23" s="84"/>
      <c r="B23" s="84"/>
      <c r="C23" s="84"/>
      <c r="D23" s="84"/>
      <c r="E23" s="84"/>
      <c r="F23" s="84"/>
      <c r="G23" s="84"/>
      <c r="H23" s="84"/>
      <c r="I23" s="84"/>
      <c r="J23" s="84"/>
    </row>
    <row r="24" spans="1:10" ht="12.75">
      <c r="A24" s="84"/>
      <c r="B24" s="84"/>
      <c r="C24" s="84"/>
      <c r="D24" s="84"/>
      <c r="E24" s="84"/>
      <c r="F24" s="84"/>
      <c r="G24" s="84"/>
      <c r="H24" s="84"/>
      <c r="I24" s="84"/>
      <c r="J24" s="84"/>
    </row>
    <row r="25" spans="1:10" ht="12.75">
      <c r="A25" s="84"/>
      <c r="B25" s="84"/>
      <c r="C25" s="84"/>
      <c r="D25" s="84"/>
      <c r="E25" s="84"/>
      <c r="F25" s="84"/>
      <c r="G25" s="84"/>
      <c r="H25" s="84"/>
      <c r="I25" s="84"/>
      <c r="J25" s="84"/>
    </row>
    <row r="26" spans="1:10" ht="15">
      <c r="A26" s="84"/>
      <c r="B26" s="84"/>
      <c r="C26" s="84"/>
      <c r="D26" s="84"/>
      <c r="E26" s="84"/>
      <c r="F26" s="84"/>
      <c r="G26" s="84"/>
      <c r="H26" s="84"/>
      <c r="I26" s="85"/>
      <c r="J26" s="84"/>
    </row>
    <row r="27" spans="1:10" ht="12.75">
      <c r="A27" s="84"/>
      <c r="B27" s="84"/>
      <c r="C27" s="84"/>
      <c r="D27" s="84"/>
      <c r="E27" s="84"/>
      <c r="F27" s="84"/>
      <c r="G27" s="84"/>
      <c r="H27" s="84"/>
      <c r="I27" s="84"/>
      <c r="J27" s="84"/>
    </row>
    <row r="28" spans="1:10" ht="12.75">
      <c r="A28" s="84"/>
      <c r="B28" s="84"/>
      <c r="C28" s="84"/>
      <c r="D28" s="84"/>
      <c r="E28" s="84"/>
      <c r="F28" s="84"/>
      <c r="G28" s="84"/>
      <c r="H28" s="84"/>
      <c r="I28" s="84"/>
      <c r="J28" s="84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 </cp:lastModifiedBy>
  <cp:lastPrinted>2014-04-30T11:13:01Z</cp:lastPrinted>
  <dcterms:created xsi:type="dcterms:W3CDTF">2008-10-17T11:51:54Z</dcterms:created>
  <dcterms:modified xsi:type="dcterms:W3CDTF">2014-04-30T12:26:51Z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