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95" windowHeight="8715" activeTab="6"/>
  </bookViews>
  <sheets>
    <sheet name="OPCI PODACI" sheetId="26" r:id="rId1"/>
    <sheet name="Bilanca" sheetId="20" r:id="rId2"/>
    <sheet name="RDG-tekuće" sheetId="21" r:id="rId3"/>
    <sheet name="RDG-kumulativno" sheetId="27" r:id="rId4"/>
    <sheet name="NT" sheetId="22" r:id="rId5"/>
    <sheet name="PK" sheetId="23" r:id="rId6"/>
    <sheet name="BILJEŠKE 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6">#REF!</definedName>
    <definedName name="p" localSheetId="0">#REF!</definedName>
    <definedName name="p">#REF!</definedName>
    <definedName name="_xlnm.Print_Area" localSheetId="6">'BILJEŠKE '!$A$1:$J$38</definedName>
    <definedName name="_xlnm.Print_Area" localSheetId="0">'OPCI PODACI'!$A$1:$I$64</definedName>
    <definedName name="razdoblje" localSheetId="0">[1]Naslovni!$E$7</definedName>
    <definedName name="razdoblje">[1]Naslovni!$E$7</definedName>
  </definedNames>
  <calcPr calcId="125725"/>
</workbook>
</file>

<file path=xl/calcChain.xml><?xml version="1.0" encoding="utf-8"?>
<calcChain xmlns="http://schemas.openxmlformats.org/spreadsheetml/2006/main">
  <c r="K18" i="22"/>
  <c r="L18" i="21" l="1"/>
  <c r="H7" i="27"/>
  <c r="I7"/>
  <c r="K7"/>
  <c r="L7"/>
  <c r="J8"/>
  <c r="M8"/>
  <c r="J9"/>
  <c r="M9"/>
  <c r="J10"/>
  <c r="M10"/>
  <c r="J11"/>
  <c r="M11"/>
  <c r="J12"/>
  <c r="M12"/>
  <c r="J13"/>
  <c r="M13"/>
  <c r="J14"/>
  <c r="M14"/>
  <c r="J15"/>
  <c r="M15"/>
  <c r="J17"/>
  <c r="M17"/>
  <c r="H18"/>
  <c r="I18"/>
  <c r="J18" s="1"/>
  <c r="K18"/>
  <c r="L18"/>
  <c r="J19"/>
  <c r="M19"/>
  <c r="J20"/>
  <c r="M20"/>
  <c r="J21"/>
  <c r="M21"/>
  <c r="J22"/>
  <c r="M22"/>
  <c r="J23"/>
  <c r="M23"/>
  <c r="H24"/>
  <c r="H16" s="1"/>
  <c r="I24"/>
  <c r="K24"/>
  <c r="K16" s="1"/>
  <c r="L24"/>
  <c r="L16"/>
  <c r="J25"/>
  <c r="M25"/>
  <c r="J26"/>
  <c r="M26"/>
  <c r="J27"/>
  <c r="M27"/>
  <c r="J28"/>
  <c r="M28"/>
  <c r="J29"/>
  <c r="M29"/>
  <c r="J30"/>
  <c r="M30"/>
  <c r="J31"/>
  <c r="M31"/>
  <c r="J32"/>
  <c r="M32"/>
  <c r="H34"/>
  <c r="I34"/>
  <c r="J34" s="1"/>
  <c r="K34"/>
  <c r="L34"/>
  <c r="J35"/>
  <c r="M35"/>
  <c r="J36"/>
  <c r="M36"/>
  <c r="J37"/>
  <c r="M37"/>
  <c r="H38"/>
  <c r="H33" s="1"/>
  <c r="I38"/>
  <c r="K38"/>
  <c r="K33" s="1"/>
  <c r="L38"/>
  <c r="M38"/>
  <c r="J39"/>
  <c r="M39"/>
  <c r="J40"/>
  <c r="M40"/>
  <c r="J41"/>
  <c r="M41"/>
  <c r="H43"/>
  <c r="I43"/>
  <c r="J43" s="1"/>
  <c r="K43"/>
  <c r="L43"/>
  <c r="J44"/>
  <c r="M44"/>
  <c r="J45"/>
  <c r="M45"/>
  <c r="H46"/>
  <c r="H42" s="1"/>
  <c r="I46"/>
  <c r="K46"/>
  <c r="K42" s="1"/>
  <c r="L46"/>
  <c r="M46"/>
  <c r="J47"/>
  <c r="M47"/>
  <c r="J48"/>
  <c r="M48"/>
  <c r="J49"/>
  <c r="M49"/>
  <c r="H50"/>
  <c r="I50"/>
  <c r="J50" s="1"/>
  <c r="K50"/>
  <c r="L50"/>
  <c r="M50" s="1"/>
  <c r="J51"/>
  <c r="M51"/>
  <c r="J52"/>
  <c r="M52"/>
  <c r="J53"/>
  <c r="M53"/>
  <c r="H54"/>
  <c r="I54"/>
  <c r="K54"/>
  <c r="L54"/>
  <c r="M54" s="1"/>
  <c r="J55"/>
  <c r="M55"/>
  <c r="J56"/>
  <c r="M56"/>
  <c r="H58"/>
  <c r="I58"/>
  <c r="K58"/>
  <c r="L58"/>
  <c r="J59"/>
  <c r="M59"/>
  <c r="J60"/>
  <c r="M60"/>
  <c r="J61"/>
  <c r="M61"/>
  <c r="H62"/>
  <c r="H57" s="1"/>
  <c r="I62"/>
  <c r="K62"/>
  <c r="L62"/>
  <c r="J63"/>
  <c r="M63"/>
  <c r="J64"/>
  <c r="M64"/>
  <c r="J65"/>
  <c r="M65"/>
  <c r="H66"/>
  <c r="I66"/>
  <c r="J66"/>
  <c r="K66"/>
  <c r="L66"/>
  <c r="M66" s="1"/>
  <c r="J67"/>
  <c r="M67"/>
  <c r="J68"/>
  <c r="M68"/>
  <c r="J69"/>
  <c r="M69"/>
  <c r="J70"/>
  <c r="M70"/>
  <c r="J71"/>
  <c r="M71"/>
  <c r="J72"/>
  <c r="M72"/>
  <c r="J73"/>
  <c r="M73"/>
  <c r="H74"/>
  <c r="I74"/>
  <c r="J74" s="1"/>
  <c r="K74"/>
  <c r="L74"/>
  <c r="J75"/>
  <c r="M75"/>
  <c r="J76"/>
  <c r="M76"/>
  <c r="J77"/>
  <c r="M77"/>
  <c r="H79"/>
  <c r="I79"/>
  <c r="J79" s="1"/>
  <c r="K79"/>
  <c r="L79"/>
  <c r="J80"/>
  <c r="M80"/>
  <c r="J81"/>
  <c r="M81"/>
  <c r="J83"/>
  <c r="M83"/>
  <c r="J84"/>
  <c r="M84"/>
  <c r="J85"/>
  <c r="M85"/>
  <c r="J86"/>
  <c r="M86"/>
  <c r="H87"/>
  <c r="I87"/>
  <c r="K87"/>
  <c r="L87"/>
  <c r="J88"/>
  <c r="M88"/>
  <c r="J89"/>
  <c r="M89"/>
  <c r="J90"/>
  <c r="M90"/>
  <c r="J91"/>
  <c r="M91"/>
  <c r="J92"/>
  <c r="M92"/>
  <c r="J93"/>
  <c r="M93"/>
  <c r="J94"/>
  <c r="M94"/>
  <c r="J95"/>
  <c r="M95"/>
  <c r="J97"/>
  <c r="M97"/>
  <c r="J98"/>
  <c r="M98"/>
  <c r="J99"/>
  <c r="M99"/>
  <c r="F27" i="23"/>
  <c r="F30"/>
  <c r="F28" s="1"/>
  <c r="F40" s="1"/>
  <c r="F35"/>
  <c r="G27"/>
  <c r="G30"/>
  <c r="G28"/>
  <c r="G35"/>
  <c r="G40"/>
  <c r="H27"/>
  <c r="H30"/>
  <c r="H28" s="1"/>
  <c r="H35"/>
  <c r="I27"/>
  <c r="I30"/>
  <c r="I28"/>
  <c r="I35"/>
  <c r="J27"/>
  <c r="J30"/>
  <c r="J28"/>
  <c r="J35"/>
  <c r="K27"/>
  <c r="K30"/>
  <c r="K28"/>
  <c r="K35"/>
  <c r="M27"/>
  <c r="M30"/>
  <c r="M28"/>
  <c r="M35"/>
  <c r="M40"/>
  <c r="L39"/>
  <c r="N39" s="1"/>
  <c r="L38"/>
  <c r="N38" s="1"/>
  <c r="L37"/>
  <c r="N37" s="1"/>
  <c r="L36"/>
  <c r="N36" s="1"/>
  <c r="L34"/>
  <c r="N34" s="1"/>
  <c r="L33"/>
  <c r="N33"/>
  <c r="L32"/>
  <c r="N32" s="1"/>
  <c r="L31"/>
  <c r="N31" s="1"/>
  <c r="L29"/>
  <c r="N29" s="1"/>
  <c r="L26"/>
  <c r="N26"/>
  <c r="L25"/>
  <c r="N25"/>
  <c r="L24"/>
  <c r="N24" s="1"/>
  <c r="F10"/>
  <c r="F13"/>
  <c r="F11"/>
  <c r="F18"/>
  <c r="G10"/>
  <c r="G13"/>
  <c r="G18"/>
  <c r="H10"/>
  <c r="H13"/>
  <c r="H11" s="1"/>
  <c r="H18"/>
  <c r="I10"/>
  <c r="I13"/>
  <c r="I11"/>
  <c r="I23" s="1"/>
  <c r="I18"/>
  <c r="J10"/>
  <c r="J23" s="1"/>
  <c r="J13"/>
  <c r="J11"/>
  <c r="J18"/>
  <c r="K10"/>
  <c r="K13"/>
  <c r="K11" s="1"/>
  <c r="K18"/>
  <c r="M10"/>
  <c r="M13"/>
  <c r="M11" s="1"/>
  <c r="M23" s="1"/>
  <c r="M18"/>
  <c r="L22"/>
  <c r="N22" s="1"/>
  <c r="L21"/>
  <c r="N21" s="1"/>
  <c r="L20"/>
  <c r="N20" s="1"/>
  <c r="L19"/>
  <c r="N19" s="1"/>
  <c r="L17"/>
  <c r="N17" s="1"/>
  <c r="L16"/>
  <c r="N16" s="1"/>
  <c r="L15"/>
  <c r="N15" s="1"/>
  <c r="L14"/>
  <c r="N14" s="1"/>
  <c r="L12"/>
  <c r="N12" s="1"/>
  <c r="L9"/>
  <c r="N9" s="1"/>
  <c r="L8"/>
  <c r="N8" s="1"/>
  <c r="L7"/>
  <c r="N7" s="1"/>
  <c r="L9" i="22"/>
  <c r="L7" s="1"/>
  <c r="L18"/>
  <c r="L37"/>
  <c r="L52"/>
  <c r="K9"/>
  <c r="K7" s="1"/>
  <c r="K6" s="1"/>
  <c r="K37"/>
  <c r="K52"/>
  <c r="M99" i="21"/>
  <c r="J99"/>
  <c r="M98"/>
  <c r="J98"/>
  <c r="M97"/>
  <c r="J97"/>
  <c r="K7"/>
  <c r="K18"/>
  <c r="K24"/>
  <c r="K16" s="1"/>
  <c r="K34"/>
  <c r="K38"/>
  <c r="K43"/>
  <c r="K46"/>
  <c r="K42"/>
  <c r="K50"/>
  <c r="K54"/>
  <c r="K58"/>
  <c r="K62"/>
  <c r="K66"/>
  <c r="K74"/>
  <c r="K79"/>
  <c r="K87"/>
  <c r="L7"/>
  <c r="L24"/>
  <c r="L16" s="1"/>
  <c r="L34"/>
  <c r="L38"/>
  <c r="L33"/>
  <c r="L43"/>
  <c r="L46"/>
  <c r="L42"/>
  <c r="L50"/>
  <c r="L54"/>
  <c r="L58"/>
  <c r="L62"/>
  <c r="L57" s="1"/>
  <c r="L66"/>
  <c r="L74"/>
  <c r="L79"/>
  <c r="M79"/>
  <c r="L87"/>
  <c r="H7"/>
  <c r="H18"/>
  <c r="H16"/>
  <c r="J16" s="1"/>
  <c r="H24"/>
  <c r="H34"/>
  <c r="J34" s="1"/>
  <c r="H38"/>
  <c r="H33"/>
  <c r="H43"/>
  <c r="H46"/>
  <c r="H42" s="1"/>
  <c r="H50"/>
  <c r="H54"/>
  <c r="H58"/>
  <c r="J58" s="1"/>
  <c r="H62"/>
  <c r="H57"/>
  <c r="H66"/>
  <c r="H74"/>
  <c r="J74" s="1"/>
  <c r="H79"/>
  <c r="H87"/>
  <c r="I7"/>
  <c r="I18"/>
  <c r="I24"/>
  <c r="I16"/>
  <c r="I34"/>
  <c r="I38"/>
  <c r="I43"/>
  <c r="I46"/>
  <c r="I42" s="1"/>
  <c r="I50"/>
  <c r="I54"/>
  <c r="I58"/>
  <c r="I62"/>
  <c r="I57" s="1"/>
  <c r="J57" s="1"/>
  <c r="I66"/>
  <c r="I74"/>
  <c r="I79"/>
  <c r="J79"/>
  <c r="I87"/>
  <c r="M95"/>
  <c r="J95"/>
  <c r="M94"/>
  <c r="J94"/>
  <c r="M93"/>
  <c r="J93"/>
  <c r="M92"/>
  <c r="J92"/>
  <c r="M91"/>
  <c r="J91"/>
  <c r="M90"/>
  <c r="J90"/>
  <c r="M89"/>
  <c r="J89"/>
  <c r="M88"/>
  <c r="J88"/>
  <c r="M87"/>
  <c r="M86"/>
  <c r="J86"/>
  <c r="M85"/>
  <c r="J85"/>
  <c r="M84"/>
  <c r="J84"/>
  <c r="M83"/>
  <c r="J83"/>
  <c r="M81"/>
  <c r="J81"/>
  <c r="M80"/>
  <c r="J80"/>
  <c r="M77"/>
  <c r="J77"/>
  <c r="M76"/>
  <c r="J76"/>
  <c r="M75"/>
  <c r="J75"/>
  <c r="M74"/>
  <c r="M73"/>
  <c r="J73"/>
  <c r="M72"/>
  <c r="J72"/>
  <c r="M71"/>
  <c r="J71"/>
  <c r="M70"/>
  <c r="J70"/>
  <c r="M69"/>
  <c r="J69"/>
  <c r="M68"/>
  <c r="J68"/>
  <c r="M67"/>
  <c r="J67"/>
  <c r="J66"/>
  <c r="M65"/>
  <c r="J65"/>
  <c r="M64"/>
  <c r="J64"/>
  <c r="M63"/>
  <c r="J63"/>
  <c r="M61"/>
  <c r="J61"/>
  <c r="M60"/>
  <c r="J60"/>
  <c r="M59"/>
  <c r="J59"/>
  <c r="M58"/>
  <c r="M56"/>
  <c r="J56"/>
  <c r="M55"/>
  <c r="J55"/>
  <c r="J54"/>
  <c r="M53"/>
  <c r="J53"/>
  <c r="M52"/>
  <c r="J52"/>
  <c r="M51"/>
  <c r="J51"/>
  <c r="M50"/>
  <c r="J50"/>
  <c r="M49"/>
  <c r="J49"/>
  <c r="M48"/>
  <c r="J48"/>
  <c r="M47"/>
  <c r="J47"/>
  <c r="M46"/>
  <c r="J46"/>
  <c r="M45"/>
  <c r="J45"/>
  <c r="M44"/>
  <c r="J44"/>
  <c r="J43"/>
  <c r="M41"/>
  <c r="J41"/>
  <c r="M40"/>
  <c r="J40"/>
  <c r="M39"/>
  <c r="J39"/>
  <c r="J38"/>
  <c r="M37"/>
  <c r="J37"/>
  <c r="M36"/>
  <c r="J36"/>
  <c r="M35"/>
  <c r="J35"/>
  <c r="M34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M19"/>
  <c r="J19"/>
  <c r="J18"/>
  <c r="M17"/>
  <c r="J17"/>
  <c r="M15"/>
  <c r="J15"/>
  <c r="M14"/>
  <c r="J14"/>
  <c r="M13"/>
  <c r="J13"/>
  <c r="M12"/>
  <c r="J12"/>
  <c r="M11"/>
  <c r="J11"/>
  <c r="M10"/>
  <c r="J10"/>
  <c r="M9"/>
  <c r="J9"/>
  <c r="M8"/>
  <c r="J8"/>
  <c r="M7"/>
  <c r="J7"/>
  <c r="M132" i="20"/>
  <c r="J132"/>
  <c r="J131"/>
  <c r="K130"/>
  <c r="H130"/>
  <c r="I130"/>
  <c r="J130" s="1"/>
  <c r="M128"/>
  <c r="J128"/>
  <c r="K80"/>
  <c r="K79" s="1"/>
  <c r="K85"/>
  <c r="K89"/>
  <c r="M89" s="1"/>
  <c r="K93"/>
  <c r="K96"/>
  <c r="K100"/>
  <c r="K108"/>
  <c r="M108"/>
  <c r="K111"/>
  <c r="K115"/>
  <c r="K119"/>
  <c r="K124"/>
  <c r="L80"/>
  <c r="L85"/>
  <c r="M85" s="1"/>
  <c r="L89"/>
  <c r="L93"/>
  <c r="M93" s="1"/>
  <c r="L96"/>
  <c r="L100"/>
  <c r="M100"/>
  <c r="L108"/>
  <c r="L111"/>
  <c r="M111" s="1"/>
  <c r="L115"/>
  <c r="M115"/>
  <c r="L119"/>
  <c r="M119"/>
  <c r="L124"/>
  <c r="H80"/>
  <c r="H85"/>
  <c r="H89"/>
  <c r="H93"/>
  <c r="H96"/>
  <c r="H100"/>
  <c r="H108"/>
  <c r="H111"/>
  <c r="H115"/>
  <c r="J115" s="1"/>
  <c r="H119"/>
  <c r="H124"/>
  <c r="I80"/>
  <c r="I85"/>
  <c r="I89"/>
  <c r="J89"/>
  <c r="I93"/>
  <c r="I96"/>
  <c r="I100"/>
  <c r="J100"/>
  <c r="I108"/>
  <c r="I111"/>
  <c r="J111" s="1"/>
  <c r="I115"/>
  <c r="I119"/>
  <c r="J119"/>
  <c r="I124"/>
  <c r="J124"/>
  <c r="M126"/>
  <c r="J126"/>
  <c r="M125"/>
  <c r="J125"/>
  <c r="M123"/>
  <c r="J123"/>
  <c r="M122"/>
  <c r="J122"/>
  <c r="M121"/>
  <c r="J121"/>
  <c r="M120"/>
  <c r="J120"/>
  <c r="M118"/>
  <c r="J118"/>
  <c r="M117"/>
  <c r="J117"/>
  <c r="M116"/>
  <c r="J116"/>
  <c r="M114"/>
  <c r="J114"/>
  <c r="M113"/>
  <c r="J113"/>
  <c r="M112"/>
  <c r="J112"/>
  <c r="M110"/>
  <c r="J110"/>
  <c r="M109"/>
  <c r="J109"/>
  <c r="J108"/>
  <c r="M107"/>
  <c r="J107"/>
  <c r="M106"/>
  <c r="J106"/>
  <c r="M105"/>
  <c r="J105"/>
  <c r="M104"/>
  <c r="J104"/>
  <c r="M103"/>
  <c r="J103"/>
  <c r="M102"/>
  <c r="J102"/>
  <c r="M101"/>
  <c r="J101"/>
  <c r="M99"/>
  <c r="J99"/>
  <c r="M98"/>
  <c r="J98"/>
  <c r="M97"/>
  <c r="J97"/>
  <c r="M95"/>
  <c r="J95"/>
  <c r="M94"/>
  <c r="J94"/>
  <c r="J93"/>
  <c r="M92"/>
  <c r="J92"/>
  <c r="M91"/>
  <c r="J91"/>
  <c r="M90"/>
  <c r="J90"/>
  <c r="M88"/>
  <c r="J88"/>
  <c r="M87"/>
  <c r="J87"/>
  <c r="M86"/>
  <c r="J86"/>
  <c r="J85"/>
  <c r="M84"/>
  <c r="J84"/>
  <c r="M83"/>
  <c r="J83"/>
  <c r="M82"/>
  <c r="J82"/>
  <c r="M81"/>
  <c r="J81"/>
  <c r="M77"/>
  <c r="J77"/>
  <c r="K8"/>
  <c r="K11"/>
  <c r="K14"/>
  <c r="K20"/>
  <c r="M20" s="1"/>
  <c r="K25"/>
  <c r="K28"/>
  <c r="K24" s="1"/>
  <c r="K33"/>
  <c r="K39"/>
  <c r="M39" s="1"/>
  <c r="K45"/>
  <c r="K53"/>
  <c r="K57"/>
  <c r="K61"/>
  <c r="K56" s="1"/>
  <c r="M56" s="1"/>
  <c r="K66"/>
  <c r="K65" s="1"/>
  <c r="K72"/>
  <c r="L8"/>
  <c r="L11"/>
  <c r="M11" s="1"/>
  <c r="L14"/>
  <c r="L20"/>
  <c r="L25"/>
  <c r="L28"/>
  <c r="L33"/>
  <c r="L39"/>
  <c r="L45"/>
  <c r="M45" s="1"/>
  <c r="L53"/>
  <c r="L57"/>
  <c r="M57" s="1"/>
  <c r="L61"/>
  <c r="L66"/>
  <c r="L65" s="1"/>
  <c r="L76" s="1"/>
  <c r="L72"/>
  <c r="H8"/>
  <c r="H11"/>
  <c r="H14"/>
  <c r="H20"/>
  <c r="H25"/>
  <c r="H28"/>
  <c r="H33"/>
  <c r="H39"/>
  <c r="J39" s="1"/>
  <c r="H45"/>
  <c r="H53"/>
  <c r="J53" s="1"/>
  <c r="H57"/>
  <c r="H61"/>
  <c r="H56"/>
  <c r="H66"/>
  <c r="H65"/>
  <c r="J65" s="1"/>
  <c r="H72"/>
  <c r="I8"/>
  <c r="I11"/>
  <c r="I14"/>
  <c r="I20"/>
  <c r="I25"/>
  <c r="I28"/>
  <c r="I33"/>
  <c r="J33" s="1"/>
  <c r="I39"/>
  <c r="I45"/>
  <c r="J45" s="1"/>
  <c r="I53"/>
  <c r="I57"/>
  <c r="J57"/>
  <c r="I61"/>
  <c r="J61"/>
  <c r="I66"/>
  <c r="I65"/>
  <c r="I72"/>
  <c r="J72" s="1"/>
  <c r="M75"/>
  <c r="J75"/>
  <c r="M74"/>
  <c r="J74"/>
  <c r="M73"/>
  <c r="J73"/>
  <c r="M72"/>
  <c r="M71"/>
  <c r="J71"/>
  <c r="M70"/>
  <c r="J70"/>
  <c r="M69"/>
  <c r="J69"/>
  <c r="M68"/>
  <c r="J68"/>
  <c r="M67"/>
  <c r="J67"/>
  <c r="M64"/>
  <c r="J64"/>
  <c r="M63"/>
  <c r="J63"/>
  <c r="M62"/>
  <c r="J62"/>
  <c r="M61"/>
  <c r="M60"/>
  <c r="J60"/>
  <c r="M59"/>
  <c r="J59"/>
  <c r="M58"/>
  <c r="J58"/>
  <c r="M55"/>
  <c r="J55"/>
  <c r="M54"/>
  <c r="J54"/>
  <c r="M53"/>
  <c r="M52"/>
  <c r="J52"/>
  <c r="M51"/>
  <c r="J51"/>
  <c r="M50"/>
  <c r="J50"/>
  <c r="M49"/>
  <c r="J49"/>
  <c r="M48"/>
  <c r="J48"/>
  <c r="M47"/>
  <c r="J47"/>
  <c r="M46"/>
  <c r="J46"/>
  <c r="M44"/>
  <c r="J44"/>
  <c r="M43"/>
  <c r="J43"/>
  <c r="M42"/>
  <c r="J42"/>
  <c r="M41"/>
  <c r="J41"/>
  <c r="M40"/>
  <c r="J40"/>
  <c r="M38"/>
  <c r="J38"/>
  <c r="M37"/>
  <c r="J37"/>
  <c r="M36"/>
  <c r="J36"/>
  <c r="M35"/>
  <c r="J35"/>
  <c r="M34"/>
  <c r="J34"/>
  <c r="M33"/>
  <c r="M32"/>
  <c r="J32"/>
  <c r="M31"/>
  <c r="J31"/>
  <c r="M30"/>
  <c r="J30"/>
  <c r="M29"/>
  <c r="J29"/>
  <c r="M27"/>
  <c r="J27"/>
  <c r="M26"/>
  <c r="J26"/>
  <c r="M25"/>
  <c r="J25"/>
  <c r="M23"/>
  <c r="J23"/>
  <c r="M22"/>
  <c r="J22"/>
  <c r="M21"/>
  <c r="J21"/>
  <c r="J20"/>
  <c r="M19"/>
  <c r="J19"/>
  <c r="M17"/>
  <c r="J17"/>
  <c r="M16"/>
  <c r="J16"/>
  <c r="M15"/>
  <c r="J15"/>
  <c r="M14"/>
  <c r="J14"/>
  <c r="M13"/>
  <c r="J13"/>
  <c r="M12"/>
  <c r="J12"/>
  <c r="J11"/>
  <c r="M10"/>
  <c r="J10"/>
  <c r="M9"/>
  <c r="J9"/>
  <c r="M8"/>
  <c r="J8"/>
  <c r="H79"/>
  <c r="L79"/>
  <c r="M80"/>
  <c r="K57" i="21"/>
  <c r="M57" s="1"/>
  <c r="M62"/>
  <c r="M54"/>
  <c r="M42"/>
  <c r="M43"/>
  <c r="G11" i="23"/>
  <c r="G23" s="1"/>
  <c r="L13"/>
  <c r="N13" s="1"/>
  <c r="L10"/>
  <c r="N10" s="1"/>
  <c r="J66" i="20"/>
  <c r="J80"/>
  <c r="M66" i="21"/>
  <c r="K33"/>
  <c r="M33" s="1"/>
  <c r="M38"/>
  <c r="M18"/>
  <c r="L18" i="23"/>
  <c r="N18" s="1"/>
  <c r="L30"/>
  <c r="N30" s="1"/>
  <c r="H127" i="20"/>
  <c r="J96"/>
  <c r="I57" i="27"/>
  <c r="I42"/>
  <c r="I33"/>
  <c r="I16"/>
  <c r="I79" i="20"/>
  <c r="I127" s="1"/>
  <c r="J127" s="1"/>
  <c r="L56"/>
  <c r="I56"/>
  <c r="J56"/>
  <c r="L24"/>
  <c r="I24"/>
  <c r="L18"/>
  <c r="M28"/>
  <c r="I18"/>
  <c r="I76" s="1"/>
  <c r="J28"/>
  <c r="I33" i="21"/>
  <c r="M7" i="27"/>
  <c r="J7"/>
  <c r="I78"/>
  <c r="I82" s="1"/>
  <c r="I96" s="1"/>
  <c r="L57"/>
  <c r="M58"/>
  <c r="L33"/>
  <c r="M24"/>
  <c r="J33" i="21"/>
  <c r="L6" i="22" l="1"/>
  <c r="L58" s="1"/>
  <c r="L60" s="1"/>
  <c r="L62" s="1"/>
  <c r="K58"/>
  <c r="K60" s="1"/>
  <c r="K62" s="1"/>
  <c r="J87" i="21"/>
  <c r="K57" i="27"/>
  <c r="M57" s="1"/>
  <c r="M42"/>
  <c r="J42"/>
  <c r="J33"/>
  <c r="J16"/>
  <c r="L78"/>
  <c r="L82" s="1"/>
  <c r="J87"/>
  <c r="M79"/>
  <c r="J62"/>
  <c r="J58"/>
  <c r="L42"/>
  <c r="M34"/>
  <c r="M18"/>
  <c r="M33"/>
  <c r="M74"/>
  <c r="M62"/>
  <c r="J54"/>
  <c r="J46"/>
  <c r="M43"/>
  <c r="J38"/>
  <c r="J24"/>
  <c r="K18" i="20"/>
  <c r="M24"/>
  <c r="K127"/>
  <c r="M79"/>
  <c r="H78" i="21"/>
  <c r="J42"/>
  <c r="K78" i="27"/>
  <c r="M16"/>
  <c r="L78" i="21"/>
  <c r="L82" s="1"/>
  <c r="L96" s="1"/>
  <c r="K78"/>
  <c r="M16"/>
  <c r="J57" i="27"/>
  <c r="H78"/>
  <c r="M65" i="20"/>
  <c r="I78" i="21"/>
  <c r="I82" s="1"/>
  <c r="I96" s="1"/>
  <c r="L11" i="23"/>
  <c r="N11" s="1"/>
  <c r="H24" i="20"/>
  <c r="F23" i="23"/>
  <c r="J40"/>
  <c r="I40"/>
  <c r="J79" i="20"/>
  <c r="M66"/>
  <c r="M124"/>
  <c r="J62" i="21"/>
  <c r="L35" i="23"/>
  <c r="N35" s="1"/>
  <c r="L127" i="20"/>
  <c r="M96"/>
  <c r="L28" i="23"/>
  <c r="N28" s="1"/>
  <c r="M87" i="27"/>
  <c r="L96"/>
  <c r="H40" i="23"/>
  <c r="K40"/>
  <c r="L27"/>
  <c r="N27" s="1"/>
  <c r="K23"/>
  <c r="L23" s="1"/>
  <c r="N23" s="1"/>
  <c r="H23"/>
  <c r="J24" i="20" l="1"/>
  <c r="H18"/>
  <c r="H82" i="27"/>
  <c r="J78"/>
  <c r="K82"/>
  <c r="M78"/>
  <c r="H82" i="21"/>
  <c r="J78"/>
  <c r="K76" i="20"/>
  <c r="M76" s="1"/>
  <c r="M18"/>
  <c r="K82" i="21"/>
  <c r="M78"/>
  <c r="M127" i="20"/>
  <c r="L40" i="23"/>
  <c r="N40" s="1"/>
  <c r="M82" i="21" l="1"/>
  <c r="K96"/>
  <c r="M96" s="1"/>
  <c r="H96"/>
  <c r="J96" s="1"/>
  <c r="J82"/>
  <c r="K96" i="27"/>
  <c r="M96" s="1"/>
  <c r="M82"/>
  <c r="H96"/>
  <c r="J96" s="1"/>
  <c r="J82"/>
  <c r="H76" i="20"/>
  <c r="J76" s="1"/>
  <c r="J18"/>
  <c r="L130"/>
  <c r="M130" s="1"/>
  <c r="M131"/>
</calcChain>
</file>

<file path=xl/sharedStrings.xml><?xml version="1.0" encoding="utf-8"?>
<sst xmlns="http://schemas.openxmlformats.org/spreadsheetml/2006/main" count="557" uniqueCount="422">
  <si>
    <t>(osoba ovlaštene za zastupanje)</t>
  </si>
  <si>
    <t>Osobni identifikacijski broj (OIB):</t>
  </si>
  <si>
    <t>Naziv pozicije</t>
  </si>
  <si>
    <t>AKTIVA</t>
  </si>
  <si>
    <t xml:space="preserve">        5.1. Zadržana dobit </t>
  </si>
  <si>
    <t>Napomene: Pozicije koje umanjuju novčani tok upisuju se s negativnim predznakom</t>
  </si>
  <si>
    <t>Opis pozicije</t>
  </si>
  <si>
    <t xml:space="preserve">       5.3. Ostali dobici od prodaje financijskih ulaganja 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</si>
  <si>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</si>
  <si>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</si>
  <si>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</si>
  <si>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</si>
  <si>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</si>
  <si>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 1.1. Bruto iznos </t>
  </si>
  <si>
    <t xml:space="preserve">         1.2. Udio suosiguratelja </t>
  </si>
  <si>
    <t xml:space="preserve">         1.3. Udio reosiguratelja </t>
  </si>
  <si>
    <t xml:space="preserve">        2.1. Bruto iznos </t>
  </si>
  <si>
    <t xml:space="preserve">        2.2. Udio suosiguratelja </t>
  </si>
  <si>
    <t xml:space="preserve">        2.3. Udio reosiguratelja </t>
  </si>
  <si>
    <t xml:space="preserve">          1.1. Bruto iznos </t>
  </si>
  <si>
    <t xml:space="preserve">          1.2. Udio reosiguratelja </t>
  </si>
  <si>
    <t xml:space="preserve">          2.1. Bruto iznos </t>
  </si>
  <si>
    <t xml:space="preserve">          2.2. Udio suosiguratelja </t>
  </si>
  <si>
    <t xml:space="preserve">          2.3. Udio reosiguratelja </t>
  </si>
  <si>
    <t xml:space="preserve">       1. Bruto iznos </t>
  </si>
  <si>
    <t xml:space="preserve">       2. Udio suosiguratelja </t>
  </si>
  <si>
    <t xml:space="preserve">       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</si>
  <si>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</si>
  <si>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</si>
  <si>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</si>
  <si>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</si>
  <si>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</si>
  <si>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2.1. Amortizacija materijalne imovine </t>
  </si>
  <si>
    <t xml:space="preserve">L. IZVANBILANČNI ZAPISI </t>
  </si>
  <si>
    <t xml:space="preserve">        1.1. Uplaćeni kapital - redovne dionice </t>
  </si>
  <si>
    <t xml:space="preserve">        1.2. Uplaćeni kapital -povlaštene dionice </t>
  </si>
  <si>
    <t xml:space="preserve">        1.3. Kapital pozvan da se plati </t>
  </si>
  <si>
    <t xml:space="preserve">    2. Premije na emitirane dionice (rezerve kapitala) </t>
  </si>
  <si>
    <t xml:space="preserve">        3.1. Zemljišta i građevinskih objekata </t>
  </si>
  <si>
    <t xml:space="preserve">        3.2. Financijskih ulaganja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</si>
  <si>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</si>
  <si>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</si>
  <si>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</si>
  <si>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</si>
  <si>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</si>
  <si>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</si>
  <si>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</si>
  <si>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</si>
  <si>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</si>
  <si>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</si>
  <si>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</si>
  <si>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</si>
  <si>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 xml:space="preserve">       1. Tekući porezni trošak </t>
  </si>
  <si>
    <t xml:space="preserve">       2. Odgođeni porezni trošak (prihod) </t>
  </si>
  <si>
    <t xml:space="preserve">       2.2. Prihodi od povećanja vrijednosti zemljišta i građevinskih objekata </t>
  </si>
  <si>
    <r>
      <t xml:space="preserve">M. KAPITAL I REZERVE </t>
    </r>
    <r>
      <rPr>
        <sz val="8"/>
        <rFont val="Arial"/>
        <family val="2"/>
        <charset val="238"/>
      </rPr>
      <t>(122+123)</t>
    </r>
  </si>
  <si>
    <t>5(3+4)</t>
  </si>
  <si>
    <t>8(6+7)</t>
  </si>
  <si>
    <t>u kunama</t>
  </si>
  <si>
    <t xml:space="preserve">XIII. Ostali troškovi, uključujući vrijednosna usklađenja 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</si>
  <si>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</si>
  <si>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</si>
  <si>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</si>
  <si>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</si>
  <si>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</si>
  <si>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</si>
  <si>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</si>
  <si>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</si>
  <si>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</si>
  <si>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</si>
  <si>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Prilog 2.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</si>
  <si>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</si>
  <si>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</si>
  <si>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</si>
  <si>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</si>
  <si>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</si>
  <si>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</si>
  <si>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</si>
  <si>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</si>
  <si>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</si>
  <si>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</si>
  <si>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/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</si>
  <si>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</si>
  <si>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</si>
  <si>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</si>
  <si>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</si>
  <si>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2. Ostala sveobuhvatna dobit ili gubitak
     tekuće godine (AOP 025 do 028)</t>
  </si>
  <si>
    <t>2. Ostala sveobuhvatna dobit ili gubitak
    prethodne godine (AOP 008 do 011)</t>
  </si>
  <si>
    <t xml:space="preserve">1. Povećanje/smanjenje upisanog kapitala </t>
  </si>
  <si>
    <t>1. Dobit ili gubitak prethodnog razdoblja</t>
  </si>
  <si>
    <t>4. Ostale transakcije s vlasnicima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</si>
  <si>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</si>
  <si>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</si>
  <si>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</si>
  <si>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</si>
  <si>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</si>
  <si>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  1. Pripisano imateljima kapitala matice</t>
  </si>
  <si>
    <t xml:space="preserve">     2. Pripisano nekontrolirajućim interesima</t>
  </si>
  <si>
    <t>I. Zarađene premije (prihodovane) (AOP 125 do 132)</t>
  </si>
  <si>
    <t>II. Prihodi od ulaganja (AOP 134 + 135 + 139 + 140 + 141 + 145 + 146)</t>
  </si>
  <si>
    <t>VI. Izdaci za osigurane slučajeve, neto (AOP 151 + 155)</t>
  </si>
  <si>
    <t xml:space="preserve">     1. Likvidirane štete (AOP 152 do 154)</t>
  </si>
  <si>
    <t xml:space="preserve">    2. Promjena pričuva za štete (AOP 156 do 158)</t>
  </si>
  <si>
    <t xml:space="preserve">      1. Promjena matematičke pričuve osiguranja (AOP 161 + 162)</t>
  </si>
  <si>
    <t xml:space="preserve">      2. Promjena ostalih tehn. pričuva, neto od reosiguranja (AOP 164 do 166)</t>
  </si>
  <si>
    <t>X. Poslovni rashodi (izdaci za obavljanje djelatnosti), neto (AOP 175+179)</t>
  </si>
  <si>
    <t xml:space="preserve">    1. Troškovi pribave (AOP 176 do 178)</t>
  </si>
  <si>
    <t xml:space="preserve">    2. Troškovi uprave (administrativni troškovi) (AOP 180 do 182)</t>
  </si>
  <si>
    <r>
      <t xml:space="preserve">XI. Troškovi ulaganja </t>
    </r>
    <r>
      <rPr>
        <sz val="8"/>
        <rFont val="Arial"/>
        <family val="2"/>
        <charset val="238"/>
      </rPr>
      <t>(AOP 184 do 189)</t>
    </r>
  </si>
  <si>
    <r>
      <t xml:space="preserve">XV. Porez na dobit ili gubitak </t>
    </r>
    <r>
      <rPr>
        <sz val="8"/>
        <rFont val="Arial"/>
        <family val="2"/>
        <charset val="238"/>
      </rPr>
      <t>(AOP 197+198)</t>
    </r>
  </si>
  <si>
    <t xml:space="preserve">               1.2.1.  Amortizacija nekretnina i opreme </t>
  </si>
  <si>
    <t xml:space="preserve">               1.2.2.  Amortizacija nematerijalne imovine </t>
  </si>
  <si>
    <t xml:space="preserve">               1.2.3.  Umanjenje vrijednosti i dobici/gubici od svođenja na fer vrijednost </t>
  </si>
  <si>
    <t xml:space="preserve">               1.2.4.  Troškovi kamata </t>
  </si>
  <si>
    <t xml:space="preserve">               1.2.5.  Prihodi od kamata </t>
  </si>
  <si>
    <t xml:space="preserve">                1.2.6. Udjeli u dobiti pridruženih društava </t>
  </si>
  <si>
    <t xml:space="preserve">               1.2.7.  Dobici/gubici od prodaje materijalne imovine (uključujući zemljišta
                          i građevinske objekte) </t>
  </si>
  <si>
    <t xml:space="preserve">               1.2.8.  Ostala usklađenja </t>
  </si>
  <si>
    <t xml:space="preserve">   2. Povećanje/smanjenje poslovne imovine i obveza (AOP 014 do 030)</t>
  </si>
  <si>
    <t xml:space="preserve">         2.1. Povećanje/smanjenje ulaganja raspoloživih za prodaju </t>
  </si>
  <si>
    <t xml:space="preserve">         2.3. Povećanje/smanjenje depozita, zajmova i potraživanja </t>
  </si>
  <si>
    <t xml:space="preserve">         2.4. Povećanje/smanjenje depozita kod preuzetog poslovanja osiguranja
                 u reosiguranje </t>
  </si>
  <si>
    <t xml:space="preserve">         2.5. Povećanje/smanjenje ulaganja za račun i rizik vlasnika polica
                 životnog osiguranja 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</si>
  <si>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</si>
  <si>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</si>
  <si>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</si>
  <si>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</si>
  <si>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</si>
  <si>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2.12. Povećanje/smanjenje tehničkih pričuva životnog osiguranja kada
                 ugovaratelj snosi rizik ulaganja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</si>
  <si>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</si>
  <si>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</si>
  <si>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</si>
  <si>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</si>
  <si>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
                 budućeg razdoblja </t>
  </si>
  <si>
    <t xml:space="preserve">   3. Plaćeni porez na dobit </t>
  </si>
  <si>
    <t xml:space="preserve">      1. Primici od prodaje materijalne imovine </t>
  </si>
  <si>
    <t xml:space="preserve">      2. Izdaci za nabavu materijalne imovine </t>
  </si>
  <si>
    <t xml:space="preserve">      3. Primici od prodaje nematerijalne imovine </t>
  </si>
  <si>
    <t xml:space="preserve">      4. Izdaci za nabavu nematerijalne imovine </t>
  </si>
  <si>
    <t xml:space="preserve">      5. Primici od prodaje zemljišta i građevinskih objekata koji ne služe društvu
          za provođenje djelatnosti </t>
  </si>
  <si>
    <t xml:space="preserve">      6. Izdaci za nabavu zemljišta i građevinskih objekata koji ne služe društvu
          za provođenje djelatnosti </t>
  </si>
  <si>
    <t xml:space="preserve">       2.10. Povećanje/smanjenje plaćenih troškova budućeg razdoblja i nedospjele
                naplate prihoda </t>
  </si>
  <si>
    <t xml:space="preserve">         2.2. Povećanje/smanjenje ulaganja koja se vrednuju po fer vrijednosti kroz račun
                dobiti i gubitka </t>
  </si>
  <si>
    <t xml:space="preserve">      7. Povećanje/smanjenje ulaganja u podružnice, pridružena društva i sudjelovanje
          u zajedničkim ulaganjima </t>
  </si>
  <si>
    <t>IZVJEŠTAJ O PROMJENAMA KAPITALA</t>
  </si>
  <si>
    <t>Matični broj (MB):</t>
  </si>
  <si>
    <t>(unosi se samo prezime i ime osobe za kontakt)</t>
  </si>
  <si>
    <t>Telefon:</t>
  </si>
  <si>
    <t>Telefaks:</t>
  </si>
  <si>
    <t>M.P.</t>
  </si>
  <si>
    <t>(potpis osobe ovlaštene za zastupanje)</t>
  </si>
  <si>
    <r>
      <t xml:space="preserve">A. POTRAŽIVANJA ZA UPISANI A NEUPLAĆENI KAPITAL </t>
    </r>
    <r>
      <rPr>
        <sz val="8"/>
        <rFont val="Arial"/>
        <family val="2"/>
        <charset val="238"/>
      </rPr>
      <t xml:space="preserve">(002+003) </t>
    </r>
  </si>
  <si>
    <r>
      <t xml:space="preserve">B. NEMATERIJALNA IMOVINA </t>
    </r>
    <r>
      <rPr>
        <sz val="8"/>
        <rFont val="Arial"/>
        <family val="2"/>
        <charset val="238"/>
      </rPr>
      <t>(005+006)</t>
    </r>
  </si>
  <si>
    <r>
      <t xml:space="preserve">C. MATERIJALNA IMOVINA </t>
    </r>
    <r>
      <rPr>
        <sz val="8"/>
        <rFont val="Arial"/>
        <family val="2"/>
        <charset val="238"/>
      </rPr>
      <t>(008 do 010)</t>
    </r>
  </si>
  <si>
    <r>
      <t xml:space="preserve">D. ULAGANJA </t>
    </r>
    <r>
      <rPr>
        <sz val="8"/>
        <rFont val="Arial"/>
        <family val="2"/>
        <charset val="238"/>
      </rPr>
      <t>(012+013+017+036)</t>
    </r>
  </si>
  <si>
    <r>
      <t xml:space="preserve">   II. Ulaganja u podružnice, pridružena društva i sudjelovanje u
       zajedničkim ulaganjima </t>
    </r>
    <r>
      <rPr>
        <sz val="8"/>
        <rFont val="Arial"/>
        <family val="2"/>
        <charset val="238"/>
      </rPr>
      <t>(014 do 016)</t>
    </r>
  </si>
  <si>
    <r>
      <t xml:space="preserve">  III. Ostala financijska ulaganja</t>
    </r>
    <r>
      <rPr>
        <sz val="8"/>
        <rFont val="Arial"/>
        <family val="2"/>
        <charset val="238"/>
      </rPr>
      <t xml:space="preserve"> (018+021+026+032)</t>
    </r>
  </si>
  <si>
    <t xml:space="preserve">       1. Ulaganja koja se drže do dospijeća (019+020)</t>
  </si>
  <si>
    <t xml:space="preserve">       2. Ulaganja raspoloživa za prodaju (022 do 025)</t>
  </si>
  <si>
    <t xml:space="preserve">       3. Ulaganja po fer vrijednosti kroz račun dobiti i gubitka (027 do 031) </t>
  </si>
  <si>
    <t xml:space="preserve">       4. Depoziti, zajmovi i potraživanja (033 do 035)</t>
  </si>
  <si>
    <r>
      <t>F. UDIO REOSIGURANJA U TEHNIČKIM PRIČUVAMA</t>
    </r>
    <r>
      <rPr>
        <sz val="8"/>
        <rFont val="Arial"/>
        <family val="2"/>
        <charset val="238"/>
      </rPr>
      <t xml:space="preserve"> (039 do 045) </t>
    </r>
  </si>
  <si>
    <r>
      <t xml:space="preserve">G. ODGOĐENA I TEKUĆA POREZNA IMOVINA </t>
    </r>
    <r>
      <rPr>
        <sz val="8"/>
        <rFont val="Arial"/>
        <family val="2"/>
        <charset val="238"/>
      </rPr>
      <t>(047+048)</t>
    </r>
  </si>
  <si>
    <r>
      <t xml:space="preserve">H. POTRAŽIVANJA </t>
    </r>
    <r>
      <rPr>
        <sz val="8"/>
        <rFont val="Arial"/>
        <family val="2"/>
        <charset val="238"/>
      </rPr>
      <t>(050+053+054)</t>
    </r>
  </si>
  <si>
    <r>
      <t xml:space="preserve">    1. Potraživanja iz neposrednih poslova osiguranja </t>
    </r>
    <r>
      <rPr>
        <sz val="8"/>
        <rFont val="Arial"/>
        <family val="2"/>
        <charset val="238"/>
      </rPr>
      <t>(051+052)</t>
    </r>
  </si>
  <si>
    <r>
      <t xml:space="preserve">    3. Ostala potraživanja </t>
    </r>
    <r>
      <rPr>
        <sz val="8"/>
        <rFont val="Arial"/>
        <family val="2"/>
        <charset val="238"/>
      </rPr>
      <t>(055 do 057)</t>
    </r>
  </si>
  <si>
    <r>
      <t xml:space="preserve">I.  OSTALA IMOVINA </t>
    </r>
    <r>
      <rPr>
        <sz val="8"/>
        <rFont val="Arial"/>
        <family val="2"/>
        <charset val="238"/>
      </rPr>
      <t>(059+063+064)</t>
    </r>
  </si>
  <si>
    <r>
      <t xml:space="preserve">    1. Novac u banci i blagajni </t>
    </r>
    <r>
      <rPr>
        <sz val="8"/>
        <rFont val="Arial"/>
        <family val="2"/>
        <charset val="238"/>
      </rPr>
      <t>(060 do 062)</t>
    </r>
  </si>
  <si>
    <r>
      <t xml:space="preserve">J. PLAĆENI TROŠKOVI BUDUĆEG RAZDOBLJA I NEDOSPJELA NAPLATA
    PRIHODA </t>
    </r>
    <r>
      <rPr>
        <sz val="8"/>
        <rFont val="Arial"/>
        <family val="2"/>
        <charset val="238"/>
      </rPr>
      <t>(066 do 068)</t>
    </r>
  </si>
  <si>
    <r>
      <t xml:space="preserve">K. UKUPNO AKTIVA </t>
    </r>
    <r>
      <rPr>
        <sz val="8"/>
        <rFont val="Arial"/>
        <family val="2"/>
        <charset val="238"/>
      </rPr>
      <t xml:space="preserve">(001+004+007+011+037+038+046+049+058+065) </t>
    </r>
  </si>
  <si>
    <r>
      <t xml:space="preserve">A. KAPITAL I REZERVE </t>
    </r>
    <r>
      <rPr>
        <sz val="8"/>
        <rFont val="Arial"/>
        <family val="2"/>
        <charset val="238"/>
      </rPr>
      <t>(072+076+077+081+085+088)</t>
    </r>
  </si>
  <si>
    <r>
      <t xml:space="preserve">    1. Upisani kapital </t>
    </r>
    <r>
      <rPr>
        <sz val="8"/>
        <rFont val="Arial"/>
        <family val="2"/>
        <charset val="238"/>
      </rPr>
      <t>(073 do 075)</t>
    </r>
  </si>
  <si>
    <r>
      <t xml:space="preserve">    3. Revalorizacijske rezerve </t>
    </r>
    <r>
      <rPr>
        <sz val="8"/>
        <rFont val="Arial"/>
        <family val="2"/>
        <charset val="238"/>
      </rPr>
      <t>(078 do 080)</t>
    </r>
  </si>
  <si>
    <r>
      <t xml:space="preserve">    4. Rezerve </t>
    </r>
    <r>
      <rPr>
        <sz val="8"/>
        <rFont val="Arial"/>
        <family val="2"/>
        <charset val="238"/>
      </rPr>
      <t>(082 do 084)</t>
    </r>
  </si>
  <si>
    <r>
      <t xml:space="preserve">    5. Prenesena (zadržana) dobit ili gubitak </t>
    </r>
    <r>
      <rPr>
        <sz val="8"/>
        <rFont val="Arial"/>
        <family val="2"/>
        <charset val="238"/>
      </rPr>
      <t>(086 + 087)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</si>
  <si>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(089+090)</t>
    </r>
  </si>
  <si>
    <r>
      <t xml:space="preserve">C. TEHNIČKE PRIČUVE </t>
    </r>
    <r>
      <rPr>
        <sz val="8"/>
        <rFont val="Arial"/>
        <family val="2"/>
        <charset val="238"/>
      </rPr>
      <t>(093 do 098)</t>
    </r>
  </si>
  <si>
    <r>
      <t xml:space="preserve">E. OSTALE PRIČUVE </t>
    </r>
    <r>
      <rPr>
        <sz val="8"/>
        <rFont val="Arial"/>
        <family val="2"/>
        <charset val="238"/>
      </rPr>
      <t>(101 + 102)</t>
    </r>
  </si>
  <si>
    <r>
      <t xml:space="preserve">F. ODGOĐENA I TEKUĆA POREZNA OBVEZA </t>
    </r>
    <r>
      <rPr>
        <sz val="8"/>
        <rFont val="Arial"/>
        <family val="2"/>
        <charset val="238"/>
      </rPr>
      <t>(104 + 105)</t>
    </r>
  </si>
  <si>
    <r>
      <t xml:space="preserve">H. FINANCIJSKE OBVEZE </t>
    </r>
    <r>
      <rPr>
        <sz val="8"/>
        <rFont val="Arial"/>
        <family val="2"/>
        <charset val="238"/>
      </rPr>
      <t>(108 do 110)</t>
    </r>
  </si>
  <si>
    <r>
      <t xml:space="preserve">I.  OSTALE OBVEZE </t>
    </r>
    <r>
      <rPr>
        <sz val="8"/>
        <rFont val="Arial"/>
        <family val="2"/>
        <charset val="238"/>
      </rPr>
      <t>(112 do 115)</t>
    </r>
  </si>
  <si>
    <r>
      <t xml:space="preserve">J. ODGOĐENO PLAĆANJE TROŠKOVA I PRIHOD BUDUĆEG
    RAZDOBLJA </t>
    </r>
    <r>
      <rPr>
        <sz val="8"/>
        <rFont val="Arial"/>
        <family val="2"/>
        <charset val="238"/>
      </rPr>
      <t>(117+118)</t>
    </r>
  </si>
  <si>
    <r>
      <t xml:space="preserve">K. UKUPNA PASIVA </t>
    </r>
    <r>
      <rPr>
        <sz val="8"/>
        <rFont val="Arial"/>
        <family val="2"/>
        <charset val="238"/>
      </rPr>
      <t xml:space="preserve">(071+091+092+099+100+103+106+107+111+116 ) </t>
    </r>
  </si>
  <si>
    <t xml:space="preserve">     IV. Depoziti kod preuzetog poslovanja osiguranja u reosiguranje
           (depoziti kod cedenta) </t>
  </si>
  <si>
    <t xml:space="preserve">E. ULAGANJA ZA RAČUN I RIZIK VLASNIKA POLICA ŽIVOTNOG OSIGURANJA 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</si>
  <si>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</si>
  <si>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</si>
  <si>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</si>
  <si>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</si>
  <si>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</si>
  <si>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</si>
  <si>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 xml:space="preserve">    4. Pričuve za povrate premija ovisne i neovisne o rezultatu (bonusi i popusti),
        bruto iznos </t>
  </si>
  <si>
    <t xml:space="preserve">   1. Zaračunate bruto premije </t>
  </si>
  <si>
    <t xml:space="preserve">   2. Premije suosiguranja </t>
  </si>
  <si>
    <t xml:space="preserve">   3. Ispravak vrijednosti i naplaćeni ispravak vrijednosti premije
       osiguranja/suosiguranja </t>
  </si>
  <si>
    <t xml:space="preserve">   4. Premije predane u reosiguranje </t>
  </si>
  <si>
    <t xml:space="preserve">   5. Premije predane u suosiguranje </t>
  </si>
  <si>
    <t xml:space="preserve">   6. Promjena bruto pričuva prijenosnih premija </t>
  </si>
  <si>
    <t xml:space="preserve">   7. Promjena pričuva prijenosnih premija, udio reosiguratelja </t>
  </si>
  <si>
    <t>Izvještaj o financijskom položaju (Bilanca)</t>
  </si>
  <si>
    <t xml:space="preserve">      3. Umanjenje vrijednosti ulaganja </t>
  </si>
  <si>
    <t>XX. Ukupna sveobuhvatna dobit (199+204)</t>
  </si>
  <si>
    <t>XVI. Dobit ili gubitak obračunskog razdoblja poslije poreza (AOP 195-196)</t>
  </si>
  <si>
    <r>
      <t xml:space="preserve">IX. Ostala sveobuhvatna dobit </t>
    </r>
    <r>
      <rPr>
        <sz val="8"/>
        <rFont val="Arial"/>
        <family val="2"/>
        <charset val="238"/>
      </rPr>
      <t>(205 do 211 - 212)</t>
    </r>
  </si>
  <si>
    <t>IZVJEŠTAJ O NOVČANIM TOKOVIMA - Indirektna metoda</t>
  </si>
  <si>
    <t>Rapspodjeljivo vlasnicima matice</t>
  </si>
  <si>
    <t>I. NOVČANI TOK IZ POSLOVNIH AKTIVNOSTI (002+013+031)</t>
  </si>
  <si>
    <t xml:space="preserve">   1. Novčani tok prije promjene poslovne imovine i obveza (AOP 003+004)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</si>
  <si>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</si>
  <si>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</si>
  <si>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</si>
  <si>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</si>
  <si>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</si>
  <si>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 xml:space="preserve">   1. Prihodi od podružnica, pridruženih društava i sudjelovanja u
       zajedničkim ulaganjima </t>
  </si>
  <si>
    <t xml:space="preserve">      1. Amortizacija (građevinski objekti koji ne služe društvu za obavljanje
          djelatnosti) </t>
  </si>
  <si>
    <t>AOP
oznaka</t>
  </si>
  <si>
    <t>PASIVA</t>
  </si>
  <si>
    <t xml:space="preserve">    1. Obveze po zajmovima </t>
  </si>
  <si>
    <t xml:space="preserve">    2. Obveze po izdanim vrijednosnim papirima </t>
  </si>
  <si>
    <t xml:space="preserve">    3. Ostale financijske obveze </t>
  </si>
  <si>
    <t xml:space="preserve">    1. Obveze proizašle iz neposrednih poslova osiguranja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</si>
  <si>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</si>
  <si>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</si>
  <si>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</si>
  <si>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</si>
  <si>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</si>
  <si>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>do</t>
  </si>
  <si>
    <t xml:space="preserve">        5.2. Preneseni gubitak (-) </t>
  </si>
  <si>
    <t xml:space="preserve">        6.1. Dobit tekućeg obračunskog razdoblja </t>
  </si>
  <si>
    <t xml:space="preserve">    1. Prijenosne premije, bruto iznos </t>
  </si>
  <si>
    <t xml:space="preserve">    2. Matematička pričuva osiguranja, bruto iznos </t>
  </si>
  <si>
    <t xml:space="preserve">    3. Pričuva šteta, bruto iznos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</si>
  <si>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</si>
  <si>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</si>
  <si>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</si>
  <si>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</si>
  <si>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8. Promjena pričuva prijenosnih premija, udio suosiguratelja </t>
  </si>
  <si>
    <t xml:space="preserve">       2.1. Prihodi od najma </t>
  </si>
  <si>
    <t xml:space="preserve">       2.3. Prihodi od prodaje zemljišta i građevinskih objekata </t>
  </si>
  <si>
    <t xml:space="preserve">   3. Prihodi od kamata </t>
  </si>
  <si>
    <t xml:space="preserve">       5.1. Ulaganja po fer vrijednosti kroz račun dobiti i gubitka </t>
  </si>
  <si>
    <t xml:space="preserve">       5.2. Ulaganja raspoloživa za prodaju </t>
  </si>
  <si>
    <t xml:space="preserve">    10. Primici od ulaganja koja se drže do dospijeća </t>
  </si>
  <si>
    <t xml:space="preserve">    11. Izdaci za ulaganja koja se drže do dospijeća </t>
  </si>
  <si>
    <t xml:space="preserve">    12. Primici od prodaje vrijednosnih papira i udjela </t>
  </si>
  <si>
    <t xml:space="preserve">    13. Izdaci za ulaganja u vrijednosne papire i udjele </t>
  </si>
  <si>
    <t xml:space="preserve">    14. Primici od dividendi i udjela u dobiti </t>
  </si>
  <si>
    <t xml:space="preserve">      4. Gubici ostvareni pri prodaji (realizaciji) financijske imovine </t>
  </si>
  <si>
    <t xml:space="preserve">      5. Usklađivanje financijske imovine po fer vrijednosti kroz RDG</t>
  </si>
  <si>
    <t xml:space="preserve">      7. Ostali troškovi ulaganja </t>
  </si>
  <si>
    <t xml:space="preserve">      6. Negativne tečajne rezlike</t>
  </si>
  <si>
    <t xml:space="preserve">        1. Pripisano imateljima kapitala matice</t>
  </si>
  <si>
    <t xml:space="preserve">        2. Pripisano nekontrolirajućim interesima</t>
  </si>
  <si>
    <t xml:space="preserve">     1. Promjena računovodstvenih politika </t>
  </si>
  <si>
    <t xml:space="preserve">     2. Ispravak pogreški prethodnih razdoblja </t>
  </si>
  <si>
    <t>1. Dobit ili gubitak razdoblja</t>
  </si>
  <si>
    <t>2.4. Ostale nevlasničke promjene kapitala</t>
  </si>
  <si>
    <t xml:space="preserve">XVII. UKUPNI PRIHODI </t>
  </si>
  <si>
    <t xml:space="preserve">XVIII. UKUPNI RASHODI </t>
  </si>
  <si>
    <t xml:space="preserve">     1. Dobici/gubici proizašli iz preračunavanja financijskih izvještaja 
         inozemnog poslovanja</t>
  </si>
  <si>
    <t xml:space="preserve">     2. Dobici/gubici proizišli iz revalorizacije financijske imovine raspoložive
         za prodaju</t>
  </si>
  <si>
    <t xml:space="preserve">     3. Dobici/gubici proizišli iz revalorizacije zemljišta i građevinskih objekata koji 
         služe društvu za obavljanje djelatnosti</t>
  </si>
  <si>
    <t xml:space="preserve">     4. Dobici/gubici proizišli iz revalorizacije druge materijalne (osim zemljišta
         i nekretnina) i nematerijalne imovine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</si>
  <si>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</si>
  <si>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</si>
  <si>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</si>
  <si>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</si>
  <si>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4. Nerealizirani dobici od ulaganja po fer vrijednosti kroz račun dobiti i gubitka </t>
  </si>
  <si>
    <t xml:space="preserve">        1.2. Od zastupnika, odnosno posrednika u osiguranju </t>
  </si>
  <si>
    <t xml:space="preserve">    2. Potraživanja iz poslova suosiguranja i reosiguranja </t>
  </si>
  <si>
    <t xml:space="preserve">    15. Primici sa naslova otplate danih kratkoročnih i dugoročnih zajmova </t>
  </si>
  <si>
    <t xml:space="preserve">    16. Izdaci za dane kratkoročne i dugoročne zajmove </t>
  </si>
  <si>
    <t xml:space="preserve">    1. Novčani primici uslijed povećanja temeljnog kapitala 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</si>
  <si>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</si>
  <si>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</si>
  <si>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</si>
  <si>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</si>
  <si>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</si>
  <si>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</si>
  <si>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    3.2. Potraživanja za prinose na ulaganja </t>
  </si>
  <si>
    <t>Prezime i ime:</t>
  </si>
  <si>
    <t xml:space="preserve">    5. Pričuva za kolebanje šteta, udio reosiguranja</t>
  </si>
  <si>
    <t xml:space="preserve">    6. Druge tehničke pričuve osiguranja, udio reosiguranja</t>
  </si>
  <si>
    <t xml:space="preserve">    7. Posebna pričuva za osiguranje iz skupine životnih osiguranja kod kojih
        ugovaratelj osiguranja preuzima investicijski rizik, udio reosiguranja</t>
  </si>
  <si>
    <t xml:space="preserve">        1.1. Od ugovaratelja osiguranja</t>
  </si>
  <si>
    <t xml:space="preserve">        6.2. Gubitak tekućeg obračunskog razdoblja (-) </t>
  </si>
  <si>
    <t xml:space="preserve">B. OBVEZE DRUGOG REDA (PODREĐENE OBVEZE) </t>
  </si>
  <si>
    <t xml:space="preserve">    5. Pričuva za kolebanje šteta, bruto iznos </t>
  </si>
  <si>
    <t xml:space="preserve">    6. Druge tehničke pričuve osiguranja, bruto iznos</t>
  </si>
  <si>
    <t>D. POSEBNA PRIČUVA ZA OSIGURANJE IZ SKUPINE ŽIVOTNIH 
    OSIGURANJA KOD KOJIH UGOVARATELJ OSIGURANJA PREUZIMA
    INVESTICIJSKI RIZIK, bruto iznos</t>
  </si>
  <si>
    <t xml:space="preserve">G. DEPOZITI ZADRŽANI IZ POSLA PREDANOG U REOSIGURANJE </t>
  </si>
  <si>
    <t>XXI. Reklasifikacijske usklade</t>
  </si>
  <si>
    <t>Razdoblje izvještavanja:</t>
  </si>
  <si>
    <t>I.   Stanje 1. siječnja prethodne godine</t>
  </si>
  <si>
    <t>2.1. Nerealizirani dobici ili gubici od materijalne
       imovine (zemljišta i građevinski objekti)</t>
  </si>
  <si>
    <t>2.2. Nerealizirani dobici ili gubici od financijske
       imovine raspoložive za prodaju</t>
  </si>
  <si>
    <t>2.3. Realizirani dobici ili gubici od financijske
       imovine raspoložive za prodaju</t>
  </si>
  <si>
    <t xml:space="preserve">1. Povećanje/smanjenje temeljnog kapitala </t>
  </si>
  <si>
    <t>2. Ostale uplate vlasnika</t>
  </si>
  <si>
    <t>3. Isplata udjela u dobiti/dividenda</t>
  </si>
  <si>
    <t>4. Ostale raspodjele vlasnicima</t>
  </si>
  <si>
    <t>VI. Stanje 1. siječnja tekuće godine</t>
  </si>
  <si>
    <t xml:space="preserve">2. Ispravak pogreški prethodnih razdoblja </t>
  </si>
  <si>
    <t xml:space="preserve">1. Promjena računovodstvenih politika </t>
  </si>
  <si>
    <t xml:space="preserve">    1. Kapital pozvan da se plati </t>
  </si>
  <si>
    <t xml:space="preserve">    2. Kapital nije pozvan da se plati 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</si>
  <si>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</si>
  <si>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</si>
  <si>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</si>
  <si>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</si>
  <si>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</si>
  <si>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</si>
  <si>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</si>
  <si>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3. Sudjelovanje u zajedničkim ulaganjima </t>
  </si>
  <si>
    <t xml:space="preserve">          1.1. Dužnički vrijednosni papiri i drugi vrijednosni papiri s fiksnim prihodom </t>
  </si>
  <si>
    <t xml:space="preserve">          1.2. Ostala ulaganja koja se drže do dospijeća </t>
  </si>
  <si>
    <t xml:space="preserve">          2.1. Dionice, udjeli i drugi vrijednosni papiri koji donose promjenjiv prihod</t>
  </si>
  <si>
    <t xml:space="preserve">          2.2. Dužnički vrijednosni papiri i drugi vrijednosni papiri s fiksnim prihodom </t>
  </si>
  <si>
    <t xml:space="preserve">          2.3. Udjeli u investicijskim fondovima </t>
  </si>
  <si>
    <t xml:space="preserve">          2.4. Ostala ulaganja raspoloživa za prodaju </t>
  </si>
  <si>
    <t xml:space="preserve">           3.1. Dionice, udjeli i drugi vrijednosni papiri koji donose promjenjiv prihod </t>
  </si>
  <si>
    <t xml:space="preserve">           3.2. Dužnički vrijednosni papiri i drugi vrijednosni papiri s fiksnim prihodom </t>
  </si>
  <si>
    <t xml:space="preserve">           3.3. Derivativni financijski instrumenti</t>
  </si>
  <si>
    <t xml:space="preserve">           3.4. Udjeli u investicijskim fondovima </t>
  </si>
  <si>
    <t xml:space="preserve">           3.5. Ostala ulaganja </t>
  </si>
  <si>
    <t xml:space="preserve">           4.1. Depoziti kod kreditnih institucija (banaka) </t>
  </si>
  <si>
    <t xml:space="preserve">           4.2. Zajmovi </t>
  </si>
  <si>
    <t xml:space="preserve">           4.3. Ostali zajmovi i potraživanja </t>
  </si>
  <si>
    <t xml:space="preserve">    1. Prijenosne premije, udio reosiguranja </t>
  </si>
  <si>
    <t xml:space="preserve">    2. Matematička pričuva osiguranja, udio reosiguranja </t>
  </si>
  <si>
    <t xml:space="preserve">    3. Pričuva šteta, udio reosiguranja </t>
  </si>
  <si>
    <t xml:space="preserve">    4. Pričuve za povrate premija ovisne i neovisne o rezultatu (bonusi i popusti),
       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</si>
  <si>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</si>
  <si>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</si>
  <si>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</si>
  <si>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</si>
  <si>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</si>
  <si>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</si>
  <si>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</si>
  <si>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</si>
  <si>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</si>
  <si>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</si>
  <si>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Knjigovodstveni servis:</t>
  </si>
  <si>
    <t>Bilješke uz financijske izvještaje</t>
  </si>
  <si>
    <r>
      <t xml:space="preserve">II.  Stanje 1. siječnja prethodne godine
     (prepravljeno) </t>
    </r>
    <r>
      <rPr>
        <sz val="8.5"/>
        <rFont val="Arial"/>
        <family val="2"/>
        <charset val="238"/>
      </rPr>
      <t>(AOP 001 do 003)</t>
    </r>
  </si>
  <si>
    <r>
      <t xml:space="preserve">VII. Stanje 1. siječnja tekuće godine
       (prepravljeno) </t>
    </r>
    <r>
      <rPr>
        <sz val="8.5"/>
        <rFont val="Arial"/>
        <family val="2"/>
        <charset val="238"/>
      </rPr>
      <t>(AOP 018 do 020)</t>
    </r>
  </si>
  <si>
    <r>
      <t>VIII. Sveobuhvatna dobit ili gubitak
        tekuće godine</t>
    </r>
    <r>
      <rPr>
        <sz val="8.5"/>
        <rFont val="Arial"/>
        <family val="2"/>
        <charset val="238"/>
      </rPr>
      <t xml:space="preserve"> (AOP 023+024)</t>
    </r>
  </si>
  <si>
    <t>Život</t>
  </si>
  <si>
    <t>Neživot</t>
  </si>
  <si>
    <t>Ukupno</t>
  </si>
  <si>
    <t xml:space="preserve">    3. Ostali plaćeni troškovi budućeg razdoblja i nedospjela naplata prihoda </t>
  </si>
  <si>
    <t>Tromjesečni financijski izvještaj društva za osiguranje odnosno društva za reosiguranje TFI-OSIG/RE</t>
  </si>
  <si>
    <t>(krajem izvještajnog razdoblja)</t>
  </si>
  <si>
    <t>1. Financijski izvjštaji (bilanca, račun dobiti i gubitka, izvještaj o novčanim tokovima,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</si>
  <si>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</si>
  <si>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</si>
  <si>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</si>
  <si>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obveznik koji sastavlja konsolidirani financijski izvještaj)</t>
    </r>
  </si>
  <si>
    <t>Napomena: Podatak pod AOP oznakama 121 do 123 popunjavaju društva za osiguranje koja sastavljaju konsolidirane financijske izvještaje</t>
  </si>
  <si>
    <t>Prethodno razdoblje</t>
  </si>
  <si>
    <t>Tekuće razdoblje</t>
  </si>
  <si>
    <t>Izvještaj o sveobuhvatnoj dobiti (Račun dobiti i gubitka) - tekuće izvještajno razdoblje</t>
  </si>
  <si>
    <t>Izvještaj o sveobuhvatnoj dobiti (Račun dobiti i gubitka) - kumulativno izvještajno razdoblje</t>
  </si>
  <si>
    <t>Napomena: Podatke pod AOP 200, 201, 214 i 215 popunjavaju društva za osiguranje koja sastavljaju konsolidirane financijske izvještaje</t>
  </si>
  <si>
    <t>01.01.2013.</t>
  </si>
  <si>
    <t>03763536</t>
  </si>
  <si>
    <t>060006216</t>
  </si>
  <si>
    <t>94472454976</t>
  </si>
  <si>
    <t>Jadransko osiguranje d.d.</t>
  </si>
  <si>
    <t>10 000</t>
  </si>
  <si>
    <t>ZAGREB</t>
  </si>
  <si>
    <t>Listopadska 2</t>
  </si>
  <si>
    <t>jadransko@jadransko.hr</t>
  </si>
  <si>
    <t>www.jadransko.hr</t>
  </si>
  <si>
    <t>Zagreb</t>
  </si>
  <si>
    <t>Zagrebačka</t>
  </si>
  <si>
    <t>NE</t>
  </si>
  <si>
    <t>6512</t>
  </si>
  <si>
    <t>Statutarnih promjena vezanih za spajanja i pripajanja u promatranom razdoblju nije bilo.</t>
  </si>
  <si>
    <t>Naplata prihoda se kreće u okvirima koji su karakteristični za ovu vrstu djelatnosti i Društvo je uspješno realizira.</t>
  </si>
  <si>
    <t>Preostali dio prihoda čine financijski prihodi od plasmana zajmova, najmova i ostalog.</t>
  </si>
  <si>
    <t>Društvo je registrirano za obavljanje prodaje neživotnih osiguranja i to 17 skupina osiguranja te iz tog razloga</t>
  </si>
  <si>
    <t>U izvještajnom razdoblju nije bilo izmjena računovodstvenih politika.</t>
  </si>
  <si>
    <t>U razdoblju: 01.01.2013. - 31.03.2013.</t>
  </si>
  <si>
    <t>Stanje na dan: 31.03.2013.</t>
  </si>
  <si>
    <t>Za razdoblje: 01.01.2013. - 31.03.2013.</t>
  </si>
  <si>
    <t>Društvo je u promatranom razdoblju ostvarilo neto dobit u iznosu od 29.487.646 kn što je za 89,42% manje</t>
  </si>
  <si>
    <t>u odnosu na isto razdoblje u 2012. g.</t>
  </si>
  <si>
    <t xml:space="preserve">Zarada po dionici mjerena neto dobiti po dionici iznosi 235,90 kn, što je u odnosu na isto razdoblje u 2012. g. </t>
  </si>
  <si>
    <t xml:space="preserve">manje za 89,42%. </t>
  </si>
  <si>
    <t>Iznos prometa dionicama Jadranskog osiguranja na Zagrebačkoj burzi u razdoblju od 01.01. do 31.03.2013.</t>
  </si>
  <si>
    <r>
      <t>iznosio je 479.880,60, dok je dionice Društva na dan 31.03.2013. imalo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421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dioničara.</t>
    </r>
  </si>
  <si>
    <t xml:space="preserve">Društvo je u promatranom razdoblju zaključilo 150.014 polica osiguranja od čega se 66.144 polica odnosi na  </t>
  </si>
  <si>
    <t>obvezno osiguranje od autoodgovornosti. Ostvarena je bruto premija od 143.053.178 kn te se ista smanjila</t>
  </si>
  <si>
    <t>za 0,68% u odnosu na isto razdoblje prethodne godine što je uzrokovano negativnim gospodarskim kretanjima.</t>
  </si>
  <si>
    <t xml:space="preserve">Ukupni prihod društva iznosi 157.874.928 kn, od čega  bruto zaračunatu premiju iznosi 143.053.178 kn. </t>
  </si>
  <si>
    <t>prihodi od prodaje čine 90,61% ukupnog prihoda Društva.</t>
  </si>
  <si>
    <t xml:space="preserve">Ukupni rashodi Društva u promatranom razdoblju iznosili su 128.387.282 kn dok izdaci za osigurane slučajeve </t>
  </si>
  <si>
    <t xml:space="preserve">Likvidnost društva na dan 31.03.2013. mjerena koeficijentom likvidnosti kojom HANFA prati sposobnost društva </t>
  </si>
  <si>
    <t>za osiguranje da podmiruje svoje obveze iznosi 21,15 .</t>
  </si>
  <si>
    <t xml:space="preserve">    I. Ulaganja u zemljišta i građevinske objekte koji ne služe društvu za provođenje djelatnosti</t>
  </si>
  <si>
    <t xml:space="preserve">   2. Prihodi od ulaganja u zemljišta i građevinske objekte             (AOP 136 do 138)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</si>
  <si>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>kih pričuva, neto od reosiguranja (AOP 160 + 163)</t>
    </r>
  </si>
  <si>
    <r>
      <t xml:space="preserve">VIII. Promjena posebne pričuve za osiguranje iz skupine životnih osiguranja kod kojih ugovaratelj osiguranja preuzima investicijski rizik, neto od reosiguranja                     </t>
    </r>
    <r>
      <rPr>
        <sz val="8"/>
        <rFont val="Arial"/>
        <family val="2"/>
        <charset val="238"/>
      </rPr>
      <t>(AOP 168 do 170)</t>
    </r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</si>
  <si>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(AOP 172 + 173)</t>
    </r>
  </si>
  <si>
    <t xml:space="preserve">      1. Amortizacija (građevinski objekti koji ne služe društvu za obavljanje djelatnosti) </t>
  </si>
  <si>
    <r>
      <t xml:space="preserve">XII. Ostali tehnički troškovi, neto od reosiguranja                   </t>
    </r>
    <r>
      <rPr>
        <sz val="8"/>
        <rFont val="Arial"/>
        <family val="2"/>
        <charset val="238"/>
      </rPr>
      <t>(AOP 192 + 193)</t>
    </r>
  </si>
  <si>
    <r>
      <t xml:space="preserve">XIV. Dobit ili gubitak obračunskog razdoblja prije poreza 
</t>
    </r>
    <r>
      <rPr>
        <sz val="8"/>
        <rFont val="Arial"/>
        <family val="2"/>
        <charset val="238"/>
      </rPr>
      <t xml:space="preserve"> (AOP 124+133+147+148+149+150+159+167+171+174+ 183+191+194)</t>
    </r>
  </si>
  <si>
    <t xml:space="preserve">   2. Prihodi od ulaganja u zemljišta i građevinske objekte                   (AOP 136 do 138)</t>
  </si>
  <si>
    <t xml:space="preserve">   5. Dobici od prodaje (realizacije) financijskih ulaganja                        (AOP 142 do 144)</t>
  </si>
  <si>
    <t xml:space="preserve">      2. Promjena ostalih tehn. pričuva, neto od reosiguranja                      (AOP 164 do 166)</t>
  </si>
  <si>
    <r>
      <t xml:space="preserve">VIII. Promjena posebne pričuve za osiguranje iz skupine životnih osiguranja kod kojih ugovaratelj osiguranja preuzima investicijski rizik, neto od reosiguranja                 </t>
    </r>
    <r>
      <rPr>
        <sz val="8"/>
        <rFont val="Arial"/>
        <family val="2"/>
        <charset val="238"/>
      </rPr>
      <t>(AOP 168 do 170)</t>
    </r>
  </si>
  <si>
    <r>
      <t xml:space="preserve">XII. Ostali tehnički troškovi, neto od reosiguranja                     </t>
    </r>
    <r>
      <rPr>
        <sz val="8"/>
        <rFont val="Arial"/>
        <family val="2"/>
        <charset val="238"/>
      </rPr>
      <t>(AOP 192 + 193)</t>
    </r>
  </si>
  <si>
    <r>
      <t xml:space="preserve">XIV. Dobit ili gubitak obračunskog razdoblja prije poreza 
</t>
    </r>
    <r>
      <rPr>
        <sz val="8"/>
        <rFont val="Arial"/>
        <family val="2"/>
        <charset val="238"/>
      </rPr>
      <t xml:space="preserve"> (AOP 124+133+147+148+149+150+159+167+171+ 174+183+191+194)</t>
    </r>
  </si>
  <si>
    <r>
      <t xml:space="preserve">III. Sveobuhvatna dobit ili gubitak
     prethodne godine                          </t>
    </r>
    <r>
      <rPr>
        <sz val="8.5"/>
        <rFont val="Arial"/>
        <family val="2"/>
        <charset val="238"/>
      </rPr>
      <t xml:space="preserve"> (AOP 006+007)</t>
    </r>
  </si>
  <si>
    <r>
      <t xml:space="preserve">IV. Transakcije s vlasnicima
      </t>
    </r>
    <r>
      <rPr>
        <sz val="8.5"/>
        <rFont val="Arial"/>
        <family val="2"/>
        <charset val="238"/>
      </rPr>
      <t>(prethodno razdoblje)                                      (AOP 013 do 016)</t>
    </r>
  </si>
  <si>
    <r>
      <t xml:space="preserve">IX. Transakcije s vlasnicima
      (tekuće razdoblje)                                   </t>
    </r>
    <r>
      <rPr>
        <sz val="8.5"/>
        <rFont val="Arial"/>
        <family val="2"/>
        <charset val="238"/>
      </rPr>
      <t>(AOP 030 do 033)</t>
    </r>
  </si>
  <si>
    <r>
      <t>X. Stanje na zadnji dan izvještajnog razdoblja u tekućoj godini</t>
    </r>
    <r>
      <rPr>
        <sz val="8.5"/>
        <rFont val="Arial"/>
        <family val="2"/>
        <charset val="238"/>
      </rPr>
      <t xml:space="preserve"> (AOP 021+022+029)</t>
    </r>
  </si>
  <si>
    <r>
      <t>V. Stanje na zadnji dan izvještajnog razdoblja u prethodnoj godini</t>
    </r>
    <r>
      <rPr>
        <sz val="8.5"/>
        <rFont val="Arial"/>
        <family val="2"/>
        <charset val="238"/>
      </rPr>
      <t xml:space="preserve">                            (AOP 004+005+012)</t>
    </r>
  </si>
  <si>
    <t>IV. UČINCI PROMJENE TEČAJEVA STRANIH VALUTA NA NOVAC I NOVČANE EKVIVALENTE</t>
  </si>
  <si>
    <t xml:space="preserve">   5. Dobici od prodaje (realizacije) financijskih ulaganja                       (AOP 142 do 144)</t>
  </si>
  <si>
    <t>(štete) čine 29,80% zaračunate premije odnosno 33,20% ukupnih rashoda.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</si>
</sst>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29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3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>
      <alignment vertical="center"/>
    </xf>
    <xf numFmtId="0" fontId="1" fillId="0" borderId="0" xfId="3" applyFont="1" applyAlignment="1"/>
    <xf numFmtId="0" fontId="18" fillId="0" borderId="16" xfId="3" applyFont="1" applyFill="1" applyBorder="1" applyAlignment="1" applyProtection="1">
      <alignment horizontal="center" vertical="center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8" fillId="0" borderId="0" xfId="3" applyFont="1">
      <alignment vertical="top"/>
    </xf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 wrapText="1"/>
      <protection hidden="1"/>
    </xf>
    <xf numFmtId="0" fontId="18" fillId="0" borderId="0" xfId="3" applyFont="1" applyBorder="1" applyProtection="1">
      <alignment vertical="top"/>
      <protection hidden="1"/>
    </xf>
    <xf numFmtId="0" fontId="18" fillId="0" borderId="0" xfId="3" applyFont="1" applyBorder="1" applyAlignment="1" applyProtection="1">
      <protection hidden="1"/>
    </xf>
    <xf numFmtId="0" fontId="21" fillId="0" borderId="0" xfId="3" applyFont="1" applyBorder="1" applyAlignment="1" applyProtection="1">
      <alignment horizontal="right" vertical="center" wrapText="1"/>
      <protection hidden="1"/>
    </xf>
    <xf numFmtId="0" fontId="21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18" fillId="0" borderId="0" xfId="3" applyFont="1" applyBorder="1" applyAlignment="1" applyProtection="1">
      <alignment horizontal="left"/>
      <protection hidden="1"/>
    </xf>
    <xf numFmtId="0" fontId="18" fillId="0" borderId="0" xfId="3" applyFont="1" applyBorder="1" applyAlignment="1">
      <alignment horizontal="left" vertical="center"/>
    </xf>
    <xf numFmtId="0" fontId="18" fillId="0" borderId="0" xfId="3" applyFont="1" applyBorder="1" applyAlignment="1" applyProtection="1">
      <alignment vertical="top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7" fillId="0" borderId="0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Protection="1">
      <alignment vertical="top"/>
      <protection hidden="1"/>
    </xf>
    <xf numFmtId="0" fontId="17" fillId="0" borderId="0" xfId="3" applyFont="1" applyBorder="1" applyAlignment="1" applyProtection="1">
      <alignment vertical="top"/>
      <protection hidden="1"/>
    </xf>
    <xf numFmtId="0" fontId="18" fillId="0" borderId="0" xfId="3" applyFont="1" applyFill="1" applyBorder="1" applyProtection="1">
      <alignment vertical="top"/>
      <protection hidden="1"/>
    </xf>
    <xf numFmtId="0" fontId="18" fillId="0" borderId="0" xfId="3" applyFont="1" applyBorder="1" applyAlignment="1" applyProtection="1">
      <alignment horizontal="center" vertical="center"/>
      <protection locked="0" hidden="1"/>
    </xf>
    <xf numFmtId="0" fontId="18" fillId="0" borderId="0" xfId="3" applyFont="1" applyBorder="1" applyAlignment="1" applyProtection="1">
      <alignment wrapText="1"/>
      <protection hidden="1"/>
    </xf>
    <xf numFmtId="0" fontId="18" fillId="0" borderId="0" xfId="3" applyFont="1" applyBorder="1" applyAlignment="1" applyProtection="1">
      <alignment horizontal="right" vertical="top"/>
      <protection hidden="1"/>
    </xf>
    <xf numFmtId="0" fontId="18" fillId="0" borderId="0" xfId="3" applyFont="1" applyBorder="1" applyAlignment="1" applyProtection="1">
      <alignment horizontal="center" vertical="top"/>
      <protection hidden="1"/>
    </xf>
    <xf numFmtId="0" fontId="18" fillId="0" borderId="0" xfId="3" applyFont="1" applyBorder="1" applyAlignment="1" applyProtection="1">
      <alignment horizontal="center"/>
      <protection hidden="1"/>
    </xf>
    <xf numFmtId="0" fontId="18" fillId="0" borderId="0" xfId="3" applyFont="1" applyBorder="1" applyAlignment="1" applyProtection="1">
      <alignment horizontal="left" vertical="top"/>
      <protection hidden="1"/>
    </xf>
    <xf numFmtId="0" fontId="18" fillId="0" borderId="17" xfId="3" applyFont="1" applyBorder="1" applyProtection="1">
      <alignment vertical="top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18" xfId="3" applyFont="1" applyBorder="1" applyProtection="1">
      <alignment vertical="top"/>
      <protection hidden="1"/>
    </xf>
    <xf numFmtId="0" fontId="18" fillId="0" borderId="18" xfId="3" applyFont="1" applyBorder="1">
      <alignment vertical="top"/>
    </xf>
    <xf numFmtId="0" fontId="18" fillId="0" borderId="0" xfId="3" applyFont="1" applyFill="1" applyBorder="1" applyAlignment="1"/>
    <xf numFmtId="49" fontId="1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4" applyFont="1" applyBorder="1" applyAlignment="1" applyProtection="1">
      <protection hidden="1"/>
    </xf>
    <xf numFmtId="0" fontId="18" fillId="0" borderId="0" xfId="2" applyFont="1" applyBorder="1" applyAlignment="1" applyProtection="1">
      <alignment horizontal="left" vertical="center"/>
      <protection hidden="1"/>
    </xf>
    <xf numFmtId="0" fontId="18" fillId="0" borderId="0" xfId="6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horizontal="right" wrapText="1"/>
      <protection hidden="1"/>
    </xf>
    <xf numFmtId="0" fontId="18" fillId="0" borderId="0" xfId="3" applyFont="1" applyFill="1" applyBorder="1" applyAlignment="1" applyProtection="1">
      <alignment horizontal="center" vertical="top"/>
      <protection hidden="1"/>
    </xf>
    <xf numFmtId="0" fontId="18" fillId="0" borderId="0" xfId="3" applyFont="1" applyFill="1" applyBorder="1" applyAlignment="1" applyProtection="1">
      <alignment horizontal="center"/>
      <protection hidden="1"/>
    </xf>
    <xf numFmtId="0" fontId="18" fillId="0" borderId="16" xfId="3" applyFont="1" applyBorder="1" applyAlignment="1" applyProtection="1">
      <alignment horizontal="right" wrapText="1"/>
      <protection hidden="1"/>
    </xf>
    <xf numFmtId="14" fontId="17" fillId="0" borderId="19" xfId="3" applyNumberFormat="1" applyFont="1" applyFill="1" applyBorder="1" applyAlignment="1" applyProtection="1">
      <alignment horizontal="center" vertical="center"/>
      <protection locked="0" hidden="1"/>
    </xf>
    <xf numFmtId="1" fontId="17" fillId="0" borderId="20" xfId="3" applyNumberFormat="1" applyFont="1" applyFill="1" applyBorder="1" applyAlignment="1" applyProtection="1">
      <alignment horizontal="center" vertical="center"/>
      <protection locked="0" hidden="1"/>
    </xf>
    <xf numFmtId="3" fontId="17" fillId="0" borderId="20" xfId="3" applyNumberFormat="1" applyFont="1" applyFill="1" applyBorder="1" applyAlignment="1" applyProtection="1">
      <alignment horizontal="right" vertical="center"/>
      <protection locked="0" hidden="1"/>
    </xf>
    <xf numFmtId="49" fontId="17" fillId="0" borderId="20" xfId="3" applyNumberFormat="1" applyFont="1" applyFill="1" applyBorder="1" applyAlignment="1" applyProtection="1">
      <alignment horizontal="right" vertical="center"/>
      <protection locked="0" hidden="1"/>
    </xf>
    <xf numFmtId="0" fontId="17" fillId="0" borderId="20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vertical="top"/>
      <protection hidden="1"/>
    </xf>
    <xf numFmtId="0" fontId="18" fillId="0" borderId="0" xfId="3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 applyProtection="1">
      <alignment wrapText="1"/>
      <protection hidden="1"/>
    </xf>
    <xf numFmtId="0" fontId="18" fillId="0" borderId="0" xfId="3" applyFont="1" applyFill="1" applyBorder="1" applyAlignment="1" applyProtection="1">
      <alignment horizontal="right" vertical="top"/>
      <protection hidden="1"/>
    </xf>
    <xf numFmtId="0" fontId="10" fillId="0" borderId="21" xfId="3" applyFont="1" applyBorder="1" applyAlignment="1"/>
    <xf numFmtId="0" fontId="1" fillId="0" borderId="17" xfId="3" applyFont="1" applyBorder="1" applyAlignment="1"/>
    <xf numFmtId="0" fontId="1" fillId="0" borderId="22" xfId="3" applyFont="1" applyBorder="1" applyAlignment="1"/>
    <xf numFmtId="0" fontId="19" fillId="0" borderId="23" xfId="3" applyFont="1" applyFill="1" applyBorder="1" applyAlignment="1" applyProtection="1">
      <alignment horizontal="left" vertical="center" wrapText="1"/>
      <protection hidden="1"/>
    </xf>
    <xf numFmtId="0" fontId="19" fillId="0" borderId="16" xfId="3" applyFont="1" applyFill="1" applyBorder="1" applyAlignment="1" applyProtection="1">
      <alignment vertical="center"/>
      <protection hidden="1"/>
    </xf>
    <xf numFmtId="0" fontId="18" fillId="0" borderId="23" xfId="3" applyFont="1" applyBorder="1" applyAlignment="1" applyProtection="1">
      <alignment horizontal="left" vertical="center" wrapText="1"/>
      <protection hidden="1"/>
    </xf>
    <xf numFmtId="0" fontId="18" fillId="0" borderId="16" xfId="3" applyFont="1" applyBorder="1" applyProtection="1">
      <alignment vertical="top"/>
      <protection hidden="1"/>
    </xf>
    <xf numFmtId="0" fontId="21" fillId="0" borderId="0" xfId="3" applyFont="1" applyBorder="1" applyAlignment="1" applyProtection="1">
      <alignment horizontal="right"/>
      <protection hidden="1"/>
    </xf>
    <xf numFmtId="0" fontId="18" fillId="0" borderId="23" xfId="3" applyFont="1" applyFill="1" applyBorder="1" applyAlignment="1" applyProtection="1">
      <protection hidden="1"/>
    </xf>
    <xf numFmtId="0" fontId="18" fillId="0" borderId="23" xfId="3" applyFont="1" applyBorder="1" applyAlignment="1" applyProtection="1">
      <alignment wrapText="1"/>
      <protection hidden="1"/>
    </xf>
    <xf numFmtId="0" fontId="18" fillId="0" borderId="16" xfId="3" applyFont="1" applyBorder="1" applyAlignment="1" applyProtection="1">
      <alignment horizontal="right"/>
      <protection hidden="1"/>
    </xf>
    <xf numFmtId="0" fontId="18" fillId="0" borderId="23" xfId="3" applyFont="1" applyBorder="1" applyProtection="1">
      <alignment vertical="top"/>
      <protection hidden="1"/>
    </xf>
    <xf numFmtId="0" fontId="18" fillId="0" borderId="23" xfId="3" applyFont="1" applyBorder="1" applyAlignment="1">
      <alignment horizontal="left" vertical="center"/>
    </xf>
    <xf numFmtId="0" fontId="17" fillId="0" borderId="23" xfId="3" applyFont="1" applyFill="1" applyBorder="1" applyAlignment="1" applyProtection="1">
      <alignment horizontal="right" vertical="center"/>
      <protection locked="0" hidden="1"/>
    </xf>
    <xf numFmtId="0" fontId="18" fillId="0" borderId="0" xfId="3" applyFont="1" applyBorder="1" applyAlignment="1" applyProtection="1">
      <alignment horizontal="right" vertical="center"/>
      <protection hidden="1"/>
    </xf>
    <xf numFmtId="0" fontId="18" fillId="0" borderId="23" xfId="3" applyFont="1" applyBorder="1" applyAlignment="1" applyProtection="1">
      <alignment vertical="top"/>
      <protection hidden="1"/>
    </xf>
    <xf numFmtId="0" fontId="18" fillId="0" borderId="0" xfId="3" applyFont="1" applyBorder="1">
      <alignment vertical="top"/>
    </xf>
    <xf numFmtId="0" fontId="19" fillId="0" borderId="0" xfId="3" applyFont="1" applyBorder="1" applyAlignment="1" applyProtection="1">
      <protection hidden="1"/>
    </xf>
    <xf numFmtId="0" fontId="18" fillId="0" borderId="23" xfId="3" applyFont="1" applyBorder="1" applyAlignment="1" applyProtection="1">
      <alignment horizontal="left" vertical="top" wrapText="1"/>
      <protection hidden="1"/>
    </xf>
    <xf numFmtId="0" fontId="18" fillId="0" borderId="16" xfId="3" applyFont="1" applyBorder="1">
      <alignment vertical="top"/>
    </xf>
    <xf numFmtId="0" fontId="18" fillId="0" borderId="16" xfId="3" applyFont="1" applyFill="1" applyBorder="1" applyAlignment="1" applyProtection="1">
      <alignment horizontal="right"/>
      <protection hidden="1"/>
    </xf>
    <xf numFmtId="0" fontId="18" fillId="0" borderId="23" xfId="3" applyFont="1" applyFill="1" applyBorder="1" applyAlignment="1" applyProtection="1">
      <alignment horizontal="left" vertical="top" indent="2"/>
      <protection hidden="1"/>
    </xf>
    <xf numFmtId="0" fontId="18" fillId="0" borderId="23" xfId="3" applyFont="1" applyFill="1" applyBorder="1" applyAlignment="1" applyProtection="1">
      <alignment horizontal="left" vertical="top" wrapText="1" indent="2"/>
      <protection hidden="1"/>
    </xf>
    <xf numFmtId="0" fontId="18" fillId="0" borderId="16" xfId="3" applyFont="1" applyFill="1" applyBorder="1" applyAlignment="1" applyProtection="1">
      <alignment horizontal="right" vertical="top"/>
      <protection hidden="1"/>
    </xf>
    <xf numFmtId="0" fontId="18" fillId="0" borderId="23" xfId="3" applyFont="1" applyFill="1" applyBorder="1" applyProtection="1">
      <alignment vertical="top"/>
      <protection hidden="1"/>
    </xf>
    <xf numFmtId="0" fontId="17" fillId="0" borderId="16" xfId="3" applyFont="1" applyFill="1" applyBorder="1" applyAlignment="1" applyProtection="1">
      <alignment horizontal="right" vertical="center"/>
      <protection locked="0" hidden="1"/>
    </xf>
    <xf numFmtId="49" fontId="17" fillId="0" borderId="23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16" xfId="3" applyFont="1" applyBorder="1" applyAlignment="1" applyProtection="1">
      <alignment horizontal="right" vertical="top"/>
      <protection hidden="1"/>
    </xf>
    <xf numFmtId="0" fontId="18" fillId="0" borderId="16" xfId="3" applyFont="1" applyBorder="1" applyAlignment="1" applyProtection="1">
      <alignment horizontal="left" vertical="top"/>
      <protection hidden="1"/>
    </xf>
    <xf numFmtId="0" fontId="18" fillId="0" borderId="23" xfId="3" applyFont="1" applyBorder="1" applyAlignment="1" applyProtection="1">
      <alignment horizontal="left"/>
      <protection hidden="1"/>
    </xf>
    <xf numFmtId="0" fontId="18" fillId="0" borderId="22" xfId="3" applyFont="1" applyBorder="1" applyProtection="1">
      <alignment vertical="top"/>
      <protection hidden="1"/>
    </xf>
    <xf numFmtId="0" fontId="18" fillId="0" borderId="16" xfId="3" applyFont="1" applyBorder="1" applyAlignment="1" applyProtection="1">
      <alignment horizontal="left"/>
      <protection hidden="1"/>
    </xf>
    <xf numFmtId="0" fontId="18" fillId="0" borderId="23" xfId="3" applyFont="1" applyFill="1" applyBorder="1" applyAlignment="1" applyProtection="1">
      <alignment vertical="center"/>
      <protection hidden="1"/>
    </xf>
    <xf numFmtId="0" fontId="18" fillId="0" borderId="23" xfId="6" applyFont="1" applyFill="1" applyBorder="1" applyAlignment="1" applyProtection="1">
      <alignment vertical="center"/>
      <protection hidden="1"/>
    </xf>
    <xf numFmtId="0" fontId="18" fillId="0" borderId="23" xfId="2" applyFont="1" applyBorder="1" applyAlignment="1" applyProtection="1">
      <alignment horizontal="left" vertical="center"/>
      <protection hidden="1"/>
    </xf>
    <xf numFmtId="0" fontId="17" fillId="0" borderId="16" xfId="3" applyFont="1" applyBorder="1" applyAlignment="1" applyProtection="1">
      <alignment vertical="center"/>
      <protection hidden="1"/>
    </xf>
    <xf numFmtId="0" fontId="18" fillId="0" borderId="24" xfId="3" applyFont="1" applyBorder="1" applyProtection="1">
      <alignment vertical="top"/>
      <protection hidden="1"/>
    </xf>
    <xf numFmtId="0" fontId="18" fillId="0" borderId="25" xfId="3" applyFont="1" applyFill="1" applyBorder="1" applyAlignment="1" applyProtection="1">
      <alignment horizontal="right" vertical="top" wrapText="1"/>
      <protection hidden="1"/>
    </xf>
    <xf numFmtId="0" fontId="18" fillId="0" borderId="9" xfId="3" applyFont="1" applyFill="1" applyBorder="1" applyAlignment="1" applyProtection="1">
      <alignment horizontal="right" vertical="top" wrapText="1"/>
      <protection hidden="1"/>
    </xf>
    <xf numFmtId="0" fontId="18" fillId="0" borderId="9" xfId="3" applyFont="1" applyFill="1" applyBorder="1" applyProtection="1">
      <alignment vertical="top"/>
      <protection hidden="1"/>
    </xf>
    <xf numFmtId="0" fontId="18" fillId="0" borderId="26" xfId="3" applyFont="1" applyFill="1" applyBorder="1" applyProtection="1">
      <alignment vertical="top"/>
      <protection hidden="1"/>
    </xf>
    <xf numFmtId="0" fontId="0" fillId="0" borderId="0" xfId="0" applyFill="1"/>
    <xf numFmtId="3" fontId="2" fillId="0" borderId="27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3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31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3" fontId="2" fillId="0" borderId="30" xfId="0" applyNumberFormat="1" applyFont="1" applyFill="1" applyBorder="1" applyAlignment="1">
      <alignment horizontal="right" vertical="center" shrinkToFit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Font="1" applyFill="1" applyAlignment="1">
      <alignment vertical="center"/>
    </xf>
    <xf numFmtId="164" fontId="8" fillId="0" borderId="3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33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15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7" xfId="0" applyNumberFormat="1" applyFont="1" applyFill="1" applyBorder="1" applyAlignment="1" applyProtection="1">
      <alignment horizontal="right" vertical="center" shrinkToFit="1"/>
      <protection hidden="1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19" fillId="0" borderId="0" xfId="3" applyFont="1">
      <alignment vertical="top"/>
    </xf>
    <xf numFmtId="0" fontId="5" fillId="0" borderId="0" xfId="3" applyFont="1" applyAlignment="1"/>
    <xf numFmtId="0" fontId="5" fillId="0" borderId="0" xfId="0" applyFont="1" applyAlignment="1"/>
    <xf numFmtId="0" fontId="19" fillId="0" borderId="0" xfId="0" applyFont="1" applyAlignment="1"/>
    <xf numFmtId="0" fontId="17" fillId="0" borderId="0" xfId="0" applyFont="1" applyAlignment="1"/>
    <xf numFmtId="0" fontId="4" fillId="0" borderId="0" xfId="0" applyFont="1" applyAlignment="1"/>
    <xf numFmtId="0" fontId="28" fillId="0" borderId="0" xfId="0" applyFont="1" applyAlignment="1"/>
    <xf numFmtId="3" fontId="0" fillId="0" borderId="0" xfId="0" applyNumberFormat="1" applyFill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17" fillId="0" borderId="25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26" xfId="3" applyFont="1" applyFill="1" applyBorder="1" applyAlignment="1" applyProtection="1">
      <alignment horizontal="left" vertical="center"/>
      <protection locked="0" hidden="1"/>
    </xf>
    <xf numFmtId="0" fontId="18" fillId="0" borderId="16" xfId="3" applyFont="1" applyBorder="1" applyAlignment="1" applyProtection="1">
      <alignment horizontal="right" vertical="center" wrapText="1"/>
      <protection hidden="1"/>
    </xf>
    <xf numFmtId="0" fontId="18" fillId="0" borderId="23" xfId="3" applyFont="1" applyBorder="1" applyAlignment="1" applyProtection="1">
      <alignment horizontal="right" wrapText="1"/>
      <protection hidden="1"/>
    </xf>
    <xf numFmtId="49" fontId="17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7" fillId="0" borderId="9" xfId="3" applyNumberFormat="1" applyFont="1" applyFill="1" applyBorder="1" applyAlignment="1" applyProtection="1">
      <alignment horizontal="left" vertical="center"/>
      <protection locked="0" hidden="1"/>
    </xf>
    <xf numFmtId="49" fontId="17" fillId="0" borderId="26" xfId="3" applyNumberFormat="1" applyFont="1" applyFill="1" applyBorder="1" applyAlignment="1" applyProtection="1">
      <alignment horizontal="left" vertical="center"/>
      <protection locked="0" hidden="1"/>
    </xf>
    <xf numFmtId="0" fontId="18" fillId="0" borderId="9" xfId="3" applyFont="1" applyFill="1" applyBorder="1" applyAlignment="1" applyProtection="1">
      <alignment horizontal="center" vertical="top"/>
      <protection hidden="1"/>
    </xf>
    <xf numFmtId="0" fontId="18" fillId="0" borderId="9" xfId="3" applyFont="1" applyFill="1" applyBorder="1" applyAlignment="1" applyProtection="1">
      <alignment horizontal="center"/>
      <protection hidden="1"/>
    </xf>
    <xf numFmtId="0" fontId="17" fillId="0" borderId="0" xfId="6" applyFont="1" applyBorder="1" applyAlignment="1" applyProtection="1">
      <alignment horizontal="left"/>
      <protection hidden="1"/>
    </xf>
    <xf numFmtId="0" fontId="25" fillId="0" borderId="0" xfId="6" applyFont="1" applyBorder="1" applyAlignment="1"/>
    <xf numFmtId="0" fontId="18" fillId="0" borderId="0" xfId="6" applyFont="1" applyBorder="1" applyAlignment="1" applyProtection="1">
      <alignment horizontal="left"/>
      <protection hidden="1"/>
    </xf>
    <xf numFmtId="0" fontId="16" fillId="0" borderId="0" xfId="6" applyBorder="1" applyAlignment="1"/>
    <xf numFmtId="0" fontId="16" fillId="0" borderId="23" xfId="6" applyBorder="1" applyAlignment="1"/>
    <xf numFmtId="0" fontId="18" fillId="0" borderId="34" xfId="3" applyFont="1" applyBorder="1" applyAlignment="1" applyProtection="1">
      <alignment horizontal="center" vertical="top"/>
      <protection hidden="1"/>
    </xf>
    <xf numFmtId="0" fontId="18" fillId="0" borderId="34" xfId="3" applyFont="1" applyBorder="1" applyAlignment="1">
      <alignment horizontal="center"/>
    </xf>
    <xf numFmtId="0" fontId="18" fillId="0" borderId="35" xfId="3" applyFont="1" applyBorder="1" applyAlignment="1"/>
    <xf numFmtId="0" fontId="18" fillId="0" borderId="0" xfId="3" applyFont="1" applyFill="1" applyBorder="1" applyAlignment="1" applyProtection="1">
      <alignment vertical="center"/>
      <protection hidden="1"/>
    </xf>
    <xf numFmtId="0" fontId="18" fillId="0" borderId="0" xfId="3" applyFont="1" applyFill="1" applyBorder="1" applyAlignment="1" applyProtection="1">
      <alignment horizontal="center" vertical="top"/>
      <protection hidden="1"/>
    </xf>
    <xf numFmtId="0" fontId="18" fillId="0" borderId="0" xfId="3" applyFont="1" applyFill="1" applyBorder="1" applyAlignment="1" applyProtection="1">
      <alignment horizontal="center"/>
      <protection hidden="1"/>
    </xf>
    <xf numFmtId="0" fontId="17" fillId="0" borderId="25" xfId="3" applyFont="1" applyFill="1" applyBorder="1" applyAlignment="1" applyProtection="1">
      <alignment horizontal="right" vertical="center"/>
      <protection locked="0" hidden="1"/>
    </xf>
    <xf numFmtId="0" fontId="18" fillId="0" borderId="9" xfId="3" applyFont="1" applyFill="1" applyBorder="1" applyAlignment="1"/>
    <xf numFmtId="0" fontId="18" fillId="0" borderId="26" xfId="3" applyFont="1" applyFill="1" applyBorder="1" applyAlignment="1"/>
    <xf numFmtId="49" fontId="17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7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Border="1" applyAlignment="1" applyProtection="1">
      <alignment horizontal="center" vertical="top"/>
      <protection hidden="1"/>
    </xf>
    <xf numFmtId="0" fontId="18" fillId="0" borderId="0" xfId="3" applyFont="1" applyBorder="1" applyAlignment="1" applyProtection="1">
      <alignment horizontal="center"/>
      <protection hidden="1"/>
    </xf>
    <xf numFmtId="0" fontId="18" fillId="0" borderId="17" xfId="3" applyFont="1" applyBorder="1" applyAlignment="1" applyProtection="1">
      <alignment horizontal="center"/>
      <protection hidden="1"/>
    </xf>
    <xf numFmtId="49" fontId="24" fillId="0" borderId="25" xfId="1" applyNumberFormat="1" applyFont="1" applyFill="1" applyBorder="1" applyAlignment="1" applyProtection="1">
      <alignment horizontal="left" vertical="center"/>
      <protection locked="0" hidden="1"/>
    </xf>
    <xf numFmtId="0" fontId="18" fillId="0" borderId="16" xfId="3" applyFont="1" applyBorder="1" applyAlignment="1" applyProtection="1">
      <alignment horizontal="right" vertical="center"/>
      <protection hidden="1"/>
    </xf>
    <xf numFmtId="0" fontId="18" fillId="0" borderId="23" xfId="3" applyFont="1" applyBorder="1" applyAlignment="1" applyProtection="1">
      <alignment horizontal="right"/>
      <protection hidden="1"/>
    </xf>
    <xf numFmtId="0" fontId="18" fillId="0" borderId="26" xfId="3" applyFont="1" applyFill="1" applyBorder="1" applyAlignment="1">
      <alignment horizontal="left" vertical="center"/>
    </xf>
    <xf numFmtId="0" fontId="18" fillId="0" borderId="0" xfId="3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 applyProtection="1">
      <alignment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9" fillId="0" borderId="9" xfId="3" applyFont="1" applyFill="1" applyBorder="1" applyAlignment="1">
      <alignment horizontal="left"/>
    </xf>
    <xf numFmtId="0" fontId="19" fillId="0" borderId="26" xfId="3" applyFont="1" applyFill="1" applyBorder="1" applyAlignment="1">
      <alignment horizontal="left"/>
    </xf>
    <xf numFmtId="0" fontId="19" fillId="0" borderId="16" xfId="3" applyFont="1" applyBorder="1" applyAlignment="1" applyProtection="1">
      <alignment horizontal="center" vertical="center"/>
      <protection hidden="1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0" fontId="18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8" fillId="0" borderId="0" xfId="3" applyFont="1" applyBorder="1" applyAlignment="1">
      <alignment horizontal="center"/>
    </xf>
    <xf numFmtId="0" fontId="18" fillId="0" borderId="23" xfId="3" applyFont="1" applyBorder="1" applyAlignment="1">
      <alignment horizontal="center"/>
    </xf>
    <xf numFmtId="0" fontId="18" fillId="0" borderId="0" xfId="3" applyFont="1" applyBorder="1" applyAlignment="1" applyProtection="1">
      <alignment horizontal="right" vertical="center"/>
      <protection hidden="1"/>
    </xf>
    <xf numFmtId="0" fontId="19" fillId="0" borderId="9" xfId="3" applyFont="1" applyFill="1" applyBorder="1" applyAlignment="1">
      <alignment horizontal="left" vertical="center"/>
    </xf>
    <xf numFmtId="0" fontId="19" fillId="0" borderId="26" xfId="3" applyFont="1" applyFill="1" applyBorder="1" applyAlignment="1">
      <alignment horizontal="left" vertical="center"/>
    </xf>
    <xf numFmtId="0" fontId="26" fillId="0" borderId="25" xfId="1" applyFont="1" applyFill="1" applyBorder="1" applyAlignment="1" applyProtection="1">
      <protection locked="0" hidden="1"/>
    </xf>
    <xf numFmtId="0" fontId="17" fillId="0" borderId="9" xfId="3" applyFont="1" applyFill="1" applyBorder="1" applyAlignment="1" applyProtection="1">
      <protection locked="0" hidden="1"/>
    </xf>
    <xf numFmtId="0" fontId="17" fillId="0" borderId="26" xfId="3" applyFont="1" applyFill="1" applyBorder="1" applyAlignment="1" applyProtection="1">
      <protection locked="0" hidden="1"/>
    </xf>
    <xf numFmtId="0" fontId="23" fillId="0" borderId="16" xfId="3" applyFont="1" applyBorder="1" applyAlignment="1" applyProtection="1">
      <alignment horizontal="left" vertical="center"/>
      <protection hidden="1"/>
    </xf>
    <xf numFmtId="0" fontId="11" fillId="0" borderId="0" xfId="3" applyFont="1" applyBorder="1" applyAlignment="1">
      <alignment horizontal="left"/>
    </xf>
    <xf numFmtId="0" fontId="18" fillId="0" borderId="0" xfId="3" applyFont="1" applyBorder="1" applyAlignment="1" applyProtection="1">
      <alignment horizontal="right" wrapText="1"/>
      <protection hidden="1"/>
    </xf>
    <xf numFmtId="0" fontId="18" fillId="0" borderId="16" xfId="3" applyFont="1" applyBorder="1" applyAlignment="1" applyProtection="1">
      <alignment horizontal="right" wrapText="1"/>
      <protection hidden="1"/>
    </xf>
    <xf numFmtId="1" fontId="17" fillId="0" borderId="25" xfId="3" applyNumberFormat="1" applyFont="1" applyFill="1" applyBorder="1" applyAlignment="1" applyProtection="1">
      <alignment horizontal="center" vertical="center"/>
      <protection locked="0" hidden="1"/>
    </xf>
    <xf numFmtId="1" fontId="17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22" fillId="0" borderId="16" xfId="3" applyFont="1" applyBorder="1" applyAlignment="1" applyProtection="1">
      <alignment horizontal="right" vertical="center" wrapText="1"/>
      <protection hidden="1"/>
    </xf>
    <xf numFmtId="0" fontId="22" fillId="0" borderId="23" xfId="3" applyFont="1" applyBorder="1" applyAlignment="1" applyProtection="1">
      <alignment horizontal="right" wrapText="1"/>
      <protection hidden="1"/>
    </xf>
    <xf numFmtId="0" fontId="17" fillId="0" borderId="16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Fill="1" applyBorder="1" applyAlignment="1" applyProtection="1">
      <alignment horizontal="left" vertical="center" wrapText="1"/>
      <protection hidden="1"/>
    </xf>
    <xf numFmtId="0" fontId="17" fillId="0" borderId="23" xfId="3" applyFont="1" applyFill="1" applyBorder="1" applyAlignment="1" applyProtection="1">
      <alignment horizontal="left" vertical="center" wrapText="1"/>
      <protection hidden="1"/>
    </xf>
    <xf numFmtId="0" fontId="20" fillId="0" borderId="16" xfId="3" applyFont="1" applyBorder="1" applyAlignment="1" applyProtection="1">
      <alignment horizontal="center" vertical="center" wrapText="1"/>
      <protection hidden="1"/>
    </xf>
    <xf numFmtId="0" fontId="20" fillId="0" borderId="0" xfId="3" applyFont="1" applyBorder="1" applyAlignment="1" applyProtection="1">
      <alignment horizontal="center" vertical="center" wrapText="1"/>
      <protection hidden="1"/>
    </xf>
    <xf numFmtId="0" fontId="20" fillId="0" borderId="23" xfId="3" applyFont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39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wrapText="1"/>
    </xf>
    <xf numFmtId="0" fontId="2" fillId="0" borderId="51" xfId="0" applyFont="1" applyFill="1" applyBorder="1" applyAlignment="1">
      <alignment wrapText="1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wrapText="1"/>
    </xf>
    <xf numFmtId="0" fontId="2" fillId="0" borderId="57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14" fillId="0" borderId="49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3" fillId="0" borderId="58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1" fillId="0" borderId="0" xfId="3" applyFont="1" applyAlignment="1"/>
  </cellXfs>
  <cellStyles count="7">
    <cellStyle name="Hyperlink" xfId="1" builtinId="8"/>
    <cellStyle name="Normal" xfId="0" builtinId="0"/>
    <cellStyle name="Normal_TFI-KI" xfId="2"/>
    <cellStyle name="Normal_TFI-OSIG" xfId="3"/>
    <cellStyle name="Normal_TFI-POD" xfId="4"/>
    <cellStyle name="Obično_Knjiga2" xfId="5"/>
    <cellStyle name="Style 1" xfId="6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dransko.hr/" TargetMode="External"/><Relationship Id="rId1" Type="http://schemas.openxmlformats.org/officeDocument/2006/relationships/hyperlink" Target="mailto:jadransko@jadransko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4"/>
  <sheetViews>
    <sheetView view="pageBreakPreview" zoomScale="110" zoomScaleSheetLayoutView="100" workbookViewId="0">
      <selection activeCell="I27" sqref="I27"/>
    </sheetView>
  </sheetViews>
  <sheetFormatPr defaultRowHeight="12.75"/>
  <cols>
    <col min="1" max="1" width="9.140625" style="24"/>
    <col min="2" max="2" width="12" style="24" customWidth="1"/>
    <col min="3" max="6" width="9.140625" style="24"/>
    <col min="7" max="7" width="17.7109375" style="24" customWidth="1"/>
    <col min="8" max="8" width="17" style="24" customWidth="1"/>
    <col min="9" max="9" width="23.85546875" style="24" customWidth="1"/>
    <col min="10" max="16384" width="9.140625" style="24"/>
  </cols>
  <sheetData>
    <row r="1" spans="1:10">
      <c r="A1" s="72" t="s">
        <v>70</v>
      </c>
      <c r="B1" s="73"/>
      <c r="C1" s="73"/>
      <c r="D1" s="73"/>
      <c r="E1" s="73"/>
      <c r="F1" s="73"/>
      <c r="G1" s="73"/>
      <c r="H1" s="73"/>
      <c r="I1" s="74"/>
    </row>
    <row r="2" spans="1:10">
      <c r="A2" s="225" t="s">
        <v>292</v>
      </c>
      <c r="B2" s="226"/>
      <c r="C2" s="226"/>
      <c r="D2" s="227"/>
      <c r="E2" s="62" t="s">
        <v>364</v>
      </c>
      <c r="F2" s="25"/>
      <c r="G2" s="26" t="s">
        <v>226</v>
      </c>
      <c r="H2" s="62">
        <v>41364</v>
      </c>
      <c r="I2" s="75"/>
      <c r="J2" s="27"/>
    </row>
    <row r="3" spans="1:10">
      <c r="A3" s="76"/>
      <c r="B3" s="28"/>
      <c r="C3" s="28"/>
      <c r="D3" s="28"/>
      <c r="E3" s="29"/>
      <c r="F3" s="29"/>
      <c r="G3" s="28"/>
      <c r="H3" s="28"/>
      <c r="I3" s="77"/>
      <c r="J3" s="27"/>
    </row>
    <row r="4" spans="1:10" ht="39.75" customHeight="1">
      <c r="A4" s="228" t="s">
        <v>351</v>
      </c>
      <c r="B4" s="229"/>
      <c r="C4" s="229"/>
      <c r="D4" s="229"/>
      <c r="E4" s="229"/>
      <c r="F4" s="229"/>
      <c r="G4" s="229"/>
      <c r="H4" s="229"/>
      <c r="I4" s="230"/>
      <c r="J4" s="27"/>
    </row>
    <row r="5" spans="1:10">
      <c r="A5" s="78"/>
      <c r="B5" s="31"/>
      <c r="C5" s="31"/>
      <c r="D5" s="31"/>
      <c r="E5" s="32"/>
      <c r="F5" s="79"/>
      <c r="G5" s="33"/>
      <c r="H5" s="34"/>
      <c r="I5" s="80"/>
      <c r="J5" s="27"/>
    </row>
    <row r="6" spans="1:10">
      <c r="A6" s="196" t="s">
        <v>145</v>
      </c>
      <c r="B6" s="197"/>
      <c r="C6" s="190" t="s">
        <v>365</v>
      </c>
      <c r="D6" s="191"/>
      <c r="E6" s="44"/>
      <c r="F6" s="44"/>
      <c r="G6" s="44"/>
      <c r="H6" s="44"/>
      <c r="I6" s="81"/>
      <c r="J6" s="27"/>
    </row>
    <row r="7" spans="1:10">
      <c r="A7" s="82"/>
      <c r="B7" s="38"/>
      <c r="C7" s="30"/>
      <c r="D7" s="30"/>
      <c r="E7" s="44"/>
      <c r="F7" s="44"/>
      <c r="G7" s="44"/>
      <c r="H7" s="44"/>
      <c r="I7" s="81"/>
      <c r="J7" s="27"/>
    </row>
    <row r="8" spans="1:10">
      <c r="A8" s="223" t="s">
        <v>71</v>
      </c>
      <c r="B8" s="224"/>
      <c r="C8" s="190" t="s">
        <v>366</v>
      </c>
      <c r="D8" s="191"/>
      <c r="E8" s="44"/>
      <c r="F8" s="44"/>
      <c r="G8" s="44"/>
      <c r="H8" s="44"/>
      <c r="I8" s="83"/>
      <c r="J8" s="27"/>
    </row>
    <row r="9" spans="1:10">
      <c r="A9" s="61"/>
      <c r="B9" s="58"/>
      <c r="C9" s="35"/>
      <c r="D9" s="30"/>
      <c r="E9" s="30"/>
      <c r="F9" s="30"/>
      <c r="G9" s="30"/>
      <c r="H9" s="30"/>
      <c r="I9" s="83"/>
      <c r="J9" s="27"/>
    </row>
    <row r="10" spans="1:10">
      <c r="A10" s="169" t="s">
        <v>1</v>
      </c>
      <c r="B10" s="219"/>
      <c r="C10" s="190" t="s">
        <v>367</v>
      </c>
      <c r="D10" s="191"/>
      <c r="E10" s="30"/>
      <c r="F10" s="30"/>
      <c r="G10" s="30"/>
      <c r="H10" s="30"/>
      <c r="I10" s="83"/>
      <c r="J10" s="27"/>
    </row>
    <row r="11" spans="1:10">
      <c r="A11" s="220"/>
      <c r="B11" s="219"/>
      <c r="C11" s="30"/>
      <c r="D11" s="30"/>
      <c r="E11" s="30"/>
      <c r="F11" s="30"/>
      <c r="G11" s="30"/>
      <c r="H11" s="30"/>
      <c r="I11" s="83"/>
      <c r="J11" s="27"/>
    </row>
    <row r="12" spans="1:10">
      <c r="A12" s="196" t="s">
        <v>72</v>
      </c>
      <c r="B12" s="197"/>
      <c r="C12" s="166" t="s">
        <v>368</v>
      </c>
      <c r="D12" s="212"/>
      <c r="E12" s="212"/>
      <c r="F12" s="212"/>
      <c r="G12" s="212"/>
      <c r="H12" s="212"/>
      <c r="I12" s="213"/>
      <c r="J12" s="27"/>
    </row>
    <row r="13" spans="1:10" ht="15.75">
      <c r="A13" s="217"/>
      <c r="B13" s="218"/>
      <c r="C13" s="218"/>
      <c r="D13" s="36"/>
      <c r="E13" s="36"/>
      <c r="F13" s="36"/>
      <c r="G13" s="36"/>
      <c r="H13" s="36"/>
      <c r="I13" s="84"/>
      <c r="J13" s="27"/>
    </row>
    <row r="14" spans="1:10">
      <c r="A14" s="82"/>
      <c r="B14" s="38"/>
      <c r="C14" s="37"/>
      <c r="D14" s="30"/>
      <c r="E14" s="30"/>
      <c r="F14" s="30"/>
      <c r="G14" s="30"/>
      <c r="H14" s="30"/>
      <c r="I14" s="83"/>
      <c r="J14" s="27"/>
    </row>
    <row r="15" spans="1:10">
      <c r="A15" s="196" t="s">
        <v>185</v>
      </c>
      <c r="B15" s="197"/>
      <c r="C15" s="221" t="s">
        <v>369</v>
      </c>
      <c r="D15" s="222"/>
      <c r="E15" s="30"/>
      <c r="F15" s="166" t="s">
        <v>370</v>
      </c>
      <c r="G15" s="212"/>
      <c r="H15" s="212"/>
      <c r="I15" s="213"/>
      <c r="J15" s="27"/>
    </row>
    <row r="16" spans="1:10">
      <c r="A16" s="82"/>
      <c r="B16" s="38"/>
      <c r="C16" s="30"/>
      <c r="D16" s="30"/>
      <c r="E16" s="30"/>
      <c r="F16" s="30"/>
      <c r="G16" s="30"/>
      <c r="H16" s="30"/>
      <c r="I16" s="83"/>
      <c r="J16" s="27"/>
    </row>
    <row r="17" spans="1:10">
      <c r="A17" s="196" t="s">
        <v>186</v>
      </c>
      <c r="B17" s="197"/>
      <c r="C17" s="166" t="s">
        <v>371</v>
      </c>
      <c r="D17" s="212"/>
      <c r="E17" s="212"/>
      <c r="F17" s="212"/>
      <c r="G17" s="212"/>
      <c r="H17" s="212"/>
      <c r="I17" s="213"/>
      <c r="J17" s="27"/>
    </row>
    <row r="18" spans="1:10">
      <c r="A18" s="82"/>
      <c r="B18" s="38"/>
      <c r="C18" s="30"/>
      <c r="D18" s="30"/>
      <c r="E18" s="30"/>
      <c r="F18" s="30"/>
      <c r="G18" s="30"/>
      <c r="H18" s="30"/>
      <c r="I18" s="83"/>
      <c r="J18" s="27"/>
    </row>
    <row r="19" spans="1:10">
      <c r="A19" s="196" t="s">
        <v>187</v>
      </c>
      <c r="B19" s="197"/>
      <c r="C19" s="214" t="s">
        <v>372</v>
      </c>
      <c r="D19" s="215"/>
      <c r="E19" s="215"/>
      <c r="F19" s="215"/>
      <c r="G19" s="215"/>
      <c r="H19" s="215"/>
      <c r="I19" s="216"/>
      <c r="J19" s="27"/>
    </row>
    <row r="20" spans="1:10">
      <c r="A20" s="82"/>
      <c r="B20" s="38"/>
      <c r="C20" s="37"/>
      <c r="D20" s="30"/>
      <c r="E20" s="30"/>
      <c r="F20" s="30"/>
      <c r="G20" s="30"/>
      <c r="H20" s="30"/>
      <c r="I20" s="83"/>
      <c r="J20" s="27"/>
    </row>
    <row r="21" spans="1:10">
      <c r="A21" s="196" t="s">
        <v>188</v>
      </c>
      <c r="B21" s="197"/>
      <c r="C21" s="214" t="s">
        <v>373</v>
      </c>
      <c r="D21" s="215"/>
      <c r="E21" s="215"/>
      <c r="F21" s="215"/>
      <c r="G21" s="215"/>
      <c r="H21" s="215"/>
      <c r="I21" s="216"/>
      <c r="J21" s="27"/>
    </row>
    <row r="22" spans="1:10">
      <c r="A22" s="82"/>
      <c r="B22" s="38"/>
      <c r="C22" s="37"/>
      <c r="D22" s="30"/>
      <c r="E22" s="30"/>
      <c r="F22" s="30"/>
      <c r="G22" s="30"/>
      <c r="H22" s="30"/>
      <c r="I22" s="83"/>
      <c r="J22" s="27"/>
    </row>
    <row r="23" spans="1:10">
      <c r="A23" s="196" t="s">
        <v>73</v>
      </c>
      <c r="B23" s="197"/>
      <c r="C23" s="63">
        <v>133</v>
      </c>
      <c r="D23" s="166" t="s">
        <v>374</v>
      </c>
      <c r="E23" s="202"/>
      <c r="F23" s="203"/>
      <c r="G23" s="196"/>
      <c r="H23" s="201"/>
      <c r="I23" s="85"/>
      <c r="J23" s="27"/>
    </row>
    <row r="24" spans="1:10">
      <c r="A24" s="82"/>
      <c r="B24" s="38"/>
      <c r="C24" s="30"/>
      <c r="D24" s="40"/>
      <c r="E24" s="40"/>
      <c r="F24" s="40"/>
      <c r="G24" s="40"/>
      <c r="H24" s="30"/>
      <c r="I24" s="83"/>
      <c r="J24" s="27"/>
    </row>
    <row r="25" spans="1:10">
      <c r="A25" s="196" t="s">
        <v>74</v>
      </c>
      <c r="B25" s="197"/>
      <c r="C25" s="63">
        <v>21</v>
      </c>
      <c r="D25" s="166" t="s">
        <v>375</v>
      </c>
      <c r="E25" s="202"/>
      <c r="F25" s="202"/>
      <c r="G25" s="203"/>
      <c r="H25" s="86" t="s">
        <v>75</v>
      </c>
      <c r="I25" s="64">
        <v>817</v>
      </c>
      <c r="J25" s="27"/>
    </row>
    <row r="26" spans="1:10">
      <c r="A26" s="82"/>
      <c r="B26" s="38"/>
      <c r="C26" s="30"/>
      <c r="D26" s="40"/>
      <c r="E26" s="40"/>
      <c r="F26" s="40"/>
      <c r="G26" s="38"/>
      <c r="H26" s="38" t="s">
        <v>352</v>
      </c>
      <c r="I26" s="87"/>
      <c r="J26" s="27"/>
    </row>
    <row r="27" spans="1:10">
      <c r="A27" s="196" t="s">
        <v>190</v>
      </c>
      <c r="B27" s="197"/>
      <c r="C27" s="66" t="s">
        <v>376</v>
      </c>
      <c r="D27" s="41"/>
      <c r="E27" s="88"/>
      <c r="F27" s="89"/>
      <c r="G27" s="211" t="s">
        <v>189</v>
      </c>
      <c r="H27" s="197"/>
      <c r="I27" s="65" t="s">
        <v>377</v>
      </c>
      <c r="J27" s="27"/>
    </row>
    <row r="28" spans="1:10">
      <c r="A28" s="82"/>
      <c r="B28" s="38"/>
      <c r="C28" s="30"/>
      <c r="D28" s="89"/>
      <c r="E28" s="89"/>
      <c r="F28" s="89"/>
      <c r="G28" s="89"/>
      <c r="H28" s="30"/>
      <c r="I28" s="90"/>
      <c r="J28" s="27"/>
    </row>
    <row r="29" spans="1:10">
      <c r="A29" s="204" t="s">
        <v>76</v>
      </c>
      <c r="B29" s="205"/>
      <c r="C29" s="206"/>
      <c r="D29" s="206"/>
      <c r="E29" s="207" t="s">
        <v>77</v>
      </c>
      <c r="F29" s="208"/>
      <c r="G29" s="208"/>
      <c r="H29" s="209" t="s">
        <v>78</v>
      </c>
      <c r="I29" s="210"/>
      <c r="J29" s="27"/>
    </row>
    <row r="30" spans="1:10">
      <c r="A30" s="91"/>
      <c r="B30" s="88"/>
      <c r="C30" s="88"/>
      <c r="D30" s="42"/>
      <c r="E30" s="30"/>
      <c r="F30" s="30"/>
      <c r="G30" s="30"/>
      <c r="H30" s="43"/>
      <c r="I30" s="90"/>
      <c r="J30" s="27"/>
    </row>
    <row r="31" spans="1:10">
      <c r="A31" s="187"/>
      <c r="B31" s="188"/>
      <c r="C31" s="188"/>
      <c r="D31" s="189"/>
      <c r="E31" s="187"/>
      <c r="F31" s="188"/>
      <c r="G31" s="188"/>
      <c r="H31" s="190"/>
      <c r="I31" s="191"/>
      <c r="J31" s="27"/>
    </row>
    <row r="32" spans="1:10">
      <c r="A32" s="92"/>
      <c r="B32" s="67"/>
      <c r="C32" s="68"/>
      <c r="D32" s="199"/>
      <c r="E32" s="199"/>
      <c r="F32" s="199"/>
      <c r="G32" s="200"/>
      <c r="H32" s="42"/>
      <c r="I32" s="93"/>
      <c r="J32" s="27"/>
    </row>
    <row r="33" spans="1:10">
      <c r="A33" s="187"/>
      <c r="B33" s="188"/>
      <c r="C33" s="188"/>
      <c r="D33" s="189"/>
      <c r="E33" s="187"/>
      <c r="F33" s="188"/>
      <c r="G33" s="188"/>
      <c r="H33" s="190"/>
      <c r="I33" s="191"/>
      <c r="J33" s="27"/>
    </row>
    <row r="34" spans="1:10">
      <c r="A34" s="92"/>
      <c r="B34" s="67"/>
      <c r="C34" s="68"/>
      <c r="D34" s="69"/>
      <c r="E34" s="69"/>
      <c r="F34" s="69"/>
      <c r="G34" s="70"/>
      <c r="H34" s="42"/>
      <c r="I34" s="94"/>
      <c r="J34" s="27"/>
    </row>
    <row r="35" spans="1:10">
      <c r="A35" s="187"/>
      <c r="B35" s="188"/>
      <c r="C35" s="188"/>
      <c r="D35" s="189"/>
      <c r="E35" s="187"/>
      <c r="F35" s="188"/>
      <c r="G35" s="188"/>
      <c r="H35" s="190"/>
      <c r="I35" s="191"/>
      <c r="J35" s="27"/>
    </row>
    <row r="36" spans="1:10">
      <c r="A36" s="92"/>
      <c r="B36" s="67"/>
      <c r="C36" s="68"/>
      <c r="D36" s="69"/>
      <c r="E36" s="69"/>
      <c r="F36" s="69"/>
      <c r="G36" s="70"/>
      <c r="H36" s="42"/>
      <c r="I36" s="94"/>
      <c r="J36" s="27"/>
    </row>
    <row r="37" spans="1:10">
      <c r="A37" s="187"/>
      <c r="B37" s="188"/>
      <c r="C37" s="188"/>
      <c r="D37" s="189"/>
      <c r="E37" s="187"/>
      <c r="F37" s="188"/>
      <c r="G37" s="188"/>
      <c r="H37" s="190"/>
      <c r="I37" s="191"/>
      <c r="J37" s="27"/>
    </row>
    <row r="38" spans="1:10">
      <c r="A38" s="95"/>
      <c r="B38" s="71"/>
      <c r="C38" s="185"/>
      <c r="D38" s="186"/>
      <c r="E38" s="42"/>
      <c r="F38" s="185"/>
      <c r="G38" s="186"/>
      <c r="H38" s="42"/>
      <c r="I38" s="96"/>
      <c r="J38" s="27"/>
    </row>
    <row r="39" spans="1:10">
      <c r="A39" s="187"/>
      <c r="B39" s="188"/>
      <c r="C39" s="188"/>
      <c r="D39" s="189"/>
      <c r="E39" s="187"/>
      <c r="F39" s="188"/>
      <c r="G39" s="188"/>
      <c r="H39" s="190"/>
      <c r="I39" s="191"/>
      <c r="J39" s="27"/>
    </row>
    <row r="40" spans="1:10">
      <c r="A40" s="95"/>
      <c r="B40" s="71"/>
      <c r="C40" s="59"/>
      <c r="D40" s="60"/>
      <c r="E40" s="42"/>
      <c r="F40" s="59"/>
      <c r="G40" s="60"/>
      <c r="H40" s="42"/>
      <c r="I40" s="96"/>
      <c r="J40" s="27"/>
    </row>
    <row r="41" spans="1:10">
      <c r="A41" s="187"/>
      <c r="B41" s="188"/>
      <c r="C41" s="188"/>
      <c r="D41" s="189"/>
      <c r="E41" s="187"/>
      <c r="F41" s="188"/>
      <c r="G41" s="188"/>
      <c r="H41" s="190"/>
      <c r="I41" s="191"/>
      <c r="J41" s="27"/>
    </row>
    <row r="42" spans="1:10">
      <c r="A42" s="97"/>
      <c r="B42" s="53"/>
      <c r="C42" s="53"/>
      <c r="D42" s="53"/>
      <c r="E42" s="39"/>
      <c r="F42" s="53"/>
      <c r="G42" s="53"/>
      <c r="H42" s="54"/>
      <c r="I42" s="98"/>
      <c r="J42" s="27"/>
    </row>
    <row r="43" spans="1:10">
      <c r="A43" s="99"/>
      <c r="B43" s="45"/>
      <c r="C43" s="46"/>
      <c r="D43" s="47"/>
      <c r="E43" s="30"/>
      <c r="F43" s="46"/>
      <c r="G43" s="47"/>
      <c r="H43" s="30"/>
      <c r="I43" s="83"/>
      <c r="J43" s="27"/>
    </row>
    <row r="44" spans="1:10">
      <c r="A44" s="100"/>
      <c r="B44" s="48"/>
      <c r="C44" s="48"/>
      <c r="D44" s="35"/>
      <c r="E44" s="35"/>
      <c r="F44" s="48"/>
      <c r="G44" s="35"/>
      <c r="H44" s="35"/>
      <c r="I44" s="101"/>
      <c r="J44" s="27"/>
    </row>
    <row r="45" spans="1:10">
      <c r="A45" s="169" t="s">
        <v>342</v>
      </c>
      <c r="B45" s="170"/>
      <c r="C45" s="190"/>
      <c r="D45" s="191"/>
      <c r="E45" s="30"/>
      <c r="F45" s="166"/>
      <c r="G45" s="188"/>
      <c r="H45" s="188"/>
      <c r="I45" s="189"/>
      <c r="J45" s="27"/>
    </row>
    <row r="46" spans="1:10">
      <c r="A46" s="99"/>
      <c r="B46" s="45"/>
      <c r="C46" s="192"/>
      <c r="D46" s="193"/>
      <c r="E46" s="30"/>
      <c r="F46" s="192"/>
      <c r="G46" s="194"/>
      <c r="H46" s="49"/>
      <c r="I46" s="102"/>
      <c r="J46" s="27"/>
    </row>
    <row r="47" spans="1:10">
      <c r="A47" s="169" t="s">
        <v>79</v>
      </c>
      <c r="B47" s="170"/>
      <c r="C47" s="166"/>
      <c r="D47" s="167"/>
      <c r="E47" s="167"/>
      <c r="F47" s="167"/>
      <c r="G47" s="167"/>
      <c r="H47" s="167"/>
      <c r="I47" s="168"/>
      <c r="J47" s="27"/>
    </row>
    <row r="48" spans="1:10">
      <c r="A48" s="82"/>
      <c r="B48" s="38"/>
      <c r="C48" s="37" t="s">
        <v>146</v>
      </c>
      <c r="D48" s="30"/>
      <c r="E48" s="30"/>
      <c r="F48" s="30"/>
      <c r="G48" s="30"/>
      <c r="H48" s="30"/>
      <c r="I48" s="83"/>
      <c r="J48" s="27"/>
    </row>
    <row r="49" spans="1:10">
      <c r="A49" s="169" t="s">
        <v>147</v>
      </c>
      <c r="B49" s="170"/>
      <c r="C49" s="171"/>
      <c r="D49" s="172"/>
      <c r="E49" s="173"/>
      <c r="F49" s="30"/>
      <c r="G49" s="86" t="s">
        <v>148</v>
      </c>
      <c r="H49" s="171"/>
      <c r="I49" s="173"/>
      <c r="J49" s="27"/>
    </row>
    <row r="50" spans="1:10">
      <c r="A50" s="82"/>
      <c r="B50" s="38"/>
      <c r="C50" s="37"/>
      <c r="D50" s="30"/>
      <c r="E50" s="30"/>
      <c r="F50" s="30"/>
      <c r="G50" s="30"/>
      <c r="H50" s="30"/>
      <c r="I50" s="83"/>
      <c r="J50" s="27"/>
    </row>
    <row r="51" spans="1:10">
      <c r="A51" s="169" t="s">
        <v>187</v>
      </c>
      <c r="B51" s="170"/>
      <c r="C51" s="195"/>
      <c r="D51" s="172"/>
      <c r="E51" s="172"/>
      <c r="F51" s="172"/>
      <c r="G51" s="172"/>
      <c r="H51" s="172"/>
      <c r="I51" s="173"/>
      <c r="J51" s="27"/>
    </row>
    <row r="52" spans="1:10">
      <c r="A52" s="82"/>
      <c r="B52" s="38"/>
      <c r="C52" s="30"/>
      <c r="D52" s="30"/>
      <c r="E52" s="30"/>
      <c r="F52" s="30"/>
      <c r="G52" s="30"/>
      <c r="H52" s="30"/>
      <c r="I52" s="83"/>
      <c r="J52" s="27"/>
    </row>
    <row r="53" spans="1:10">
      <c r="A53" s="196" t="s">
        <v>280</v>
      </c>
      <c r="B53" s="197"/>
      <c r="C53" s="171"/>
      <c r="D53" s="172"/>
      <c r="E53" s="172"/>
      <c r="F53" s="172"/>
      <c r="G53" s="172"/>
      <c r="H53" s="172"/>
      <c r="I53" s="198"/>
      <c r="J53" s="27"/>
    </row>
    <row r="54" spans="1:10">
      <c r="A54" s="103"/>
      <c r="B54" s="35"/>
      <c r="C54" s="184" t="s">
        <v>0</v>
      </c>
      <c r="D54" s="184"/>
      <c r="E54" s="184"/>
      <c r="F54" s="184"/>
      <c r="G54" s="184"/>
      <c r="H54" s="184"/>
      <c r="I54" s="104"/>
      <c r="J54" s="27"/>
    </row>
    <row r="55" spans="1:10">
      <c r="A55" s="103"/>
      <c r="B55" s="35"/>
      <c r="C55" s="50"/>
      <c r="D55" s="50"/>
      <c r="E55" s="50"/>
      <c r="F55" s="50"/>
      <c r="G55" s="50"/>
      <c r="H55" s="50"/>
      <c r="I55" s="104"/>
      <c r="J55" s="27"/>
    </row>
    <row r="56" spans="1:10">
      <c r="A56" s="103"/>
      <c r="B56" s="176" t="s">
        <v>80</v>
      </c>
      <c r="C56" s="177"/>
      <c r="D56" s="177"/>
      <c r="E56" s="177"/>
      <c r="F56" s="57"/>
      <c r="G56" s="57"/>
      <c r="H56" s="57"/>
      <c r="I56" s="105"/>
      <c r="J56" s="27"/>
    </row>
    <row r="57" spans="1:10">
      <c r="A57" s="103"/>
      <c r="B57" s="178" t="s">
        <v>353</v>
      </c>
      <c r="C57" s="179"/>
      <c r="D57" s="179"/>
      <c r="E57" s="179"/>
      <c r="F57" s="179"/>
      <c r="G57" s="179"/>
      <c r="H57" s="179"/>
      <c r="I57" s="180"/>
      <c r="J57" s="27"/>
    </row>
    <row r="58" spans="1:10">
      <c r="A58" s="103"/>
      <c r="B58" s="178" t="s">
        <v>354</v>
      </c>
      <c r="C58" s="179"/>
      <c r="D58" s="179"/>
      <c r="E58" s="179"/>
      <c r="F58" s="179"/>
      <c r="G58" s="179"/>
      <c r="H58" s="179"/>
      <c r="I58" s="105"/>
      <c r="J58" s="27"/>
    </row>
    <row r="59" spans="1:10">
      <c r="A59" s="103"/>
      <c r="B59" s="178" t="s">
        <v>355</v>
      </c>
      <c r="C59" s="179"/>
      <c r="D59" s="179"/>
      <c r="E59" s="179"/>
      <c r="F59" s="179"/>
      <c r="G59" s="179"/>
      <c r="H59" s="179"/>
      <c r="I59" s="180"/>
      <c r="J59" s="27"/>
    </row>
    <row r="60" spans="1:10">
      <c r="A60" s="103"/>
      <c r="B60" s="178" t="s">
        <v>356</v>
      </c>
      <c r="C60" s="179"/>
      <c r="D60" s="179"/>
      <c r="E60" s="179"/>
      <c r="F60" s="179"/>
      <c r="G60" s="179"/>
      <c r="H60" s="179"/>
      <c r="I60" s="180"/>
      <c r="J60" s="27"/>
    </row>
    <row r="61" spans="1:10">
      <c r="A61" s="103"/>
      <c r="B61" s="55"/>
      <c r="C61" s="55"/>
      <c r="D61" s="55"/>
      <c r="E61" s="55"/>
      <c r="F61" s="55"/>
      <c r="G61" s="55"/>
      <c r="H61" s="56"/>
      <c r="I61" s="106"/>
      <c r="J61" s="27"/>
    </row>
    <row r="62" spans="1:10" ht="13.5" thickBot="1">
      <c r="A62" s="107" t="s">
        <v>81</v>
      </c>
      <c r="B62" s="30"/>
      <c r="C62" s="30"/>
      <c r="D62" s="30"/>
      <c r="E62" s="30"/>
      <c r="F62" s="30"/>
      <c r="G62" s="51"/>
      <c r="H62" s="52"/>
      <c r="I62" s="108"/>
      <c r="J62" s="27"/>
    </row>
    <row r="63" spans="1:10">
      <c r="A63" s="78"/>
      <c r="B63" s="30"/>
      <c r="C63" s="30"/>
      <c r="D63" s="30"/>
      <c r="E63" s="35" t="s">
        <v>149</v>
      </c>
      <c r="F63" s="88"/>
      <c r="G63" s="181" t="s">
        <v>150</v>
      </c>
      <c r="H63" s="182"/>
      <c r="I63" s="183"/>
      <c r="J63" s="27"/>
    </row>
    <row r="64" spans="1:10">
      <c r="A64" s="109"/>
      <c r="B64" s="110"/>
      <c r="C64" s="111"/>
      <c r="D64" s="111"/>
      <c r="E64" s="111"/>
      <c r="F64" s="111"/>
      <c r="G64" s="174"/>
      <c r="H64" s="175"/>
      <c r="I64" s="112"/>
      <c r="J64" s="27"/>
    </row>
  </sheetData>
  <mergeCells count="73"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H37:I3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A47:B4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35:D35"/>
    <mergeCell ref="E35:G35"/>
    <mergeCell ref="H35:I35"/>
    <mergeCell ref="A37:D37"/>
    <mergeCell ref="E37:G37"/>
    <mergeCell ref="A45:B45"/>
    <mergeCell ref="C45:D45"/>
    <mergeCell ref="F45:I45"/>
    <mergeCell ref="C46:D46"/>
    <mergeCell ref="F46:G46"/>
    <mergeCell ref="C38:D38"/>
    <mergeCell ref="F38:G38"/>
    <mergeCell ref="A41:D41"/>
    <mergeCell ref="E41:G41"/>
    <mergeCell ref="H41:I41"/>
    <mergeCell ref="C47:I47"/>
    <mergeCell ref="A49:B49"/>
    <mergeCell ref="C49:E49"/>
    <mergeCell ref="H49:I49"/>
    <mergeCell ref="G64:H64"/>
    <mergeCell ref="B56:E56"/>
    <mergeCell ref="B57:I57"/>
    <mergeCell ref="B58:H58"/>
    <mergeCell ref="B59:I59"/>
    <mergeCell ref="B60:I60"/>
    <mergeCell ref="G63:I63"/>
    <mergeCell ref="C54:H54"/>
    <mergeCell ref="A51:B51"/>
    <mergeCell ref="C51:I51"/>
    <mergeCell ref="A53:B53"/>
    <mergeCell ref="C53:I53"/>
  </mergeCells>
  <phoneticPr fontId="3" type="noConversion"/>
  <conditionalFormatting sqref="H30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1">
    <dataValidation allowBlank="1" sqref="A1:XFD1048576"/>
  </dataValidations>
  <hyperlinks>
    <hyperlink ref="C19" r:id="rId1"/>
    <hyperlink ref="C21" r:id="rId2"/>
  </hyperlinks>
  <pageMargins left="0.75" right="0.75" top="1" bottom="1" header="0.5" footer="0.5"/>
  <pageSetup paperSize="9" scale="75" orientation="portrait" r:id="rId3"/>
  <headerFooter alignWithMargins="0"/>
  <ignoredErrors>
    <ignoredError sqref="C6:D10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1:M135"/>
  <sheetViews>
    <sheetView topLeftCell="A112" zoomScaleNormal="100" zoomScaleSheetLayoutView="100" workbookViewId="0">
      <selection activeCell="I135" sqref="I135:M135"/>
    </sheetView>
  </sheetViews>
  <sheetFormatPr defaultRowHeight="12.75"/>
  <cols>
    <col min="1" max="1" width="3.85546875" style="113" customWidth="1"/>
    <col min="2" max="5" width="9.140625" style="113"/>
    <col min="6" max="6" width="20.85546875" style="113" customWidth="1"/>
    <col min="7" max="16384" width="9.140625" style="113"/>
  </cols>
  <sheetData>
    <row r="1" spans="2:13" ht="16.5" customHeight="1">
      <c r="B1" s="241" t="s">
        <v>199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2:13" ht="12.75" customHeight="1">
      <c r="B2" s="242" t="s">
        <v>384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2:13">
      <c r="B3" s="150"/>
      <c r="C3" s="151"/>
      <c r="D3" s="151"/>
      <c r="E3" s="151"/>
      <c r="F3" s="151"/>
      <c r="G3" s="240"/>
      <c r="H3" s="240"/>
      <c r="I3" s="152"/>
      <c r="J3" s="151"/>
      <c r="K3" s="151"/>
      <c r="L3" s="153"/>
      <c r="M3" s="153" t="s">
        <v>58</v>
      </c>
    </row>
    <row r="4" spans="2:13">
      <c r="B4" s="238" t="s">
        <v>2</v>
      </c>
      <c r="C4" s="239"/>
      <c r="D4" s="239"/>
      <c r="E4" s="239"/>
      <c r="F4" s="239"/>
      <c r="G4" s="238" t="s">
        <v>215</v>
      </c>
      <c r="H4" s="238" t="s">
        <v>359</v>
      </c>
      <c r="I4" s="239"/>
      <c r="J4" s="239"/>
      <c r="K4" s="238" t="s">
        <v>360</v>
      </c>
      <c r="L4" s="239"/>
      <c r="M4" s="239"/>
    </row>
    <row r="5" spans="2:13">
      <c r="B5" s="239"/>
      <c r="C5" s="239"/>
      <c r="D5" s="239"/>
      <c r="E5" s="239"/>
      <c r="F5" s="239"/>
      <c r="G5" s="239"/>
      <c r="H5" s="121" t="s">
        <v>347</v>
      </c>
      <c r="I5" s="121" t="s">
        <v>348</v>
      </c>
      <c r="J5" s="121" t="s">
        <v>349</v>
      </c>
      <c r="K5" s="121" t="s">
        <v>347</v>
      </c>
      <c r="L5" s="121" t="s">
        <v>348</v>
      </c>
      <c r="M5" s="121" t="s">
        <v>349</v>
      </c>
    </row>
    <row r="6" spans="2:13">
      <c r="B6" s="238">
        <v>1</v>
      </c>
      <c r="C6" s="238"/>
      <c r="D6" s="238"/>
      <c r="E6" s="238"/>
      <c r="F6" s="238"/>
      <c r="G6" s="122">
        <v>2</v>
      </c>
      <c r="H6" s="122">
        <v>3</v>
      </c>
      <c r="I6" s="122">
        <v>4</v>
      </c>
      <c r="J6" s="122" t="s">
        <v>56</v>
      </c>
      <c r="K6" s="122">
        <v>6</v>
      </c>
      <c r="L6" s="122">
        <v>7</v>
      </c>
      <c r="M6" s="122" t="s">
        <v>57</v>
      </c>
    </row>
    <row r="7" spans="2:13">
      <c r="B7" s="231" t="s">
        <v>3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3"/>
    </row>
    <row r="8" spans="2:13">
      <c r="B8" s="234" t="s">
        <v>151</v>
      </c>
      <c r="C8" s="235"/>
      <c r="D8" s="235"/>
      <c r="E8" s="236"/>
      <c r="F8" s="237"/>
      <c r="G8" s="9">
        <v>1</v>
      </c>
      <c r="H8" s="114">
        <f>H9+H10</f>
        <v>0</v>
      </c>
      <c r="I8" s="115">
        <f>I9+I10</f>
        <v>0</v>
      </c>
      <c r="J8" s="116">
        <f>SUM(H8:I8)</f>
        <v>0</v>
      </c>
      <c r="K8" s="114">
        <f>K9+K10</f>
        <v>0</v>
      </c>
      <c r="L8" s="115">
        <f>L9+L10</f>
        <v>0</v>
      </c>
      <c r="M8" s="116">
        <f>SUM(K8:L8)</f>
        <v>0</v>
      </c>
    </row>
    <row r="9" spans="2:13">
      <c r="B9" s="243" t="s">
        <v>304</v>
      </c>
      <c r="C9" s="244"/>
      <c r="D9" s="244"/>
      <c r="E9" s="244"/>
      <c r="F9" s="245"/>
      <c r="G9" s="10">
        <v>2</v>
      </c>
      <c r="H9" s="5"/>
      <c r="I9" s="6"/>
      <c r="J9" s="117">
        <f t="shared" ref="J9:J72" si="0">SUM(H9:I9)</f>
        <v>0</v>
      </c>
      <c r="K9" s="5"/>
      <c r="L9" s="6"/>
      <c r="M9" s="117">
        <f t="shared" ref="M9:M72" si="1">SUM(K9:L9)</f>
        <v>0</v>
      </c>
    </row>
    <row r="10" spans="2:13">
      <c r="B10" s="243" t="s">
        <v>305</v>
      </c>
      <c r="C10" s="244"/>
      <c r="D10" s="244"/>
      <c r="E10" s="244"/>
      <c r="F10" s="245"/>
      <c r="G10" s="10">
        <v>3</v>
      </c>
      <c r="H10" s="5"/>
      <c r="I10" s="6"/>
      <c r="J10" s="117">
        <f t="shared" si="0"/>
        <v>0</v>
      </c>
      <c r="K10" s="5"/>
      <c r="L10" s="6"/>
      <c r="M10" s="117">
        <f t="shared" si="1"/>
        <v>0</v>
      </c>
    </row>
    <row r="11" spans="2:13">
      <c r="B11" s="246" t="s">
        <v>152</v>
      </c>
      <c r="C11" s="247"/>
      <c r="D11" s="247"/>
      <c r="E11" s="244"/>
      <c r="F11" s="245"/>
      <c r="G11" s="10">
        <v>4</v>
      </c>
      <c r="H11" s="118">
        <f>H12+H13</f>
        <v>0</v>
      </c>
      <c r="I11" s="119">
        <f>I12+I13</f>
        <v>19944877.849999998</v>
      </c>
      <c r="J11" s="117">
        <f t="shared" si="0"/>
        <v>19944877.849999998</v>
      </c>
      <c r="K11" s="118">
        <f>K12+K13</f>
        <v>0</v>
      </c>
      <c r="L11" s="119">
        <f>L12+L13</f>
        <v>17229296.18</v>
      </c>
      <c r="M11" s="117">
        <f t="shared" si="1"/>
        <v>17229296.18</v>
      </c>
    </row>
    <row r="12" spans="2:13">
      <c r="B12" s="243" t="s">
        <v>306</v>
      </c>
      <c r="C12" s="244"/>
      <c r="D12" s="244"/>
      <c r="E12" s="244"/>
      <c r="F12" s="245"/>
      <c r="G12" s="10">
        <v>5</v>
      </c>
      <c r="H12" s="5"/>
      <c r="I12" s="6">
        <v>18687551.129999999</v>
      </c>
      <c r="J12" s="117">
        <f t="shared" si="0"/>
        <v>18687551.129999999</v>
      </c>
      <c r="K12" s="5"/>
      <c r="L12" s="6">
        <v>16101926.550000001</v>
      </c>
      <c r="M12" s="117">
        <f t="shared" si="1"/>
        <v>16101926.550000001</v>
      </c>
    </row>
    <row r="13" spans="2:13">
      <c r="B13" s="243" t="s">
        <v>307</v>
      </c>
      <c r="C13" s="244"/>
      <c r="D13" s="244"/>
      <c r="E13" s="244"/>
      <c r="F13" s="245"/>
      <c r="G13" s="10">
        <v>6</v>
      </c>
      <c r="H13" s="5"/>
      <c r="I13" s="6">
        <v>1257326.72</v>
      </c>
      <c r="J13" s="117">
        <f t="shared" si="0"/>
        <v>1257326.72</v>
      </c>
      <c r="K13" s="5"/>
      <c r="L13" s="6">
        <v>1127369.6299999999</v>
      </c>
      <c r="M13" s="117">
        <f t="shared" si="1"/>
        <v>1127369.6299999999</v>
      </c>
    </row>
    <row r="14" spans="2:13">
      <c r="B14" s="246" t="s">
        <v>153</v>
      </c>
      <c r="C14" s="247"/>
      <c r="D14" s="247"/>
      <c r="E14" s="244"/>
      <c r="F14" s="245"/>
      <c r="G14" s="10">
        <v>7</v>
      </c>
      <c r="H14" s="118">
        <f>H15+H16+H17</f>
        <v>0</v>
      </c>
      <c r="I14" s="119">
        <f>I15+I16+I17</f>
        <v>348924753.42000002</v>
      </c>
      <c r="J14" s="117">
        <f t="shared" si="0"/>
        <v>348924753.42000002</v>
      </c>
      <c r="K14" s="118">
        <f>K15+K16+K17</f>
        <v>0</v>
      </c>
      <c r="L14" s="119">
        <f>L15+L16+L17</f>
        <v>344246140.56999999</v>
      </c>
      <c r="M14" s="117">
        <f t="shared" si="1"/>
        <v>344246140.56999999</v>
      </c>
    </row>
    <row r="15" spans="2:13">
      <c r="B15" s="243" t="s">
        <v>308</v>
      </c>
      <c r="C15" s="244"/>
      <c r="D15" s="244"/>
      <c r="E15" s="244"/>
      <c r="F15" s="245"/>
      <c r="G15" s="10">
        <v>8</v>
      </c>
      <c r="H15" s="5"/>
      <c r="I15" s="6">
        <v>332467585.80000001</v>
      </c>
      <c r="J15" s="117">
        <f t="shared" si="0"/>
        <v>332467585.80000001</v>
      </c>
      <c r="K15" s="5"/>
      <c r="L15" s="6">
        <v>330539502.30000001</v>
      </c>
      <c r="M15" s="117">
        <f t="shared" si="1"/>
        <v>330539502.30000001</v>
      </c>
    </row>
    <row r="16" spans="2:13">
      <c r="B16" s="243" t="s">
        <v>309</v>
      </c>
      <c r="C16" s="244"/>
      <c r="D16" s="244"/>
      <c r="E16" s="244"/>
      <c r="F16" s="245"/>
      <c r="G16" s="10">
        <v>9</v>
      </c>
      <c r="H16" s="5"/>
      <c r="I16" s="6">
        <v>11389809.08</v>
      </c>
      <c r="J16" s="117">
        <f t="shared" si="0"/>
        <v>11389809.08</v>
      </c>
      <c r="K16" s="5"/>
      <c r="L16" s="6">
        <v>13388801.779999999</v>
      </c>
      <c r="M16" s="117">
        <f t="shared" si="1"/>
        <v>13388801.779999999</v>
      </c>
    </row>
    <row r="17" spans="2:13">
      <c r="B17" s="243" t="s">
        <v>310</v>
      </c>
      <c r="C17" s="244"/>
      <c r="D17" s="244"/>
      <c r="E17" s="244"/>
      <c r="F17" s="245"/>
      <c r="G17" s="10">
        <v>10</v>
      </c>
      <c r="H17" s="5"/>
      <c r="I17" s="6">
        <v>5067358.54</v>
      </c>
      <c r="J17" s="117">
        <f t="shared" si="0"/>
        <v>5067358.54</v>
      </c>
      <c r="K17" s="5"/>
      <c r="L17" s="6">
        <v>317836.49</v>
      </c>
      <c r="M17" s="117">
        <f t="shared" si="1"/>
        <v>317836.49</v>
      </c>
    </row>
    <row r="18" spans="2:13">
      <c r="B18" s="246" t="s">
        <v>154</v>
      </c>
      <c r="C18" s="247"/>
      <c r="D18" s="247"/>
      <c r="E18" s="244"/>
      <c r="F18" s="245"/>
      <c r="G18" s="10">
        <v>11</v>
      </c>
      <c r="H18" s="118">
        <f>H19+H20+H24+H43</f>
        <v>0</v>
      </c>
      <c r="I18" s="119">
        <f>I19+I20+I24+I43</f>
        <v>1220410709.6799998</v>
      </c>
      <c r="J18" s="117">
        <f t="shared" si="0"/>
        <v>1220410709.6799998</v>
      </c>
      <c r="K18" s="118">
        <f>K19+K20+K24+K43</f>
        <v>0</v>
      </c>
      <c r="L18" s="119">
        <f>L19+L20+L24+L43</f>
        <v>1267681196.0699999</v>
      </c>
      <c r="M18" s="117">
        <f t="shared" si="1"/>
        <v>1267681196.0699999</v>
      </c>
    </row>
    <row r="19" spans="2:13" ht="25.5" customHeight="1">
      <c r="B19" s="246" t="s">
        <v>400</v>
      </c>
      <c r="C19" s="247"/>
      <c r="D19" s="247"/>
      <c r="E19" s="244"/>
      <c r="F19" s="245"/>
      <c r="G19" s="10">
        <v>12</v>
      </c>
      <c r="H19" s="5"/>
      <c r="I19" s="6">
        <v>252308973.19999999</v>
      </c>
      <c r="J19" s="117">
        <f t="shared" si="0"/>
        <v>252308973.19999999</v>
      </c>
      <c r="K19" s="5"/>
      <c r="L19" s="6">
        <v>299560293.83999997</v>
      </c>
      <c r="M19" s="117">
        <f t="shared" si="1"/>
        <v>299560293.83999997</v>
      </c>
    </row>
    <row r="20" spans="2:13" ht="21" customHeight="1">
      <c r="B20" s="246" t="s">
        <v>155</v>
      </c>
      <c r="C20" s="247"/>
      <c r="D20" s="247"/>
      <c r="E20" s="244"/>
      <c r="F20" s="245"/>
      <c r="G20" s="10">
        <v>13</v>
      </c>
      <c r="H20" s="118">
        <f>SUM(H21:H23)</f>
        <v>0</v>
      </c>
      <c r="I20" s="119">
        <f>SUM(I21:I23)</f>
        <v>0</v>
      </c>
      <c r="J20" s="117">
        <f t="shared" si="0"/>
        <v>0</v>
      </c>
      <c r="K20" s="118">
        <f>SUM(K21:K23)</f>
        <v>0</v>
      </c>
      <c r="L20" s="119">
        <f>SUM(L21:L23)</f>
        <v>0</v>
      </c>
      <c r="M20" s="117">
        <f t="shared" si="1"/>
        <v>0</v>
      </c>
    </row>
    <row r="21" spans="2:13">
      <c r="B21" s="243" t="s">
        <v>311</v>
      </c>
      <c r="C21" s="244"/>
      <c r="D21" s="244"/>
      <c r="E21" s="244"/>
      <c r="F21" s="245"/>
      <c r="G21" s="10">
        <v>14</v>
      </c>
      <c r="H21" s="5"/>
      <c r="I21" s="6"/>
      <c r="J21" s="117">
        <f t="shared" si="0"/>
        <v>0</v>
      </c>
      <c r="K21" s="5"/>
      <c r="L21" s="6"/>
      <c r="M21" s="117">
        <f t="shared" si="1"/>
        <v>0</v>
      </c>
    </row>
    <row r="22" spans="2:13">
      <c r="B22" s="243" t="s">
        <v>312</v>
      </c>
      <c r="C22" s="244"/>
      <c r="D22" s="244"/>
      <c r="E22" s="244"/>
      <c r="F22" s="245"/>
      <c r="G22" s="10">
        <v>15</v>
      </c>
      <c r="H22" s="5"/>
      <c r="I22" s="6"/>
      <c r="J22" s="117">
        <f t="shared" si="0"/>
        <v>0</v>
      </c>
      <c r="K22" s="5"/>
      <c r="L22" s="6"/>
      <c r="M22" s="117">
        <f t="shared" si="1"/>
        <v>0</v>
      </c>
    </row>
    <row r="23" spans="2:13">
      <c r="B23" s="243" t="s">
        <v>313</v>
      </c>
      <c r="C23" s="244"/>
      <c r="D23" s="244"/>
      <c r="E23" s="244"/>
      <c r="F23" s="245"/>
      <c r="G23" s="10">
        <v>16</v>
      </c>
      <c r="H23" s="5"/>
      <c r="I23" s="6"/>
      <c r="J23" s="117">
        <f t="shared" si="0"/>
        <v>0</v>
      </c>
      <c r="K23" s="5"/>
      <c r="L23" s="6"/>
      <c r="M23" s="117">
        <f t="shared" si="1"/>
        <v>0</v>
      </c>
    </row>
    <row r="24" spans="2:13">
      <c r="B24" s="246" t="s">
        <v>156</v>
      </c>
      <c r="C24" s="247"/>
      <c r="D24" s="247"/>
      <c r="E24" s="244"/>
      <c r="F24" s="245"/>
      <c r="G24" s="10">
        <v>17</v>
      </c>
      <c r="H24" s="118">
        <f>H25+H28+H33+H39</f>
        <v>0</v>
      </c>
      <c r="I24" s="119">
        <f>I25+I28+I33+I39</f>
        <v>968101736.4799999</v>
      </c>
      <c r="J24" s="117">
        <f t="shared" si="0"/>
        <v>968101736.4799999</v>
      </c>
      <c r="K24" s="118">
        <f>K25+K28+K33+K39</f>
        <v>0</v>
      </c>
      <c r="L24" s="119">
        <f>L25+L28+L33+L39</f>
        <v>968120902.23000002</v>
      </c>
      <c r="M24" s="117">
        <f t="shared" si="1"/>
        <v>968120902.23000002</v>
      </c>
    </row>
    <row r="25" spans="2:13">
      <c r="B25" s="243" t="s">
        <v>157</v>
      </c>
      <c r="C25" s="244"/>
      <c r="D25" s="244"/>
      <c r="E25" s="244"/>
      <c r="F25" s="245"/>
      <c r="G25" s="10">
        <v>18</v>
      </c>
      <c r="H25" s="118">
        <f>H26+H27</f>
        <v>0</v>
      </c>
      <c r="I25" s="119">
        <f>I26+I27</f>
        <v>3384788.62</v>
      </c>
      <c r="J25" s="117">
        <f>SUM(H25:I25)</f>
        <v>3384788.62</v>
      </c>
      <c r="K25" s="118">
        <f>K26+K27</f>
        <v>0</v>
      </c>
      <c r="L25" s="119">
        <f>L26+L27</f>
        <v>0</v>
      </c>
      <c r="M25" s="117">
        <f>SUM(K25:L25)</f>
        <v>0</v>
      </c>
    </row>
    <row r="26" spans="2:13" ht="14.25" customHeight="1">
      <c r="B26" s="243" t="s">
        <v>314</v>
      </c>
      <c r="C26" s="244"/>
      <c r="D26" s="244"/>
      <c r="E26" s="244"/>
      <c r="F26" s="245"/>
      <c r="G26" s="10">
        <v>19</v>
      </c>
      <c r="H26" s="5"/>
      <c r="I26" s="6">
        <v>3384788.62</v>
      </c>
      <c r="J26" s="117">
        <f t="shared" si="0"/>
        <v>3384788.62</v>
      </c>
      <c r="K26" s="5"/>
      <c r="L26" s="6"/>
      <c r="M26" s="117">
        <f t="shared" si="1"/>
        <v>0</v>
      </c>
    </row>
    <row r="27" spans="2:13">
      <c r="B27" s="243" t="s">
        <v>315</v>
      </c>
      <c r="C27" s="244"/>
      <c r="D27" s="244"/>
      <c r="E27" s="244"/>
      <c r="F27" s="245"/>
      <c r="G27" s="10">
        <v>20</v>
      </c>
      <c r="H27" s="5"/>
      <c r="I27" s="6"/>
      <c r="J27" s="117">
        <f t="shared" si="0"/>
        <v>0</v>
      </c>
      <c r="K27" s="5"/>
      <c r="L27" s="6"/>
      <c r="M27" s="117">
        <f t="shared" si="1"/>
        <v>0</v>
      </c>
    </row>
    <row r="28" spans="2:13">
      <c r="B28" s="243" t="s">
        <v>158</v>
      </c>
      <c r="C28" s="244"/>
      <c r="D28" s="244"/>
      <c r="E28" s="244"/>
      <c r="F28" s="245"/>
      <c r="G28" s="10">
        <v>21</v>
      </c>
      <c r="H28" s="118">
        <f>SUM(H29:H32)</f>
        <v>0</v>
      </c>
      <c r="I28" s="119">
        <f>SUM(I29:I32)</f>
        <v>418516050.51999998</v>
      </c>
      <c r="J28" s="117">
        <f>SUM(H28:I28)</f>
        <v>418516050.51999998</v>
      </c>
      <c r="K28" s="118">
        <f>SUM(K29:K32)</f>
        <v>0</v>
      </c>
      <c r="L28" s="119">
        <f>SUM(L29:L32)</f>
        <v>444244122.41000003</v>
      </c>
      <c r="M28" s="117">
        <f>SUM(K28:L28)</f>
        <v>444244122.41000003</v>
      </c>
    </row>
    <row r="29" spans="2:13">
      <c r="B29" s="243" t="s">
        <v>316</v>
      </c>
      <c r="C29" s="244"/>
      <c r="D29" s="244"/>
      <c r="E29" s="244"/>
      <c r="F29" s="245"/>
      <c r="G29" s="10">
        <v>22</v>
      </c>
      <c r="H29" s="5"/>
      <c r="I29" s="6">
        <v>287206561.00999999</v>
      </c>
      <c r="J29" s="117">
        <f t="shared" si="0"/>
        <v>287206561.00999999</v>
      </c>
      <c r="K29" s="5"/>
      <c r="L29" s="6">
        <v>313027957.88</v>
      </c>
      <c r="M29" s="117">
        <f t="shared" si="1"/>
        <v>313027957.88</v>
      </c>
    </row>
    <row r="30" spans="2:13" ht="13.5" customHeight="1">
      <c r="B30" s="243" t="s">
        <v>317</v>
      </c>
      <c r="C30" s="244"/>
      <c r="D30" s="244"/>
      <c r="E30" s="244"/>
      <c r="F30" s="245"/>
      <c r="G30" s="10">
        <v>23</v>
      </c>
      <c r="H30" s="5"/>
      <c r="I30" s="6">
        <v>107515388.48999999</v>
      </c>
      <c r="J30" s="117">
        <f t="shared" si="0"/>
        <v>107515388.48999999</v>
      </c>
      <c r="K30" s="5"/>
      <c r="L30" s="6">
        <v>90997252.670000002</v>
      </c>
      <c r="M30" s="117">
        <f t="shared" si="1"/>
        <v>90997252.670000002</v>
      </c>
    </row>
    <row r="31" spans="2:13">
      <c r="B31" s="243" t="s">
        <v>318</v>
      </c>
      <c r="C31" s="244"/>
      <c r="D31" s="244"/>
      <c r="E31" s="244"/>
      <c r="F31" s="245"/>
      <c r="G31" s="10">
        <v>24</v>
      </c>
      <c r="H31" s="5"/>
      <c r="I31" s="6">
        <v>23794101.02</v>
      </c>
      <c r="J31" s="117">
        <f t="shared" si="0"/>
        <v>23794101.02</v>
      </c>
      <c r="K31" s="5"/>
      <c r="L31" s="6">
        <v>40218911.859999999</v>
      </c>
      <c r="M31" s="117">
        <f t="shared" si="1"/>
        <v>40218911.859999999</v>
      </c>
    </row>
    <row r="32" spans="2:13">
      <c r="B32" s="243" t="s">
        <v>319</v>
      </c>
      <c r="C32" s="244"/>
      <c r="D32" s="244"/>
      <c r="E32" s="244"/>
      <c r="F32" s="245"/>
      <c r="G32" s="10">
        <v>25</v>
      </c>
      <c r="H32" s="5"/>
      <c r="I32" s="6"/>
      <c r="J32" s="117">
        <f t="shared" si="0"/>
        <v>0</v>
      </c>
      <c r="K32" s="5"/>
      <c r="L32" s="6"/>
      <c r="M32" s="117">
        <f t="shared" si="1"/>
        <v>0</v>
      </c>
    </row>
    <row r="33" spans="2:13">
      <c r="B33" s="243" t="s">
        <v>159</v>
      </c>
      <c r="C33" s="244"/>
      <c r="D33" s="244"/>
      <c r="E33" s="244"/>
      <c r="F33" s="245"/>
      <c r="G33" s="10">
        <v>26</v>
      </c>
      <c r="H33" s="118">
        <f>SUM(H34:H38)</f>
        <v>0</v>
      </c>
      <c r="I33" s="119">
        <f>SUM(I34:I38)</f>
        <v>0</v>
      </c>
      <c r="J33" s="117">
        <f t="shared" si="0"/>
        <v>0</v>
      </c>
      <c r="K33" s="118">
        <f>SUM(K34:K38)</f>
        <v>0</v>
      </c>
      <c r="L33" s="119">
        <f>SUM(L34:L38)</f>
        <v>0</v>
      </c>
      <c r="M33" s="117">
        <f t="shared" si="1"/>
        <v>0</v>
      </c>
    </row>
    <row r="34" spans="2:13">
      <c r="B34" s="243" t="s">
        <v>320</v>
      </c>
      <c r="C34" s="244"/>
      <c r="D34" s="244"/>
      <c r="E34" s="244"/>
      <c r="F34" s="245"/>
      <c r="G34" s="10">
        <v>27</v>
      </c>
      <c r="H34" s="5"/>
      <c r="I34" s="6"/>
      <c r="J34" s="117">
        <f t="shared" si="0"/>
        <v>0</v>
      </c>
      <c r="K34" s="5"/>
      <c r="L34" s="6"/>
      <c r="M34" s="117">
        <f t="shared" si="1"/>
        <v>0</v>
      </c>
    </row>
    <row r="35" spans="2:13" ht="15" customHeight="1">
      <c r="B35" s="243" t="s">
        <v>321</v>
      </c>
      <c r="C35" s="244"/>
      <c r="D35" s="244"/>
      <c r="E35" s="244"/>
      <c r="F35" s="245"/>
      <c r="G35" s="10">
        <v>28</v>
      </c>
      <c r="H35" s="5"/>
      <c r="I35" s="6"/>
      <c r="J35" s="117">
        <f t="shared" si="0"/>
        <v>0</v>
      </c>
      <c r="K35" s="5"/>
      <c r="L35" s="6"/>
      <c r="M35" s="117">
        <f t="shared" si="1"/>
        <v>0</v>
      </c>
    </row>
    <row r="36" spans="2:13">
      <c r="B36" s="243" t="s">
        <v>322</v>
      </c>
      <c r="C36" s="244"/>
      <c r="D36" s="244"/>
      <c r="E36" s="244"/>
      <c r="F36" s="245"/>
      <c r="G36" s="10">
        <v>29</v>
      </c>
      <c r="H36" s="5"/>
      <c r="I36" s="6"/>
      <c r="J36" s="117">
        <f t="shared" si="0"/>
        <v>0</v>
      </c>
      <c r="K36" s="5"/>
      <c r="L36" s="6"/>
      <c r="M36" s="117">
        <f t="shared" si="1"/>
        <v>0</v>
      </c>
    </row>
    <row r="37" spans="2:13">
      <c r="B37" s="243" t="s">
        <v>323</v>
      </c>
      <c r="C37" s="244"/>
      <c r="D37" s="244"/>
      <c r="E37" s="244"/>
      <c r="F37" s="245"/>
      <c r="G37" s="10">
        <v>30</v>
      </c>
      <c r="H37" s="5"/>
      <c r="I37" s="6"/>
      <c r="J37" s="117">
        <f t="shared" si="0"/>
        <v>0</v>
      </c>
      <c r="K37" s="5"/>
      <c r="L37" s="6"/>
      <c r="M37" s="117">
        <f t="shared" si="1"/>
        <v>0</v>
      </c>
    </row>
    <row r="38" spans="2:13">
      <c r="B38" s="243" t="s">
        <v>324</v>
      </c>
      <c r="C38" s="244"/>
      <c r="D38" s="244"/>
      <c r="E38" s="244"/>
      <c r="F38" s="245"/>
      <c r="G38" s="10">
        <v>31</v>
      </c>
      <c r="H38" s="5"/>
      <c r="I38" s="6"/>
      <c r="J38" s="117">
        <f t="shared" si="0"/>
        <v>0</v>
      </c>
      <c r="K38" s="5"/>
      <c r="L38" s="6"/>
      <c r="M38" s="117">
        <f t="shared" si="1"/>
        <v>0</v>
      </c>
    </row>
    <row r="39" spans="2:13">
      <c r="B39" s="243" t="s">
        <v>160</v>
      </c>
      <c r="C39" s="244"/>
      <c r="D39" s="244"/>
      <c r="E39" s="244"/>
      <c r="F39" s="245"/>
      <c r="G39" s="10">
        <v>32</v>
      </c>
      <c r="H39" s="118">
        <f>SUM(H40:H42)</f>
        <v>0</v>
      </c>
      <c r="I39" s="119">
        <f>SUM(I40:I42)</f>
        <v>546200897.33999991</v>
      </c>
      <c r="J39" s="117">
        <f>SUM(H39:I39)</f>
        <v>546200897.33999991</v>
      </c>
      <c r="K39" s="118">
        <f>SUM(K40:K42)</f>
        <v>0</v>
      </c>
      <c r="L39" s="119">
        <f>SUM(L40:L42)</f>
        <v>523876779.81999999</v>
      </c>
      <c r="M39" s="117">
        <f>SUM(K39:L39)</f>
        <v>523876779.81999999</v>
      </c>
    </row>
    <row r="40" spans="2:13">
      <c r="B40" s="243" t="s">
        <v>325</v>
      </c>
      <c r="C40" s="244"/>
      <c r="D40" s="244"/>
      <c r="E40" s="244"/>
      <c r="F40" s="245"/>
      <c r="G40" s="10">
        <v>33</v>
      </c>
      <c r="H40" s="5"/>
      <c r="I40" s="6">
        <v>74285387.900000006</v>
      </c>
      <c r="J40" s="117">
        <f t="shared" si="0"/>
        <v>74285387.900000006</v>
      </c>
      <c r="K40" s="5"/>
      <c r="L40" s="6">
        <v>130302116.2</v>
      </c>
      <c r="M40" s="117">
        <f t="shared" si="1"/>
        <v>130302116.2</v>
      </c>
    </row>
    <row r="41" spans="2:13">
      <c r="B41" s="243" t="s">
        <v>326</v>
      </c>
      <c r="C41" s="244"/>
      <c r="D41" s="244"/>
      <c r="E41" s="244"/>
      <c r="F41" s="245"/>
      <c r="G41" s="10">
        <v>34</v>
      </c>
      <c r="H41" s="5"/>
      <c r="I41" s="6">
        <v>79276601.049999997</v>
      </c>
      <c r="J41" s="117">
        <f t="shared" si="0"/>
        <v>79276601.049999997</v>
      </c>
      <c r="K41" s="5"/>
      <c r="L41" s="6">
        <v>75859706.069999993</v>
      </c>
      <c r="M41" s="117">
        <f t="shared" si="1"/>
        <v>75859706.069999993</v>
      </c>
    </row>
    <row r="42" spans="2:13">
      <c r="B42" s="243" t="s">
        <v>327</v>
      </c>
      <c r="C42" s="244"/>
      <c r="D42" s="244"/>
      <c r="E42" s="244"/>
      <c r="F42" s="245"/>
      <c r="G42" s="10">
        <v>35</v>
      </c>
      <c r="H42" s="5"/>
      <c r="I42" s="6">
        <v>392638908.38999999</v>
      </c>
      <c r="J42" s="117">
        <f t="shared" si="0"/>
        <v>392638908.38999999</v>
      </c>
      <c r="K42" s="5"/>
      <c r="L42" s="6">
        <v>317714957.55000001</v>
      </c>
      <c r="M42" s="117">
        <f t="shared" si="1"/>
        <v>317714957.55000001</v>
      </c>
    </row>
    <row r="43" spans="2:13" ht="24" customHeight="1">
      <c r="B43" s="246" t="s">
        <v>183</v>
      </c>
      <c r="C43" s="247"/>
      <c r="D43" s="247"/>
      <c r="E43" s="244"/>
      <c r="F43" s="245"/>
      <c r="G43" s="10">
        <v>36</v>
      </c>
      <c r="H43" s="5"/>
      <c r="I43" s="6"/>
      <c r="J43" s="117">
        <f t="shared" si="0"/>
        <v>0</v>
      </c>
      <c r="K43" s="5"/>
      <c r="L43" s="6"/>
      <c r="M43" s="117">
        <f t="shared" si="1"/>
        <v>0</v>
      </c>
    </row>
    <row r="44" spans="2:13" ht="24" customHeight="1">
      <c r="B44" s="246" t="s">
        <v>184</v>
      </c>
      <c r="C44" s="247"/>
      <c r="D44" s="247"/>
      <c r="E44" s="244"/>
      <c r="F44" s="245"/>
      <c r="G44" s="10">
        <v>37</v>
      </c>
      <c r="H44" s="5"/>
      <c r="I44" s="6"/>
      <c r="J44" s="117">
        <f t="shared" si="0"/>
        <v>0</v>
      </c>
      <c r="K44" s="5"/>
      <c r="L44" s="6"/>
      <c r="M44" s="117">
        <f t="shared" si="1"/>
        <v>0</v>
      </c>
    </row>
    <row r="45" spans="2:13">
      <c r="B45" s="246" t="s">
        <v>161</v>
      </c>
      <c r="C45" s="247"/>
      <c r="D45" s="247"/>
      <c r="E45" s="244"/>
      <c r="F45" s="245"/>
      <c r="G45" s="10">
        <v>38</v>
      </c>
      <c r="H45" s="118">
        <f>SUM(H46:H52)</f>
        <v>0</v>
      </c>
      <c r="I45" s="119">
        <f>SUM(I46:I52)</f>
        <v>5047574.79</v>
      </c>
      <c r="J45" s="117">
        <f t="shared" si="0"/>
        <v>5047574.79</v>
      </c>
      <c r="K45" s="118">
        <f>SUM(K46:K52)</f>
        <v>0</v>
      </c>
      <c r="L45" s="119">
        <f>SUM(L46:L52)</f>
        <v>5180856.6100000003</v>
      </c>
      <c r="M45" s="117">
        <f t="shared" si="1"/>
        <v>5180856.6100000003</v>
      </c>
    </row>
    <row r="46" spans="2:13">
      <c r="B46" s="243" t="s">
        <v>328</v>
      </c>
      <c r="C46" s="244"/>
      <c r="D46" s="244"/>
      <c r="E46" s="244"/>
      <c r="F46" s="245"/>
      <c r="G46" s="10">
        <v>39</v>
      </c>
      <c r="H46" s="5"/>
      <c r="I46" s="6">
        <v>1442744.3</v>
      </c>
      <c r="J46" s="117">
        <f t="shared" si="0"/>
        <v>1442744.3</v>
      </c>
      <c r="K46" s="5"/>
      <c r="L46" s="6">
        <v>2088604.86</v>
      </c>
      <c r="M46" s="117">
        <f t="shared" si="1"/>
        <v>2088604.86</v>
      </c>
    </row>
    <row r="47" spans="2:13">
      <c r="B47" s="243" t="s">
        <v>329</v>
      </c>
      <c r="C47" s="244"/>
      <c r="D47" s="244"/>
      <c r="E47" s="244"/>
      <c r="F47" s="245"/>
      <c r="G47" s="10">
        <v>40</v>
      </c>
      <c r="H47" s="5"/>
      <c r="I47" s="6"/>
      <c r="J47" s="117">
        <f t="shared" si="0"/>
        <v>0</v>
      </c>
      <c r="K47" s="5"/>
      <c r="L47" s="6"/>
      <c r="M47" s="117">
        <f t="shared" si="1"/>
        <v>0</v>
      </c>
    </row>
    <row r="48" spans="2:13">
      <c r="B48" s="243" t="s">
        <v>330</v>
      </c>
      <c r="C48" s="244"/>
      <c r="D48" s="244"/>
      <c r="E48" s="244"/>
      <c r="F48" s="245"/>
      <c r="G48" s="10">
        <v>41</v>
      </c>
      <c r="H48" s="5"/>
      <c r="I48" s="6">
        <v>3604830.49</v>
      </c>
      <c r="J48" s="117">
        <f t="shared" si="0"/>
        <v>3604830.49</v>
      </c>
      <c r="K48" s="5"/>
      <c r="L48" s="6">
        <v>3092251.75</v>
      </c>
      <c r="M48" s="117">
        <f t="shared" si="1"/>
        <v>3092251.75</v>
      </c>
    </row>
    <row r="49" spans="2:13" ht="21" customHeight="1">
      <c r="B49" s="243" t="s">
        <v>331</v>
      </c>
      <c r="C49" s="244"/>
      <c r="D49" s="244"/>
      <c r="E49" s="244"/>
      <c r="F49" s="245"/>
      <c r="G49" s="10">
        <v>42</v>
      </c>
      <c r="H49" s="5"/>
      <c r="I49" s="6"/>
      <c r="J49" s="117">
        <f t="shared" si="0"/>
        <v>0</v>
      </c>
      <c r="K49" s="5"/>
      <c r="L49" s="6"/>
      <c r="M49" s="117">
        <f t="shared" si="1"/>
        <v>0</v>
      </c>
    </row>
    <row r="50" spans="2:13">
      <c r="B50" s="243" t="s">
        <v>281</v>
      </c>
      <c r="C50" s="244"/>
      <c r="D50" s="244"/>
      <c r="E50" s="244"/>
      <c r="F50" s="245"/>
      <c r="G50" s="10">
        <v>43</v>
      </c>
      <c r="H50" s="5"/>
      <c r="I50" s="6"/>
      <c r="J50" s="117">
        <f t="shared" si="0"/>
        <v>0</v>
      </c>
      <c r="K50" s="5"/>
      <c r="L50" s="6"/>
      <c r="M50" s="117">
        <f t="shared" si="1"/>
        <v>0</v>
      </c>
    </row>
    <row r="51" spans="2:13">
      <c r="B51" s="243" t="s">
        <v>282</v>
      </c>
      <c r="C51" s="244"/>
      <c r="D51" s="244"/>
      <c r="E51" s="244"/>
      <c r="F51" s="245"/>
      <c r="G51" s="10">
        <v>44</v>
      </c>
      <c r="H51" s="5"/>
      <c r="I51" s="6"/>
      <c r="J51" s="117">
        <f t="shared" si="0"/>
        <v>0</v>
      </c>
      <c r="K51" s="5"/>
      <c r="L51" s="6"/>
      <c r="M51" s="117">
        <f t="shared" si="1"/>
        <v>0</v>
      </c>
    </row>
    <row r="52" spans="2:13" ht="21.75" customHeight="1">
      <c r="B52" s="243" t="s">
        <v>283</v>
      </c>
      <c r="C52" s="244"/>
      <c r="D52" s="244"/>
      <c r="E52" s="244"/>
      <c r="F52" s="245"/>
      <c r="G52" s="10">
        <v>45</v>
      </c>
      <c r="H52" s="5"/>
      <c r="I52" s="6"/>
      <c r="J52" s="117">
        <f t="shared" si="0"/>
        <v>0</v>
      </c>
      <c r="K52" s="5"/>
      <c r="L52" s="6"/>
      <c r="M52" s="117">
        <f t="shared" si="1"/>
        <v>0</v>
      </c>
    </row>
    <row r="53" spans="2:13">
      <c r="B53" s="246" t="s">
        <v>162</v>
      </c>
      <c r="C53" s="247"/>
      <c r="D53" s="247"/>
      <c r="E53" s="244"/>
      <c r="F53" s="245"/>
      <c r="G53" s="10">
        <v>46</v>
      </c>
      <c r="H53" s="118">
        <f>H54+H55</f>
        <v>0</v>
      </c>
      <c r="I53" s="119">
        <f>I54+I55</f>
        <v>0</v>
      </c>
      <c r="J53" s="117">
        <f t="shared" si="0"/>
        <v>0</v>
      </c>
      <c r="K53" s="118">
        <f>K54+K55</f>
        <v>0</v>
      </c>
      <c r="L53" s="119">
        <f>L54+L55</f>
        <v>0</v>
      </c>
      <c r="M53" s="117">
        <f t="shared" si="1"/>
        <v>0</v>
      </c>
    </row>
    <row r="54" spans="2:13">
      <c r="B54" s="243" t="s">
        <v>332</v>
      </c>
      <c r="C54" s="244"/>
      <c r="D54" s="244"/>
      <c r="E54" s="244"/>
      <c r="F54" s="245"/>
      <c r="G54" s="10">
        <v>47</v>
      </c>
      <c r="H54" s="5"/>
      <c r="I54" s="6"/>
      <c r="J54" s="117">
        <f t="shared" si="0"/>
        <v>0</v>
      </c>
      <c r="K54" s="5"/>
      <c r="L54" s="6"/>
      <c r="M54" s="117">
        <f t="shared" si="1"/>
        <v>0</v>
      </c>
    </row>
    <row r="55" spans="2:13">
      <c r="B55" s="243" t="s">
        <v>333</v>
      </c>
      <c r="C55" s="244"/>
      <c r="D55" s="244"/>
      <c r="E55" s="244"/>
      <c r="F55" s="245"/>
      <c r="G55" s="10">
        <v>48</v>
      </c>
      <c r="H55" s="5"/>
      <c r="I55" s="6"/>
      <c r="J55" s="117">
        <f t="shared" si="0"/>
        <v>0</v>
      </c>
      <c r="K55" s="5"/>
      <c r="L55" s="6"/>
      <c r="M55" s="117">
        <f t="shared" si="1"/>
        <v>0</v>
      </c>
    </row>
    <row r="56" spans="2:13">
      <c r="B56" s="246" t="s">
        <v>163</v>
      </c>
      <c r="C56" s="247"/>
      <c r="D56" s="247"/>
      <c r="E56" s="244"/>
      <c r="F56" s="245"/>
      <c r="G56" s="10">
        <v>49</v>
      </c>
      <c r="H56" s="118">
        <f>H57+H60+H61</f>
        <v>0</v>
      </c>
      <c r="I56" s="119">
        <f>I57+I60+I61</f>
        <v>122198492.16999999</v>
      </c>
      <c r="J56" s="117">
        <f t="shared" si="0"/>
        <v>122198492.16999999</v>
      </c>
      <c r="K56" s="118">
        <f>K57+K60+K61</f>
        <v>0</v>
      </c>
      <c r="L56" s="119">
        <f>L57+L60+L61</f>
        <v>120304177.78</v>
      </c>
      <c r="M56" s="117">
        <f t="shared" si="1"/>
        <v>120304177.78</v>
      </c>
    </row>
    <row r="57" spans="2:13">
      <c r="B57" s="246" t="s">
        <v>164</v>
      </c>
      <c r="C57" s="247"/>
      <c r="D57" s="247"/>
      <c r="E57" s="244"/>
      <c r="F57" s="245"/>
      <c r="G57" s="10">
        <v>50</v>
      </c>
      <c r="H57" s="118">
        <f>H58+H59</f>
        <v>0</v>
      </c>
      <c r="I57" s="119">
        <f>I58+I59</f>
        <v>76600069.649999991</v>
      </c>
      <c r="J57" s="117">
        <f>SUM(H57:I57)</f>
        <v>76600069.649999991</v>
      </c>
      <c r="K57" s="118">
        <f>K58+K59</f>
        <v>0</v>
      </c>
      <c r="L57" s="119">
        <f>L58+L59</f>
        <v>74125707.61999999</v>
      </c>
      <c r="M57" s="117">
        <f>SUM(K57:L57)</f>
        <v>74125707.61999999</v>
      </c>
    </row>
    <row r="58" spans="2:13">
      <c r="B58" s="243" t="s">
        <v>284</v>
      </c>
      <c r="C58" s="244"/>
      <c r="D58" s="244"/>
      <c r="E58" s="244"/>
      <c r="F58" s="245"/>
      <c r="G58" s="10">
        <v>51</v>
      </c>
      <c r="H58" s="5"/>
      <c r="I58" s="6">
        <v>76516066.519999996</v>
      </c>
      <c r="J58" s="117">
        <f t="shared" si="0"/>
        <v>76516066.519999996</v>
      </c>
      <c r="K58" s="5"/>
      <c r="L58" s="6">
        <v>72283877.709999993</v>
      </c>
      <c r="M58" s="117">
        <f t="shared" si="1"/>
        <v>72283877.709999993</v>
      </c>
    </row>
    <row r="59" spans="2:13">
      <c r="B59" s="243" t="s">
        <v>268</v>
      </c>
      <c r="C59" s="244"/>
      <c r="D59" s="244"/>
      <c r="E59" s="244"/>
      <c r="F59" s="245"/>
      <c r="G59" s="10">
        <v>52</v>
      </c>
      <c r="H59" s="5"/>
      <c r="I59" s="6">
        <v>84003.13</v>
      </c>
      <c r="J59" s="117">
        <f t="shared" si="0"/>
        <v>84003.13</v>
      </c>
      <c r="K59" s="5"/>
      <c r="L59" s="6">
        <v>1841829.91</v>
      </c>
      <c r="M59" s="117">
        <f t="shared" si="1"/>
        <v>1841829.91</v>
      </c>
    </row>
    <row r="60" spans="2:13">
      <c r="B60" s="246" t="s">
        <v>269</v>
      </c>
      <c r="C60" s="247"/>
      <c r="D60" s="247"/>
      <c r="E60" s="244"/>
      <c r="F60" s="245"/>
      <c r="G60" s="10">
        <v>53</v>
      </c>
      <c r="H60" s="5"/>
      <c r="I60" s="6">
        <v>27760.82</v>
      </c>
      <c r="J60" s="117">
        <f t="shared" si="0"/>
        <v>27760.82</v>
      </c>
      <c r="K60" s="5"/>
      <c r="L60" s="6">
        <v>3770.9</v>
      </c>
      <c r="M60" s="117">
        <f t="shared" si="1"/>
        <v>3770.9</v>
      </c>
    </row>
    <row r="61" spans="2:13">
      <c r="B61" s="246" t="s">
        <v>165</v>
      </c>
      <c r="C61" s="247"/>
      <c r="D61" s="247"/>
      <c r="E61" s="244"/>
      <c r="F61" s="245"/>
      <c r="G61" s="10">
        <v>54</v>
      </c>
      <c r="H61" s="118">
        <f>SUM(H62:H64)</f>
        <v>0</v>
      </c>
      <c r="I61" s="119">
        <f>SUM(I62:I64)</f>
        <v>45570661.700000003</v>
      </c>
      <c r="J61" s="117">
        <f t="shared" si="0"/>
        <v>45570661.700000003</v>
      </c>
      <c r="K61" s="118">
        <f>SUM(K62:K64)</f>
        <v>0</v>
      </c>
      <c r="L61" s="119">
        <f>SUM(L62:L64)</f>
        <v>46174699.260000005</v>
      </c>
      <c r="M61" s="117">
        <f t="shared" si="1"/>
        <v>46174699.260000005</v>
      </c>
    </row>
    <row r="62" spans="2:13">
      <c r="B62" s="243" t="s">
        <v>278</v>
      </c>
      <c r="C62" s="244"/>
      <c r="D62" s="244"/>
      <c r="E62" s="244"/>
      <c r="F62" s="245"/>
      <c r="G62" s="10">
        <v>55</v>
      </c>
      <c r="H62" s="5"/>
      <c r="I62" s="6">
        <v>13901114.279999999</v>
      </c>
      <c r="J62" s="117">
        <f t="shared" si="0"/>
        <v>13901114.279999999</v>
      </c>
      <c r="K62" s="5"/>
      <c r="L62" s="6">
        <v>16217853.27</v>
      </c>
      <c r="M62" s="117">
        <f t="shared" si="1"/>
        <v>16217853.27</v>
      </c>
    </row>
    <row r="63" spans="2:13">
      <c r="B63" s="243" t="s">
        <v>279</v>
      </c>
      <c r="C63" s="244"/>
      <c r="D63" s="244"/>
      <c r="E63" s="244"/>
      <c r="F63" s="245"/>
      <c r="G63" s="10">
        <v>56</v>
      </c>
      <c r="H63" s="5"/>
      <c r="I63" s="6">
        <v>3866837.07</v>
      </c>
      <c r="J63" s="117">
        <f t="shared" si="0"/>
        <v>3866837.07</v>
      </c>
      <c r="K63" s="5"/>
      <c r="L63" s="6">
        <v>5379590.5700000003</v>
      </c>
      <c r="M63" s="117">
        <f t="shared" si="1"/>
        <v>5379590.5700000003</v>
      </c>
    </row>
    <row r="64" spans="2:13">
      <c r="B64" s="243" t="s">
        <v>334</v>
      </c>
      <c r="C64" s="244"/>
      <c r="D64" s="244"/>
      <c r="E64" s="244"/>
      <c r="F64" s="245"/>
      <c r="G64" s="10">
        <v>57</v>
      </c>
      <c r="H64" s="5"/>
      <c r="I64" s="6">
        <v>27802710.350000001</v>
      </c>
      <c r="J64" s="117">
        <f t="shared" si="0"/>
        <v>27802710.350000001</v>
      </c>
      <c r="K64" s="5"/>
      <c r="L64" s="6">
        <v>24577255.420000002</v>
      </c>
      <c r="M64" s="117">
        <f t="shared" si="1"/>
        <v>24577255.420000002</v>
      </c>
    </row>
    <row r="65" spans="2:13">
      <c r="B65" s="246" t="s">
        <v>166</v>
      </c>
      <c r="C65" s="247"/>
      <c r="D65" s="247"/>
      <c r="E65" s="244"/>
      <c r="F65" s="245"/>
      <c r="G65" s="10">
        <v>58</v>
      </c>
      <c r="H65" s="118">
        <f>H66+H70+H71</f>
        <v>0</v>
      </c>
      <c r="I65" s="119">
        <f>I66+I70+I71</f>
        <v>75647234.659999996</v>
      </c>
      <c r="J65" s="117">
        <f t="shared" si="0"/>
        <v>75647234.659999996</v>
      </c>
      <c r="K65" s="118">
        <f>K66+K70+K71</f>
        <v>0</v>
      </c>
      <c r="L65" s="119">
        <f>L66+L70+L71</f>
        <v>76046576.800000012</v>
      </c>
      <c r="M65" s="117">
        <f t="shared" si="1"/>
        <v>76046576.800000012</v>
      </c>
    </row>
    <row r="66" spans="2:13">
      <c r="B66" s="246" t="s">
        <v>167</v>
      </c>
      <c r="C66" s="247"/>
      <c r="D66" s="247"/>
      <c r="E66" s="244"/>
      <c r="F66" s="245"/>
      <c r="G66" s="10">
        <v>59</v>
      </c>
      <c r="H66" s="118">
        <f>SUM(H67:H69)</f>
        <v>0</v>
      </c>
      <c r="I66" s="119">
        <f>SUM(I67:I69)</f>
        <v>24269571.25</v>
      </c>
      <c r="J66" s="117">
        <f t="shared" si="0"/>
        <v>24269571.25</v>
      </c>
      <c r="K66" s="118">
        <f>SUM(K67:K69)</f>
        <v>0</v>
      </c>
      <c r="L66" s="119">
        <f>SUM(L67:L69)</f>
        <v>24418678.780000001</v>
      </c>
      <c r="M66" s="117">
        <f t="shared" si="1"/>
        <v>24418678.780000001</v>
      </c>
    </row>
    <row r="67" spans="2:13">
      <c r="B67" s="243" t="s">
        <v>335</v>
      </c>
      <c r="C67" s="244"/>
      <c r="D67" s="244"/>
      <c r="E67" s="244"/>
      <c r="F67" s="245"/>
      <c r="G67" s="10">
        <v>60</v>
      </c>
      <c r="H67" s="5"/>
      <c r="I67" s="6">
        <v>23890595.789999999</v>
      </c>
      <c r="J67" s="117">
        <f t="shared" si="0"/>
        <v>23890595.789999999</v>
      </c>
      <c r="K67" s="5"/>
      <c r="L67" s="6">
        <v>24268082.73</v>
      </c>
      <c r="M67" s="117">
        <f t="shared" si="1"/>
        <v>24268082.73</v>
      </c>
    </row>
    <row r="68" spans="2:13">
      <c r="B68" s="243" t="s">
        <v>336</v>
      </c>
      <c r="C68" s="244"/>
      <c r="D68" s="244"/>
      <c r="E68" s="244"/>
      <c r="F68" s="245"/>
      <c r="G68" s="10">
        <v>61</v>
      </c>
      <c r="H68" s="5"/>
      <c r="I68" s="6"/>
      <c r="J68" s="117">
        <f t="shared" si="0"/>
        <v>0</v>
      </c>
      <c r="K68" s="5"/>
      <c r="L68" s="6"/>
      <c r="M68" s="117">
        <f t="shared" si="1"/>
        <v>0</v>
      </c>
    </row>
    <row r="69" spans="2:13">
      <c r="B69" s="243" t="s">
        <v>337</v>
      </c>
      <c r="C69" s="244"/>
      <c r="D69" s="244"/>
      <c r="E69" s="244"/>
      <c r="F69" s="245"/>
      <c r="G69" s="10">
        <v>62</v>
      </c>
      <c r="H69" s="5"/>
      <c r="I69" s="6">
        <v>378975.46</v>
      </c>
      <c r="J69" s="117">
        <f t="shared" si="0"/>
        <v>378975.46</v>
      </c>
      <c r="K69" s="5"/>
      <c r="L69" s="6">
        <v>150596.04999999999</v>
      </c>
      <c r="M69" s="117">
        <f t="shared" si="1"/>
        <v>150596.04999999999</v>
      </c>
    </row>
    <row r="70" spans="2:13">
      <c r="B70" s="246" t="s">
        <v>338</v>
      </c>
      <c r="C70" s="247"/>
      <c r="D70" s="247"/>
      <c r="E70" s="244"/>
      <c r="F70" s="245"/>
      <c r="G70" s="10">
        <v>63</v>
      </c>
      <c r="H70" s="5"/>
      <c r="I70" s="6"/>
      <c r="J70" s="117">
        <f t="shared" si="0"/>
        <v>0</v>
      </c>
      <c r="K70" s="5"/>
      <c r="L70" s="6"/>
      <c r="M70" s="117">
        <f t="shared" si="1"/>
        <v>0</v>
      </c>
    </row>
    <row r="71" spans="2:13">
      <c r="B71" s="246" t="s">
        <v>339</v>
      </c>
      <c r="C71" s="247"/>
      <c r="D71" s="247"/>
      <c r="E71" s="244"/>
      <c r="F71" s="245"/>
      <c r="G71" s="10">
        <v>64</v>
      </c>
      <c r="H71" s="5"/>
      <c r="I71" s="6">
        <v>51377663.409999996</v>
      </c>
      <c r="J71" s="117">
        <f t="shared" si="0"/>
        <v>51377663.409999996</v>
      </c>
      <c r="K71" s="5"/>
      <c r="L71" s="6">
        <v>51627898.020000003</v>
      </c>
      <c r="M71" s="117">
        <f t="shared" si="1"/>
        <v>51627898.020000003</v>
      </c>
    </row>
    <row r="72" spans="2:13" ht="24.75" customHeight="1">
      <c r="B72" s="246" t="s">
        <v>168</v>
      </c>
      <c r="C72" s="247"/>
      <c r="D72" s="247"/>
      <c r="E72" s="244"/>
      <c r="F72" s="245"/>
      <c r="G72" s="10">
        <v>65</v>
      </c>
      <c r="H72" s="118">
        <f>SUM(H73:H75)</f>
        <v>0</v>
      </c>
      <c r="I72" s="119">
        <f>SUM(I73:I75)</f>
        <v>720274.64</v>
      </c>
      <c r="J72" s="117">
        <f t="shared" si="0"/>
        <v>720274.64</v>
      </c>
      <c r="K72" s="118">
        <f>SUM(K73:K75)</f>
        <v>0</v>
      </c>
      <c r="L72" s="119">
        <f>SUM(L73:L75)</f>
        <v>914842.47</v>
      </c>
      <c r="M72" s="117">
        <f t="shared" si="1"/>
        <v>914842.47</v>
      </c>
    </row>
    <row r="73" spans="2:13">
      <c r="B73" s="243" t="s">
        <v>340</v>
      </c>
      <c r="C73" s="244"/>
      <c r="D73" s="244"/>
      <c r="E73" s="244"/>
      <c r="F73" s="245"/>
      <c r="G73" s="10">
        <v>66</v>
      </c>
      <c r="H73" s="5"/>
      <c r="I73" s="6">
        <v>476477.67</v>
      </c>
      <c r="J73" s="117">
        <f>SUM(H73:I73)</f>
        <v>476477.67</v>
      </c>
      <c r="K73" s="5"/>
      <c r="L73" s="6"/>
      <c r="M73" s="117">
        <f>SUM(K73:L73)</f>
        <v>0</v>
      </c>
    </row>
    <row r="74" spans="2:13">
      <c r="B74" s="243" t="s">
        <v>341</v>
      </c>
      <c r="C74" s="244"/>
      <c r="D74" s="244"/>
      <c r="E74" s="244"/>
      <c r="F74" s="245"/>
      <c r="G74" s="10">
        <v>67</v>
      </c>
      <c r="H74" s="5"/>
      <c r="I74" s="6"/>
      <c r="J74" s="117">
        <f>SUM(H74:I74)</f>
        <v>0</v>
      </c>
      <c r="K74" s="5"/>
      <c r="L74" s="6"/>
      <c r="M74" s="117">
        <f>SUM(K74:L74)</f>
        <v>0</v>
      </c>
    </row>
    <row r="75" spans="2:13">
      <c r="B75" s="243" t="s">
        <v>350</v>
      </c>
      <c r="C75" s="244"/>
      <c r="D75" s="244"/>
      <c r="E75" s="244"/>
      <c r="F75" s="245"/>
      <c r="G75" s="10">
        <v>68</v>
      </c>
      <c r="H75" s="5"/>
      <c r="I75" s="6">
        <v>243796.97</v>
      </c>
      <c r="J75" s="117">
        <f>SUM(H75:I75)</f>
        <v>243796.97</v>
      </c>
      <c r="K75" s="5"/>
      <c r="L75" s="6">
        <v>914842.47</v>
      </c>
      <c r="M75" s="117">
        <f>SUM(K75:L75)</f>
        <v>914842.47</v>
      </c>
    </row>
    <row r="76" spans="2:13">
      <c r="B76" s="246" t="s">
        <v>169</v>
      </c>
      <c r="C76" s="247"/>
      <c r="D76" s="247"/>
      <c r="E76" s="244"/>
      <c r="F76" s="245"/>
      <c r="G76" s="10">
        <v>69</v>
      </c>
      <c r="H76" s="118">
        <f>H8+H11+H14+H18+H44+H45+H53+H56+H65+H72</f>
        <v>0</v>
      </c>
      <c r="I76" s="119">
        <f>I8+I11+I14+I18+I44+I45+I53+I56+I65+I72</f>
        <v>1792893917.21</v>
      </c>
      <c r="J76" s="117">
        <f>SUM(H76:I76)</f>
        <v>1792893917.21</v>
      </c>
      <c r="K76" s="118">
        <f>K8+K11+K14+K18+K44+K45+K53+K56+K65+K72</f>
        <v>0</v>
      </c>
      <c r="L76" s="119">
        <f>L8+L11+L14+L18+L44+L45+L53+L56+L65+L72</f>
        <v>1831603086.4799998</v>
      </c>
      <c r="M76" s="117">
        <f>SUM(K76:L76)</f>
        <v>1831603086.4799998</v>
      </c>
    </row>
    <row r="77" spans="2:13">
      <c r="B77" s="248" t="s">
        <v>33</v>
      </c>
      <c r="C77" s="249"/>
      <c r="D77" s="249"/>
      <c r="E77" s="250"/>
      <c r="F77" s="251"/>
      <c r="G77" s="11">
        <v>70</v>
      </c>
      <c r="H77" s="7"/>
      <c r="I77" s="8"/>
      <c r="J77" s="120">
        <f>SUM(H77:I77)</f>
        <v>0</v>
      </c>
      <c r="K77" s="7"/>
      <c r="L77" s="8"/>
      <c r="M77" s="120">
        <f>SUM(K77:L77)</f>
        <v>0</v>
      </c>
    </row>
    <row r="78" spans="2:13">
      <c r="B78" s="252" t="s">
        <v>216</v>
      </c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4"/>
    </row>
    <row r="79" spans="2:13">
      <c r="B79" s="234" t="s">
        <v>170</v>
      </c>
      <c r="C79" s="235"/>
      <c r="D79" s="235"/>
      <c r="E79" s="236"/>
      <c r="F79" s="237"/>
      <c r="G79" s="9">
        <v>71</v>
      </c>
      <c r="H79" s="114">
        <f>H80+H84+H85+H89+H93+H96</f>
        <v>0</v>
      </c>
      <c r="I79" s="115">
        <f>I80+I84+I85+I89+I93+I96</f>
        <v>700844152.5999999</v>
      </c>
      <c r="J79" s="116">
        <f>SUM(H79:I79)</f>
        <v>700844152.5999999</v>
      </c>
      <c r="K79" s="114">
        <f>K80+K84+K85+K89+K93+K96</f>
        <v>0</v>
      </c>
      <c r="L79" s="115">
        <f>L80+L84+L85+L89+L93+L96</f>
        <v>758095467.07000005</v>
      </c>
      <c r="M79" s="116">
        <f>SUM(K79:L79)</f>
        <v>758095467.07000005</v>
      </c>
    </row>
    <row r="80" spans="2:13">
      <c r="B80" s="246" t="s">
        <v>171</v>
      </c>
      <c r="C80" s="247"/>
      <c r="D80" s="247"/>
      <c r="E80" s="244"/>
      <c r="F80" s="245"/>
      <c r="G80" s="10">
        <v>72</v>
      </c>
      <c r="H80" s="118">
        <f>SUM(H81:H83)</f>
        <v>0</v>
      </c>
      <c r="I80" s="119">
        <f>SUM(I81:I83)</f>
        <v>50000000</v>
      </c>
      <c r="J80" s="117">
        <f t="shared" ref="J80:J128" si="2">SUM(H80:I80)</f>
        <v>50000000</v>
      </c>
      <c r="K80" s="118">
        <f>SUM(K81:K83)</f>
        <v>0</v>
      </c>
      <c r="L80" s="119">
        <f>SUM(L81:L83)</f>
        <v>50000000</v>
      </c>
      <c r="M80" s="117">
        <f t="shared" ref="M80:M128" si="3">SUM(K80:L80)</f>
        <v>50000000</v>
      </c>
    </row>
    <row r="81" spans="2:13">
      <c r="B81" s="243" t="s">
        <v>34</v>
      </c>
      <c r="C81" s="244"/>
      <c r="D81" s="244"/>
      <c r="E81" s="244"/>
      <c r="F81" s="245"/>
      <c r="G81" s="10">
        <v>73</v>
      </c>
      <c r="H81" s="5"/>
      <c r="I81" s="6">
        <v>50000000</v>
      </c>
      <c r="J81" s="117">
        <f t="shared" si="2"/>
        <v>50000000</v>
      </c>
      <c r="K81" s="5"/>
      <c r="L81" s="6">
        <v>50000000</v>
      </c>
      <c r="M81" s="117">
        <f t="shared" si="3"/>
        <v>50000000</v>
      </c>
    </row>
    <row r="82" spans="2:13">
      <c r="B82" s="243" t="s">
        <v>35</v>
      </c>
      <c r="C82" s="244"/>
      <c r="D82" s="244"/>
      <c r="E82" s="244"/>
      <c r="F82" s="245"/>
      <c r="G82" s="10">
        <v>74</v>
      </c>
      <c r="H82" s="5"/>
      <c r="I82" s="6"/>
      <c r="J82" s="117">
        <f t="shared" si="2"/>
        <v>0</v>
      </c>
      <c r="K82" s="5"/>
      <c r="L82" s="6"/>
      <c r="M82" s="117">
        <f t="shared" si="3"/>
        <v>0</v>
      </c>
    </row>
    <row r="83" spans="2:13">
      <c r="B83" s="243" t="s">
        <v>36</v>
      </c>
      <c r="C83" s="244"/>
      <c r="D83" s="244"/>
      <c r="E83" s="244"/>
      <c r="F83" s="245"/>
      <c r="G83" s="10">
        <v>75</v>
      </c>
      <c r="H83" s="5"/>
      <c r="I83" s="6"/>
      <c r="J83" s="117">
        <f t="shared" si="2"/>
        <v>0</v>
      </c>
      <c r="K83" s="5"/>
      <c r="L83" s="6"/>
      <c r="M83" s="117">
        <f t="shared" si="3"/>
        <v>0</v>
      </c>
    </row>
    <row r="84" spans="2:13">
      <c r="B84" s="246" t="s">
        <v>37</v>
      </c>
      <c r="C84" s="247"/>
      <c r="D84" s="247"/>
      <c r="E84" s="244"/>
      <c r="F84" s="245"/>
      <c r="G84" s="10">
        <v>76</v>
      </c>
      <c r="H84" s="5"/>
      <c r="I84" s="6"/>
      <c r="J84" s="117">
        <f t="shared" si="2"/>
        <v>0</v>
      </c>
      <c r="K84" s="5"/>
      <c r="L84" s="6"/>
      <c r="M84" s="117">
        <f t="shared" si="3"/>
        <v>0</v>
      </c>
    </row>
    <row r="85" spans="2:13">
      <c r="B85" s="246" t="s">
        <v>172</v>
      </c>
      <c r="C85" s="247"/>
      <c r="D85" s="247"/>
      <c r="E85" s="244"/>
      <c r="F85" s="245"/>
      <c r="G85" s="10">
        <v>77</v>
      </c>
      <c r="H85" s="118">
        <f>SUM(H86:H88)</f>
        <v>0</v>
      </c>
      <c r="I85" s="119">
        <f>SUM(I86:I88)</f>
        <v>316526370.31999999</v>
      </c>
      <c r="J85" s="117">
        <f t="shared" si="2"/>
        <v>316526370.31999999</v>
      </c>
      <c r="K85" s="118">
        <f>SUM(K86:K88)</f>
        <v>0</v>
      </c>
      <c r="L85" s="119">
        <f>SUM(L86:L88)</f>
        <v>309998370.36000001</v>
      </c>
      <c r="M85" s="117">
        <f t="shared" si="3"/>
        <v>309998370.36000001</v>
      </c>
    </row>
    <row r="86" spans="2:13">
      <c r="B86" s="243" t="s">
        <v>38</v>
      </c>
      <c r="C86" s="244"/>
      <c r="D86" s="244"/>
      <c r="E86" s="244"/>
      <c r="F86" s="245"/>
      <c r="G86" s="10">
        <v>78</v>
      </c>
      <c r="H86" s="5"/>
      <c r="I86" s="6">
        <v>280937762.69</v>
      </c>
      <c r="J86" s="117">
        <f t="shared" si="2"/>
        <v>280937762.69</v>
      </c>
      <c r="K86" s="5"/>
      <c r="L86" s="6">
        <v>295920082.41000003</v>
      </c>
      <c r="M86" s="117">
        <f t="shared" si="3"/>
        <v>295920082.41000003</v>
      </c>
    </row>
    <row r="87" spans="2:13">
      <c r="B87" s="243" t="s">
        <v>39</v>
      </c>
      <c r="C87" s="244"/>
      <c r="D87" s="244"/>
      <c r="E87" s="244"/>
      <c r="F87" s="245"/>
      <c r="G87" s="10">
        <v>79</v>
      </c>
      <c r="H87" s="5"/>
      <c r="I87" s="6">
        <v>35588607.630000003</v>
      </c>
      <c r="J87" s="117">
        <f t="shared" si="2"/>
        <v>35588607.630000003</v>
      </c>
      <c r="K87" s="5"/>
      <c r="L87" s="6">
        <v>14078287.949999999</v>
      </c>
      <c r="M87" s="117">
        <f t="shared" si="3"/>
        <v>14078287.949999999</v>
      </c>
    </row>
    <row r="88" spans="2:13">
      <c r="B88" s="243" t="s">
        <v>40</v>
      </c>
      <c r="C88" s="244"/>
      <c r="D88" s="244"/>
      <c r="E88" s="244"/>
      <c r="F88" s="245"/>
      <c r="G88" s="10">
        <v>80</v>
      </c>
      <c r="H88" s="5"/>
      <c r="I88" s="6"/>
      <c r="J88" s="117">
        <f t="shared" si="2"/>
        <v>0</v>
      </c>
      <c r="K88" s="5"/>
      <c r="L88" s="6"/>
      <c r="M88" s="117">
        <f t="shared" si="3"/>
        <v>0</v>
      </c>
    </row>
    <row r="89" spans="2:13">
      <c r="B89" s="246" t="s">
        <v>173</v>
      </c>
      <c r="C89" s="247"/>
      <c r="D89" s="247"/>
      <c r="E89" s="244"/>
      <c r="F89" s="245"/>
      <c r="G89" s="10">
        <v>81</v>
      </c>
      <c r="H89" s="118">
        <f>SUM(H90:H92)</f>
        <v>0</v>
      </c>
      <c r="I89" s="119">
        <f>SUM(I90:I92)</f>
        <v>138761535.25999999</v>
      </c>
      <c r="J89" s="117">
        <f t="shared" si="2"/>
        <v>138761535.25999999</v>
      </c>
      <c r="K89" s="118">
        <f>SUM(K90:K92)</f>
        <v>0</v>
      </c>
      <c r="L89" s="119">
        <f>SUM(L90:L92)</f>
        <v>138761535.25999999</v>
      </c>
      <c r="M89" s="117">
        <f t="shared" si="3"/>
        <v>138761535.25999999</v>
      </c>
    </row>
    <row r="90" spans="2:13">
      <c r="B90" s="243" t="s">
        <v>41</v>
      </c>
      <c r="C90" s="244"/>
      <c r="D90" s="244"/>
      <c r="E90" s="244"/>
      <c r="F90" s="245"/>
      <c r="G90" s="10">
        <v>82</v>
      </c>
      <c r="H90" s="5"/>
      <c r="I90" s="6">
        <v>91154569.280000001</v>
      </c>
      <c r="J90" s="117">
        <f t="shared" si="2"/>
        <v>91154569.280000001</v>
      </c>
      <c r="K90" s="5"/>
      <c r="L90" s="6">
        <v>91154569.280000001</v>
      </c>
      <c r="M90" s="117">
        <f t="shared" si="3"/>
        <v>91154569.280000001</v>
      </c>
    </row>
    <row r="91" spans="2:13">
      <c r="B91" s="243" t="s">
        <v>42</v>
      </c>
      <c r="C91" s="244"/>
      <c r="D91" s="244"/>
      <c r="E91" s="244"/>
      <c r="F91" s="245"/>
      <c r="G91" s="10">
        <v>83</v>
      </c>
      <c r="H91" s="5"/>
      <c r="I91" s="6"/>
      <c r="J91" s="117">
        <f t="shared" si="2"/>
        <v>0</v>
      </c>
      <c r="K91" s="5"/>
      <c r="L91" s="6"/>
      <c r="M91" s="117">
        <f t="shared" si="3"/>
        <v>0</v>
      </c>
    </row>
    <row r="92" spans="2:13">
      <c r="B92" s="243" t="s">
        <v>43</v>
      </c>
      <c r="C92" s="244"/>
      <c r="D92" s="244"/>
      <c r="E92" s="244"/>
      <c r="F92" s="245"/>
      <c r="G92" s="10">
        <v>84</v>
      </c>
      <c r="H92" s="5"/>
      <c r="I92" s="6">
        <v>47606965.979999997</v>
      </c>
      <c r="J92" s="117">
        <f t="shared" si="2"/>
        <v>47606965.979999997</v>
      </c>
      <c r="K92" s="5"/>
      <c r="L92" s="6">
        <v>47606965.979999997</v>
      </c>
      <c r="M92" s="117">
        <f t="shared" si="3"/>
        <v>47606965.979999997</v>
      </c>
    </row>
    <row r="93" spans="2:13">
      <c r="B93" s="246" t="s">
        <v>174</v>
      </c>
      <c r="C93" s="247"/>
      <c r="D93" s="247"/>
      <c r="E93" s="244"/>
      <c r="F93" s="245"/>
      <c r="G93" s="10">
        <v>85</v>
      </c>
      <c r="H93" s="118">
        <f>SUM(H94:H95)</f>
        <v>0</v>
      </c>
      <c r="I93" s="119">
        <f>SUM(I94:I95)</f>
        <v>179989294.5</v>
      </c>
      <c r="J93" s="117">
        <f t="shared" si="2"/>
        <v>179989294.5</v>
      </c>
      <c r="K93" s="118">
        <f>SUM(K94:K95)</f>
        <v>0</v>
      </c>
      <c r="L93" s="119">
        <f>SUM(L94:L95)</f>
        <v>229847915.49000001</v>
      </c>
      <c r="M93" s="117">
        <f t="shared" si="3"/>
        <v>229847915.49000001</v>
      </c>
    </row>
    <row r="94" spans="2:13">
      <c r="B94" s="243" t="s">
        <v>4</v>
      </c>
      <c r="C94" s="244"/>
      <c r="D94" s="244"/>
      <c r="E94" s="244"/>
      <c r="F94" s="245"/>
      <c r="G94" s="10">
        <v>86</v>
      </c>
      <c r="H94" s="5"/>
      <c r="I94" s="6">
        <v>179989294.5</v>
      </c>
      <c r="J94" s="117">
        <f t="shared" si="2"/>
        <v>179989294.5</v>
      </c>
      <c r="K94" s="5"/>
      <c r="L94" s="6">
        <v>229847915.49000001</v>
      </c>
      <c r="M94" s="117">
        <f t="shared" si="3"/>
        <v>229847915.49000001</v>
      </c>
    </row>
    <row r="95" spans="2:13">
      <c r="B95" s="243" t="s">
        <v>227</v>
      </c>
      <c r="C95" s="244"/>
      <c r="D95" s="244"/>
      <c r="E95" s="244"/>
      <c r="F95" s="245"/>
      <c r="G95" s="10">
        <v>87</v>
      </c>
      <c r="H95" s="5"/>
      <c r="I95" s="6"/>
      <c r="J95" s="117">
        <f t="shared" si="2"/>
        <v>0</v>
      </c>
      <c r="K95" s="5"/>
      <c r="L95" s="6"/>
      <c r="M95" s="117">
        <f t="shared" si="3"/>
        <v>0</v>
      </c>
    </row>
    <row r="96" spans="2:13">
      <c r="B96" s="246" t="s">
        <v>175</v>
      </c>
      <c r="C96" s="247"/>
      <c r="D96" s="247"/>
      <c r="E96" s="244"/>
      <c r="F96" s="245"/>
      <c r="G96" s="10">
        <v>88</v>
      </c>
      <c r="H96" s="118">
        <f>SUM(H97:H98)</f>
        <v>0</v>
      </c>
      <c r="I96" s="119">
        <f>SUM(I97:I98)</f>
        <v>15566952.52</v>
      </c>
      <c r="J96" s="117">
        <f t="shared" si="2"/>
        <v>15566952.52</v>
      </c>
      <c r="K96" s="118">
        <f>SUM(K97:K98)</f>
        <v>0</v>
      </c>
      <c r="L96" s="119">
        <f>SUM(L97:L98)</f>
        <v>29487645.960000001</v>
      </c>
      <c r="M96" s="117">
        <f t="shared" si="3"/>
        <v>29487645.960000001</v>
      </c>
    </row>
    <row r="97" spans="2:13">
      <c r="B97" s="243" t="s">
        <v>228</v>
      </c>
      <c r="C97" s="244"/>
      <c r="D97" s="244"/>
      <c r="E97" s="244"/>
      <c r="F97" s="245"/>
      <c r="G97" s="10">
        <v>89</v>
      </c>
      <c r="H97" s="5"/>
      <c r="I97" s="6">
        <v>15566952.52</v>
      </c>
      <c r="J97" s="117">
        <f t="shared" si="2"/>
        <v>15566952.52</v>
      </c>
      <c r="K97" s="5"/>
      <c r="L97" s="6">
        <v>29487645.960000001</v>
      </c>
      <c r="M97" s="117">
        <f t="shared" si="3"/>
        <v>29487645.960000001</v>
      </c>
    </row>
    <row r="98" spans="2:13">
      <c r="B98" s="243" t="s">
        <v>285</v>
      </c>
      <c r="C98" s="244"/>
      <c r="D98" s="244"/>
      <c r="E98" s="244"/>
      <c r="F98" s="245"/>
      <c r="G98" s="10">
        <v>90</v>
      </c>
      <c r="H98" s="5"/>
      <c r="I98" s="6"/>
      <c r="J98" s="117">
        <f t="shared" si="2"/>
        <v>0</v>
      </c>
      <c r="K98" s="5"/>
      <c r="L98" s="6"/>
      <c r="M98" s="117">
        <f t="shared" si="3"/>
        <v>0</v>
      </c>
    </row>
    <row r="99" spans="2:13">
      <c r="B99" s="246" t="s">
        <v>286</v>
      </c>
      <c r="C99" s="247"/>
      <c r="D99" s="247"/>
      <c r="E99" s="244"/>
      <c r="F99" s="245"/>
      <c r="G99" s="10">
        <v>91</v>
      </c>
      <c r="H99" s="5"/>
      <c r="I99" s="6"/>
      <c r="J99" s="117">
        <f t="shared" si="2"/>
        <v>0</v>
      </c>
      <c r="K99" s="5"/>
      <c r="L99" s="6"/>
      <c r="M99" s="117">
        <f t="shared" si="3"/>
        <v>0</v>
      </c>
    </row>
    <row r="100" spans="2:13">
      <c r="B100" s="246" t="s">
        <v>176</v>
      </c>
      <c r="C100" s="247"/>
      <c r="D100" s="247"/>
      <c r="E100" s="244"/>
      <c r="F100" s="245"/>
      <c r="G100" s="10">
        <v>92</v>
      </c>
      <c r="H100" s="118">
        <f>SUM(H101:H106)</f>
        <v>0</v>
      </c>
      <c r="I100" s="119">
        <f>SUM(I101:I106)</f>
        <v>846077485.45000005</v>
      </c>
      <c r="J100" s="117">
        <f t="shared" si="2"/>
        <v>846077485.45000005</v>
      </c>
      <c r="K100" s="118">
        <f>SUM(K101:K106)</f>
        <v>0</v>
      </c>
      <c r="L100" s="119">
        <f>SUM(L101:L106)</f>
        <v>814668164.93000007</v>
      </c>
      <c r="M100" s="117">
        <f t="shared" si="3"/>
        <v>814668164.93000007</v>
      </c>
    </row>
    <row r="101" spans="2:13">
      <c r="B101" s="243" t="s">
        <v>229</v>
      </c>
      <c r="C101" s="244"/>
      <c r="D101" s="244"/>
      <c r="E101" s="244"/>
      <c r="F101" s="245"/>
      <c r="G101" s="10">
        <v>93</v>
      </c>
      <c r="H101" s="5"/>
      <c r="I101" s="6">
        <v>317038910.98000002</v>
      </c>
      <c r="J101" s="117">
        <f t="shared" si="2"/>
        <v>317038910.98000002</v>
      </c>
      <c r="K101" s="5"/>
      <c r="L101" s="6">
        <v>316643202.39999998</v>
      </c>
      <c r="M101" s="117">
        <f t="shared" si="3"/>
        <v>316643202.39999998</v>
      </c>
    </row>
    <row r="102" spans="2:13">
      <c r="B102" s="243" t="s">
        <v>230</v>
      </c>
      <c r="C102" s="244"/>
      <c r="D102" s="244"/>
      <c r="E102" s="244"/>
      <c r="F102" s="245"/>
      <c r="G102" s="10">
        <v>94</v>
      </c>
      <c r="H102" s="5"/>
      <c r="I102" s="6"/>
      <c r="J102" s="117">
        <f t="shared" si="2"/>
        <v>0</v>
      </c>
      <c r="K102" s="5"/>
      <c r="L102" s="6"/>
      <c r="M102" s="117">
        <f t="shared" si="3"/>
        <v>0</v>
      </c>
    </row>
    <row r="103" spans="2:13">
      <c r="B103" s="243" t="s">
        <v>231</v>
      </c>
      <c r="C103" s="244"/>
      <c r="D103" s="244"/>
      <c r="E103" s="244"/>
      <c r="F103" s="245"/>
      <c r="G103" s="10">
        <v>95</v>
      </c>
      <c r="H103" s="5"/>
      <c r="I103" s="6">
        <v>529038574.47000003</v>
      </c>
      <c r="J103" s="117">
        <f t="shared" si="2"/>
        <v>529038574.47000003</v>
      </c>
      <c r="K103" s="5"/>
      <c r="L103" s="6">
        <v>497640448.05000001</v>
      </c>
      <c r="M103" s="117">
        <f t="shared" si="3"/>
        <v>497640448.05000001</v>
      </c>
    </row>
    <row r="104" spans="2:13" ht="19.5" customHeight="1">
      <c r="B104" s="243" t="s">
        <v>191</v>
      </c>
      <c r="C104" s="244"/>
      <c r="D104" s="244"/>
      <c r="E104" s="244"/>
      <c r="F104" s="245"/>
      <c r="G104" s="10">
        <v>96</v>
      </c>
      <c r="H104" s="5"/>
      <c r="I104" s="6"/>
      <c r="J104" s="117">
        <f t="shared" si="2"/>
        <v>0</v>
      </c>
      <c r="K104" s="5"/>
      <c r="L104" s="6">
        <v>255279.1</v>
      </c>
      <c r="M104" s="117">
        <f t="shared" si="3"/>
        <v>255279.1</v>
      </c>
    </row>
    <row r="105" spans="2:13">
      <c r="B105" s="243" t="s">
        <v>287</v>
      </c>
      <c r="C105" s="244"/>
      <c r="D105" s="244"/>
      <c r="E105" s="244"/>
      <c r="F105" s="245"/>
      <c r="G105" s="10">
        <v>97</v>
      </c>
      <c r="H105" s="5"/>
      <c r="I105" s="6"/>
      <c r="J105" s="117">
        <f t="shared" si="2"/>
        <v>0</v>
      </c>
      <c r="K105" s="5"/>
      <c r="L105" s="6">
        <v>129235.38</v>
      </c>
      <c r="M105" s="117">
        <f t="shared" si="3"/>
        <v>129235.38</v>
      </c>
    </row>
    <row r="106" spans="2:13">
      <c r="B106" s="243" t="s">
        <v>288</v>
      </c>
      <c r="C106" s="244"/>
      <c r="D106" s="244"/>
      <c r="E106" s="244"/>
      <c r="F106" s="245"/>
      <c r="G106" s="10">
        <v>98</v>
      </c>
      <c r="H106" s="5"/>
      <c r="I106" s="6"/>
      <c r="J106" s="117">
        <f t="shared" si="2"/>
        <v>0</v>
      </c>
      <c r="K106" s="5"/>
      <c r="L106" s="6"/>
      <c r="M106" s="117">
        <f t="shared" si="3"/>
        <v>0</v>
      </c>
    </row>
    <row r="107" spans="2:13" ht="33" customHeight="1">
      <c r="B107" s="246" t="s">
        <v>289</v>
      </c>
      <c r="C107" s="247"/>
      <c r="D107" s="247"/>
      <c r="E107" s="244"/>
      <c r="F107" s="245"/>
      <c r="G107" s="10">
        <v>99</v>
      </c>
      <c r="H107" s="5"/>
      <c r="I107" s="6"/>
      <c r="J107" s="117">
        <f t="shared" si="2"/>
        <v>0</v>
      </c>
      <c r="K107" s="5"/>
      <c r="L107" s="6"/>
      <c r="M107" s="117">
        <f t="shared" si="3"/>
        <v>0</v>
      </c>
    </row>
    <row r="108" spans="2:13">
      <c r="B108" s="246" t="s">
        <v>177</v>
      </c>
      <c r="C108" s="247"/>
      <c r="D108" s="247"/>
      <c r="E108" s="244"/>
      <c r="F108" s="245"/>
      <c r="G108" s="10">
        <v>100</v>
      </c>
      <c r="H108" s="118">
        <f>SUM(H109:H110)</f>
        <v>0</v>
      </c>
      <c r="I108" s="119">
        <f>SUM(I109:I110)</f>
        <v>0</v>
      </c>
      <c r="J108" s="117">
        <f t="shared" si="2"/>
        <v>0</v>
      </c>
      <c r="K108" s="118">
        <f>SUM(K109:K110)</f>
        <v>0</v>
      </c>
      <c r="L108" s="119">
        <f>SUM(L109:L110)</f>
        <v>0</v>
      </c>
      <c r="M108" s="117">
        <f t="shared" si="3"/>
        <v>0</v>
      </c>
    </row>
    <row r="109" spans="2:13">
      <c r="B109" s="243" t="s">
        <v>232</v>
      </c>
      <c r="C109" s="244"/>
      <c r="D109" s="244"/>
      <c r="E109" s="244"/>
      <c r="F109" s="245"/>
      <c r="G109" s="10">
        <v>101</v>
      </c>
      <c r="H109" s="5"/>
      <c r="I109" s="6"/>
      <c r="J109" s="117">
        <f t="shared" si="2"/>
        <v>0</v>
      </c>
      <c r="K109" s="5"/>
      <c r="L109" s="6"/>
      <c r="M109" s="117">
        <f t="shared" si="3"/>
        <v>0</v>
      </c>
    </row>
    <row r="110" spans="2:13">
      <c r="B110" s="243" t="s">
        <v>233</v>
      </c>
      <c r="C110" s="244"/>
      <c r="D110" s="244"/>
      <c r="E110" s="244"/>
      <c r="F110" s="245"/>
      <c r="G110" s="10">
        <v>102</v>
      </c>
      <c r="H110" s="5"/>
      <c r="I110" s="6"/>
      <c r="J110" s="117">
        <f t="shared" si="2"/>
        <v>0</v>
      </c>
      <c r="K110" s="5"/>
      <c r="L110" s="6"/>
      <c r="M110" s="117">
        <f t="shared" si="3"/>
        <v>0</v>
      </c>
    </row>
    <row r="111" spans="2:13">
      <c r="B111" s="246" t="s">
        <v>178</v>
      </c>
      <c r="C111" s="247"/>
      <c r="D111" s="247"/>
      <c r="E111" s="244"/>
      <c r="F111" s="245"/>
      <c r="G111" s="10">
        <v>103</v>
      </c>
      <c r="H111" s="118">
        <f>SUM(H112:H113)</f>
        <v>0</v>
      </c>
      <c r="I111" s="119">
        <f>SUM(I112:I113)</f>
        <v>95003440.400000006</v>
      </c>
      <c r="J111" s="117">
        <f t="shared" si="2"/>
        <v>95003440.400000006</v>
      </c>
      <c r="K111" s="118">
        <f>SUM(K112:K113)</f>
        <v>0</v>
      </c>
      <c r="L111" s="119">
        <f>SUM(L112:L113)</f>
        <v>84390800.63000001</v>
      </c>
      <c r="M111" s="117">
        <f t="shared" si="3"/>
        <v>84390800.63000001</v>
      </c>
    </row>
    <row r="112" spans="2:13">
      <c r="B112" s="243" t="s">
        <v>234</v>
      </c>
      <c r="C112" s="244"/>
      <c r="D112" s="244"/>
      <c r="E112" s="244"/>
      <c r="F112" s="245"/>
      <c r="G112" s="10">
        <v>104</v>
      </c>
      <c r="H112" s="5"/>
      <c r="I112" s="6">
        <v>79129272.480000004</v>
      </c>
      <c r="J112" s="117">
        <f t="shared" si="2"/>
        <v>79129272.480000004</v>
      </c>
      <c r="K112" s="5"/>
      <c r="L112" s="6">
        <v>77497273.040000007</v>
      </c>
      <c r="M112" s="117">
        <f t="shared" si="3"/>
        <v>77497273.040000007</v>
      </c>
    </row>
    <row r="113" spans="2:13">
      <c r="B113" s="243" t="s">
        <v>235</v>
      </c>
      <c r="C113" s="244"/>
      <c r="D113" s="244"/>
      <c r="E113" s="244"/>
      <c r="F113" s="245"/>
      <c r="G113" s="10">
        <v>105</v>
      </c>
      <c r="H113" s="5"/>
      <c r="I113" s="6">
        <v>15874167.92</v>
      </c>
      <c r="J113" s="117">
        <f t="shared" si="2"/>
        <v>15874167.92</v>
      </c>
      <c r="K113" s="5"/>
      <c r="L113" s="6">
        <v>6893527.5899999999</v>
      </c>
      <c r="M113" s="117">
        <f t="shared" si="3"/>
        <v>6893527.5899999999</v>
      </c>
    </row>
    <row r="114" spans="2:13">
      <c r="B114" s="246" t="s">
        <v>290</v>
      </c>
      <c r="C114" s="247"/>
      <c r="D114" s="247"/>
      <c r="E114" s="244"/>
      <c r="F114" s="245"/>
      <c r="G114" s="10">
        <v>106</v>
      </c>
      <c r="H114" s="5"/>
      <c r="I114" s="6"/>
      <c r="J114" s="117">
        <f t="shared" si="2"/>
        <v>0</v>
      </c>
      <c r="K114" s="5"/>
      <c r="L114" s="6"/>
      <c r="M114" s="117">
        <f t="shared" si="3"/>
        <v>0</v>
      </c>
    </row>
    <row r="115" spans="2:13">
      <c r="B115" s="246" t="s">
        <v>179</v>
      </c>
      <c r="C115" s="247"/>
      <c r="D115" s="247"/>
      <c r="E115" s="244"/>
      <c r="F115" s="245"/>
      <c r="G115" s="10">
        <v>107</v>
      </c>
      <c r="H115" s="118">
        <f>SUM(H116:H118)</f>
        <v>0</v>
      </c>
      <c r="I115" s="119">
        <f>SUM(I116:I118)</f>
        <v>19797411.449999999</v>
      </c>
      <c r="J115" s="117">
        <f t="shared" si="2"/>
        <v>19797411.449999999</v>
      </c>
      <c r="K115" s="118">
        <f>SUM(K116:K118)</f>
        <v>0</v>
      </c>
      <c r="L115" s="119">
        <f>SUM(L116:L118)</f>
        <v>37364977.799999997</v>
      </c>
      <c r="M115" s="117">
        <f t="shared" si="3"/>
        <v>37364977.799999997</v>
      </c>
    </row>
    <row r="116" spans="2:13">
      <c r="B116" s="243" t="s">
        <v>217</v>
      </c>
      <c r="C116" s="244"/>
      <c r="D116" s="244"/>
      <c r="E116" s="244"/>
      <c r="F116" s="245"/>
      <c r="G116" s="10">
        <v>108</v>
      </c>
      <c r="H116" s="5"/>
      <c r="I116" s="6">
        <v>19791824.359999999</v>
      </c>
      <c r="J116" s="117">
        <f t="shared" si="2"/>
        <v>19791824.359999999</v>
      </c>
      <c r="K116" s="5"/>
      <c r="L116" s="6">
        <v>37364977.799999997</v>
      </c>
      <c r="M116" s="117">
        <f t="shared" si="3"/>
        <v>37364977.799999997</v>
      </c>
    </row>
    <row r="117" spans="2:13">
      <c r="B117" s="243" t="s">
        <v>218</v>
      </c>
      <c r="C117" s="244"/>
      <c r="D117" s="244"/>
      <c r="E117" s="244"/>
      <c r="F117" s="245"/>
      <c r="G117" s="10">
        <v>109</v>
      </c>
      <c r="H117" s="5"/>
      <c r="I117" s="6"/>
      <c r="J117" s="117">
        <f t="shared" si="2"/>
        <v>0</v>
      </c>
      <c r="K117" s="5"/>
      <c r="L117" s="6"/>
      <c r="M117" s="117">
        <f t="shared" si="3"/>
        <v>0</v>
      </c>
    </row>
    <row r="118" spans="2:13">
      <c r="B118" s="243" t="s">
        <v>219</v>
      </c>
      <c r="C118" s="244"/>
      <c r="D118" s="244"/>
      <c r="E118" s="244"/>
      <c r="F118" s="245"/>
      <c r="G118" s="10">
        <v>110</v>
      </c>
      <c r="H118" s="5"/>
      <c r="I118" s="6">
        <v>5587.09</v>
      </c>
      <c r="J118" s="117">
        <f t="shared" si="2"/>
        <v>5587.09</v>
      </c>
      <c r="K118" s="5"/>
      <c r="L118" s="6"/>
      <c r="M118" s="117">
        <f t="shared" si="3"/>
        <v>0</v>
      </c>
    </row>
    <row r="119" spans="2:13">
      <c r="B119" s="246" t="s">
        <v>180</v>
      </c>
      <c r="C119" s="247"/>
      <c r="D119" s="247"/>
      <c r="E119" s="244"/>
      <c r="F119" s="245"/>
      <c r="G119" s="10">
        <v>111</v>
      </c>
      <c r="H119" s="118">
        <f>SUM(H120:H123)</f>
        <v>0</v>
      </c>
      <c r="I119" s="119">
        <f>SUM(I120:I123)</f>
        <v>94611045.879999995</v>
      </c>
      <c r="J119" s="117">
        <f t="shared" si="2"/>
        <v>94611045.879999995</v>
      </c>
      <c r="K119" s="118">
        <f>SUM(K120:K123)</f>
        <v>0</v>
      </c>
      <c r="L119" s="119">
        <f>SUM(L120:L123)</f>
        <v>100094097.7</v>
      </c>
      <c r="M119" s="117">
        <f t="shared" si="3"/>
        <v>100094097.7</v>
      </c>
    </row>
    <row r="120" spans="2:13">
      <c r="B120" s="243" t="s">
        <v>220</v>
      </c>
      <c r="C120" s="244"/>
      <c r="D120" s="244"/>
      <c r="E120" s="244"/>
      <c r="F120" s="245"/>
      <c r="G120" s="10">
        <v>112</v>
      </c>
      <c r="H120" s="5"/>
      <c r="I120" s="6">
        <v>4808236.22</v>
      </c>
      <c r="J120" s="117">
        <f t="shared" si="2"/>
        <v>4808236.22</v>
      </c>
      <c r="K120" s="5"/>
      <c r="L120" s="6">
        <v>2594544.0499999998</v>
      </c>
      <c r="M120" s="117">
        <f t="shared" si="3"/>
        <v>2594544.0499999998</v>
      </c>
    </row>
    <row r="121" spans="2:13">
      <c r="B121" s="243" t="s">
        <v>221</v>
      </c>
      <c r="C121" s="244"/>
      <c r="D121" s="244"/>
      <c r="E121" s="244"/>
      <c r="F121" s="245"/>
      <c r="G121" s="10">
        <v>113</v>
      </c>
      <c r="H121" s="5"/>
      <c r="I121" s="6">
        <v>1807612.59</v>
      </c>
      <c r="J121" s="117">
        <f t="shared" si="2"/>
        <v>1807612.59</v>
      </c>
      <c r="K121" s="5"/>
      <c r="L121" s="6">
        <v>2581780.8199999998</v>
      </c>
      <c r="M121" s="117">
        <f t="shared" si="3"/>
        <v>2581780.8199999998</v>
      </c>
    </row>
    <row r="122" spans="2:13">
      <c r="B122" s="243" t="s">
        <v>222</v>
      </c>
      <c r="C122" s="244"/>
      <c r="D122" s="244"/>
      <c r="E122" s="244"/>
      <c r="F122" s="245"/>
      <c r="G122" s="10">
        <v>114</v>
      </c>
      <c r="H122" s="5"/>
      <c r="I122" s="6"/>
      <c r="J122" s="117">
        <f t="shared" si="2"/>
        <v>0</v>
      </c>
      <c r="K122" s="5"/>
      <c r="L122" s="6"/>
      <c r="M122" s="117">
        <f t="shared" si="3"/>
        <v>0</v>
      </c>
    </row>
    <row r="123" spans="2:13">
      <c r="B123" s="243" t="s">
        <v>223</v>
      </c>
      <c r="C123" s="244"/>
      <c r="D123" s="244"/>
      <c r="E123" s="244"/>
      <c r="F123" s="245"/>
      <c r="G123" s="10">
        <v>115</v>
      </c>
      <c r="H123" s="5"/>
      <c r="I123" s="6">
        <v>87995197.069999993</v>
      </c>
      <c r="J123" s="117">
        <f t="shared" si="2"/>
        <v>87995197.069999993</v>
      </c>
      <c r="K123" s="5"/>
      <c r="L123" s="6">
        <v>94917772.829999998</v>
      </c>
      <c r="M123" s="117">
        <f t="shared" si="3"/>
        <v>94917772.829999998</v>
      </c>
    </row>
    <row r="124" spans="2:13" ht="26.25" customHeight="1">
      <c r="B124" s="246" t="s">
        <v>181</v>
      </c>
      <c r="C124" s="247"/>
      <c r="D124" s="247"/>
      <c r="E124" s="244"/>
      <c r="F124" s="245"/>
      <c r="G124" s="10">
        <v>116</v>
      </c>
      <c r="H124" s="118">
        <f>SUM(H125:H126)</f>
        <v>0</v>
      </c>
      <c r="I124" s="119">
        <f>SUM(I125:I126)</f>
        <v>36560381.43</v>
      </c>
      <c r="J124" s="117">
        <f t="shared" si="2"/>
        <v>36560381.43</v>
      </c>
      <c r="K124" s="118">
        <f>SUM(K125:K126)</f>
        <v>0</v>
      </c>
      <c r="L124" s="119">
        <f>SUM(L125:L126)</f>
        <v>36989578.350000001</v>
      </c>
      <c r="M124" s="117">
        <f t="shared" si="3"/>
        <v>36989578.350000001</v>
      </c>
    </row>
    <row r="125" spans="2:13">
      <c r="B125" s="243" t="s">
        <v>224</v>
      </c>
      <c r="C125" s="244"/>
      <c r="D125" s="244"/>
      <c r="E125" s="244"/>
      <c r="F125" s="245"/>
      <c r="G125" s="10">
        <v>117</v>
      </c>
      <c r="H125" s="5"/>
      <c r="I125" s="6"/>
      <c r="J125" s="117">
        <f t="shared" si="2"/>
        <v>0</v>
      </c>
      <c r="K125" s="5"/>
      <c r="L125" s="6"/>
      <c r="M125" s="117">
        <f t="shared" si="3"/>
        <v>0</v>
      </c>
    </row>
    <row r="126" spans="2:13">
      <c r="B126" s="243" t="s">
        <v>225</v>
      </c>
      <c r="C126" s="244"/>
      <c r="D126" s="244"/>
      <c r="E126" s="244"/>
      <c r="F126" s="245"/>
      <c r="G126" s="10">
        <v>118</v>
      </c>
      <c r="H126" s="5"/>
      <c r="I126" s="6">
        <v>36560381.43</v>
      </c>
      <c r="J126" s="117">
        <f t="shared" si="2"/>
        <v>36560381.43</v>
      </c>
      <c r="K126" s="5"/>
      <c r="L126" s="6">
        <v>36989578.350000001</v>
      </c>
      <c r="M126" s="117">
        <f t="shared" si="3"/>
        <v>36989578.350000001</v>
      </c>
    </row>
    <row r="127" spans="2:13">
      <c r="B127" s="246" t="s">
        <v>182</v>
      </c>
      <c r="C127" s="247"/>
      <c r="D127" s="247"/>
      <c r="E127" s="244"/>
      <c r="F127" s="245"/>
      <c r="G127" s="10">
        <v>119</v>
      </c>
      <c r="H127" s="118">
        <f>H79+H99+H100+H107+H108+H111+H114+H115+H119+H124</f>
        <v>0</v>
      </c>
      <c r="I127" s="119">
        <f>I79+I99+I100+I107+I108+I111+I114+I115+I119+I124</f>
        <v>1792893917.2100003</v>
      </c>
      <c r="J127" s="117">
        <f t="shared" si="2"/>
        <v>1792893917.2100003</v>
      </c>
      <c r="K127" s="118">
        <f>K79+K99+K100+K107+K108+K111+K114+K115+K119+K124</f>
        <v>0</v>
      </c>
      <c r="L127" s="119">
        <f>L79+L99+L100+L107+L108+L111+L114+L115+L119+L124</f>
        <v>1831603086.48</v>
      </c>
      <c r="M127" s="117">
        <f t="shared" si="3"/>
        <v>1831603086.48</v>
      </c>
    </row>
    <row r="128" spans="2:13">
      <c r="B128" s="248" t="s">
        <v>33</v>
      </c>
      <c r="C128" s="249"/>
      <c r="D128" s="249"/>
      <c r="E128" s="250"/>
      <c r="F128" s="257"/>
      <c r="G128" s="12">
        <v>120</v>
      </c>
      <c r="H128" s="7"/>
      <c r="I128" s="8"/>
      <c r="J128" s="120">
        <f t="shared" si="2"/>
        <v>0</v>
      </c>
      <c r="K128" s="7"/>
      <c r="L128" s="8"/>
      <c r="M128" s="120">
        <f t="shared" si="3"/>
        <v>0</v>
      </c>
    </row>
    <row r="129" spans="2:13">
      <c r="B129" s="258" t="s">
        <v>357</v>
      </c>
      <c r="C129" s="259"/>
      <c r="D129" s="259"/>
      <c r="E129" s="259"/>
      <c r="F129" s="259"/>
      <c r="G129" s="259"/>
      <c r="H129" s="259"/>
      <c r="I129" s="259"/>
      <c r="J129" s="259"/>
      <c r="K129" s="259"/>
      <c r="L129" s="259"/>
      <c r="M129" s="260"/>
    </row>
    <row r="130" spans="2:13">
      <c r="B130" s="234" t="s">
        <v>55</v>
      </c>
      <c r="C130" s="236"/>
      <c r="D130" s="236"/>
      <c r="E130" s="236"/>
      <c r="F130" s="236"/>
      <c r="G130" s="9">
        <v>121</v>
      </c>
      <c r="H130" s="114">
        <f>SUM(H131:H132)</f>
        <v>0</v>
      </c>
      <c r="I130" s="115">
        <f>SUM(I131:I132)</f>
        <v>0</v>
      </c>
      <c r="J130" s="116">
        <f>H130+I130</f>
        <v>0</v>
      </c>
      <c r="K130" s="114">
        <f>SUM(K131:K132)</f>
        <v>0</v>
      </c>
      <c r="L130" s="115">
        <f>SUM(L131:L132)</f>
        <v>0</v>
      </c>
      <c r="M130" s="116">
        <f>K130+L130</f>
        <v>0</v>
      </c>
    </row>
    <row r="131" spans="2:13">
      <c r="B131" s="246" t="s">
        <v>96</v>
      </c>
      <c r="C131" s="247"/>
      <c r="D131" s="247"/>
      <c r="E131" s="247"/>
      <c r="F131" s="255"/>
      <c r="G131" s="10">
        <v>122</v>
      </c>
      <c r="H131" s="5"/>
      <c r="I131" s="6"/>
      <c r="J131" s="117">
        <f>H131+I131</f>
        <v>0</v>
      </c>
      <c r="K131" s="5"/>
      <c r="L131" s="6"/>
      <c r="M131" s="117">
        <f>K131+L131</f>
        <v>0</v>
      </c>
    </row>
    <row r="132" spans="2:13">
      <c r="B132" s="248" t="s">
        <v>97</v>
      </c>
      <c r="C132" s="249"/>
      <c r="D132" s="249"/>
      <c r="E132" s="249"/>
      <c r="F132" s="256"/>
      <c r="G132" s="11">
        <v>123</v>
      </c>
      <c r="H132" s="7"/>
      <c r="I132" s="8"/>
      <c r="J132" s="120">
        <f>H132+I132</f>
        <v>0</v>
      </c>
      <c r="K132" s="7"/>
      <c r="L132" s="8"/>
      <c r="M132" s="120">
        <f>K132+L132</f>
        <v>0</v>
      </c>
    </row>
    <row r="133" spans="2:13">
      <c r="B133" s="23" t="s">
        <v>358</v>
      </c>
      <c r="C133" s="1"/>
      <c r="D133" s="1"/>
      <c r="E133" s="1"/>
      <c r="F133" s="1"/>
      <c r="G133" s="1"/>
      <c r="H133" s="1"/>
      <c r="I133" s="2"/>
      <c r="J133" s="2"/>
      <c r="K133" s="2"/>
      <c r="L133" s="3"/>
      <c r="M133" s="3"/>
    </row>
    <row r="135" spans="2:13">
      <c r="I135" s="149"/>
      <c r="L135" s="149"/>
    </row>
  </sheetData>
  <mergeCells count="134">
    <mergeCell ref="B131:F131"/>
    <mergeCell ref="B132:F132"/>
    <mergeCell ref="B125:F125"/>
    <mergeCell ref="B126:F126"/>
    <mergeCell ref="B127:F127"/>
    <mergeCell ref="B128:F128"/>
    <mergeCell ref="B129:M129"/>
    <mergeCell ref="B130:F130"/>
    <mergeCell ref="B123:F123"/>
    <mergeCell ref="B124:F12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7:F117"/>
    <mergeCell ref="B118:F118"/>
    <mergeCell ref="B121:F121"/>
    <mergeCell ref="B122:F122"/>
    <mergeCell ref="B113:F113"/>
    <mergeCell ref="B114:F114"/>
    <mergeCell ref="B115:F115"/>
    <mergeCell ref="B116:F116"/>
    <mergeCell ref="B119:F119"/>
    <mergeCell ref="B120:F120"/>
    <mergeCell ref="B103:F103"/>
    <mergeCell ref="B104:F104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87:F87"/>
    <mergeCell ref="B88:F88"/>
    <mergeCell ref="B73:F73"/>
    <mergeCell ref="B74:F74"/>
    <mergeCell ref="B75:F75"/>
    <mergeCell ref="B76:F76"/>
    <mergeCell ref="B77:F77"/>
    <mergeCell ref="B78:M78"/>
    <mergeCell ref="B79:F79"/>
    <mergeCell ref="B80:F80"/>
    <mergeCell ref="B81:F81"/>
    <mergeCell ref="B82:F82"/>
    <mergeCell ref="B83:F83"/>
    <mergeCell ref="B84:F84"/>
    <mergeCell ref="B85:F85"/>
    <mergeCell ref="B86:F86"/>
    <mergeCell ref="B71:F71"/>
    <mergeCell ref="B72:F72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55:F55"/>
    <mergeCell ref="B56:F56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39:F39"/>
    <mergeCell ref="B40:F40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23:F23"/>
    <mergeCell ref="B24:F24"/>
    <mergeCell ref="B15:F15"/>
    <mergeCell ref="B16:F16"/>
    <mergeCell ref="B9:F9"/>
    <mergeCell ref="B10:F10"/>
    <mergeCell ref="B11:F11"/>
    <mergeCell ref="B12:F12"/>
    <mergeCell ref="B13:F13"/>
    <mergeCell ref="B14:F14"/>
    <mergeCell ref="B17:F17"/>
    <mergeCell ref="B18:F18"/>
    <mergeCell ref="B19:F19"/>
    <mergeCell ref="B20:F20"/>
    <mergeCell ref="B21:F21"/>
    <mergeCell ref="B22:F22"/>
    <mergeCell ref="B7:M7"/>
    <mergeCell ref="B8:F8"/>
    <mergeCell ref="B4:F5"/>
    <mergeCell ref="G4:G5"/>
    <mergeCell ref="H4:J4"/>
    <mergeCell ref="K4:M4"/>
    <mergeCell ref="B6:F6"/>
    <mergeCell ref="G3:H3"/>
    <mergeCell ref="B1:M1"/>
    <mergeCell ref="B2:M2"/>
  </mergeCells>
  <phoneticPr fontId="3" type="noConversion"/>
  <conditionalFormatting sqref="H95:M95 H98:M98">
    <cfRule type="cellIs" dxfId="0" priority="2" stopIfTrue="1" operator="greaterThan">
      <formula>0</formula>
    </cfRule>
  </conditionalFormatting>
  <dataValidations count="1">
    <dataValidation allowBlank="1" sqref="A1:B1048576 N1:XFD1048576 C3:M1048576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77" max="16383" man="1"/>
  </rowBreaks>
  <ignoredErrors>
    <ignoredError sqref="J8 J45 J53 J65:J66 J76 J79:J80 J119 J130" formula="1"/>
    <ignoredError sqref="J9:J20 J24:J25 J28 J29:J30 J33 J39 J46:J52 J54:J64 J67 J72 J77 J81:J87 J89:J90 J91:J100 J108 J111 J112:J118 J120:J124 J127" formula="1" formulaRange="1"/>
    <ignoredError sqref="J21:J23 J26:J27 J31:J32 J34:J35 J36:J38 J40:J44 J68:J71 J73:J75 J88 J101:J106 J107 J109:J110 J125:J126 J12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B1:M100"/>
  <sheetViews>
    <sheetView zoomScaleNormal="100" zoomScaleSheetLayoutView="110" workbookViewId="0">
      <selection activeCell="O5" sqref="O5"/>
    </sheetView>
  </sheetViews>
  <sheetFormatPr defaultRowHeight="12.75"/>
  <cols>
    <col min="1" max="1" width="2.7109375" style="113" customWidth="1"/>
    <col min="2" max="16384" width="9.140625" style="113"/>
  </cols>
  <sheetData>
    <row r="1" spans="2:13" ht="15.75">
      <c r="B1" s="261" t="s">
        <v>361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2:13">
      <c r="B2" s="242" t="s">
        <v>383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2:13">
      <c r="B3" s="154"/>
      <c r="C3" s="152"/>
      <c r="D3" s="152"/>
      <c r="E3" s="155"/>
      <c r="F3" s="155"/>
      <c r="G3" s="155"/>
      <c r="H3" s="155"/>
      <c r="I3" s="155"/>
      <c r="J3" s="156"/>
      <c r="K3" s="156"/>
      <c r="L3" s="157"/>
      <c r="M3" s="157" t="s">
        <v>58</v>
      </c>
    </row>
    <row r="4" spans="2:13" ht="12.75" customHeight="1">
      <c r="B4" s="238" t="s">
        <v>2</v>
      </c>
      <c r="C4" s="239"/>
      <c r="D4" s="239"/>
      <c r="E4" s="239"/>
      <c r="F4" s="239"/>
      <c r="G4" s="238" t="s">
        <v>215</v>
      </c>
      <c r="H4" s="238" t="s">
        <v>359</v>
      </c>
      <c r="I4" s="239"/>
      <c r="J4" s="239"/>
      <c r="K4" s="238" t="s">
        <v>360</v>
      </c>
      <c r="L4" s="239"/>
      <c r="M4" s="239"/>
    </row>
    <row r="5" spans="2:13">
      <c r="B5" s="239"/>
      <c r="C5" s="239"/>
      <c r="D5" s="239"/>
      <c r="E5" s="239"/>
      <c r="F5" s="239"/>
      <c r="G5" s="239"/>
      <c r="H5" s="121" t="s">
        <v>347</v>
      </c>
      <c r="I5" s="121" t="s">
        <v>348</v>
      </c>
      <c r="J5" s="121" t="s">
        <v>349</v>
      </c>
      <c r="K5" s="121" t="s">
        <v>347</v>
      </c>
      <c r="L5" s="121" t="s">
        <v>348</v>
      </c>
      <c r="M5" s="121" t="s">
        <v>349</v>
      </c>
    </row>
    <row r="6" spans="2:13">
      <c r="B6" s="238">
        <v>1</v>
      </c>
      <c r="C6" s="238"/>
      <c r="D6" s="238"/>
      <c r="E6" s="238"/>
      <c r="F6" s="238"/>
      <c r="G6" s="122">
        <v>2</v>
      </c>
      <c r="H6" s="122">
        <v>3</v>
      </c>
      <c r="I6" s="122">
        <v>4</v>
      </c>
      <c r="J6" s="122" t="s">
        <v>56</v>
      </c>
      <c r="K6" s="122">
        <v>6</v>
      </c>
      <c r="L6" s="122">
        <v>7</v>
      </c>
      <c r="M6" s="122" t="s">
        <v>57</v>
      </c>
    </row>
    <row r="7" spans="2:13">
      <c r="B7" s="234" t="s">
        <v>98</v>
      </c>
      <c r="C7" s="236"/>
      <c r="D7" s="236"/>
      <c r="E7" s="236"/>
      <c r="F7" s="237"/>
      <c r="G7" s="9">
        <v>124</v>
      </c>
      <c r="H7" s="114">
        <f>SUM(H8:H15)</f>
        <v>0</v>
      </c>
      <c r="I7" s="115">
        <f>SUM(I8:I15)</f>
        <v>151375447.08000001</v>
      </c>
      <c r="J7" s="116">
        <f>H7+I7</f>
        <v>151375447.08000001</v>
      </c>
      <c r="K7" s="114">
        <f>SUM(K8:K15)</f>
        <v>0</v>
      </c>
      <c r="L7" s="115">
        <f>SUM(L8:L15)</f>
        <v>147892002.88</v>
      </c>
      <c r="M7" s="116">
        <f>K7+L7</f>
        <v>147892002.88</v>
      </c>
    </row>
    <row r="8" spans="2:13">
      <c r="B8" s="243" t="s">
        <v>192</v>
      </c>
      <c r="C8" s="244"/>
      <c r="D8" s="244"/>
      <c r="E8" s="244"/>
      <c r="F8" s="245"/>
      <c r="G8" s="10">
        <v>125</v>
      </c>
      <c r="H8" s="5"/>
      <c r="I8" s="6">
        <v>144033216.65000001</v>
      </c>
      <c r="J8" s="117">
        <f t="shared" ref="J8:J71" si="0">H8+I8</f>
        <v>144033216.65000001</v>
      </c>
      <c r="K8" s="5"/>
      <c r="L8" s="6">
        <v>143053178.38999999</v>
      </c>
      <c r="M8" s="117">
        <f t="shared" ref="M8:M71" si="1">K8+L8</f>
        <v>143053178.38999999</v>
      </c>
    </row>
    <row r="9" spans="2:13">
      <c r="B9" s="243" t="s">
        <v>193</v>
      </c>
      <c r="C9" s="244"/>
      <c r="D9" s="244"/>
      <c r="E9" s="244"/>
      <c r="F9" s="245"/>
      <c r="G9" s="10">
        <v>126</v>
      </c>
      <c r="H9" s="5"/>
      <c r="I9" s="6">
        <v>34584.480000000003</v>
      </c>
      <c r="J9" s="117">
        <f t="shared" si="0"/>
        <v>34584.480000000003</v>
      </c>
      <c r="K9" s="5"/>
      <c r="L9" s="6">
        <v>21924.52</v>
      </c>
      <c r="M9" s="117">
        <f t="shared" si="1"/>
        <v>21924.52</v>
      </c>
    </row>
    <row r="10" spans="2:13" ht="25.5" customHeight="1">
      <c r="B10" s="243" t="s">
        <v>194</v>
      </c>
      <c r="C10" s="244"/>
      <c r="D10" s="244"/>
      <c r="E10" s="244"/>
      <c r="F10" s="245"/>
      <c r="G10" s="10">
        <v>127</v>
      </c>
      <c r="H10" s="5"/>
      <c r="I10" s="6">
        <v>-2238964.02</v>
      </c>
      <c r="J10" s="117">
        <f t="shared" si="0"/>
        <v>-2238964.02</v>
      </c>
      <c r="K10" s="5"/>
      <c r="L10" s="6">
        <v>-1598906.98</v>
      </c>
      <c r="M10" s="117">
        <f t="shared" si="1"/>
        <v>-1598906.98</v>
      </c>
    </row>
    <row r="11" spans="2:13">
      <c r="B11" s="243" t="s">
        <v>195</v>
      </c>
      <c r="C11" s="244"/>
      <c r="D11" s="244"/>
      <c r="E11" s="244"/>
      <c r="F11" s="245"/>
      <c r="G11" s="10">
        <v>128</v>
      </c>
      <c r="H11" s="5"/>
      <c r="I11" s="6">
        <v>-3058982.74</v>
      </c>
      <c r="J11" s="117">
        <f t="shared" si="0"/>
        <v>-3058982.74</v>
      </c>
      <c r="K11" s="5"/>
      <c r="L11" s="6">
        <v>-4068072.84</v>
      </c>
      <c r="M11" s="117">
        <f t="shared" si="1"/>
        <v>-4068072.84</v>
      </c>
    </row>
    <row r="12" spans="2:13">
      <c r="B12" s="243" t="s">
        <v>196</v>
      </c>
      <c r="C12" s="244"/>
      <c r="D12" s="244"/>
      <c r="E12" s="244"/>
      <c r="F12" s="245"/>
      <c r="G12" s="10">
        <v>129</v>
      </c>
      <c r="H12" s="5"/>
      <c r="I12" s="6">
        <v>-70512.639999999999</v>
      </c>
      <c r="J12" s="117">
        <f t="shared" si="0"/>
        <v>-70512.639999999999</v>
      </c>
      <c r="K12" s="5"/>
      <c r="L12" s="6">
        <v>-100586.47</v>
      </c>
      <c r="M12" s="117">
        <f t="shared" si="1"/>
        <v>-100586.47</v>
      </c>
    </row>
    <row r="13" spans="2:13">
      <c r="B13" s="243" t="s">
        <v>197</v>
      </c>
      <c r="C13" s="244"/>
      <c r="D13" s="244"/>
      <c r="E13" s="244"/>
      <c r="F13" s="245"/>
      <c r="G13" s="10">
        <v>130</v>
      </c>
      <c r="H13" s="5"/>
      <c r="I13" s="6">
        <v>12939456.27</v>
      </c>
      <c r="J13" s="117">
        <f t="shared" si="0"/>
        <v>12939456.27</v>
      </c>
      <c r="K13" s="5"/>
      <c r="L13" s="6">
        <v>10132252.109999999</v>
      </c>
      <c r="M13" s="117">
        <f t="shared" si="1"/>
        <v>10132252.109999999</v>
      </c>
    </row>
    <row r="14" spans="2:13">
      <c r="B14" s="243" t="s">
        <v>198</v>
      </c>
      <c r="C14" s="244"/>
      <c r="D14" s="244"/>
      <c r="E14" s="244"/>
      <c r="F14" s="245"/>
      <c r="G14" s="10">
        <v>131</v>
      </c>
      <c r="H14" s="5"/>
      <c r="I14" s="6">
        <v>-320220.96999999997</v>
      </c>
      <c r="J14" s="117">
        <f t="shared" si="0"/>
        <v>-320220.96999999997</v>
      </c>
      <c r="K14" s="5"/>
      <c r="L14" s="6">
        <v>397202.14</v>
      </c>
      <c r="M14" s="117">
        <f t="shared" si="1"/>
        <v>397202.14</v>
      </c>
    </row>
    <row r="15" spans="2:13">
      <c r="B15" s="243" t="s">
        <v>236</v>
      </c>
      <c r="C15" s="244"/>
      <c r="D15" s="244"/>
      <c r="E15" s="244"/>
      <c r="F15" s="245"/>
      <c r="G15" s="10">
        <v>132</v>
      </c>
      <c r="H15" s="5"/>
      <c r="I15" s="6">
        <v>56870.05</v>
      </c>
      <c r="J15" s="117">
        <f t="shared" si="0"/>
        <v>56870.05</v>
      </c>
      <c r="K15" s="5"/>
      <c r="L15" s="6">
        <v>55012.01</v>
      </c>
      <c r="M15" s="117">
        <f t="shared" si="1"/>
        <v>55012.01</v>
      </c>
    </row>
    <row r="16" spans="2:13" ht="24.75" customHeight="1">
      <c r="B16" s="246" t="s">
        <v>99</v>
      </c>
      <c r="C16" s="244"/>
      <c r="D16" s="244"/>
      <c r="E16" s="244"/>
      <c r="F16" s="245"/>
      <c r="G16" s="10">
        <v>133</v>
      </c>
      <c r="H16" s="118">
        <f>H17+H18+H22+H23+H24+H28+H29</f>
        <v>0</v>
      </c>
      <c r="I16" s="119">
        <f>I17+I18+I22+I23+I24+I28+I29</f>
        <v>10354242.710000001</v>
      </c>
      <c r="J16" s="117">
        <f t="shared" si="0"/>
        <v>10354242.710000001</v>
      </c>
      <c r="K16" s="118">
        <f>K17+K18+K22+K23+K24+K28+K29</f>
        <v>0</v>
      </c>
      <c r="L16" s="119">
        <f>L17+L18+L22+L23+L24+L28+L29</f>
        <v>8648162.2799999993</v>
      </c>
      <c r="M16" s="117">
        <f t="shared" si="1"/>
        <v>8648162.2799999993</v>
      </c>
    </row>
    <row r="17" spans="2:13" ht="23.25" customHeight="1">
      <c r="B17" s="243" t="s">
        <v>213</v>
      </c>
      <c r="C17" s="244"/>
      <c r="D17" s="244"/>
      <c r="E17" s="244"/>
      <c r="F17" s="245"/>
      <c r="G17" s="10">
        <v>134</v>
      </c>
      <c r="H17" s="5"/>
      <c r="I17" s="6"/>
      <c r="J17" s="117">
        <f t="shared" si="0"/>
        <v>0</v>
      </c>
      <c r="K17" s="5"/>
      <c r="L17" s="6"/>
      <c r="M17" s="117">
        <f t="shared" si="1"/>
        <v>0</v>
      </c>
    </row>
    <row r="18" spans="2:13" ht="26.25" customHeight="1">
      <c r="B18" s="243" t="s">
        <v>401</v>
      </c>
      <c r="C18" s="244"/>
      <c r="D18" s="244"/>
      <c r="E18" s="244"/>
      <c r="F18" s="245"/>
      <c r="G18" s="10">
        <v>135</v>
      </c>
      <c r="H18" s="118">
        <f>SUM(H19:H21)</f>
        <v>0</v>
      </c>
      <c r="I18" s="119">
        <f>SUM(I19:I21)</f>
        <v>2387145.64</v>
      </c>
      <c r="J18" s="117">
        <f t="shared" si="0"/>
        <v>2387145.64</v>
      </c>
      <c r="K18" s="118">
        <f>SUM(K19:K21)</f>
        <v>0</v>
      </c>
      <c r="L18" s="119">
        <f>SUM(L19:L21)</f>
        <v>2370083.9500000002</v>
      </c>
      <c r="M18" s="117">
        <f t="shared" si="1"/>
        <v>2370083.9500000002</v>
      </c>
    </row>
    <row r="19" spans="2:13">
      <c r="B19" s="243" t="s">
        <v>237</v>
      </c>
      <c r="C19" s="244"/>
      <c r="D19" s="244"/>
      <c r="E19" s="244"/>
      <c r="F19" s="245"/>
      <c r="G19" s="10">
        <v>136</v>
      </c>
      <c r="H19" s="5"/>
      <c r="I19" s="6">
        <v>2387145.64</v>
      </c>
      <c r="J19" s="117">
        <f t="shared" si="0"/>
        <v>2387145.64</v>
      </c>
      <c r="K19" s="5"/>
      <c r="L19" s="6">
        <v>2370083.9500000002</v>
      </c>
      <c r="M19" s="117">
        <f t="shared" si="1"/>
        <v>2370083.9500000002</v>
      </c>
    </row>
    <row r="20" spans="2:13" ht="24" customHeight="1">
      <c r="B20" s="243" t="s">
        <v>54</v>
      </c>
      <c r="C20" s="244"/>
      <c r="D20" s="244"/>
      <c r="E20" s="244"/>
      <c r="F20" s="245"/>
      <c r="G20" s="10">
        <v>137</v>
      </c>
      <c r="H20" s="5"/>
      <c r="I20" s="6"/>
      <c r="J20" s="117">
        <f t="shared" si="0"/>
        <v>0</v>
      </c>
      <c r="K20" s="5"/>
      <c r="L20" s="6"/>
      <c r="M20" s="117">
        <f t="shared" si="1"/>
        <v>0</v>
      </c>
    </row>
    <row r="21" spans="2:13">
      <c r="B21" s="243" t="s">
        <v>238</v>
      </c>
      <c r="C21" s="244"/>
      <c r="D21" s="244"/>
      <c r="E21" s="244"/>
      <c r="F21" s="245"/>
      <c r="G21" s="10">
        <v>138</v>
      </c>
      <c r="H21" s="5"/>
      <c r="I21" s="6"/>
      <c r="J21" s="117">
        <f t="shared" si="0"/>
        <v>0</v>
      </c>
      <c r="K21" s="5"/>
      <c r="L21" s="6"/>
      <c r="M21" s="117">
        <f t="shared" si="1"/>
        <v>0</v>
      </c>
    </row>
    <row r="22" spans="2:13">
      <c r="B22" s="243" t="s">
        <v>239</v>
      </c>
      <c r="C22" s="244"/>
      <c r="D22" s="244"/>
      <c r="E22" s="244"/>
      <c r="F22" s="245"/>
      <c r="G22" s="10">
        <v>139</v>
      </c>
      <c r="H22" s="5"/>
      <c r="I22" s="6">
        <v>7965675.8399999999</v>
      </c>
      <c r="J22" s="117">
        <f t="shared" si="0"/>
        <v>7965675.8399999999</v>
      </c>
      <c r="K22" s="5"/>
      <c r="L22" s="6">
        <v>6127404</v>
      </c>
      <c r="M22" s="117">
        <f t="shared" si="1"/>
        <v>6127404</v>
      </c>
    </row>
    <row r="23" spans="2:13" ht="23.25" customHeight="1">
      <c r="B23" s="243" t="s">
        <v>267</v>
      </c>
      <c r="C23" s="244"/>
      <c r="D23" s="244"/>
      <c r="E23" s="244"/>
      <c r="F23" s="245"/>
      <c r="G23" s="10">
        <v>140</v>
      </c>
      <c r="H23" s="5"/>
      <c r="I23" s="6"/>
      <c r="J23" s="117">
        <f t="shared" si="0"/>
        <v>0</v>
      </c>
      <c r="K23" s="5"/>
      <c r="L23" s="6"/>
      <c r="M23" s="117">
        <f t="shared" si="1"/>
        <v>0</v>
      </c>
    </row>
    <row r="24" spans="2:13" ht="24" customHeight="1">
      <c r="B24" s="243" t="s">
        <v>420</v>
      </c>
      <c r="C24" s="244"/>
      <c r="D24" s="244"/>
      <c r="E24" s="244"/>
      <c r="F24" s="245"/>
      <c r="G24" s="10">
        <v>141</v>
      </c>
      <c r="H24" s="118">
        <f>SUM(H25:H27)</f>
        <v>0</v>
      </c>
      <c r="I24" s="119">
        <f>SUM(I25:I27)</f>
        <v>0</v>
      </c>
      <c r="J24" s="117">
        <f t="shared" si="0"/>
        <v>0</v>
      </c>
      <c r="K24" s="118">
        <f>SUM(K25:K27)</f>
        <v>0</v>
      </c>
      <c r="L24" s="119">
        <f>SUM(L25:L27)</f>
        <v>10625</v>
      </c>
      <c r="M24" s="117">
        <f t="shared" si="1"/>
        <v>10625</v>
      </c>
    </row>
    <row r="25" spans="2:13">
      <c r="B25" s="243" t="s">
        <v>240</v>
      </c>
      <c r="C25" s="244"/>
      <c r="D25" s="244"/>
      <c r="E25" s="244"/>
      <c r="F25" s="245"/>
      <c r="G25" s="10">
        <v>142</v>
      </c>
      <c r="H25" s="5"/>
      <c r="I25" s="6"/>
      <c r="J25" s="117">
        <f t="shared" si="0"/>
        <v>0</v>
      </c>
      <c r="K25" s="5"/>
      <c r="L25" s="6"/>
      <c r="M25" s="117">
        <f t="shared" si="1"/>
        <v>0</v>
      </c>
    </row>
    <row r="26" spans="2:13">
      <c r="B26" s="243" t="s">
        <v>241</v>
      </c>
      <c r="C26" s="244"/>
      <c r="D26" s="244"/>
      <c r="E26" s="244"/>
      <c r="F26" s="245"/>
      <c r="G26" s="10">
        <v>143</v>
      </c>
      <c r="H26" s="5"/>
      <c r="I26" s="6"/>
      <c r="J26" s="117">
        <f t="shared" si="0"/>
        <v>0</v>
      </c>
      <c r="K26" s="5"/>
      <c r="L26" s="6">
        <v>10625</v>
      </c>
      <c r="M26" s="117">
        <f t="shared" si="1"/>
        <v>10625</v>
      </c>
    </row>
    <row r="27" spans="2:13">
      <c r="B27" s="243" t="s">
        <v>7</v>
      </c>
      <c r="C27" s="244"/>
      <c r="D27" s="244"/>
      <c r="E27" s="244"/>
      <c r="F27" s="245"/>
      <c r="G27" s="10">
        <v>144</v>
      </c>
      <c r="H27" s="5"/>
      <c r="I27" s="6"/>
      <c r="J27" s="117">
        <f t="shared" si="0"/>
        <v>0</v>
      </c>
      <c r="K27" s="5"/>
      <c r="L27" s="6"/>
      <c r="M27" s="117">
        <f t="shared" si="1"/>
        <v>0</v>
      </c>
    </row>
    <row r="28" spans="2:13">
      <c r="B28" s="243" t="s">
        <v>8</v>
      </c>
      <c r="C28" s="244"/>
      <c r="D28" s="244"/>
      <c r="E28" s="244"/>
      <c r="F28" s="245"/>
      <c r="G28" s="10">
        <v>145</v>
      </c>
      <c r="H28" s="5"/>
      <c r="I28" s="6">
        <v>1421.23</v>
      </c>
      <c r="J28" s="117">
        <f t="shared" si="0"/>
        <v>1421.23</v>
      </c>
      <c r="K28" s="5"/>
      <c r="L28" s="6">
        <v>140049.32999999999</v>
      </c>
      <c r="M28" s="117">
        <f t="shared" si="1"/>
        <v>140049.32999999999</v>
      </c>
    </row>
    <row r="29" spans="2:13">
      <c r="B29" s="243" t="s">
        <v>9</v>
      </c>
      <c r="C29" s="244"/>
      <c r="D29" s="244"/>
      <c r="E29" s="244"/>
      <c r="F29" s="245"/>
      <c r="G29" s="10">
        <v>146</v>
      </c>
      <c r="H29" s="5"/>
      <c r="I29" s="6"/>
      <c r="J29" s="117">
        <f t="shared" si="0"/>
        <v>0</v>
      </c>
      <c r="K29" s="5"/>
      <c r="L29" s="6"/>
      <c r="M29" s="117">
        <f t="shared" si="1"/>
        <v>0</v>
      </c>
    </row>
    <row r="30" spans="2:13">
      <c r="B30" s="246" t="s">
        <v>10</v>
      </c>
      <c r="C30" s="244"/>
      <c r="D30" s="244"/>
      <c r="E30" s="244"/>
      <c r="F30" s="245"/>
      <c r="G30" s="10">
        <v>147</v>
      </c>
      <c r="H30" s="5"/>
      <c r="I30" s="6">
        <v>392695.83</v>
      </c>
      <c r="J30" s="117">
        <f t="shared" si="0"/>
        <v>392695.83</v>
      </c>
      <c r="K30" s="5"/>
      <c r="L30" s="6">
        <v>443405.12</v>
      </c>
      <c r="M30" s="117">
        <f t="shared" si="1"/>
        <v>443405.12</v>
      </c>
    </row>
    <row r="31" spans="2:13" ht="21.75" customHeight="1">
      <c r="B31" s="246" t="s">
        <v>11</v>
      </c>
      <c r="C31" s="244"/>
      <c r="D31" s="244"/>
      <c r="E31" s="244"/>
      <c r="F31" s="245"/>
      <c r="G31" s="10">
        <v>148</v>
      </c>
      <c r="H31" s="5"/>
      <c r="I31" s="6">
        <v>2680542.1800000002</v>
      </c>
      <c r="J31" s="117">
        <f t="shared" si="0"/>
        <v>2680542.1800000002</v>
      </c>
      <c r="K31" s="5"/>
      <c r="L31" s="6">
        <v>292148.15000000002</v>
      </c>
      <c r="M31" s="117">
        <f t="shared" si="1"/>
        <v>292148.15000000002</v>
      </c>
    </row>
    <row r="32" spans="2:13">
      <c r="B32" s="246" t="s">
        <v>12</v>
      </c>
      <c r="C32" s="244"/>
      <c r="D32" s="244"/>
      <c r="E32" s="244"/>
      <c r="F32" s="245"/>
      <c r="G32" s="10">
        <v>149</v>
      </c>
      <c r="H32" s="5"/>
      <c r="I32" s="6">
        <v>1369245.47</v>
      </c>
      <c r="J32" s="117">
        <f t="shared" si="0"/>
        <v>1369245.47</v>
      </c>
      <c r="K32" s="5"/>
      <c r="L32" s="6">
        <v>599209.49</v>
      </c>
      <c r="M32" s="117">
        <f t="shared" si="1"/>
        <v>599209.49</v>
      </c>
    </row>
    <row r="33" spans="2:13">
      <c r="B33" s="246" t="s">
        <v>100</v>
      </c>
      <c r="C33" s="244"/>
      <c r="D33" s="244"/>
      <c r="E33" s="244"/>
      <c r="F33" s="245"/>
      <c r="G33" s="10">
        <v>150</v>
      </c>
      <c r="H33" s="118">
        <f>H34+H38</f>
        <v>0</v>
      </c>
      <c r="I33" s="119">
        <f>I34+I38</f>
        <v>-76772313.349999994</v>
      </c>
      <c r="J33" s="117">
        <f t="shared" si="0"/>
        <v>-76772313.349999994</v>
      </c>
      <c r="K33" s="118">
        <f>K34+K38</f>
        <v>0</v>
      </c>
      <c r="L33" s="119">
        <f>L34+L38</f>
        <v>-42625236.383000001</v>
      </c>
      <c r="M33" s="117">
        <f t="shared" si="1"/>
        <v>-42625236.383000001</v>
      </c>
    </row>
    <row r="34" spans="2:13">
      <c r="B34" s="243" t="s">
        <v>101</v>
      </c>
      <c r="C34" s="244"/>
      <c r="D34" s="244"/>
      <c r="E34" s="244"/>
      <c r="F34" s="245"/>
      <c r="G34" s="10">
        <v>151</v>
      </c>
      <c r="H34" s="118">
        <f>SUM(H35:H37)</f>
        <v>0</v>
      </c>
      <c r="I34" s="119">
        <f>SUM(I35:I37)</f>
        <v>-64134703.369999997</v>
      </c>
      <c r="J34" s="117">
        <f t="shared" si="0"/>
        <v>-64134703.369999997</v>
      </c>
      <c r="K34" s="118">
        <f>SUM(K35:K37)</f>
        <v>0</v>
      </c>
      <c r="L34" s="119">
        <f>SUM(L35:L37)</f>
        <v>-54044881.862999998</v>
      </c>
      <c r="M34" s="117">
        <f t="shared" si="1"/>
        <v>-54044881.862999998</v>
      </c>
    </row>
    <row r="35" spans="2:13">
      <c r="B35" s="243" t="s">
        <v>13</v>
      </c>
      <c r="C35" s="244"/>
      <c r="D35" s="244"/>
      <c r="E35" s="244"/>
      <c r="F35" s="245"/>
      <c r="G35" s="10">
        <v>152</v>
      </c>
      <c r="H35" s="5"/>
      <c r="I35" s="6">
        <v>-64752760.75</v>
      </c>
      <c r="J35" s="117">
        <f t="shared" si="0"/>
        <v>-64752760.75</v>
      </c>
      <c r="K35" s="5"/>
      <c r="L35" s="6">
        <v>-54186847.353</v>
      </c>
      <c r="M35" s="117">
        <f t="shared" si="1"/>
        <v>-54186847.353</v>
      </c>
    </row>
    <row r="36" spans="2:13">
      <c r="B36" s="243" t="s">
        <v>14</v>
      </c>
      <c r="C36" s="244"/>
      <c r="D36" s="244"/>
      <c r="E36" s="244"/>
      <c r="F36" s="245"/>
      <c r="G36" s="10">
        <v>153</v>
      </c>
      <c r="H36" s="5"/>
      <c r="I36" s="6">
        <v>0</v>
      </c>
      <c r="J36" s="117">
        <f t="shared" si="0"/>
        <v>0</v>
      </c>
      <c r="K36" s="5"/>
      <c r="L36" s="6"/>
      <c r="M36" s="117">
        <f t="shared" si="1"/>
        <v>0</v>
      </c>
    </row>
    <row r="37" spans="2:13">
      <c r="B37" s="243" t="s">
        <v>15</v>
      </c>
      <c r="C37" s="244"/>
      <c r="D37" s="244"/>
      <c r="E37" s="244"/>
      <c r="F37" s="245"/>
      <c r="G37" s="10">
        <v>154</v>
      </c>
      <c r="H37" s="5"/>
      <c r="I37" s="6">
        <v>618057.38</v>
      </c>
      <c r="J37" s="117">
        <f t="shared" si="0"/>
        <v>618057.38</v>
      </c>
      <c r="K37" s="5"/>
      <c r="L37" s="6">
        <v>141965.49</v>
      </c>
      <c r="M37" s="117">
        <f t="shared" si="1"/>
        <v>141965.49</v>
      </c>
    </row>
    <row r="38" spans="2:13">
      <c r="B38" s="243" t="s">
        <v>102</v>
      </c>
      <c r="C38" s="244"/>
      <c r="D38" s="244"/>
      <c r="E38" s="244"/>
      <c r="F38" s="245"/>
      <c r="G38" s="10">
        <v>155</v>
      </c>
      <c r="H38" s="118">
        <f>SUM(H39:H41)</f>
        <v>0</v>
      </c>
      <c r="I38" s="119">
        <f>SUM(I39:I41)</f>
        <v>-12637609.98</v>
      </c>
      <c r="J38" s="117">
        <f t="shared" si="0"/>
        <v>-12637609.98</v>
      </c>
      <c r="K38" s="118">
        <f>SUM(K39:K41)</f>
        <v>0</v>
      </c>
      <c r="L38" s="119">
        <f>SUM(L39:L41)</f>
        <v>11419645.479999999</v>
      </c>
      <c r="M38" s="117">
        <f t="shared" si="1"/>
        <v>11419645.479999999</v>
      </c>
    </row>
    <row r="39" spans="2:13">
      <c r="B39" s="243" t="s">
        <v>16</v>
      </c>
      <c r="C39" s="244"/>
      <c r="D39" s="244"/>
      <c r="E39" s="244"/>
      <c r="F39" s="245"/>
      <c r="G39" s="10">
        <v>156</v>
      </c>
      <c r="H39" s="5"/>
      <c r="I39" s="6">
        <v>-12898437.390000001</v>
      </c>
      <c r="J39" s="117">
        <f t="shared" si="0"/>
        <v>-12898437.390000001</v>
      </c>
      <c r="K39" s="5"/>
      <c r="L39" s="6">
        <v>12121170.109999999</v>
      </c>
      <c r="M39" s="117">
        <f t="shared" si="1"/>
        <v>12121170.109999999</v>
      </c>
    </row>
    <row r="40" spans="2:13">
      <c r="B40" s="243" t="s">
        <v>17</v>
      </c>
      <c r="C40" s="244"/>
      <c r="D40" s="244"/>
      <c r="E40" s="244"/>
      <c r="F40" s="245"/>
      <c r="G40" s="10">
        <v>157</v>
      </c>
      <c r="H40" s="5"/>
      <c r="I40" s="6"/>
      <c r="J40" s="117">
        <f t="shared" si="0"/>
        <v>0</v>
      </c>
      <c r="K40" s="5"/>
      <c r="L40" s="6"/>
      <c r="M40" s="117">
        <f t="shared" si="1"/>
        <v>0</v>
      </c>
    </row>
    <row r="41" spans="2:13">
      <c r="B41" s="243" t="s">
        <v>18</v>
      </c>
      <c r="C41" s="244"/>
      <c r="D41" s="244"/>
      <c r="E41" s="244"/>
      <c r="F41" s="245"/>
      <c r="G41" s="10">
        <v>158</v>
      </c>
      <c r="H41" s="5"/>
      <c r="I41" s="6">
        <v>260827.41</v>
      </c>
      <c r="J41" s="117">
        <f t="shared" si="0"/>
        <v>260827.41</v>
      </c>
      <c r="K41" s="5"/>
      <c r="L41" s="6">
        <v>-701524.63</v>
      </c>
      <c r="M41" s="117">
        <f t="shared" si="1"/>
        <v>-701524.63</v>
      </c>
    </row>
    <row r="42" spans="2:13" ht="22.5" customHeight="1">
      <c r="B42" s="246" t="s">
        <v>402</v>
      </c>
      <c r="C42" s="244"/>
      <c r="D42" s="244"/>
      <c r="E42" s="244"/>
      <c r="F42" s="245"/>
      <c r="G42" s="10">
        <v>159</v>
      </c>
      <c r="H42" s="118">
        <f>H43+H46</f>
        <v>0</v>
      </c>
      <c r="I42" s="119">
        <f>I43+I46</f>
        <v>0</v>
      </c>
      <c r="J42" s="117">
        <f t="shared" si="0"/>
        <v>0</v>
      </c>
      <c r="K42" s="118">
        <f>K43+K46</f>
        <v>0</v>
      </c>
      <c r="L42" s="119">
        <f>L43+L46</f>
        <v>0</v>
      </c>
      <c r="M42" s="117">
        <f t="shared" si="1"/>
        <v>0</v>
      </c>
    </row>
    <row r="43" spans="2:13" ht="14.25" customHeight="1">
      <c r="B43" s="243" t="s">
        <v>103</v>
      </c>
      <c r="C43" s="244"/>
      <c r="D43" s="244"/>
      <c r="E43" s="244"/>
      <c r="F43" s="245"/>
      <c r="G43" s="10">
        <v>160</v>
      </c>
      <c r="H43" s="118">
        <f>SUM(H44:H45)</f>
        <v>0</v>
      </c>
      <c r="I43" s="119">
        <f>SUM(I44:I45)</f>
        <v>0</v>
      </c>
      <c r="J43" s="117">
        <f t="shared" si="0"/>
        <v>0</v>
      </c>
      <c r="K43" s="118">
        <f>SUM(K44:K45)</f>
        <v>0</v>
      </c>
      <c r="L43" s="119">
        <f>SUM(L44:L45)</f>
        <v>0</v>
      </c>
      <c r="M43" s="117">
        <f t="shared" si="1"/>
        <v>0</v>
      </c>
    </row>
    <row r="44" spans="2:13">
      <c r="B44" s="243" t="s">
        <v>19</v>
      </c>
      <c r="C44" s="244"/>
      <c r="D44" s="244"/>
      <c r="E44" s="244"/>
      <c r="F44" s="245"/>
      <c r="G44" s="10">
        <v>161</v>
      </c>
      <c r="H44" s="5"/>
      <c r="I44" s="6"/>
      <c r="J44" s="117">
        <f t="shared" si="0"/>
        <v>0</v>
      </c>
      <c r="K44" s="5"/>
      <c r="L44" s="6"/>
      <c r="M44" s="117">
        <f t="shared" si="1"/>
        <v>0</v>
      </c>
    </row>
    <row r="45" spans="2:13">
      <c r="B45" s="243" t="s">
        <v>20</v>
      </c>
      <c r="C45" s="244"/>
      <c r="D45" s="244"/>
      <c r="E45" s="244"/>
      <c r="F45" s="245"/>
      <c r="G45" s="10">
        <v>162</v>
      </c>
      <c r="H45" s="5"/>
      <c r="I45" s="6"/>
      <c r="J45" s="117">
        <f t="shared" si="0"/>
        <v>0</v>
      </c>
      <c r="K45" s="5"/>
      <c r="L45" s="6"/>
      <c r="M45" s="117">
        <f t="shared" si="1"/>
        <v>0</v>
      </c>
    </row>
    <row r="46" spans="2:13" ht="21.75" customHeight="1">
      <c r="B46" s="243" t="s">
        <v>104</v>
      </c>
      <c r="C46" s="244"/>
      <c r="D46" s="244"/>
      <c r="E46" s="244"/>
      <c r="F46" s="245"/>
      <c r="G46" s="10">
        <v>163</v>
      </c>
      <c r="H46" s="118">
        <f>SUM(H47:H49)</f>
        <v>0</v>
      </c>
      <c r="I46" s="119">
        <f>SUM(I47:I49)</f>
        <v>0</v>
      </c>
      <c r="J46" s="117">
        <f t="shared" si="0"/>
        <v>0</v>
      </c>
      <c r="K46" s="118">
        <f>SUM(K47:K49)</f>
        <v>0</v>
      </c>
      <c r="L46" s="119">
        <f>SUM(L47:L49)</f>
        <v>0</v>
      </c>
      <c r="M46" s="117">
        <f t="shared" si="1"/>
        <v>0</v>
      </c>
    </row>
    <row r="47" spans="2:13">
      <c r="B47" s="243" t="s">
        <v>21</v>
      </c>
      <c r="C47" s="244"/>
      <c r="D47" s="244"/>
      <c r="E47" s="244"/>
      <c r="F47" s="245"/>
      <c r="G47" s="10">
        <v>164</v>
      </c>
      <c r="H47" s="5"/>
      <c r="I47" s="6"/>
      <c r="J47" s="117">
        <f t="shared" si="0"/>
        <v>0</v>
      </c>
      <c r="K47" s="5"/>
      <c r="L47" s="6"/>
      <c r="M47" s="117">
        <f t="shared" si="1"/>
        <v>0</v>
      </c>
    </row>
    <row r="48" spans="2:13">
      <c r="B48" s="243" t="s">
        <v>22</v>
      </c>
      <c r="C48" s="244"/>
      <c r="D48" s="244"/>
      <c r="E48" s="244"/>
      <c r="F48" s="245"/>
      <c r="G48" s="10">
        <v>165</v>
      </c>
      <c r="H48" s="5"/>
      <c r="I48" s="6"/>
      <c r="J48" s="117">
        <f t="shared" si="0"/>
        <v>0</v>
      </c>
      <c r="K48" s="5"/>
      <c r="L48" s="6"/>
      <c r="M48" s="117">
        <f t="shared" si="1"/>
        <v>0</v>
      </c>
    </row>
    <row r="49" spans="2:13">
      <c r="B49" s="243" t="s">
        <v>23</v>
      </c>
      <c r="C49" s="244"/>
      <c r="D49" s="244"/>
      <c r="E49" s="244"/>
      <c r="F49" s="245"/>
      <c r="G49" s="10">
        <v>166</v>
      </c>
      <c r="H49" s="5"/>
      <c r="I49" s="6"/>
      <c r="J49" s="117">
        <f t="shared" si="0"/>
        <v>0</v>
      </c>
      <c r="K49" s="5"/>
      <c r="L49" s="6"/>
      <c r="M49" s="117">
        <f t="shared" si="1"/>
        <v>0</v>
      </c>
    </row>
    <row r="50" spans="2:13" ht="45" customHeight="1">
      <c r="B50" s="246" t="s">
        <v>403</v>
      </c>
      <c r="C50" s="244"/>
      <c r="D50" s="244"/>
      <c r="E50" s="244"/>
      <c r="F50" s="245"/>
      <c r="G50" s="10">
        <v>167</v>
      </c>
      <c r="H50" s="118">
        <f>SUM(H51:H53)</f>
        <v>0</v>
      </c>
      <c r="I50" s="119">
        <f>SUM(I51:I53)</f>
        <v>0</v>
      </c>
      <c r="J50" s="117">
        <f t="shared" si="0"/>
        <v>0</v>
      </c>
      <c r="K50" s="118">
        <f>SUM(K51:K53)</f>
        <v>0</v>
      </c>
      <c r="L50" s="119">
        <f>SUM(L51:L53)</f>
        <v>0</v>
      </c>
      <c r="M50" s="117">
        <f t="shared" si="1"/>
        <v>0</v>
      </c>
    </row>
    <row r="51" spans="2:13">
      <c r="B51" s="243" t="s">
        <v>24</v>
      </c>
      <c r="C51" s="244"/>
      <c r="D51" s="244"/>
      <c r="E51" s="244"/>
      <c r="F51" s="245"/>
      <c r="G51" s="10">
        <v>168</v>
      </c>
      <c r="H51" s="5"/>
      <c r="I51" s="6"/>
      <c r="J51" s="117">
        <f t="shared" si="0"/>
        <v>0</v>
      </c>
      <c r="K51" s="5"/>
      <c r="L51" s="6"/>
      <c r="M51" s="117">
        <f t="shared" si="1"/>
        <v>0</v>
      </c>
    </row>
    <row r="52" spans="2:13">
      <c r="B52" s="243" t="s">
        <v>25</v>
      </c>
      <c r="C52" s="244"/>
      <c r="D52" s="244"/>
      <c r="E52" s="244"/>
      <c r="F52" s="245"/>
      <c r="G52" s="10">
        <v>169</v>
      </c>
      <c r="H52" s="5"/>
      <c r="I52" s="6"/>
      <c r="J52" s="117">
        <f t="shared" si="0"/>
        <v>0</v>
      </c>
      <c r="K52" s="5"/>
      <c r="L52" s="6"/>
      <c r="M52" s="117">
        <f t="shared" si="1"/>
        <v>0</v>
      </c>
    </row>
    <row r="53" spans="2:13">
      <c r="B53" s="243" t="s">
        <v>26</v>
      </c>
      <c r="C53" s="244"/>
      <c r="D53" s="244"/>
      <c r="E53" s="244"/>
      <c r="F53" s="245"/>
      <c r="G53" s="10">
        <v>170</v>
      </c>
      <c r="H53" s="5"/>
      <c r="I53" s="6"/>
      <c r="J53" s="117">
        <f t="shared" si="0"/>
        <v>0</v>
      </c>
      <c r="K53" s="5"/>
      <c r="L53" s="6"/>
      <c r="M53" s="117">
        <f t="shared" si="1"/>
        <v>0</v>
      </c>
    </row>
    <row r="54" spans="2:13" ht="22.5" customHeight="1">
      <c r="B54" s="246" t="s">
        <v>404</v>
      </c>
      <c r="C54" s="244"/>
      <c r="D54" s="244"/>
      <c r="E54" s="244"/>
      <c r="F54" s="245"/>
      <c r="G54" s="10">
        <v>171</v>
      </c>
      <c r="H54" s="118">
        <f>SUM(H55:H56)</f>
        <v>0</v>
      </c>
      <c r="I54" s="119">
        <f>SUM(I55:I56)</f>
        <v>0</v>
      </c>
      <c r="J54" s="117">
        <f t="shared" si="0"/>
        <v>0</v>
      </c>
      <c r="K54" s="118">
        <f>SUM(K55:K56)</f>
        <v>0</v>
      </c>
      <c r="L54" s="119">
        <f>SUM(L55:L56)</f>
        <v>389731.44</v>
      </c>
      <c r="M54" s="117">
        <f t="shared" si="1"/>
        <v>389731.44</v>
      </c>
    </row>
    <row r="55" spans="2:13">
      <c r="B55" s="243" t="s">
        <v>27</v>
      </c>
      <c r="C55" s="244"/>
      <c r="D55" s="244"/>
      <c r="E55" s="244"/>
      <c r="F55" s="245"/>
      <c r="G55" s="10">
        <v>172</v>
      </c>
      <c r="H55" s="5"/>
      <c r="I55" s="6"/>
      <c r="J55" s="117">
        <f t="shared" si="0"/>
        <v>0</v>
      </c>
      <c r="K55" s="5"/>
      <c r="L55" s="6">
        <v>389731.44</v>
      </c>
      <c r="M55" s="117">
        <f t="shared" si="1"/>
        <v>389731.44</v>
      </c>
    </row>
    <row r="56" spans="2:13">
      <c r="B56" s="243" t="s">
        <v>28</v>
      </c>
      <c r="C56" s="244"/>
      <c r="D56" s="244"/>
      <c r="E56" s="244"/>
      <c r="F56" s="245"/>
      <c r="G56" s="10">
        <v>173</v>
      </c>
      <c r="H56" s="5"/>
      <c r="I56" s="6"/>
      <c r="J56" s="117">
        <f t="shared" si="0"/>
        <v>0</v>
      </c>
      <c r="K56" s="5"/>
      <c r="L56" s="6"/>
      <c r="M56" s="117">
        <f t="shared" si="1"/>
        <v>0</v>
      </c>
    </row>
    <row r="57" spans="2:13" ht="21" customHeight="1">
      <c r="B57" s="246" t="s">
        <v>105</v>
      </c>
      <c r="C57" s="244"/>
      <c r="D57" s="244"/>
      <c r="E57" s="244"/>
      <c r="F57" s="245"/>
      <c r="G57" s="10">
        <v>174</v>
      </c>
      <c r="H57" s="118">
        <f>H58+H62</f>
        <v>0</v>
      </c>
      <c r="I57" s="119">
        <f>I58+I62</f>
        <v>-56168917.07</v>
      </c>
      <c r="J57" s="117">
        <f t="shared" si="0"/>
        <v>-56168917.07</v>
      </c>
      <c r="K57" s="118">
        <f>K58+K62</f>
        <v>0</v>
      </c>
      <c r="L57" s="119">
        <f>L58+L62</f>
        <v>-69885830.569999993</v>
      </c>
      <c r="M57" s="117">
        <f t="shared" si="1"/>
        <v>-69885830.569999993</v>
      </c>
    </row>
    <row r="58" spans="2:13">
      <c r="B58" s="243" t="s">
        <v>106</v>
      </c>
      <c r="C58" s="244"/>
      <c r="D58" s="244"/>
      <c r="E58" s="244"/>
      <c r="F58" s="245"/>
      <c r="G58" s="10">
        <v>175</v>
      </c>
      <c r="H58" s="118">
        <f>SUM(H59:H61)</f>
        <v>0</v>
      </c>
      <c r="I58" s="119">
        <f>SUM(I59:I61)</f>
        <v>-4069465.21</v>
      </c>
      <c r="J58" s="117">
        <f t="shared" si="0"/>
        <v>-4069465.21</v>
      </c>
      <c r="K58" s="118">
        <f>SUM(K59:K61)</f>
        <v>0</v>
      </c>
      <c r="L58" s="119">
        <f>SUM(L59:L61)</f>
        <v>-40014877.509999998</v>
      </c>
      <c r="M58" s="117">
        <f t="shared" si="1"/>
        <v>-40014877.509999998</v>
      </c>
    </row>
    <row r="59" spans="2:13">
      <c r="B59" s="243" t="s">
        <v>29</v>
      </c>
      <c r="C59" s="244"/>
      <c r="D59" s="244"/>
      <c r="E59" s="244"/>
      <c r="F59" s="245"/>
      <c r="G59" s="10">
        <v>176</v>
      </c>
      <c r="H59" s="5"/>
      <c r="I59" s="6">
        <v>-1790530.79</v>
      </c>
      <c r="J59" s="117">
        <f t="shared" si="0"/>
        <v>-1790530.79</v>
      </c>
      <c r="K59" s="5"/>
      <c r="L59" s="6">
        <v>-1968670.46</v>
      </c>
      <c r="M59" s="117">
        <f t="shared" si="1"/>
        <v>-1968670.46</v>
      </c>
    </row>
    <row r="60" spans="2:13">
      <c r="B60" s="243" t="s">
        <v>30</v>
      </c>
      <c r="C60" s="244"/>
      <c r="D60" s="244"/>
      <c r="E60" s="244"/>
      <c r="F60" s="245"/>
      <c r="G60" s="10">
        <v>177</v>
      </c>
      <c r="H60" s="5"/>
      <c r="I60" s="6">
        <v>-2278934.42</v>
      </c>
      <c r="J60" s="117">
        <f t="shared" si="0"/>
        <v>-2278934.42</v>
      </c>
      <c r="K60" s="5"/>
      <c r="L60" s="6">
        <v>-38046207.049999997</v>
      </c>
      <c r="M60" s="117">
        <f t="shared" si="1"/>
        <v>-38046207.049999997</v>
      </c>
    </row>
    <row r="61" spans="2:13">
      <c r="B61" s="243" t="s">
        <v>31</v>
      </c>
      <c r="C61" s="244"/>
      <c r="D61" s="244"/>
      <c r="E61" s="244"/>
      <c r="F61" s="245"/>
      <c r="G61" s="10">
        <v>178</v>
      </c>
      <c r="H61" s="5"/>
      <c r="I61" s="6"/>
      <c r="J61" s="117">
        <f t="shared" si="0"/>
        <v>0</v>
      </c>
      <c r="K61" s="5"/>
      <c r="L61" s="6"/>
      <c r="M61" s="117">
        <f t="shared" si="1"/>
        <v>0</v>
      </c>
    </row>
    <row r="62" spans="2:13" ht="14.25" customHeight="1">
      <c r="B62" s="243" t="s">
        <v>107</v>
      </c>
      <c r="C62" s="244"/>
      <c r="D62" s="244"/>
      <c r="E62" s="244"/>
      <c r="F62" s="245"/>
      <c r="G62" s="10">
        <v>179</v>
      </c>
      <c r="H62" s="118">
        <f>SUM(H63:H65)</f>
        <v>0</v>
      </c>
      <c r="I62" s="119">
        <f>SUM(I63:I65)</f>
        <v>-52099451.859999999</v>
      </c>
      <c r="J62" s="117">
        <f t="shared" si="0"/>
        <v>-52099451.859999999</v>
      </c>
      <c r="K62" s="118">
        <f>SUM(K63:K65)</f>
        <v>0</v>
      </c>
      <c r="L62" s="119">
        <f>SUM(L63:L65)</f>
        <v>-29870953.059999999</v>
      </c>
      <c r="M62" s="117">
        <f t="shared" si="1"/>
        <v>-29870953.059999999</v>
      </c>
    </row>
    <row r="63" spans="2:13">
      <c r="B63" s="243" t="s">
        <v>32</v>
      </c>
      <c r="C63" s="244"/>
      <c r="D63" s="244"/>
      <c r="E63" s="244"/>
      <c r="F63" s="245"/>
      <c r="G63" s="10">
        <v>180</v>
      </c>
      <c r="H63" s="5"/>
      <c r="I63" s="6">
        <v>-2548942.7000000002</v>
      </c>
      <c r="J63" s="117">
        <f t="shared" si="0"/>
        <v>-2548942.7000000002</v>
      </c>
      <c r="K63" s="5"/>
      <c r="L63" s="6">
        <v>-3053197.39</v>
      </c>
      <c r="M63" s="117">
        <f t="shared" si="1"/>
        <v>-3053197.39</v>
      </c>
    </row>
    <row r="64" spans="2:13">
      <c r="B64" s="243" t="s">
        <v>47</v>
      </c>
      <c r="C64" s="244"/>
      <c r="D64" s="244"/>
      <c r="E64" s="244"/>
      <c r="F64" s="245"/>
      <c r="G64" s="10">
        <v>181</v>
      </c>
      <c r="H64" s="5"/>
      <c r="I64" s="6">
        <v>-22490370.800000001</v>
      </c>
      <c r="J64" s="117">
        <f t="shared" si="0"/>
        <v>-22490370.800000001</v>
      </c>
      <c r="K64" s="5"/>
      <c r="L64" s="6">
        <v>-8073649.8600000003</v>
      </c>
      <c r="M64" s="117">
        <f t="shared" si="1"/>
        <v>-8073649.8600000003</v>
      </c>
    </row>
    <row r="65" spans="2:13">
      <c r="B65" s="243" t="s">
        <v>48</v>
      </c>
      <c r="C65" s="244"/>
      <c r="D65" s="244"/>
      <c r="E65" s="244"/>
      <c r="F65" s="245"/>
      <c r="G65" s="10">
        <v>182</v>
      </c>
      <c r="H65" s="5"/>
      <c r="I65" s="6">
        <v>-27060138.359999999</v>
      </c>
      <c r="J65" s="117">
        <f t="shared" si="0"/>
        <v>-27060138.359999999</v>
      </c>
      <c r="K65" s="5"/>
      <c r="L65" s="6">
        <v>-18744105.809999999</v>
      </c>
      <c r="M65" s="117">
        <f t="shared" si="1"/>
        <v>-18744105.809999999</v>
      </c>
    </row>
    <row r="66" spans="2:13">
      <c r="B66" s="246" t="s">
        <v>108</v>
      </c>
      <c r="C66" s="244"/>
      <c r="D66" s="244"/>
      <c r="E66" s="244"/>
      <c r="F66" s="245"/>
      <c r="G66" s="10">
        <v>183</v>
      </c>
      <c r="H66" s="118">
        <f>SUM(H67:H73)</f>
        <v>0</v>
      </c>
      <c r="I66" s="119">
        <f>SUM(I67:I73)</f>
        <v>-1553715.3699999999</v>
      </c>
      <c r="J66" s="117">
        <f t="shared" si="0"/>
        <v>-1553715.3699999999</v>
      </c>
      <c r="K66" s="118">
        <f>SUM(K67:K73)</f>
        <v>0</v>
      </c>
      <c r="L66" s="119">
        <f>SUM(L67:L73)</f>
        <v>-653267.05000000005</v>
      </c>
      <c r="M66" s="117">
        <f t="shared" si="1"/>
        <v>-653267.05000000005</v>
      </c>
    </row>
    <row r="67" spans="2:13" ht="21" customHeight="1">
      <c r="B67" s="243" t="s">
        <v>405</v>
      </c>
      <c r="C67" s="244"/>
      <c r="D67" s="244"/>
      <c r="E67" s="244"/>
      <c r="F67" s="245"/>
      <c r="G67" s="10">
        <v>184</v>
      </c>
      <c r="H67" s="5"/>
      <c r="I67" s="6">
        <v>-279000.03000000003</v>
      </c>
      <c r="J67" s="117">
        <f t="shared" si="0"/>
        <v>-279000.03000000003</v>
      </c>
      <c r="K67" s="5"/>
      <c r="L67" s="6">
        <v>-316715.07</v>
      </c>
      <c r="M67" s="117">
        <f t="shared" si="1"/>
        <v>-316715.07</v>
      </c>
    </row>
    <row r="68" spans="2:13">
      <c r="B68" s="243" t="s">
        <v>49</v>
      </c>
      <c r="C68" s="244"/>
      <c r="D68" s="244"/>
      <c r="E68" s="244"/>
      <c r="F68" s="245"/>
      <c r="G68" s="10">
        <v>185</v>
      </c>
      <c r="H68" s="5"/>
      <c r="I68" s="6">
        <v>-424466.22</v>
      </c>
      <c r="J68" s="117">
        <f t="shared" si="0"/>
        <v>-424466.22</v>
      </c>
      <c r="K68" s="5"/>
      <c r="L68" s="6">
        <v>-295413.82</v>
      </c>
      <c r="M68" s="117">
        <f t="shared" si="1"/>
        <v>-295413.82</v>
      </c>
    </row>
    <row r="69" spans="2:13">
      <c r="B69" s="243" t="s">
        <v>200</v>
      </c>
      <c r="C69" s="244"/>
      <c r="D69" s="244"/>
      <c r="E69" s="244"/>
      <c r="F69" s="245"/>
      <c r="G69" s="10">
        <v>186</v>
      </c>
      <c r="H69" s="5"/>
      <c r="I69" s="6"/>
      <c r="J69" s="117">
        <f t="shared" si="0"/>
        <v>0</v>
      </c>
      <c r="K69" s="5"/>
      <c r="L69" s="6">
        <v>-428.4</v>
      </c>
      <c r="M69" s="117">
        <f t="shared" si="1"/>
        <v>-428.4</v>
      </c>
    </row>
    <row r="70" spans="2:13" ht="15.75" customHeight="1">
      <c r="B70" s="243" t="s">
        <v>247</v>
      </c>
      <c r="C70" s="244"/>
      <c r="D70" s="244"/>
      <c r="E70" s="244"/>
      <c r="F70" s="245"/>
      <c r="G70" s="10">
        <v>187</v>
      </c>
      <c r="H70" s="5"/>
      <c r="I70" s="6">
        <v>-416513.18</v>
      </c>
      <c r="J70" s="117">
        <f t="shared" si="0"/>
        <v>-416513.18</v>
      </c>
      <c r="K70" s="5"/>
      <c r="L70" s="6"/>
      <c r="M70" s="117">
        <f t="shared" si="1"/>
        <v>0</v>
      </c>
    </row>
    <row r="71" spans="2:13" ht="21.75" customHeight="1">
      <c r="B71" s="243" t="s">
        <v>248</v>
      </c>
      <c r="C71" s="244"/>
      <c r="D71" s="244"/>
      <c r="E71" s="244"/>
      <c r="F71" s="245"/>
      <c r="G71" s="10">
        <v>188</v>
      </c>
      <c r="H71" s="5"/>
      <c r="I71" s="6"/>
      <c r="J71" s="117">
        <f t="shared" si="0"/>
        <v>0</v>
      </c>
      <c r="K71" s="5"/>
      <c r="L71" s="6"/>
      <c r="M71" s="117">
        <f t="shared" si="1"/>
        <v>0</v>
      </c>
    </row>
    <row r="72" spans="2:13">
      <c r="B72" s="243" t="s">
        <v>250</v>
      </c>
      <c r="C72" s="244"/>
      <c r="D72" s="244"/>
      <c r="E72" s="244"/>
      <c r="F72" s="245"/>
      <c r="G72" s="10">
        <v>189</v>
      </c>
      <c r="H72" s="5"/>
      <c r="I72" s="6">
        <v>-433735.94</v>
      </c>
      <c r="J72" s="117">
        <f t="shared" ref="J72:J99" si="2">H72+I72</f>
        <v>-433735.94</v>
      </c>
      <c r="K72" s="5"/>
      <c r="L72" s="6">
        <v>-38602.36</v>
      </c>
      <c r="M72" s="117">
        <f t="shared" ref="M72:M99" si="3">K72+L72</f>
        <v>-38602.36</v>
      </c>
    </row>
    <row r="73" spans="2:13">
      <c r="B73" s="243" t="s">
        <v>249</v>
      </c>
      <c r="C73" s="244"/>
      <c r="D73" s="244"/>
      <c r="E73" s="244"/>
      <c r="F73" s="245"/>
      <c r="G73" s="10">
        <v>190</v>
      </c>
      <c r="H73" s="5"/>
      <c r="I73" s="6"/>
      <c r="J73" s="117">
        <f t="shared" si="2"/>
        <v>0</v>
      </c>
      <c r="K73" s="5"/>
      <c r="L73" s="6">
        <v>-2107.4</v>
      </c>
      <c r="M73" s="117">
        <f t="shared" si="3"/>
        <v>-2107.4</v>
      </c>
    </row>
    <row r="74" spans="2:13" ht="24.75" customHeight="1">
      <c r="B74" s="246" t="s">
        <v>406</v>
      </c>
      <c r="C74" s="244"/>
      <c r="D74" s="244"/>
      <c r="E74" s="244"/>
      <c r="F74" s="245"/>
      <c r="G74" s="10">
        <v>191</v>
      </c>
      <c r="H74" s="118">
        <f>SUM(H75:H76)</f>
        <v>0</v>
      </c>
      <c r="I74" s="119">
        <f>SUM(I75:I76)</f>
        <v>-11460406.02</v>
      </c>
      <c r="J74" s="117">
        <f t="shared" si="2"/>
        <v>-11460406.02</v>
      </c>
      <c r="K74" s="118">
        <f>SUM(K75:K76)</f>
        <v>0</v>
      </c>
      <c r="L74" s="119">
        <f>SUM(L75:L76)</f>
        <v>-6804681.2600000007</v>
      </c>
      <c r="M74" s="117">
        <f t="shared" si="3"/>
        <v>-6804681.2600000007</v>
      </c>
    </row>
    <row r="75" spans="2:13">
      <c r="B75" s="243" t="s">
        <v>50</v>
      </c>
      <c r="C75" s="244"/>
      <c r="D75" s="244"/>
      <c r="E75" s="244"/>
      <c r="F75" s="245"/>
      <c r="G75" s="10">
        <v>192</v>
      </c>
      <c r="H75" s="5"/>
      <c r="I75" s="6">
        <v>-83268.94</v>
      </c>
      <c r="J75" s="117">
        <f t="shared" si="2"/>
        <v>-83268.94</v>
      </c>
      <c r="K75" s="5"/>
      <c r="L75" s="6">
        <v>-63760.480000000003</v>
      </c>
      <c r="M75" s="117">
        <f t="shared" si="3"/>
        <v>-63760.480000000003</v>
      </c>
    </row>
    <row r="76" spans="2:13">
      <c r="B76" s="243" t="s">
        <v>51</v>
      </c>
      <c r="C76" s="244"/>
      <c r="D76" s="244"/>
      <c r="E76" s="244"/>
      <c r="F76" s="245"/>
      <c r="G76" s="10">
        <v>193</v>
      </c>
      <c r="H76" s="5"/>
      <c r="I76" s="6">
        <v>-11377137.08</v>
      </c>
      <c r="J76" s="117">
        <f t="shared" si="2"/>
        <v>-11377137.08</v>
      </c>
      <c r="K76" s="5"/>
      <c r="L76" s="6">
        <v>-6740920.7800000003</v>
      </c>
      <c r="M76" s="117">
        <f t="shared" si="3"/>
        <v>-6740920.7800000003</v>
      </c>
    </row>
    <row r="77" spans="2:13">
      <c r="B77" s="246" t="s">
        <v>59</v>
      </c>
      <c r="C77" s="244"/>
      <c r="D77" s="244"/>
      <c r="E77" s="244"/>
      <c r="F77" s="245"/>
      <c r="G77" s="10">
        <v>194</v>
      </c>
      <c r="H77" s="5"/>
      <c r="I77" s="6"/>
      <c r="J77" s="117">
        <f t="shared" si="2"/>
        <v>0</v>
      </c>
      <c r="K77" s="5"/>
      <c r="L77" s="6"/>
      <c r="M77" s="117">
        <f t="shared" si="3"/>
        <v>0</v>
      </c>
    </row>
    <row r="78" spans="2:13" ht="36" customHeight="1">
      <c r="B78" s="246" t="s">
        <v>407</v>
      </c>
      <c r="C78" s="244"/>
      <c r="D78" s="244"/>
      <c r="E78" s="244"/>
      <c r="F78" s="245"/>
      <c r="G78" s="10">
        <v>195</v>
      </c>
      <c r="H78" s="118">
        <f>H7+H16+H30+H31+H32+H33+H42+H50+H54+H57+H66+H74+H77</f>
        <v>0</v>
      </c>
      <c r="I78" s="119">
        <f>I7+I16+I30+I31+I32+I33+I42+I50+I54+I57+I66+I74+I77</f>
        <v>20216821.460000046</v>
      </c>
      <c r="J78" s="117">
        <f t="shared" si="2"/>
        <v>20216821.460000046</v>
      </c>
      <c r="K78" s="118">
        <f>K7+K16+K30+K31+K32+K33+K42+K50+K54+K57+K66+K74+K77</f>
        <v>0</v>
      </c>
      <c r="L78" s="119">
        <f>L7+L16+L30+L31+L32+L33+L42+L50+L54+L57+L66+L74+L77</f>
        <v>38295644.097000025</v>
      </c>
      <c r="M78" s="117">
        <f t="shared" si="3"/>
        <v>38295644.097000025</v>
      </c>
    </row>
    <row r="79" spans="2:13">
      <c r="B79" s="246" t="s">
        <v>109</v>
      </c>
      <c r="C79" s="244"/>
      <c r="D79" s="244"/>
      <c r="E79" s="244"/>
      <c r="F79" s="245"/>
      <c r="G79" s="10">
        <v>196</v>
      </c>
      <c r="H79" s="118">
        <f>SUM(H80:H81)</f>
        <v>0</v>
      </c>
      <c r="I79" s="119">
        <f>SUM(I80:I81)</f>
        <v>-4649868.9400000004</v>
      </c>
      <c r="J79" s="117">
        <f t="shared" si="2"/>
        <v>-4649868.9400000004</v>
      </c>
      <c r="K79" s="118">
        <f>SUM(K80:K81)</f>
        <v>0</v>
      </c>
      <c r="L79" s="119">
        <f>SUM(L80:L81)</f>
        <v>-8807998.1400000006</v>
      </c>
      <c r="M79" s="117">
        <f t="shared" si="3"/>
        <v>-8807998.1400000006</v>
      </c>
    </row>
    <row r="80" spans="2:13">
      <c r="B80" s="243" t="s">
        <v>52</v>
      </c>
      <c r="C80" s="244"/>
      <c r="D80" s="244"/>
      <c r="E80" s="244"/>
      <c r="F80" s="245"/>
      <c r="G80" s="10">
        <v>197</v>
      </c>
      <c r="H80" s="5"/>
      <c r="I80" s="6">
        <v>-4649868.9400000004</v>
      </c>
      <c r="J80" s="117">
        <f t="shared" si="2"/>
        <v>-4649868.9400000004</v>
      </c>
      <c r="K80" s="5"/>
      <c r="L80" s="6">
        <v>-8807998.1400000006</v>
      </c>
      <c r="M80" s="117">
        <f t="shared" si="3"/>
        <v>-8807998.1400000006</v>
      </c>
    </row>
    <row r="81" spans="2:13">
      <c r="B81" s="243" t="s">
        <v>53</v>
      </c>
      <c r="C81" s="244"/>
      <c r="D81" s="244"/>
      <c r="E81" s="244"/>
      <c r="F81" s="245"/>
      <c r="G81" s="10">
        <v>198</v>
      </c>
      <c r="H81" s="5"/>
      <c r="I81" s="6"/>
      <c r="J81" s="117">
        <f t="shared" si="2"/>
        <v>0</v>
      </c>
      <c r="K81" s="5"/>
      <c r="L81" s="6"/>
      <c r="M81" s="117">
        <f t="shared" si="3"/>
        <v>0</v>
      </c>
    </row>
    <row r="82" spans="2:13" ht="21.75" customHeight="1">
      <c r="B82" s="246" t="s">
        <v>202</v>
      </c>
      <c r="C82" s="244"/>
      <c r="D82" s="244"/>
      <c r="E82" s="244"/>
      <c r="F82" s="245"/>
      <c r="G82" s="10">
        <v>199</v>
      </c>
      <c r="H82" s="118">
        <f>H78+H79</f>
        <v>0</v>
      </c>
      <c r="I82" s="119">
        <f>I78+I79</f>
        <v>15566952.520000044</v>
      </c>
      <c r="J82" s="117">
        <f t="shared" si="2"/>
        <v>15566952.520000044</v>
      </c>
      <c r="K82" s="118">
        <f>K78+K79</f>
        <v>0</v>
      </c>
      <c r="L82" s="119">
        <f>L78+L79</f>
        <v>29487645.957000025</v>
      </c>
      <c r="M82" s="117">
        <f>K82+L82</f>
        <v>29487645.957000025</v>
      </c>
    </row>
    <row r="83" spans="2:13">
      <c r="B83" s="246" t="s">
        <v>251</v>
      </c>
      <c r="C83" s="247"/>
      <c r="D83" s="247"/>
      <c r="E83" s="247"/>
      <c r="F83" s="255"/>
      <c r="G83" s="10">
        <v>200</v>
      </c>
      <c r="H83" s="5"/>
      <c r="I83" s="6"/>
      <c r="J83" s="117">
        <f t="shared" si="2"/>
        <v>0</v>
      </c>
      <c r="K83" s="5"/>
      <c r="L83" s="6"/>
      <c r="M83" s="117">
        <f t="shared" si="3"/>
        <v>0</v>
      </c>
    </row>
    <row r="84" spans="2:13">
      <c r="B84" s="246" t="s">
        <v>252</v>
      </c>
      <c r="C84" s="247"/>
      <c r="D84" s="247"/>
      <c r="E84" s="247"/>
      <c r="F84" s="255"/>
      <c r="G84" s="10">
        <v>201</v>
      </c>
      <c r="H84" s="5"/>
      <c r="I84" s="6"/>
      <c r="J84" s="117">
        <f t="shared" si="2"/>
        <v>0</v>
      </c>
      <c r="K84" s="5"/>
      <c r="L84" s="6"/>
      <c r="M84" s="117">
        <f t="shared" si="3"/>
        <v>0</v>
      </c>
    </row>
    <row r="85" spans="2:13">
      <c r="B85" s="246" t="s">
        <v>257</v>
      </c>
      <c r="C85" s="247"/>
      <c r="D85" s="247"/>
      <c r="E85" s="247"/>
      <c r="F85" s="247"/>
      <c r="G85" s="10">
        <v>202</v>
      </c>
      <c r="H85" s="5"/>
      <c r="I85" s="6">
        <v>166172173.27000001</v>
      </c>
      <c r="J85" s="123">
        <f t="shared" si="2"/>
        <v>166172173.27000001</v>
      </c>
      <c r="K85" s="5"/>
      <c r="L85" s="6">
        <v>157874927.91999999</v>
      </c>
      <c r="M85" s="123">
        <f t="shared" si="3"/>
        <v>157874927.91999999</v>
      </c>
    </row>
    <row r="86" spans="2:13">
      <c r="B86" s="246" t="s">
        <v>258</v>
      </c>
      <c r="C86" s="247"/>
      <c r="D86" s="247"/>
      <c r="E86" s="247"/>
      <c r="F86" s="247"/>
      <c r="G86" s="10">
        <v>203</v>
      </c>
      <c r="H86" s="5"/>
      <c r="I86" s="6">
        <v>-150605220.75</v>
      </c>
      <c r="J86" s="123">
        <f t="shared" si="2"/>
        <v>-150605220.75</v>
      </c>
      <c r="K86" s="5"/>
      <c r="L86" s="6">
        <v>-128387981.95999999</v>
      </c>
      <c r="M86" s="123">
        <f t="shared" si="3"/>
        <v>-128387981.95999999</v>
      </c>
    </row>
    <row r="87" spans="2:13">
      <c r="B87" s="246" t="s">
        <v>203</v>
      </c>
      <c r="C87" s="244"/>
      <c r="D87" s="244"/>
      <c r="E87" s="244"/>
      <c r="F87" s="244"/>
      <c r="G87" s="10">
        <v>204</v>
      </c>
      <c r="H87" s="118">
        <f>SUM(H88:H94)-H95</f>
        <v>0</v>
      </c>
      <c r="I87" s="119">
        <f>SUM(I88:I94)-I95</f>
        <v>2112484.86</v>
      </c>
      <c r="J87" s="117">
        <f t="shared" si="2"/>
        <v>2112484.86</v>
      </c>
      <c r="K87" s="118">
        <f>SUM(K88:K94)-K95</f>
        <v>0</v>
      </c>
      <c r="L87" s="119">
        <f>SUM(L88:L94)-L95</f>
        <v>-242008.05999999997</v>
      </c>
      <c r="M87" s="117">
        <f t="shared" si="3"/>
        <v>-242008.05999999997</v>
      </c>
    </row>
    <row r="88" spans="2:13" ht="22.5" customHeight="1">
      <c r="B88" s="243" t="s">
        <v>259</v>
      </c>
      <c r="C88" s="244"/>
      <c r="D88" s="244"/>
      <c r="E88" s="244"/>
      <c r="F88" s="244"/>
      <c r="G88" s="10">
        <v>205</v>
      </c>
      <c r="H88" s="5"/>
      <c r="I88" s="6"/>
      <c r="J88" s="117">
        <f t="shared" si="2"/>
        <v>0</v>
      </c>
      <c r="K88" s="5"/>
      <c r="L88" s="6"/>
      <c r="M88" s="117">
        <f t="shared" si="3"/>
        <v>0</v>
      </c>
    </row>
    <row r="89" spans="2:13" ht="23.25" customHeight="1">
      <c r="B89" s="243" t="s">
        <v>260</v>
      </c>
      <c r="C89" s="244"/>
      <c r="D89" s="244"/>
      <c r="E89" s="244"/>
      <c r="F89" s="244"/>
      <c r="G89" s="10">
        <v>206</v>
      </c>
      <c r="H89" s="5"/>
      <c r="I89" s="6">
        <v>2640606.09</v>
      </c>
      <c r="J89" s="117">
        <f t="shared" si="2"/>
        <v>2640606.09</v>
      </c>
      <c r="K89" s="5"/>
      <c r="L89" s="6">
        <v>-302509.53999999998</v>
      </c>
      <c r="M89" s="117">
        <f t="shared" si="3"/>
        <v>-302509.53999999998</v>
      </c>
    </row>
    <row r="90" spans="2:13" ht="21.75" customHeight="1">
      <c r="B90" s="243" t="s">
        <v>261</v>
      </c>
      <c r="C90" s="244"/>
      <c r="D90" s="244"/>
      <c r="E90" s="244"/>
      <c r="F90" s="244"/>
      <c r="G90" s="10">
        <v>207</v>
      </c>
      <c r="H90" s="5"/>
      <c r="I90" s="6">
        <v>0</v>
      </c>
      <c r="J90" s="117">
        <f t="shared" si="2"/>
        <v>0</v>
      </c>
      <c r="K90" s="5"/>
      <c r="L90" s="6"/>
      <c r="M90" s="117">
        <f t="shared" si="3"/>
        <v>0</v>
      </c>
    </row>
    <row r="91" spans="2:13" ht="22.5" customHeight="1">
      <c r="B91" s="243" t="s">
        <v>262</v>
      </c>
      <c r="C91" s="244"/>
      <c r="D91" s="244"/>
      <c r="E91" s="244"/>
      <c r="F91" s="244"/>
      <c r="G91" s="10">
        <v>208</v>
      </c>
      <c r="H91" s="5"/>
      <c r="I91" s="6">
        <v>0</v>
      </c>
      <c r="J91" s="117">
        <f t="shared" si="2"/>
        <v>0</v>
      </c>
      <c r="K91" s="5"/>
      <c r="L91" s="6"/>
      <c r="M91" s="117">
        <f t="shared" si="3"/>
        <v>0</v>
      </c>
    </row>
    <row r="92" spans="2:13">
      <c r="B92" s="243" t="s">
        <v>263</v>
      </c>
      <c r="C92" s="244"/>
      <c r="D92" s="244"/>
      <c r="E92" s="244"/>
      <c r="F92" s="244"/>
      <c r="G92" s="10">
        <v>209</v>
      </c>
      <c r="H92" s="5"/>
      <c r="I92" s="6">
        <v>0</v>
      </c>
      <c r="J92" s="117">
        <f t="shared" si="2"/>
        <v>0</v>
      </c>
      <c r="K92" s="5"/>
      <c r="L92" s="6"/>
      <c r="M92" s="117">
        <f t="shared" si="3"/>
        <v>0</v>
      </c>
    </row>
    <row r="93" spans="2:13" ht="22.5" customHeight="1">
      <c r="B93" s="243" t="s">
        <v>264</v>
      </c>
      <c r="C93" s="244"/>
      <c r="D93" s="244"/>
      <c r="E93" s="244"/>
      <c r="F93" s="244"/>
      <c r="G93" s="10">
        <v>210</v>
      </c>
      <c r="H93" s="5"/>
      <c r="I93" s="6">
        <v>0</v>
      </c>
      <c r="J93" s="117">
        <f t="shared" si="2"/>
        <v>0</v>
      </c>
      <c r="K93" s="5"/>
      <c r="L93" s="6"/>
      <c r="M93" s="117">
        <f t="shared" si="3"/>
        <v>0</v>
      </c>
    </row>
    <row r="94" spans="2:13">
      <c r="B94" s="243" t="s">
        <v>265</v>
      </c>
      <c r="C94" s="244"/>
      <c r="D94" s="244"/>
      <c r="E94" s="244"/>
      <c r="F94" s="244"/>
      <c r="G94" s="10">
        <v>211</v>
      </c>
      <c r="H94" s="5"/>
      <c r="I94" s="6">
        <v>0</v>
      </c>
      <c r="J94" s="117">
        <f t="shared" si="2"/>
        <v>0</v>
      </c>
      <c r="K94" s="5"/>
      <c r="L94" s="6"/>
      <c r="M94" s="117">
        <f t="shared" si="3"/>
        <v>0</v>
      </c>
    </row>
    <row r="95" spans="2:13">
      <c r="B95" s="243" t="s">
        <v>266</v>
      </c>
      <c r="C95" s="244"/>
      <c r="D95" s="244"/>
      <c r="E95" s="244"/>
      <c r="F95" s="244"/>
      <c r="G95" s="10">
        <v>212</v>
      </c>
      <c r="H95" s="5"/>
      <c r="I95" s="6">
        <v>528121.23</v>
      </c>
      <c r="J95" s="117">
        <f t="shared" si="2"/>
        <v>528121.23</v>
      </c>
      <c r="K95" s="5"/>
      <c r="L95" s="6">
        <v>-60501.48</v>
      </c>
      <c r="M95" s="117">
        <f t="shared" si="3"/>
        <v>-60501.48</v>
      </c>
    </row>
    <row r="96" spans="2:13">
      <c r="B96" s="246" t="s">
        <v>201</v>
      </c>
      <c r="C96" s="244"/>
      <c r="D96" s="244"/>
      <c r="E96" s="244"/>
      <c r="F96" s="244"/>
      <c r="G96" s="10">
        <v>213</v>
      </c>
      <c r="H96" s="118">
        <f>H82+H87</f>
        <v>0</v>
      </c>
      <c r="I96" s="119">
        <f>I82+I87</f>
        <v>17679437.380000044</v>
      </c>
      <c r="J96" s="117">
        <f t="shared" si="2"/>
        <v>17679437.380000044</v>
      </c>
      <c r="K96" s="118">
        <f>K82+K87</f>
        <v>0</v>
      </c>
      <c r="L96" s="119">
        <f>L82+L87</f>
        <v>29245637.897000026</v>
      </c>
      <c r="M96" s="117">
        <f t="shared" si="3"/>
        <v>29245637.897000026</v>
      </c>
    </row>
    <row r="97" spans="2:13">
      <c r="B97" s="246" t="s">
        <v>251</v>
      </c>
      <c r="C97" s="247"/>
      <c r="D97" s="247"/>
      <c r="E97" s="247"/>
      <c r="F97" s="255"/>
      <c r="G97" s="10">
        <v>214</v>
      </c>
      <c r="H97" s="5"/>
      <c r="I97" s="6"/>
      <c r="J97" s="117">
        <f t="shared" si="2"/>
        <v>0</v>
      </c>
      <c r="K97" s="5"/>
      <c r="L97" s="6"/>
      <c r="M97" s="117">
        <f t="shared" si="3"/>
        <v>0</v>
      </c>
    </row>
    <row r="98" spans="2:13">
      <c r="B98" s="246" t="s">
        <v>252</v>
      </c>
      <c r="C98" s="247"/>
      <c r="D98" s="247"/>
      <c r="E98" s="247"/>
      <c r="F98" s="255"/>
      <c r="G98" s="10">
        <v>215</v>
      </c>
      <c r="H98" s="5"/>
      <c r="I98" s="6"/>
      <c r="J98" s="117">
        <f t="shared" si="2"/>
        <v>0</v>
      </c>
      <c r="K98" s="5"/>
      <c r="L98" s="6"/>
      <c r="M98" s="117">
        <f t="shared" si="3"/>
        <v>0</v>
      </c>
    </row>
    <row r="99" spans="2:13">
      <c r="B99" s="248" t="s">
        <v>291</v>
      </c>
      <c r="C99" s="250"/>
      <c r="D99" s="250"/>
      <c r="E99" s="250"/>
      <c r="F99" s="250"/>
      <c r="G99" s="11">
        <v>216</v>
      </c>
      <c r="H99" s="7">
        <v>0</v>
      </c>
      <c r="I99" s="8">
        <v>0</v>
      </c>
      <c r="J99" s="120">
        <f t="shared" si="2"/>
        <v>0</v>
      </c>
      <c r="K99" s="7">
        <v>0</v>
      </c>
      <c r="L99" s="8">
        <v>0</v>
      </c>
      <c r="M99" s="120">
        <f t="shared" si="3"/>
        <v>0</v>
      </c>
    </row>
    <row r="100" spans="2:13">
      <c r="B100" s="262" t="s">
        <v>363</v>
      </c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</row>
  </sheetData>
  <mergeCells count="101">
    <mergeCell ref="B100:M100"/>
    <mergeCell ref="B93:F93"/>
    <mergeCell ref="B94:F94"/>
    <mergeCell ref="B95:F95"/>
    <mergeCell ref="B96:F96"/>
    <mergeCell ref="B97:F97"/>
    <mergeCell ref="B98:F98"/>
    <mergeCell ref="B99:F99"/>
    <mergeCell ref="B87:F87"/>
    <mergeCell ref="B88:F88"/>
    <mergeCell ref="B92:F92"/>
    <mergeCell ref="B81:F81"/>
    <mergeCell ref="B82:F82"/>
    <mergeCell ref="B83:F83"/>
    <mergeCell ref="B84:F84"/>
    <mergeCell ref="B85:F85"/>
    <mergeCell ref="B86:F86"/>
    <mergeCell ref="B89:F89"/>
    <mergeCell ref="B90:F90"/>
    <mergeCell ref="B91:F91"/>
    <mergeCell ref="B79:F79"/>
    <mergeCell ref="B80:F80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63:F63"/>
    <mergeCell ref="B64:F64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47:F47"/>
    <mergeCell ref="B48:F48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31:F31"/>
    <mergeCell ref="B32:F32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:F5"/>
    <mergeCell ref="G4:G5"/>
    <mergeCell ref="B15:F15"/>
    <mergeCell ref="B16:F16"/>
    <mergeCell ref="B1:M1"/>
    <mergeCell ref="B2:M2"/>
    <mergeCell ref="K4:M4"/>
    <mergeCell ref="B6:F6"/>
    <mergeCell ref="H4:J4"/>
    <mergeCell ref="B7:F7"/>
    <mergeCell ref="B8:F8"/>
    <mergeCell ref="B9:F9"/>
    <mergeCell ref="B10:F10"/>
    <mergeCell ref="B11:F11"/>
    <mergeCell ref="B12:F12"/>
    <mergeCell ref="B13:F13"/>
    <mergeCell ref="B14:F14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6" max="16383" man="1"/>
  </rowBreaks>
  <ignoredErrors>
    <ignoredError sqref="J7 J16:J18 J33:J34 J38:J46 J50:J56 J57:J59 J62:J66 J74 J78:J82 J87 J96" formula="1"/>
    <ignoredError sqref="I18 L18 I24 K24:L24" formulaRange="1"/>
    <ignoredError sqref="J2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1:M100"/>
  <sheetViews>
    <sheetView topLeftCell="A48" zoomScaleNormal="100" zoomScaleSheetLayoutView="110" workbookViewId="0">
      <selection activeCell="B57" sqref="B57:M99"/>
    </sheetView>
  </sheetViews>
  <sheetFormatPr defaultRowHeight="12.75"/>
  <cols>
    <col min="1" max="16384" width="9.140625" style="113"/>
  </cols>
  <sheetData>
    <row r="1" spans="2:13" ht="15.75">
      <c r="B1" s="261" t="s">
        <v>362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2:13">
      <c r="B2" s="242" t="s">
        <v>383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2:13">
      <c r="B3" s="154"/>
      <c r="C3" s="152"/>
      <c r="D3" s="152"/>
      <c r="E3" s="155"/>
      <c r="F3" s="155"/>
      <c r="G3" s="155"/>
      <c r="H3" s="155"/>
      <c r="I3" s="155"/>
      <c r="J3" s="156"/>
      <c r="K3" s="156"/>
      <c r="L3" s="157"/>
      <c r="M3" s="157" t="s">
        <v>58</v>
      </c>
    </row>
    <row r="4" spans="2:13" ht="12.75" customHeight="1">
      <c r="B4" s="238" t="s">
        <v>2</v>
      </c>
      <c r="C4" s="239"/>
      <c r="D4" s="239"/>
      <c r="E4" s="239"/>
      <c r="F4" s="239"/>
      <c r="G4" s="238" t="s">
        <v>215</v>
      </c>
      <c r="H4" s="238" t="s">
        <v>359</v>
      </c>
      <c r="I4" s="239"/>
      <c r="J4" s="239"/>
      <c r="K4" s="238" t="s">
        <v>360</v>
      </c>
      <c r="L4" s="239"/>
      <c r="M4" s="239"/>
    </row>
    <row r="5" spans="2:13">
      <c r="B5" s="239"/>
      <c r="C5" s="239"/>
      <c r="D5" s="239"/>
      <c r="E5" s="239"/>
      <c r="F5" s="239"/>
      <c r="G5" s="239"/>
      <c r="H5" s="121" t="s">
        <v>347</v>
      </c>
      <c r="I5" s="121" t="s">
        <v>348</v>
      </c>
      <c r="J5" s="121" t="s">
        <v>349</v>
      </c>
      <c r="K5" s="121" t="s">
        <v>347</v>
      </c>
      <c r="L5" s="121" t="s">
        <v>348</v>
      </c>
      <c r="M5" s="121" t="s">
        <v>349</v>
      </c>
    </row>
    <row r="6" spans="2:13">
      <c r="B6" s="238">
        <v>1</v>
      </c>
      <c r="C6" s="238"/>
      <c r="D6" s="238"/>
      <c r="E6" s="238"/>
      <c r="F6" s="238"/>
      <c r="G6" s="122">
        <v>2</v>
      </c>
      <c r="H6" s="122">
        <v>3</v>
      </c>
      <c r="I6" s="122">
        <v>4</v>
      </c>
      <c r="J6" s="122" t="s">
        <v>56</v>
      </c>
      <c r="K6" s="122">
        <v>6</v>
      </c>
      <c r="L6" s="122">
        <v>7</v>
      </c>
      <c r="M6" s="122" t="s">
        <v>57</v>
      </c>
    </row>
    <row r="7" spans="2:13">
      <c r="B7" s="234" t="s">
        <v>98</v>
      </c>
      <c r="C7" s="236"/>
      <c r="D7" s="236"/>
      <c r="E7" s="236"/>
      <c r="F7" s="237"/>
      <c r="G7" s="9">
        <v>124</v>
      </c>
      <c r="H7" s="114">
        <f>SUM(H8:H15)</f>
        <v>0</v>
      </c>
      <c r="I7" s="115">
        <f>SUM(I8:I15)</f>
        <v>151375447.08000001</v>
      </c>
      <c r="J7" s="116">
        <f t="shared" ref="J7:J38" si="0">H7+I7</f>
        <v>151375447.08000001</v>
      </c>
      <c r="K7" s="114">
        <f>SUM(K8:K15)</f>
        <v>0</v>
      </c>
      <c r="L7" s="115">
        <f>SUM(L8:L15)</f>
        <v>147892002.88</v>
      </c>
      <c r="M7" s="116">
        <f t="shared" ref="M7:M38" si="1">K7+L7</f>
        <v>147892002.88</v>
      </c>
    </row>
    <row r="8" spans="2:13">
      <c r="B8" s="243" t="s">
        <v>192</v>
      </c>
      <c r="C8" s="244"/>
      <c r="D8" s="244"/>
      <c r="E8" s="244"/>
      <c r="F8" s="245"/>
      <c r="G8" s="10">
        <v>125</v>
      </c>
      <c r="H8" s="5"/>
      <c r="I8" s="6">
        <v>144033216.65000001</v>
      </c>
      <c r="J8" s="117">
        <f t="shared" si="0"/>
        <v>144033216.65000001</v>
      </c>
      <c r="K8" s="5"/>
      <c r="L8" s="6">
        <v>143053178.38999999</v>
      </c>
      <c r="M8" s="117">
        <f t="shared" si="1"/>
        <v>143053178.38999999</v>
      </c>
    </row>
    <row r="9" spans="2:13">
      <c r="B9" s="243" t="s">
        <v>193</v>
      </c>
      <c r="C9" s="244"/>
      <c r="D9" s="244"/>
      <c r="E9" s="244"/>
      <c r="F9" s="245"/>
      <c r="G9" s="10">
        <v>126</v>
      </c>
      <c r="H9" s="5"/>
      <c r="I9" s="6">
        <v>34584.480000000003</v>
      </c>
      <c r="J9" s="117">
        <f t="shared" si="0"/>
        <v>34584.480000000003</v>
      </c>
      <c r="K9" s="5"/>
      <c r="L9" s="6">
        <v>21924.52</v>
      </c>
      <c r="M9" s="117">
        <f t="shared" si="1"/>
        <v>21924.52</v>
      </c>
    </row>
    <row r="10" spans="2:13" ht="25.5" customHeight="1">
      <c r="B10" s="243" t="s">
        <v>194</v>
      </c>
      <c r="C10" s="244"/>
      <c r="D10" s="244"/>
      <c r="E10" s="244"/>
      <c r="F10" s="245"/>
      <c r="G10" s="10">
        <v>127</v>
      </c>
      <c r="H10" s="5"/>
      <c r="I10" s="6">
        <v>-2238964.02</v>
      </c>
      <c r="J10" s="117">
        <f t="shared" si="0"/>
        <v>-2238964.02</v>
      </c>
      <c r="K10" s="5"/>
      <c r="L10" s="6">
        <v>-1598906.98</v>
      </c>
      <c r="M10" s="117">
        <f t="shared" si="1"/>
        <v>-1598906.98</v>
      </c>
    </row>
    <row r="11" spans="2:13">
      <c r="B11" s="243" t="s">
        <v>195</v>
      </c>
      <c r="C11" s="244"/>
      <c r="D11" s="244"/>
      <c r="E11" s="244"/>
      <c r="F11" s="245"/>
      <c r="G11" s="10">
        <v>128</v>
      </c>
      <c r="H11" s="5"/>
      <c r="I11" s="6">
        <v>-3058982.74</v>
      </c>
      <c r="J11" s="117">
        <f t="shared" si="0"/>
        <v>-3058982.74</v>
      </c>
      <c r="K11" s="5"/>
      <c r="L11" s="6">
        <v>-4068072.84</v>
      </c>
      <c r="M11" s="117">
        <f t="shared" si="1"/>
        <v>-4068072.84</v>
      </c>
    </row>
    <row r="12" spans="2:13">
      <c r="B12" s="243" t="s">
        <v>196</v>
      </c>
      <c r="C12" s="244"/>
      <c r="D12" s="244"/>
      <c r="E12" s="244"/>
      <c r="F12" s="245"/>
      <c r="G12" s="10">
        <v>129</v>
      </c>
      <c r="H12" s="5"/>
      <c r="I12" s="6">
        <v>-70512.639999999999</v>
      </c>
      <c r="J12" s="117">
        <f t="shared" si="0"/>
        <v>-70512.639999999999</v>
      </c>
      <c r="K12" s="5"/>
      <c r="L12" s="6">
        <v>-100586.47</v>
      </c>
      <c r="M12" s="117">
        <f t="shared" si="1"/>
        <v>-100586.47</v>
      </c>
    </row>
    <row r="13" spans="2:13">
      <c r="B13" s="243" t="s">
        <v>197</v>
      </c>
      <c r="C13" s="244"/>
      <c r="D13" s="244"/>
      <c r="E13" s="244"/>
      <c r="F13" s="245"/>
      <c r="G13" s="10">
        <v>130</v>
      </c>
      <c r="H13" s="5"/>
      <c r="I13" s="6">
        <v>12939456.27</v>
      </c>
      <c r="J13" s="117">
        <f t="shared" si="0"/>
        <v>12939456.27</v>
      </c>
      <c r="K13" s="5"/>
      <c r="L13" s="6">
        <v>10132252.109999999</v>
      </c>
      <c r="M13" s="117">
        <f t="shared" si="1"/>
        <v>10132252.109999999</v>
      </c>
    </row>
    <row r="14" spans="2:13">
      <c r="B14" s="243" t="s">
        <v>198</v>
      </c>
      <c r="C14" s="244"/>
      <c r="D14" s="244"/>
      <c r="E14" s="244"/>
      <c r="F14" s="245"/>
      <c r="G14" s="10">
        <v>131</v>
      </c>
      <c r="H14" s="5"/>
      <c r="I14" s="6">
        <v>-320220.96999999997</v>
      </c>
      <c r="J14" s="117">
        <f t="shared" si="0"/>
        <v>-320220.96999999997</v>
      </c>
      <c r="K14" s="5"/>
      <c r="L14" s="6">
        <v>397202.14</v>
      </c>
      <c r="M14" s="117">
        <f t="shared" si="1"/>
        <v>397202.14</v>
      </c>
    </row>
    <row r="15" spans="2:13">
      <c r="B15" s="243" t="s">
        <v>236</v>
      </c>
      <c r="C15" s="244"/>
      <c r="D15" s="244"/>
      <c r="E15" s="244"/>
      <c r="F15" s="245"/>
      <c r="G15" s="10">
        <v>132</v>
      </c>
      <c r="H15" s="5"/>
      <c r="I15" s="6">
        <v>56870.05</v>
      </c>
      <c r="J15" s="117">
        <f t="shared" si="0"/>
        <v>56870.05</v>
      </c>
      <c r="K15" s="5"/>
      <c r="L15" s="6">
        <v>55012.01</v>
      </c>
      <c r="M15" s="117">
        <f t="shared" si="1"/>
        <v>55012.01</v>
      </c>
    </row>
    <row r="16" spans="2:13" ht="24.75" customHeight="1">
      <c r="B16" s="246" t="s">
        <v>99</v>
      </c>
      <c r="C16" s="244"/>
      <c r="D16" s="244"/>
      <c r="E16" s="244"/>
      <c r="F16" s="245"/>
      <c r="G16" s="10">
        <v>133</v>
      </c>
      <c r="H16" s="118">
        <f>H17+H18+H22+H23+H24+H28+H29</f>
        <v>0</v>
      </c>
      <c r="I16" s="119">
        <f>I17+I18+I22+I23+I24+I28+I29</f>
        <v>10354242.710000001</v>
      </c>
      <c r="J16" s="117">
        <f t="shared" si="0"/>
        <v>10354242.710000001</v>
      </c>
      <c r="K16" s="118">
        <f>K17+K18+K22+K23+K24+K28+K29</f>
        <v>0</v>
      </c>
      <c r="L16" s="119">
        <f>L17+L18+L22+L23+L24+L28+L29</f>
        <v>8648162.2799999993</v>
      </c>
      <c r="M16" s="117">
        <f t="shared" si="1"/>
        <v>8648162.2799999993</v>
      </c>
    </row>
    <row r="17" spans="2:13" ht="23.25" customHeight="1">
      <c r="B17" s="243" t="s">
        <v>213</v>
      </c>
      <c r="C17" s="244"/>
      <c r="D17" s="244"/>
      <c r="E17" s="244"/>
      <c r="F17" s="245"/>
      <c r="G17" s="10">
        <v>134</v>
      </c>
      <c r="H17" s="5"/>
      <c r="I17" s="6"/>
      <c r="J17" s="117">
        <f t="shared" si="0"/>
        <v>0</v>
      </c>
      <c r="K17" s="5"/>
      <c r="L17" s="6"/>
      <c r="M17" s="117">
        <f t="shared" si="1"/>
        <v>0</v>
      </c>
    </row>
    <row r="18" spans="2:13" ht="26.25" customHeight="1">
      <c r="B18" s="243" t="s">
        <v>408</v>
      </c>
      <c r="C18" s="244"/>
      <c r="D18" s="244"/>
      <c r="E18" s="244"/>
      <c r="F18" s="245"/>
      <c r="G18" s="10">
        <v>135</v>
      </c>
      <c r="H18" s="118">
        <f>SUM(H19:H21)</f>
        <v>0</v>
      </c>
      <c r="I18" s="119">
        <f>SUM(I19:I21)</f>
        <v>2387145.64</v>
      </c>
      <c r="J18" s="117">
        <f t="shared" si="0"/>
        <v>2387145.64</v>
      </c>
      <c r="K18" s="118">
        <f>SUM(K19:K21)</f>
        <v>0</v>
      </c>
      <c r="L18" s="119">
        <f>SUM(L19:L21)</f>
        <v>2370083.9500000002</v>
      </c>
      <c r="M18" s="117">
        <f t="shared" si="1"/>
        <v>2370083.9500000002</v>
      </c>
    </row>
    <row r="19" spans="2:13">
      <c r="B19" s="243" t="s">
        <v>237</v>
      </c>
      <c r="C19" s="244"/>
      <c r="D19" s="244"/>
      <c r="E19" s="244"/>
      <c r="F19" s="245"/>
      <c r="G19" s="10">
        <v>136</v>
      </c>
      <c r="H19" s="5"/>
      <c r="I19" s="6">
        <v>2387145.64</v>
      </c>
      <c r="J19" s="117">
        <f t="shared" si="0"/>
        <v>2387145.64</v>
      </c>
      <c r="K19" s="5"/>
      <c r="L19" s="6">
        <v>2370083.9500000002</v>
      </c>
      <c r="M19" s="117">
        <f t="shared" si="1"/>
        <v>2370083.9500000002</v>
      </c>
    </row>
    <row r="20" spans="2:13" ht="24" customHeight="1">
      <c r="B20" s="243" t="s">
        <v>54</v>
      </c>
      <c r="C20" s="244"/>
      <c r="D20" s="244"/>
      <c r="E20" s="244"/>
      <c r="F20" s="245"/>
      <c r="G20" s="10">
        <v>137</v>
      </c>
      <c r="H20" s="5"/>
      <c r="I20" s="6"/>
      <c r="J20" s="117">
        <f t="shared" si="0"/>
        <v>0</v>
      </c>
      <c r="K20" s="5"/>
      <c r="L20" s="6"/>
      <c r="M20" s="117">
        <f t="shared" si="1"/>
        <v>0</v>
      </c>
    </row>
    <row r="21" spans="2:13">
      <c r="B21" s="243" t="s">
        <v>238</v>
      </c>
      <c r="C21" s="244"/>
      <c r="D21" s="244"/>
      <c r="E21" s="244"/>
      <c r="F21" s="245"/>
      <c r="G21" s="10">
        <v>138</v>
      </c>
      <c r="H21" s="5"/>
      <c r="I21" s="6"/>
      <c r="J21" s="117">
        <f t="shared" si="0"/>
        <v>0</v>
      </c>
      <c r="K21" s="5"/>
      <c r="L21" s="6"/>
      <c r="M21" s="117">
        <f t="shared" si="1"/>
        <v>0</v>
      </c>
    </row>
    <row r="22" spans="2:13">
      <c r="B22" s="243" t="s">
        <v>239</v>
      </c>
      <c r="C22" s="244"/>
      <c r="D22" s="244"/>
      <c r="E22" s="244"/>
      <c r="F22" s="245"/>
      <c r="G22" s="10">
        <v>139</v>
      </c>
      <c r="H22" s="5"/>
      <c r="I22" s="6">
        <v>7965675.8399999999</v>
      </c>
      <c r="J22" s="117">
        <f t="shared" si="0"/>
        <v>7965675.8399999999</v>
      </c>
      <c r="K22" s="5"/>
      <c r="L22" s="6">
        <v>6127404</v>
      </c>
      <c r="M22" s="117">
        <f t="shared" si="1"/>
        <v>6127404</v>
      </c>
    </row>
    <row r="23" spans="2:13" ht="22.5" customHeight="1">
      <c r="B23" s="243" t="s">
        <v>267</v>
      </c>
      <c r="C23" s="244"/>
      <c r="D23" s="244"/>
      <c r="E23" s="244"/>
      <c r="F23" s="245"/>
      <c r="G23" s="10">
        <v>140</v>
      </c>
      <c r="H23" s="5"/>
      <c r="I23" s="6"/>
      <c r="J23" s="117">
        <f t="shared" si="0"/>
        <v>0</v>
      </c>
      <c r="K23" s="5"/>
      <c r="L23" s="6"/>
      <c r="M23" s="117">
        <f t="shared" si="1"/>
        <v>0</v>
      </c>
    </row>
    <row r="24" spans="2:13" ht="22.5" customHeight="1">
      <c r="B24" s="243" t="s">
        <v>409</v>
      </c>
      <c r="C24" s="244"/>
      <c r="D24" s="244"/>
      <c r="E24" s="244"/>
      <c r="F24" s="245"/>
      <c r="G24" s="10">
        <v>141</v>
      </c>
      <c r="H24" s="118">
        <f>SUM(H25:H27)</f>
        <v>0</v>
      </c>
      <c r="I24" s="119">
        <f>SUM(I25:I27)</f>
        <v>0</v>
      </c>
      <c r="J24" s="117">
        <f t="shared" si="0"/>
        <v>0</v>
      </c>
      <c r="K24" s="118">
        <f>SUM(K25:K27)</f>
        <v>0</v>
      </c>
      <c r="L24" s="119">
        <f>SUM(L25:L27)</f>
        <v>10625</v>
      </c>
      <c r="M24" s="117">
        <f t="shared" si="1"/>
        <v>10625</v>
      </c>
    </row>
    <row r="25" spans="2:13">
      <c r="B25" s="243" t="s">
        <v>240</v>
      </c>
      <c r="C25" s="244"/>
      <c r="D25" s="244"/>
      <c r="E25" s="244"/>
      <c r="F25" s="245"/>
      <c r="G25" s="10">
        <v>142</v>
      </c>
      <c r="H25" s="5"/>
      <c r="I25" s="6"/>
      <c r="J25" s="117">
        <f t="shared" si="0"/>
        <v>0</v>
      </c>
      <c r="K25" s="5"/>
      <c r="L25" s="6"/>
      <c r="M25" s="117">
        <f t="shared" si="1"/>
        <v>0</v>
      </c>
    </row>
    <row r="26" spans="2:13">
      <c r="B26" s="243" t="s">
        <v>241</v>
      </c>
      <c r="C26" s="244"/>
      <c r="D26" s="244"/>
      <c r="E26" s="244"/>
      <c r="F26" s="245"/>
      <c r="G26" s="10">
        <v>143</v>
      </c>
      <c r="H26" s="5"/>
      <c r="I26" s="6"/>
      <c r="J26" s="117">
        <f t="shared" si="0"/>
        <v>0</v>
      </c>
      <c r="K26" s="5"/>
      <c r="L26" s="6">
        <v>10625</v>
      </c>
      <c r="M26" s="117">
        <f t="shared" si="1"/>
        <v>10625</v>
      </c>
    </row>
    <row r="27" spans="2:13">
      <c r="B27" s="243" t="s">
        <v>7</v>
      </c>
      <c r="C27" s="244"/>
      <c r="D27" s="244"/>
      <c r="E27" s="244"/>
      <c r="F27" s="245"/>
      <c r="G27" s="10">
        <v>144</v>
      </c>
      <c r="H27" s="5"/>
      <c r="I27" s="6"/>
      <c r="J27" s="117">
        <f t="shared" si="0"/>
        <v>0</v>
      </c>
      <c r="K27" s="5"/>
      <c r="L27" s="6"/>
      <c r="M27" s="117">
        <f t="shared" si="1"/>
        <v>0</v>
      </c>
    </row>
    <row r="28" spans="2:13">
      <c r="B28" s="243" t="s">
        <v>8</v>
      </c>
      <c r="C28" s="244"/>
      <c r="D28" s="244"/>
      <c r="E28" s="244"/>
      <c r="F28" s="245"/>
      <c r="G28" s="10">
        <v>145</v>
      </c>
      <c r="H28" s="5"/>
      <c r="I28" s="6">
        <v>1421.23</v>
      </c>
      <c r="J28" s="117">
        <f t="shared" si="0"/>
        <v>1421.23</v>
      </c>
      <c r="K28" s="5"/>
      <c r="L28" s="6">
        <v>140049.32999999999</v>
      </c>
      <c r="M28" s="117">
        <f t="shared" si="1"/>
        <v>140049.32999999999</v>
      </c>
    </row>
    <row r="29" spans="2:13">
      <c r="B29" s="243" t="s">
        <v>9</v>
      </c>
      <c r="C29" s="244"/>
      <c r="D29" s="244"/>
      <c r="E29" s="244"/>
      <c r="F29" s="245"/>
      <c r="G29" s="10">
        <v>146</v>
      </c>
      <c r="H29" s="5"/>
      <c r="I29" s="6"/>
      <c r="J29" s="117">
        <f t="shared" si="0"/>
        <v>0</v>
      </c>
      <c r="K29" s="5"/>
      <c r="L29" s="6"/>
      <c r="M29" s="117">
        <f t="shared" si="1"/>
        <v>0</v>
      </c>
    </row>
    <row r="30" spans="2:13">
      <c r="B30" s="246" t="s">
        <v>10</v>
      </c>
      <c r="C30" s="244"/>
      <c r="D30" s="244"/>
      <c r="E30" s="244"/>
      <c r="F30" s="245"/>
      <c r="G30" s="10">
        <v>147</v>
      </c>
      <c r="H30" s="5"/>
      <c r="I30" s="6">
        <v>392695.83</v>
      </c>
      <c r="J30" s="117">
        <f t="shared" si="0"/>
        <v>392695.83</v>
      </c>
      <c r="K30" s="5"/>
      <c r="L30" s="6">
        <v>443405.12</v>
      </c>
      <c r="M30" s="117">
        <f t="shared" si="1"/>
        <v>443405.12</v>
      </c>
    </row>
    <row r="31" spans="2:13" ht="21.75" customHeight="1">
      <c r="B31" s="246" t="s">
        <v>11</v>
      </c>
      <c r="C31" s="244"/>
      <c r="D31" s="244"/>
      <c r="E31" s="244"/>
      <c r="F31" s="245"/>
      <c r="G31" s="10">
        <v>148</v>
      </c>
      <c r="H31" s="5"/>
      <c r="I31" s="6">
        <v>2680542.1800000002</v>
      </c>
      <c r="J31" s="117">
        <f t="shared" si="0"/>
        <v>2680542.1800000002</v>
      </c>
      <c r="K31" s="5"/>
      <c r="L31" s="6">
        <v>292148.15000000002</v>
      </c>
      <c r="M31" s="117">
        <f t="shared" si="1"/>
        <v>292148.15000000002</v>
      </c>
    </row>
    <row r="32" spans="2:13">
      <c r="B32" s="246" t="s">
        <v>12</v>
      </c>
      <c r="C32" s="244"/>
      <c r="D32" s="244"/>
      <c r="E32" s="244"/>
      <c r="F32" s="245"/>
      <c r="G32" s="10">
        <v>149</v>
      </c>
      <c r="H32" s="5"/>
      <c r="I32" s="6">
        <v>1369245.47</v>
      </c>
      <c r="J32" s="117">
        <f t="shared" si="0"/>
        <v>1369245.47</v>
      </c>
      <c r="K32" s="5"/>
      <c r="L32" s="6">
        <v>599209.49</v>
      </c>
      <c r="M32" s="117">
        <f t="shared" si="1"/>
        <v>599209.49</v>
      </c>
    </row>
    <row r="33" spans="2:13">
      <c r="B33" s="246" t="s">
        <v>100</v>
      </c>
      <c r="C33" s="244"/>
      <c r="D33" s="244"/>
      <c r="E33" s="244"/>
      <c r="F33" s="245"/>
      <c r="G33" s="10">
        <v>150</v>
      </c>
      <c r="H33" s="118">
        <f>H34+H38</f>
        <v>0</v>
      </c>
      <c r="I33" s="119">
        <f>I34+I38</f>
        <v>-76772313.349999994</v>
      </c>
      <c r="J33" s="117">
        <f t="shared" si="0"/>
        <v>-76772313.349999994</v>
      </c>
      <c r="K33" s="118">
        <f>K34+K38</f>
        <v>0</v>
      </c>
      <c r="L33" s="119">
        <f>L34+L38</f>
        <v>-42625236.383000001</v>
      </c>
      <c r="M33" s="117">
        <f t="shared" si="1"/>
        <v>-42625236.383000001</v>
      </c>
    </row>
    <row r="34" spans="2:13">
      <c r="B34" s="243" t="s">
        <v>101</v>
      </c>
      <c r="C34" s="244"/>
      <c r="D34" s="244"/>
      <c r="E34" s="244"/>
      <c r="F34" s="245"/>
      <c r="G34" s="10">
        <v>151</v>
      </c>
      <c r="H34" s="118">
        <f>SUM(H35:H37)</f>
        <v>0</v>
      </c>
      <c r="I34" s="119">
        <f>SUM(I35:I37)</f>
        <v>-64134703.369999997</v>
      </c>
      <c r="J34" s="117">
        <f t="shared" si="0"/>
        <v>-64134703.369999997</v>
      </c>
      <c r="K34" s="118">
        <f>SUM(K35:K37)</f>
        <v>0</v>
      </c>
      <c r="L34" s="119">
        <f>SUM(L35:L37)</f>
        <v>-54044881.862999998</v>
      </c>
      <c r="M34" s="117">
        <f t="shared" si="1"/>
        <v>-54044881.862999998</v>
      </c>
    </row>
    <row r="35" spans="2:13">
      <c r="B35" s="243" t="s">
        <v>13</v>
      </c>
      <c r="C35" s="244"/>
      <c r="D35" s="244"/>
      <c r="E35" s="244"/>
      <c r="F35" s="245"/>
      <c r="G35" s="10">
        <v>152</v>
      </c>
      <c r="H35" s="5"/>
      <c r="I35" s="6">
        <v>-64752760.75</v>
      </c>
      <c r="J35" s="117">
        <f t="shared" si="0"/>
        <v>-64752760.75</v>
      </c>
      <c r="K35" s="5"/>
      <c r="L35" s="6">
        <v>-54186847.353</v>
      </c>
      <c r="M35" s="117">
        <f t="shared" si="1"/>
        <v>-54186847.353</v>
      </c>
    </row>
    <row r="36" spans="2:13">
      <c r="B36" s="243" t="s">
        <v>14</v>
      </c>
      <c r="C36" s="244"/>
      <c r="D36" s="244"/>
      <c r="E36" s="244"/>
      <c r="F36" s="245"/>
      <c r="G36" s="10">
        <v>153</v>
      </c>
      <c r="H36" s="5"/>
      <c r="I36" s="6">
        <v>0</v>
      </c>
      <c r="J36" s="117">
        <f t="shared" si="0"/>
        <v>0</v>
      </c>
      <c r="K36" s="5"/>
      <c r="L36" s="6"/>
      <c r="M36" s="117">
        <f t="shared" si="1"/>
        <v>0</v>
      </c>
    </row>
    <row r="37" spans="2:13">
      <c r="B37" s="243" t="s">
        <v>15</v>
      </c>
      <c r="C37" s="244"/>
      <c r="D37" s="244"/>
      <c r="E37" s="244"/>
      <c r="F37" s="245"/>
      <c r="G37" s="10">
        <v>154</v>
      </c>
      <c r="H37" s="5"/>
      <c r="I37" s="6">
        <v>618057.38</v>
      </c>
      <c r="J37" s="117">
        <f t="shared" si="0"/>
        <v>618057.38</v>
      </c>
      <c r="K37" s="5"/>
      <c r="L37" s="6">
        <v>141965.49</v>
      </c>
      <c r="M37" s="117">
        <f t="shared" si="1"/>
        <v>141965.49</v>
      </c>
    </row>
    <row r="38" spans="2:13">
      <c r="B38" s="243" t="s">
        <v>102</v>
      </c>
      <c r="C38" s="244"/>
      <c r="D38" s="244"/>
      <c r="E38" s="244"/>
      <c r="F38" s="245"/>
      <c r="G38" s="10">
        <v>155</v>
      </c>
      <c r="H38" s="118">
        <f>SUM(H39:H41)</f>
        <v>0</v>
      </c>
      <c r="I38" s="119">
        <f>SUM(I39:I41)</f>
        <v>-12637609.98</v>
      </c>
      <c r="J38" s="117">
        <f t="shared" si="0"/>
        <v>-12637609.98</v>
      </c>
      <c r="K38" s="118">
        <f>SUM(K39:K41)</f>
        <v>0</v>
      </c>
      <c r="L38" s="119">
        <f>SUM(L39:L41)</f>
        <v>11419645.479999999</v>
      </c>
      <c r="M38" s="117">
        <f t="shared" si="1"/>
        <v>11419645.479999999</v>
      </c>
    </row>
    <row r="39" spans="2:13">
      <c r="B39" s="243" t="s">
        <v>16</v>
      </c>
      <c r="C39" s="244"/>
      <c r="D39" s="244"/>
      <c r="E39" s="244"/>
      <c r="F39" s="245"/>
      <c r="G39" s="10">
        <v>156</v>
      </c>
      <c r="H39" s="5"/>
      <c r="I39" s="6">
        <v>-12898437.390000001</v>
      </c>
      <c r="J39" s="117">
        <f t="shared" ref="J39:J70" si="2">H39+I39</f>
        <v>-12898437.390000001</v>
      </c>
      <c r="K39" s="5"/>
      <c r="L39" s="6">
        <v>12121170.109999999</v>
      </c>
      <c r="M39" s="117">
        <f t="shared" ref="M39:M70" si="3">K39+L39</f>
        <v>12121170.109999999</v>
      </c>
    </row>
    <row r="40" spans="2:13">
      <c r="B40" s="243" t="s">
        <v>17</v>
      </c>
      <c r="C40" s="244"/>
      <c r="D40" s="244"/>
      <c r="E40" s="244"/>
      <c r="F40" s="245"/>
      <c r="G40" s="10">
        <v>157</v>
      </c>
      <c r="H40" s="5"/>
      <c r="I40" s="6"/>
      <c r="J40" s="117">
        <f t="shared" si="2"/>
        <v>0</v>
      </c>
      <c r="K40" s="5"/>
      <c r="L40" s="6"/>
      <c r="M40" s="117">
        <f t="shared" si="3"/>
        <v>0</v>
      </c>
    </row>
    <row r="41" spans="2:13">
      <c r="B41" s="243" t="s">
        <v>18</v>
      </c>
      <c r="C41" s="244"/>
      <c r="D41" s="244"/>
      <c r="E41" s="244"/>
      <c r="F41" s="245"/>
      <c r="G41" s="10">
        <v>158</v>
      </c>
      <c r="H41" s="5"/>
      <c r="I41" s="6">
        <v>260827.41</v>
      </c>
      <c r="J41" s="117">
        <f t="shared" si="2"/>
        <v>260827.41</v>
      </c>
      <c r="K41" s="5"/>
      <c r="L41" s="6">
        <v>-701524.63</v>
      </c>
      <c r="M41" s="117">
        <f t="shared" si="3"/>
        <v>-701524.63</v>
      </c>
    </row>
    <row r="42" spans="2:13" ht="22.5" customHeight="1">
      <c r="B42" s="246" t="s">
        <v>402</v>
      </c>
      <c r="C42" s="244"/>
      <c r="D42" s="244"/>
      <c r="E42" s="244"/>
      <c r="F42" s="245"/>
      <c r="G42" s="10">
        <v>159</v>
      </c>
      <c r="H42" s="118">
        <f>H43+H46</f>
        <v>0</v>
      </c>
      <c r="I42" s="119">
        <f>I43+I46</f>
        <v>0</v>
      </c>
      <c r="J42" s="117">
        <f t="shared" si="2"/>
        <v>0</v>
      </c>
      <c r="K42" s="118">
        <f>K43+K46</f>
        <v>0</v>
      </c>
      <c r="L42" s="119">
        <f>L43+L46</f>
        <v>0</v>
      </c>
      <c r="M42" s="117">
        <f t="shared" si="3"/>
        <v>0</v>
      </c>
    </row>
    <row r="43" spans="2:13" ht="15" customHeight="1">
      <c r="B43" s="243" t="s">
        <v>103</v>
      </c>
      <c r="C43" s="244"/>
      <c r="D43" s="244"/>
      <c r="E43" s="244"/>
      <c r="F43" s="245"/>
      <c r="G43" s="10">
        <v>160</v>
      </c>
      <c r="H43" s="118">
        <f>SUM(H44:H45)</f>
        <v>0</v>
      </c>
      <c r="I43" s="119">
        <f>SUM(I44:I45)</f>
        <v>0</v>
      </c>
      <c r="J43" s="117">
        <f t="shared" si="2"/>
        <v>0</v>
      </c>
      <c r="K43" s="118">
        <f>SUM(K44:K45)</f>
        <v>0</v>
      </c>
      <c r="L43" s="119">
        <f>SUM(L44:L45)</f>
        <v>0</v>
      </c>
      <c r="M43" s="117">
        <f t="shared" si="3"/>
        <v>0</v>
      </c>
    </row>
    <row r="44" spans="2:13">
      <c r="B44" s="243" t="s">
        <v>19</v>
      </c>
      <c r="C44" s="244"/>
      <c r="D44" s="244"/>
      <c r="E44" s="244"/>
      <c r="F44" s="245"/>
      <c r="G44" s="10">
        <v>161</v>
      </c>
      <c r="H44" s="5"/>
      <c r="I44" s="6"/>
      <c r="J44" s="117">
        <f t="shared" si="2"/>
        <v>0</v>
      </c>
      <c r="K44" s="5"/>
      <c r="L44" s="6"/>
      <c r="M44" s="117">
        <f t="shared" si="3"/>
        <v>0</v>
      </c>
    </row>
    <row r="45" spans="2:13">
      <c r="B45" s="243" t="s">
        <v>20</v>
      </c>
      <c r="C45" s="244"/>
      <c r="D45" s="244"/>
      <c r="E45" s="244"/>
      <c r="F45" s="245"/>
      <c r="G45" s="10">
        <v>162</v>
      </c>
      <c r="H45" s="5"/>
      <c r="I45" s="6"/>
      <c r="J45" s="117">
        <f t="shared" si="2"/>
        <v>0</v>
      </c>
      <c r="K45" s="5"/>
      <c r="L45" s="6"/>
      <c r="M45" s="117">
        <f t="shared" si="3"/>
        <v>0</v>
      </c>
    </row>
    <row r="46" spans="2:13" ht="21.75" customHeight="1">
      <c r="B46" s="243" t="s">
        <v>410</v>
      </c>
      <c r="C46" s="244"/>
      <c r="D46" s="244"/>
      <c r="E46" s="244"/>
      <c r="F46" s="245"/>
      <c r="G46" s="10">
        <v>163</v>
      </c>
      <c r="H46" s="118">
        <f>SUM(H47:H49)</f>
        <v>0</v>
      </c>
      <c r="I46" s="119">
        <f>SUM(I47:I49)</f>
        <v>0</v>
      </c>
      <c r="J46" s="117">
        <f t="shared" si="2"/>
        <v>0</v>
      </c>
      <c r="K46" s="118">
        <f>SUM(K47:K49)</f>
        <v>0</v>
      </c>
      <c r="L46" s="119">
        <f>SUM(L47:L49)</f>
        <v>0</v>
      </c>
      <c r="M46" s="117">
        <f t="shared" si="3"/>
        <v>0</v>
      </c>
    </row>
    <row r="47" spans="2:13">
      <c r="B47" s="243" t="s">
        <v>21</v>
      </c>
      <c r="C47" s="244"/>
      <c r="D47" s="244"/>
      <c r="E47" s="244"/>
      <c r="F47" s="245"/>
      <c r="G47" s="10">
        <v>164</v>
      </c>
      <c r="H47" s="5"/>
      <c r="I47" s="6"/>
      <c r="J47" s="117">
        <f t="shared" si="2"/>
        <v>0</v>
      </c>
      <c r="K47" s="5"/>
      <c r="L47" s="6"/>
      <c r="M47" s="117">
        <f t="shared" si="3"/>
        <v>0</v>
      </c>
    </row>
    <row r="48" spans="2:13">
      <c r="B48" s="243" t="s">
        <v>22</v>
      </c>
      <c r="C48" s="244"/>
      <c r="D48" s="244"/>
      <c r="E48" s="244"/>
      <c r="F48" s="245"/>
      <c r="G48" s="10">
        <v>165</v>
      </c>
      <c r="H48" s="5"/>
      <c r="I48" s="6"/>
      <c r="J48" s="117">
        <f t="shared" si="2"/>
        <v>0</v>
      </c>
      <c r="K48" s="5"/>
      <c r="L48" s="6"/>
      <c r="M48" s="117">
        <f t="shared" si="3"/>
        <v>0</v>
      </c>
    </row>
    <row r="49" spans="2:13">
      <c r="B49" s="243" t="s">
        <v>23</v>
      </c>
      <c r="C49" s="244"/>
      <c r="D49" s="244"/>
      <c r="E49" s="244"/>
      <c r="F49" s="245"/>
      <c r="G49" s="10">
        <v>166</v>
      </c>
      <c r="H49" s="5"/>
      <c r="I49" s="6"/>
      <c r="J49" s="117">
        <f t="shared" si="2"/>
        <v>0</v>
      </c>
      <c r="K49" s="5"/>
      <c r="L49" s="6"/>
      <c r="M49" s="117">
        <f t="shared" si="3"/>
        <v>0</v>
      </c>
    </row>
    <row r="50" spans="2:13" ht="45" customHeight="1">
      <c r="B50" s="246" t="s">
        <v>411</v>
      </c>
      <c r="C50" s="244"/>
      <c r="D50" s="244"/>
      <c r="E50" s="244"/>
      <c r="F50" s="245"/>
      <c r="G50" s="10">
        <v>167</v>
      </c>
      <c r="H50" s="118">
        <f>SUM(H51:H53)</f>
        <v>0</v>
      </c>
      <c r="I50" s="119">
        <f>SUM(I51:I53)</f>
        <v>0</v>
      </c>
      <c r="J50" s="117">
        <f t="shared" si="2"/>
        <v>0</v>
      </c>
      <c r="K50" s="118">
        <f>SUM(K51:K53)</f>
        <v>0</v>
      </c>
      <c r="L50" s="119">
        <f>SUM(L51:L53)</f>
        <v>0</v>
      </c>
      <c r="M50" s="117">
        <f t="shared" si="3"/>
        <v>0</v>
      </c>
    </row>
    <row r="51" spans="2:13">
      <c r="B51" s="243" t="s">
        <v>24</v>
      </c>
      <c r="C51" s="244"/>
      <c r="D51" s="244"/>
      <c r="E51" s="244"/>
      <c r="F51" s="245"/>
      <c r="G51" s="10">
        <v>168</v>
      </c>
      <c r="H51" s="5"/>
      <c r="I51" s="6"/>
      <c r="J51" s="117">
        <f t="shared" si="2"/>
        <v>0</v>
      </c>
      <c r="K51" s="5"/>
      <c r="L51" s="6"/>
      <c r="M51" s="117">
        <f t="shared" si="3"/>
        <v>0</v>
      </c>
    </row>
    <row r="52" spans="2:13">
      <c r="B52" s="243" t="s">
        <v>25</v>
      </c>
      <c r="C52" s="244"/>
      <c r="D52" s="244"/>
      <c r="E52" s="244"/>
      <c r="F52" s="245"/>
      <c r="G52" s="10">
        <v>169</v>
      </c>
      <c r="H52" s="5"/>
      <c r="I52" s="6"/>
      <c r="J52" s="117">
        <f t="shared" si="2"/>
        <v>0</v>
      </c>
      <c r="K52" s="5"/>
      <c r="L52" s="6"/>
      <c r="M52" s="117">
        <f t="shared" si="3"/>
        <v>0</v>
      </c>
    </row>
    <row r="53" spans="2:13">
      <c r="B53" s="243" t="s">
        <v>26</v>
      </c>
      <c r="C53" s="244"/>
      <c r="D53" s="244"/>
      <c r="E53" s="244"/>
      <c r="F53" s="245"/>
      <c r="G53" s="10">
        <v>170</v>
      </c>
      <c r="H53" s="5"/>
      <c r="I53" s="6"/>
      <c r="J53" s="117">
        <f t="shared" si="2"/>
        <v>0</v>
      </c>
      <c r="K53" s="5"/>
      <c r="L53" s="6"/>
      <c r="M53" s="117">
        <f t="shared" si="3"/>
        <v>0</v>
      </c>
    </row>
    <row r="54" spans="2:13" ht="22.5" customHeight="1">
      <c r="B54" s="246" t="s">
        <v>404</v>
      </c>
      <c r="C54" s="244"/>
      <c r="D54" s="244"/>
      <c r="E54" s="244"/>
      <c r="F54" s="245"/>
      <c r="G54" s="10">
        <v>171</v>
      </c>
      <c r="H54" s="118">
        <f>SUM(H55:H56)</f>
        <v>0</v>
      </c>
      <c r="I54" s="119">
        <f>SUM(I55:I56)</f>
        <v>0</v>
      </c>
      <c r="J54" s="117">
        <f t="shared" si="2"/>
        <v>0</v>
      </c>
      <c r="K54" s="118">
        <f>SUM(K55:K56)</f>
        <v>0</v>
      </c>
      <c r="L54" s="119">
        <f>SUM(L55:L56)</f>
        <v>389731.44</v>
      </c>
      <c r="M54" s="117">
        <f t="shared" si="3"/>
        <v>389731.44</v>
      </c>
    </row>
    <row r="55" spans="2:13">
      <c r="B55" s="243" t="s">
        <v>27</v>
      </c>
      <c r="C55" s="244"/>
      <c r="D55" s="244"/>
      <c r="E55" s="244"/>
      <c r="F55" s="245"/>
      <c r="G55" s="10">
        <v>172</v>
      </c>
      <c r="H55" s="5"/>
      <c r="I55" s="6"/>
      <c r="J55" s="117">
        <f t="shared" si="2"/>
        <v>0</v>
      </c>
      <c r="K55" s="5"/>
      <c r="L55" s="6">
        <v>389731.44</v>
      </c>
      <c r="M55" s="117">
        <f t="shared" si="3"/>
        <v>389731.44</v>
      </c>
    </row>
    <row r="56" spans="2:13">
      <c r="B56" s="243" t="s">
        <v>28</v>
      </c>
      <c r="C56" s="244"/>
      <c r="D56" s="244"/>
      <c r="E56" s="244"/>
      <c r="F56" s="245"/>
      <c r="G56" s="10">
        <v>173</v>
      </c>
      <c r="H56" s="5"/>
      <c r="I56" s="6"/>
      <c r="J56" s="117">
        <f t="shared" si="2"/>
        <v>0</v>
      </c>
      <c r="K56" s="5"/>
      <c r="L56" s="6"/>
      <c r="M56" s="117">
        <f t="shared" si="3"/>
        <v>0</v>
      </c>
    </row>
    <row r="57" spans="2:13" ht="21" customHeight="1">
      <c r="B57" s="246" t="s">
        <v>105</v>
      </c>
      <c r="C57" s="244"/>
      <c r="D57" s="244"/>
      <c r="E57" s="244"/>
      <c r="F57" s="245"/>
      <c r="G57" s="10">
        <v>174</v>
      </c>
      <c r="H57" s="118">
        <f>H58+H62</f>
        <v>0</v>
      </c>
      <c r="I57" s="119">
        <f>I58+I62</f>
        <v>-56168917.07</v>
      </c>
      <c r="J57" s="117">
        <f t="shared" si="2"/>
        <v>-56168917.07</v>
      </c>
      <c r="K57" s="118">
        <f>K58+K62</f>
        <v>0</v>
      </c>
      <c r="L57" s="119">
        <f>L58+L62</f>
        <v>-69885830.569999993</v>
      </c>
      <c r="M57" s="117">
        <f t="shared" si="3"/>
        <v>-69885830.569999993</v>
      </c>
    </row>
    <row r="58" spans="2:13">
      <c r="B58" s="243" t="s">
        <v>106</v>
      </c>
      <c r="C58" s="244"/>
      <c r="D58" s="244"/>
      <c r="E58" s="244"/>
      <c r="F58" s="245"/>
      <c r="G58" s="10">
        <v>175</v>
      </c>
      <c r="H58" s="118">
        <f>SUM(H59:H61)</f>
        <v>0</v>
      </c>
      <c r="I58" s="119">
        <f>SUM(I59:I61)</f>
        <v>-4069465.21</v>
      </c>
      <c r="J58" s="117">
        <f t="shared" si="2"/>
        <v>-4069465.21</v>
      </c>
      <c r="K58" s="118">
        <f>SUM(K59:K61)</f>
        <v>0</v>
      </c>
      <c r="L58" s="119">
        <f>SUM(L59:L61)</f>
        <v>-40014877.509999998</v>
      </c>
      <c r="M58" s="117">
        <f t="shared" si="3"/>
        <v>-40014877.509999998</v>
      </c>
    </row>
    <row r="59" spans="2:13">
      <c r="B59" s="243" t="s">
        <v>29</v>
      </c>
      <c r="C59" s="244"/>
      <c r="D59" s="244"/>
      <c r="E59" s="244"/>
      <c r="F59" s="245"/>
      <c r="G59" s="10">
        <v>176</v>
      </c>
      <c r="H59" s="5"/>
      <c r="I59" s="6">
        <v>-1790530.79</v>
      </c>
      <c r="J59" s="117">
        <f t="shared" si="2"/>
        <v>-1790530.79</v>
      </c>
      <c r="K59" s="5"/>
      <c r="L59" s="6">
        <v>-1968670.46</v>
      </c>
      <c r="M59" s="117">
        <f t="shared" si="3"/>
        <v>-1968670.46</v>
      </c>
    </row>
    <row r="60" spans="2:13">
      <c r="B60" s="243" t="s">
        <v>30</v>
      </c>
      <c r="C60" s="244"/>
      <c r="D60" s="244"/>
      <c r="E60" s="244"/>
      <c r="F60" s="245"/>
      <c r="G60" s="10">
        <v>177</v>
      </c>
      <c r="H60" s="5"/>
      <c r="I60" s="6">
        <v>-2278934.42</v>
      </c>
      <c r="J60" s="117">
        <f t="shared" si="2"/>
        <v>-2278934.42</v>
      </c>
      <c r="K60" s="5"/>
      <c r="L60" s="6">
        <v>-38046207.049999997</v>
      </c>
      <c r="M60" s="117">
        <f t="shared" si="3"/>
        <v>-38046207.049999997</v>
      </c>
    </row>
    <row r="61" spans="2:13">
      <c r="B61" s="243" t="s">
        <v>31</v>
      </c>
      <c r="C61" s="244"/>
      <c r="D61" s="244"/>
      <c r="E61" s="244"/>
      <c r="F61" s="245"/>
      <c r="G61" s="10">
        <v>178</v>
      </c>
      <c r="H61" s="5"/>
      <c r="I61" s="6"/>
      <c r="J61" s="117">
        <f t="shared" si="2"/>
        <v>0</v>
      </c>
      <c r="K61" s="5"/>
      <c r="L61" s="6"/>
      <c r="M61" s="117">
        <f t="shared" si="3"/>
        <v>0</v>
      </c>
    </row>
    <row r="62" spans="2:13" ht="14.25" customHeight="1">
      <c r="B62" s="243" t="s">
        <v>107</v>
      </c>
      <c r="C62" s="244"/>
      <c r="D62" s="244"/>
      <c r="E62" s="244"/>
      <c r="F62" s="245"/>
      <c r="G62" s="10">
        <v>179</v>
      </c>
      <c r="H62" s="118">
        <f>SUM(H63:H65)</f>
        <v>0</v>
      </c>
      <c r="I62" s="119">
        <f>SUM(I63:I65)</f>
        <v>-52099451.859999999</v>
      </c>
      <c r="J62" s="117">
        <f t="shared" si="2"/>
        <v>-52099451.859999999</v>
      </c>
      <c r="K62" s="118">
        <f>SUM(K63:K65)</f>
        <v>0</v>
      </c>
      <c r="L62" s="119">
        <f>SUM(L63:L65)</f>
        <v>-29870953.059999999</v>
      </c>
      <c r="M62" s="117">
        <f t="shared" si="3"/>
        <v>-29870953.059999999</v>
      </c>
    </row>
    <row r="63" spans="2:13">
      <c r="B63" s="243" t="s">
        <v>32</v>
      </c>
      <c r="C63" s="244"/>
      <c r="D63" s="244"/>
      <c r="E63" s="244"/>
      <c r="F63" s="245"/>
      <c r="G63" s="10">
        <v>180</v>
      </c>
      <c r="H63" s="5"/>
      <c r="I63" s="6">
        <v>-2548942.7000000002</v>
      </c>
      <c r="J63" s="117">
        <f t="shared" si="2"/>
        <v>-2548942.7000000002</v>
      </c>
      <c r="K63" s="5"/>
      <c r="L63" s="6">
        <v>-3053197.39</v>
      </c>
      <c r="M63" s="117">
        <f t="shared" si="3"/>
        <v>-3053197.39</v>
      </c>
    </row>
    <row r="64" spans="2:13">
      <c r="B64" s="243" t="s">
        <v>47</v>
      </c>
      <c r="C64" s="244"/>
      <c r="D64" s="244"/>
      <c r="E64" s="244"/>
      <c r="F64" s="245"/>
      <c r="G64" s="10">
        <v>181</v>
      </c>
      <c r="H64" s="5"/>
      <c r="I64" s="6">
        <v>-22490370.800000001</v>
      </c>
      <c r="J64" s="117">
        <f t="shared" si="2"/>
        <v>-22490370.800000001</v>
      </c>
      <c r="K64" s="5"/>
      <c r="L64" s="6">
        <v>-8073649.8600000003</v>
      </c>
      <c r="M64" s="117">
        <f t="shared" si="3"/>
        <v>-8073649.8600000003</v>
      </c>
    </row>
    <row r="65" spans="2:13">
      <c r="B65" s="243" t="s">
        <v>48</v>
      </c>
      <c r="C65" s="244"/>
      <c r="D65" s="244"/>
      <c r="E65" s="244"/>
      <c r="F65" s="245"/>
      <c r="G65" s="10">
        <v>182</v>
      </c>
      <c r="H65" s="5"/>
      <c r="I65" s="6">
        <v>-27060138.359999999</v>
      </c>
      <c r="J65" s="117">
        <f t="shared" si="2"/>
        <v>-27060138.359999999</v>
      </c>
      <c r="K65" s="5"/>
      <c r="L65" s="6">
        <v>-18744105.809999999</v>
      </c>
      <c r="M65" s="117">
        <f t="shared" si="3"/>
        <v>-18744105.809999999</v>
      </c>
    </row>
    <row r="66" spans="2:13">
      <c r="B66" s="246" t="s">
        <v>108</v>
      </c>
      <c r="C66" s="244"/>
      <c r="D66" s="244"/>
      <c r="E66" s="244"/>
      <c r="F66" s="245"/>
      <c r="G66" s="10">
        <v>183</v>
      </c>
      <c r="H66" s="118">
        <f>SUM(H67:H73)</f>
        <v>0</v>
      </c>
      <c r="I66" s="119">
        <f>SUM(I67:I73)</f>
        <v>-1553715.3699999999</v>
      </c>
      <c r="J66" s="117">
        <f t="shared" si="2"/>
        <v>-1553715.3699999999</v>
      </c>
      <c r="K66" s="118">
        <f>SUM(K67:K73)</f>
        <v>0</v>
      </c>
      <c r="L66" s="119">
        <f>SUM(L67:L73)</f>
        <v>-653267.05000000005</v>
      </c>
      <c r="M66" s="117">
        <f t="shared" si="3"/>
        <v>-653267.05000000005</v>
      </c>
    </row>
    <row r="67" spans="2:13" ht="21" customHeight="1">
      <c r="B67" s="243" t="s">
        <v>214</v>
      </c>
      <c r="C67" s="244"/>
      <c r="D67" s="244"/>
      <c r="E67" s="244"/>
      <c r="F67" s="245"/>
      <c r="G67" s="10">
        <v>184</v>
      </c>
      <c r="H67" s="5"/>
      <c r="I67" s="6">
        <v>-279000.03000000003</v>
      </c>
      <c r="J67" s="117">
        <f t="shared" si="2"/>
        <v>-279000.03000000003</v>
      </c>
      <c r="K67" s="5"/>
      <c r="L67" s="6">
        <v>-316715.07</v>
      </c>
      <c r="M67" s="117">
        <f t="shared" si="3"/>
        <v>-316715.07</v>
      </c>
    </row>
    <row r="68" spans="2:13">
      <c r="B68" s="243" t="s">
        <v>49</v>
      </c>
      <c r="C68" s="244"/>
      <c r="D68" s="244"/>
      <c r="E68" s="244"/>
      <c r="F68" s="245"/>
      <c r="G68" s="10">
        <v>185</v>
      </c>
      <c r="H68" s="5"/>
      <c r="I68" s="6">
        <v>-424466.22</v>
      </c>
      <c r="J68" s="117">
        <f t="shared" si="2"/>
        <v>-424466.22</v>
      </c>
      <c r="K68" s="5"/>
      <c r="L68" s="6">
        <v>-295413.82</v>
      </c>
      <c r="M68" s="117">
        <f t="shared" si="3"/>
        <v>-295413.82</v>
      </c>
    </row>
    <row r="69" spans="2:13">
      <c r="B69" s="243" t="s">
        <v>200</v>
      </c>
      <c r="C69" s="244"/>
      <c r="D69" s="244"/>
      <c r="E69" s="244"/>
      <c r="F69" s="245"/>
      <c r="G69" s="10">
        <v>186</v>
      </c>
      <c r="H69" s="5"/>
      <c r="I69" s="6"/>
      <c r="J69" s="117">
        <f t="shared" si="2"/>
        <v>0</v>
      </c>
      <c r="K69" s="5"/>
      <c r="L69" s="6">
        <v>-428.4</v>
      </c>
      <c r="M69" s="117">
        <f t="shared" si="3"/>
        <v>-428.4</v>
      </c>
    </row>
    <row r="70" spans="2:13" ht="12" customHeight="1">
      <c r="B70" s="243" t="s">
        <v>247</v>
      </c>
      <c r="C70" s="244"/>
      <c r="D70" s="244"/>
      <c r="E70" s="244"/>
      <c r="F70" s="245"/>
      <c r="G70" s="10">
        <v>187</v>
      </c>
      <c r="H70" s="5"/>
      <c r="I70" s="6">
        <v>-416513.18</v>
      </c>
      <c r="J70" s="117">
        <f t="shared" si="2"/>
        <v>-416513.18</v>
      </c>
      <c r="K70" s="5"/>
      <c r="L70" s="6"/>
      <c r="M70" s="117">
        <f t="shared" si="3"/>
        <v>0</v>
      </c>
    </row>
    <row r="71" spans="2:13" ht="22.5" customHeight="1">
      <c r="B71" s="243" t="s">
        <v>248</v>
      </c>
      <c r="C71" s="244"/>
      <c r="D71" s="244"/>
      <c r="E71" s="244"/>
      <c r="F71" s="245"/>
      <c r="G71" s="10">
        <v>188</v>
      </c>
      <c r="H71" s="5"/>
      <c r="I71" s="6"/>
      <c r="J71" s="117">
        <f t="shared" ref="J71:J99" si="4">H71+I71</f>
        <v>0</v>
      </c>
      <c r="K71" s="5"/>
      <c r="L71" s="6"/>
      <c r="M71" s="117">
        <f t="shared" ref="M71:M99" si="5">K71+L71</f>
        <v>0</v>
      </c>
    </row>
    <row r="72" spans="2:13">
      <c r="B72" s="243" t="s">
        <v>250</v>
      </c>
      <c r="C72" s="244"/>
      <c r="D72" s="244"/>
      <c r="E72" s="244"/>
      <c r="F72" s="245"/>
      <c r="G72" s="10">
        <v>189</v>
      </c>
      <c r="H72" s="5"/>
      <c r="I72" s="6">
        <v>-433735.94</v>
      </c>
      <c r="J72" s="117">
        <f t="shared" si="4"/>
        <v>-433735.94</v>
      </c>
      <c r="K72" s="5"/>
      <c r="L72" s="6">
        <v>-38602.36</v>
      </c>
      <c r="M72" s="117">
        <f t="shared" si="5"/>
        <v>-38602.36</v>
      </c>
    </row>
    <row r="73" spans="2:13">
      <c r="B73" s="243" t="s">
        <v>249</v>
      </c>
      <c r="C73" s="244"/>
      <c r="D73" s="244"/>
      <c r="E73" s="244"/>
      <c r="F73" s="245"/>
      <c r="G73" s="10">
        <v>190</v>
      </c>
      <c r="H73" s="5"/>
      <c r="I73" s="6"/>
      <c r="J73" s="117">
        <f t="shared" si="4"/>
        <v>0</v>
      </c>
      <c r="K73" s="5"/>
      <c r="L73" s="6">
        <v>-2107.4</v>
      </c>
      <c r="M73" s="117">
        <f t="shared" si="5"/>
        <v>-2107.4</v>
      </c>
    </row>
    <row r="74" spans="2:13" ht="24.75" customHeight="1">
      <c r="B74" s="246" t="s">
        <v>412</v>
      </c>
      <c r="C74" s="244"/>
      <c r="D74" s="244"/>
      <c r="E74" s="244"/>
      <c r="F74" s="245"/>
      <c r="G74" s="10">
        <v>191</v>
      </c>
      <c r="H74" s="118">
        <f>SUM(H75:H76)</f>
        <v>0</v>
      </c>
      <c r="I74" s="119">
        <f>SUM(I75:I76)</f>
        <v>-11460406.02</v>
      </c>
      <c r="J74" s="117">
        <f t="shared" si="4"/>
        <v>-11460406.02</v>
      </c>
      <c r="K74" s="118">
        <f>SUM(K75:K76)</f>
        <v>0</v>
      </c>
      <c r="L74" s="119">
        <f>SUM(L75:L76)</f>
        <v>-6804681.2600000007</v>
      </c>
      <c r="M74" s="117">
        <f t="shared" si="5"/>
        <v>-6804681.2600000007</v>
      </c>
    </row>
    <row r="75" spans="2:13">
      <c r="B75" s="243" t="s">
        <v>50</v>
      </c>
      <c r="C75" s="244"/>
      <c r="D75" s="244"/>
      <c r="E75" s="244"/>
      <c r="F75" s="245"/>
      <c r="G75" s="10">
        <v>192</v>
      </c>
      <c r="H75" s="5"/>
      <c r="I75" s="6">
        <v>-83268.94</v>
      </c>
      <c r="J75" s="117">
        <f t="shared" si="4"/>
        <v>-83268.94</v>
      </c>
      <c r="K75" s="5"/>
      <c r="L75" s="6">
        <v>-63760.480000000003</v>
      </c>
      <c r="M75" s="117">
        <f t="shared" si="5"/>
        <v>-63760.480000000003</v>
      </c>
    </row>
    <row r="76" spans="2:13">
      <c r="B76" s="243" t="s">
        <v>51</v>
      </c>
      <c r="C76" s="244"/>
      <c r="D76" s="244"/>
      <c r="E76" s="244"/>
      <c r="F76" s="245"/>
      <c r="G76" s="10">
        <v>193</v>
      </c>
      <c r="H76" s="5"/>
      <c r="I76" s="6">
        <v>-11377137.08</v>
      </c>
      <c r="J76" s="117">
        <f t="shared" si="4"/>
        <v>-11377137.08</v>
      </c>
      <c r="K76" s="5"/>
      <c r="L76" s="6">
        <v>-6740920.7800000003</v>
      </c>
      <c r="M76" s="117">
        <f t="shared" si="5"/>
        <v>-6740920.7800000003</v>
      </c>
    </row>
    <row r="77" spans="2:13">
      <c r="B77" s="246" t="s">
        <v>59</v>
      </c>
      <c r="C77" s="244"/>
      <c r="D77" s="244"/>
      <c r="E77" s="244"/>
      <c r="F77" s="245"/>
      <c r="G77" s="10">
        <v>194</v>
      </c>
      <c r="H77" s="5"/>
      <c r="I77" s="6"/>
      <c r="J77" s="117">
        <f t="shared" si="4"/>
        <v>0</v>
      </c>
      <c r="K77" s="5"/>
      <c r="L77" s="6"/>
      <c r="M77" s="117">
        <f t="shared" si="5"/>
        <v>0</v>
      </c>
    </row>
    <row r="78" spans="2:13" ht="33.75" customHeight="1">
      <c r="B78" s="246" t="s">
        <v>413</v>
      </c>
      <c r="C78" s="244"/>
      <c r="D78" s="244"/>
      <c r="E78" s="244"/>
      <c r="F78" s="245"/>
      <c r="G78" s="10">
        <v>195</v>
      </c>
      <c r="H78" s="118">
        <f>H7+H16+H30+H31+H32+H33+H42+H50+H54+H57+H66+H74+H77</f>
        <v>0</v>
      </c>
      <c r="I78" s="119">
        <f>I7+I16+I30+I31+I32+I33+I42+I50+I54+I57+I66+I74+I77</f>
        <v>20216821.460000046</v>
      </c>
      <c r="J78" s="117">
        <f t="shared" si="4"/>
        <v>20216821.460000046</v>
      </c>
      <c r="K78" s="118">
        <f>K7+K16+K30+K31+K32+K33+K42+K50+K54+K57+K66+K74+K77</f>
        <v>0</v>
      </c>
      <c r="L78" s="119">
        <f>L7+L16+L30+L31+L32+L33+L42+L50+L54+L57+L66+L74+L77</f>
        <v>38295644.097000025</v>
      </c>
      <c r="M78" s="117">
        <f t="shared" si="5"/>
        <v>38295644.097000025</v>
      </c>
    </row>
    <row r="79" spans="2:13">
      <c r="B79" s="246" t="s">
        <v>109</v>
      </c>
      <c r="C79" s="244"/>
      <c r="D79" s="244"/>
      <c r="E79" s="244"/>
      <c r="F79" s="245"/>
      <c r="G79" s="10">
        <v>196</v>
      </c>
      <c r="H79" s="118">
        <f>SUM(H80:H81)</f>
        <v>0</v>
      </c>
      <c r="I79" s="119">
        <f>SUM(I80:I81)</f>
        <v>-4649868.9400000004</v>
      </c>
      <c r="J79" s="117">
        <f t="shared" si="4"/>
        <v>-4649868.9400000004</v>
      </c>
      <c r="K79" s="118">
        <f>SUM(K80:K81)</f>
        <v>0</v>
      </c>
      <c r="L79" s="119">
        <f>SUM(L80:L81)</f>
        <v>-8807998.1400000006</v>
      </c>
      <c r="M79" s="117">
        <f t="shared" si="5"/>
        <v>-8807998.1400000006</v>
      </c>
    </row>
    <row r="80" spans="2:13">
      <c r="B80" s="243" t="s">
        <v>52</v>
      </c>
      <c r="C80" s="244"/>
      <c r="D80" s="244"/>
      <c r="E80" s="244"/>
      <c r="F80" s="245"/>
      <c r="G80" s="10">
        <v>197</v>
      </c>
      <c r="H80" s="5"/>
      <c r="I80" s="6">
        <v>-4649868.9400000004</v>
      </c>
      <c r="J80" s="117">
        <f t="shared" si="4"/>
        <v>-4649868.9400000004</v>
      </c>
      <c r="K80" s="5"/>
      <c r="L80" s="6">
        <v>-8807998.1400000006</v>
      </c>
      <c r="M80" s="117">
        <f t="shared" si="5"/>
        <v>-8807998.1400000006</v>
      </c>
    </row>
    <row r="81" spans="2:13">
      <c r="B81" s="243" t="s">
        <v>53</v>
      </c>
      <c r="C81" s="244"/>
      <c r="D81" s="244"/>
      <c r="E81" s="244"/>
      <c r="F81" s="245"/>
      <c r="G81" s="10">
        <v>198</v>
      </c>
      <c r="H81" s="5"/>
      <c r="I81" s="6"/>
      <c r="J81" s="117">
        <f t="shared" si="4"/>
        <v>0</v>
      </c>
      <c r="K81" s="5"/>
      <c r="L81" s="6"/>
      <c r="M81" s="117">
        <f t="shared" si="5"/>
        <v>0</v>
      </c>
    </row>
    <row r="82" spans="2:13" ht="24" customHeight="1">
      <c r="B82" s="246" t="s">
        <v>202</v>
      </c>
      <c r="C82" s="244"/>
      <c r="D82" s="244"/>
      <c r="E82" s="244"/>
      <c r="F82" s="245"/>
      <c r="G82" s="10">
        <v>199</v>
      </c>
      <c r="H82" s="118">
        <f>H78+H79</f>
        <v>0</v>
      </c>
      <c r="I82" s="119">
        <f>I78+I79</f>
        <v>15566952.520000044</v>
      </c>
      <c r="J82" s="117">
        <f t="shared" si="4"/>
        <v>15566952.520000044</v>
      </c>
      <c r="K82" s="118">
        <f>K78+K79</f>
        <v>0</v>
      </c>
      <c r="L82" s="119">
        <f>L78+L79</f>
        <v>29487645.957000025</v>
      </c>
      <c r="M82" s="117">
        <f t="shared" si="5"/>
        <v>29487645.957000025</v>
      </c>
    </row>
    <row r="83" spans="2:13">
      <c r="B83" s="246" t="s">
        <v>251</v>
      </c>
      <c r="C83" s="247"/>
      <c r="D83" s="247"/>
      <c r="E83" s="247"/>
      <c r="F83" s="255"/>
      <c r="G83" s="10">
        <v>200</v>
      </c>
      <c r="H83" s="5"/>
      <c r="I83" s="6"/>
      <c r="J83" s="117">
        <f t="shared" si="4"/>
        <v>0</v>
      </c>
      <c r="K83" s="5"/>
      <c r="L83" s="6"/>
      <c r="M83" s="117">
        <f t="shared" si="5"/>
        <v>0</v>
      </c>
    </row>
    <row r="84" spans="2:13">
      <c r="B84" s="246" t="s">
        <v>252</v>
      </c>
      <c r="C84" s="247"/>
      <c r="D84" s="247"/>
      <c r="E84" s="247"/>
      <c r="F84" s="255"/>
      <c r="G84" s="10">
        <v>201</v>
      </c>
      <c r="H84" s="5"/>
      <c r="I84" s="6"/>
      <c r="J84" s="117">
        <f t="shared" si="4"/>
        <v>0</v>
      </c>
      <c r="K84" s="5"/>
      <c r="L84" s="6"/>
      <c r="M84" s="117">
        <f t="shared" si="5"/>
        <v>0</v>
      </c>
    </row>
    <row r="85" spans="2:13">
      <c r="B85" s="246" t="s">
        <v>257</v>
      </c>
      <c r="C85" s="247"/>
      <c r="D85" s="247"/>
      <c r="E85" s="247"/>
      <c r="F85" s="247"/>
      <c r="G85" s="10">
        <v>202</v>
      </c>
      <c r="H85" s="5"/>
      <c r="I85" s="6">
        <v>166172173.27000001</v>
      </c>
      <c r="J85" s="123">
        <f t="shared" si="4"/>
        <v>166172173.27000001</v>
      </c>
      <c r="K85" s="5"/>
      <c r="L85" s="6">
        <v>157874927.91999999</v>
      </c>
      <c r="M85" s="123">
        <f t="shared" si="5"/>
        <v>157874927.91999999</v>
      </c>
    </row>
    <row r="86" spans="2:13">
      <c r="B86" s="246" t="s">
        <v>258</v>
      </c>
      <c r="C86" s="247"/>
      <c r="D86" s="247"/>
      <c r="E86" s="247"/>
      <c r="F86" s="247"/>
      <c r="G86" s="10">
        <v>203</v>
      </c>
      <c r="H86" s="5"/>
      <c r="I86" s="6">
        <v>-150605220.75</v>
      </c>
      <c r="J86" s="123">
        <f t="shared" si="4"/>
        <v>-150605220.75</v>
      </c>
      <c r="K86" s="5"/>
      <c r="L86" s="6">
        <v>-128387281.95999999</v>
      </c>
      <c r="M86" s="123">
        <f t="shared" si="5"/>
        <v>-128387281.95999999</v>
      </c>
    </row>
    <row r="87" spans="2:13">
      <c r="B87" s="246" t="s">
        <v>203</v>
      </c>
      <c r="C87" s="244"/>
      <c r="D87" s="244"/>
      <c r="E87" s="244"/>
      <c r="F87" s="244"/>
      <c r="G87" s="10">
        <v>204</v>
      </c>
      <c r="H87" s="118">
        <f>SUM(H88:H94)-H95</f>
        <v>0</v>
      </c>
      <c r="I87" s="119">
        <f>SUM(I88:I94)-I95</f>
        <v>2112484.86</v>
      </c>
      <c r="J87" s="117">
        <f t="shared" si="4"/>
        <v>2112484.86</v>
      </c>
      <c r="K87" s="118">
        <f>SUM(K88:K94)-K95</f>
        <v>0</v>
      </c>
      <c r="L87" s="119">
        <f>SUM(L88:L94)-L95</f>
        <v>-242008.05999999997</v>
      </c>
      <c r="M87" s="117">
        <f t="shared" si="5"/>
        <v>-242008.05999999997</v>
      </c>
    </row>
    <row r="88" spans="2:13" ht="21.75" customHeight="1">
      <c r="B88" s="243" t="s">
        <v>259</v>
      </c>
      <c r="C88" s="244"/>
      <c r="D88" s="244"/>
      <c r="E88" s="244"/>
      <c r="F88" s="244"/>
      <c r="G88" s="10">
        <v>205</v>
      </c>
      <c r="H88" s="5"/>
      <c r="I88" s="6"/>
      <c r="J88" s="117">
        <f t="shared" si="4"/>
        <v>0</v>
      </c>
      <c r="K88" s="5"/>
      <c r="L88" s="6"/>
      <c r="M88" s="117">
        <f t="shared" si="5"/>
        <v>0</v>
      </c>
    </row>
    <row r="89" spans="2:13" ht="23.25" customHeight="1">
      <c r="B89" s="243" t="s">
        <v>260</v>
      </c>
      <c r="C89" s="244"/>
      <c r="D89" s="244"/>
      <c r="E89" s="244"/>
      <c r="F89" s="244"/>
      <c r="G89" s="10">
        <v>206</v>
      </c>
      <c r="H89" s="5"/>
      <c r="I89" s="6">
        <v>2640606.09</v>
      </c>
      <c r="J89" s="117">
        <f t="shared" si="4"/>
        <v>2640606.09</v>
      </c>
      <c r="K89" s="5"/>
      <c r="L89" s="6">
        <v>-302509.53999999998</v>
      </c>
      <c r="M89" s="117">
        <f t="shared" si="5"/>
        <v>-302509.53999999998</v>
      </c>
    </row>
    <row r="90" spans="2:13" ht="21.75" customHeight="1">
      <c r="B90" s="243" t="s">
        <v>261</v>
      </c>
      <c r="C90" s="244"/>
      <c r="D90" s="244"/>
      <c r="E90" s="244"/>
      <c r="F90" s="244"/>
      <c r="G90" s="10">
        <v>207</v>
      </c>
      <c r="H90" s="5"/>
      <c r="I90" s="6">
        <v>0</v>
      </c>
      <c r="J90" s="117">
        <f t="shared" si="4"/>
        <v>0</v>
      </c>
      <c r="K90" s="5"/>
      <c r="L90" s="6"/>
      <c r="M90" s="117">
        <f t="shared" si="5"/>
        <v>0</v>
      </c>
    </row>
    <row r="91" spans="2:13" ht="21" customHeight="1">
      <c r="B91" s="243" t="s">
        <v>262</v>
      </c>
      <c r="C91" s="244"/>
      <c r="D91" s="244"/>
      <c r="E91" s="244"/>
      <c r="F91" s="244"/>
      <c r="G91" s="10">
        <v>208</v>
      </c>
      <c r="H91" s="5"/>
      <c r="I91" s="6">
        <v>0</v>
      </c>
      <c r="J91" s="117">
        <f t="shared" si="4"/>
        <v>0</v>
      </c>
      <c r="K91" s="5"/>
      <c r="L91" s="6"/>
      <c r="M91" s="117">
        <f t="shared" si="5"/>
        <v>0</v>
      </c>
    </row>
    <row r="92" spans="2:13">
      <c r="B92" s="243" t="s">
        <v>263</v>
      </c>
      <c r="C92" s="244"/>
      <c r="D92" s="244"/>
      <c r="E92" s="244"/>
      <c r="F92" s="244"/>
      <c r="G92" s="10">
        <v>209</v>
      </c>
      <c r="H92" s="5"/>
      <c r="I92" s="6">
        <v>0</v>
      </c>
      <c r="J92" s="117">
        <f t="shared" si="4"/>
        <v>0</v>
      </c>
      <c r="K92" s="5"/>
      <c r="L92" s="6"/>
      <c r="M92" s="117">
        <f t="shared" si="5"/>
        <v>0</v>
      </c>
    </row>
    <row r="93" spans="2:13" ht="22.5" customHeight="1">
      <c r="B93" s="243" t="s">
        <v>264</v>
      </c>
      <c r="C93" s="244"/>
      <c r="D93" s="244"/>
      <c r="E93" s="244"/>
      <c r="F93" s="244"/>
      <c r="G93" s="10">
        <v>210</v>
      </c>
      <c r="H93" s="5"/>
      <c r="I93" s="6">
        <v>0</v>
      </c>
      <c r="J93" s="117">
        <f t="shared" si="4"/>
        <v>0</v>
      </c>
      <c r="K93" s="5"/>
      <c r="L93" s="6"/>
      <c r="M93" s="117">
        <f t="shared" si="5"/>
        <v>0</v>
      </c>
    </row>
    <row r="94" spans="2:13">
      <c r="B94" s="243" t="s">
        <v>265</v>
      </c>
      <c r="C94" s="244"/>
      <c r="D94" s="244"/>
      <c r="E94" s="244"/>
      <c r="F94" s="244"/>
      <c r="G94" s="10">
        <v>211</v>
      </c>
      <c r="H94" s="5"/>
      <c r="I94" s="6">
        <v>0</v>
      </c>
      <c r="J94" s="117">
        <f t="shared" si="4"/>
        <v>0</v>
      </c>
      <c r="K94" s="5"/>
      <c r="L94" s="6"/>
      <c r="M94" s="117">
        <f t="shared" si="5"/>
        <v>0</v>
      </c>
    </row>
    <row r="95" spans="2:13">
      <c r="B95" s="243" t="s">
        <v>266</v>
      </c>
      <c r="C95" s="244"/>
      <c r="D95" s="244"/>
      <c r="E95" s="244"/>
      <c r="F95" s="244"/>
      <c r="G95" s="10">
        <v>212</v>
      </c>
      <c r="H95" s="5"/>
      <c r="I95" s="6">
        <v>528121.23</v>
      </c>
      <c r="J95" s="117">
        <f t="shared" si="4"/>
        <v>528121.23</v>
      </c>
      <c r="K95" s="5"/>
      <c r="L95" s="6">
        <v>-60501.48</v>
      </c>
      <c r="M95" s="117">
        <f t="shared" si="5"/>
        <v>-60501.48</v>
      </c>
    </row>
    <row r="96" spans="2:13">
      <c r="B96" s="246" t="s">
        <v>201</v>
      </c>
      <c r="C96" s="244"/>
      <c r="D96" s="244"/>
      <c r="E96" s="244"/>
      <c r="F96" s="244"/>
      <c r="G96" s="10">
        <v>213</v>
      </c>
      <c r="H96" s="118">
        <f>H82+H87</f>
        <v>0</v>
      </c>
      <c r="I96" s="119">
        <f>I82+I87</f>
        <v>17679437.380000044</v>
      </c>
      <c r="J96" s="117">
        <f t="shared" si="4"/>
        <v>17679437.380000044</v>
      </c>
      <c r="K96" s="118">
        <f>K82+K87</f>
        <v>0</v>
      </c>
      <c r="L96" s="119">
        <f>L82+L87</f>
        <v>29245637.897000026</v>
      </c>
      <c r="M96" s="117">
        <f t="shared" si="5"/>
        <v>29245637.897000026</v>
      </c>
    </row>
    <row r="97" spans="2:13">
      <c r="B97" s="246" t="s">
        <v>251</v>
      </c>
      <c r="C97" s="247"/>
      <c r="D97" s="247"/>
      <c r="E97" s="247"/>
      <c r="F97" s="255"/>
      <c r="G97" s="10">
        <v>214</v>
      </c>
      <c r="H97" s="5"/>
      <c r="I97" s="6"/>
      <c r="J97" s="117">
        <f t="shared" si="4"/>
        <v>0</v>
      </c>
      <c r="K97" s="5"/>
      <c r="L97" s="6"/>
      <c r="M97" s="117">
        <f t="shared" si="5"/>
        <v>0</v>
      </c>
    </row>
    <row r="98" spans="2:13">
      <c r="B98" s="246" t="s">
        <v>252</v>
      </c>
      <c r="C98" s="247"/>
      <c r="D98" s="247"/>
      <c r="E98" s="247"/>
      <c r="F98" s="255"/>
      <c r="G98" s="10">
        <v>215</v>
      </c>
      <c r="H98" s="5"/>
      <c r="I98" s="6"/>
      <c r="J98" s="117">
        <f t="shared" si="4"/>
        <v>0</v>
      </c>
      <c r="K98" s="5"/>
      <c r="L98" s="6"/>
      <c r="M98" s="117">
        <f t="shared" si="5"/>
        <v>0</v>
      </c>
    </row>
    <row r="99" spans="2:13">
      <c r="B99" s="248" t="s">
        <v>291</v>
      </c>
      <c r="C99" s="250"/>
      <c r="D99" s="250"/>
      <c r="E99" s="250"/>
      <c r="F99" s="250"/>
      <c r="G99" s="11">
        <v>216</v>
      </c>
      <c r="H99" s="7">
        <v>0</v>
      </c>
      <c r="I99" s="8">
        <v>0</v>
      </c>
      <c r="J99" s="120">
        <f t="shared" si="4"/>
        <v>0</v>
      </c>
      <c r="K99" s="7">
        <v>0</v>
      </c>
      <c r="L99" s="8">
        <v>0</v>
      </c>
      <c r="M99" s="120">
        <f t="shared" si="5"/>
        <v>0</v>
      </c>
    </row>
    <row r="100" spans="2:13">
      <c r="B100" s="262" t="s">
        <v>363</v>
      </c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</row>
  </sheetData>
  <mergeCells count="101">
    <mergeCell ref="B2:M2"/>
    <mergeCell ref="K4:M4"/>
    <mergeCell ref="B6:F6"/>
    <mergeCell ref="H4:J4"/>
    <mergeCell ref="G4:G5"/>
    <mergeCell ref="B4:F5"/>
    <mergeCell ref="B9:F9"/>
    <mergeCell ref="B10:F10"/>
    <mergeCell ref="B11:F11"/>
    <mergeCell ref="B7:F7"/>
    <mergeCell ref="B16:F16"/>
    <mergeCell ref="B17:F17"/>
    <mergeCell ref="B8:F8"/>
    <mergeCell ref="B12:F12"/>
    <mergeCell ref="B13:F13"/>
    <mergeCell ref="B14:F14"/>
    <mergeCell ref="B15:F15"/>
    <mergeCell ref="B28:F28"/>
    <mergeCell ref="B29:F29"/>
    <mergeCell ref="B18:F18"/>
    <mergeCell ref="B19:F19"/>
    <mergeCell ref="B20:F20"/>
    <mergeCell ref="B21:F21"/>
    <mergeCell ref="B22:F22"/>
    <mergeCell ref="B23:F23"/>
    <mergeCell ref="B24:F24"/>
    <mergeCell ref="B35:F35"/>
    <mergeCell ref="B36:F36"/>
    <mergeCell ref="B37:F37"/>
    <mergeCell ref="B38:F38"/>
    <mergeCell ref="B39:F39"/>
    <mergeCell ref="B52:F52"/>
    <mergeCell ref="B51:F51"/>
    <mergeCell ref="B25:F25"/>
    <mergeCell ref="B26:F26"/>
    <mergeCell ref="B27:F27"/>
    <mergeCell ref="B40:F40"/>
    <mergeCell ref="B41:F41"/>
    <mergeCell ref="B30:F30"/>
    <mergeCell ref="B31:F31"/>
    <mergeCell ref="B32:F32"/>
    <mergeCell ref="B33:F33"/>
    <mergeCell ref="B34:F34"/>
    <mergeCell ref="B42:F42"/>
    <mergeCell ref="B43:F43"/>
    <mergeCell ref="B44:F44"/>
    <mergeCell ref="B45:F45"/>
    <mergeCell ref="B46:F46"/>
    <mergeCell ref="B47:F47"/>
    <mergeCell ref="B48:F48"/>
    <mergeCell ref="B69:F69"/>
    <mergeCell ref="B70:F70"/>
    <mergeCell ref="B71:F71"/>
    <mergeCell ref="B64:F64"/>
    <mergeCell ref="B65:F65"/>
    <mergeCell ref="B49:F49"/>
    <mergeCell ref="B50:F50"/>
    <mergeCell ref="B54:F54"/>
    <mergeCell ref="B55:F55"/>
    <mergeCell ref="B56:F56"/>
    <mergeCell ref="B57:F57"/>
    <mergeCell ref="B58:F58"/>
    <mergeCell ref="B59:F59"/>
    <mergeCell ref="B60:F60"/>
    <mergeCell ref="B100:M100"/>
    <mergeCell ref="B93:F93"/>
    <mergeCell ref="B94:F94"/>
    <mergeCell ref="B95:F95"/>
    <mergeCell ref="B96:F96"/>
    <mergeCell ref="B97:F97"/>
    <mergeCell ref="B80:F80"/>
    <mergeCell ref="B87:F87"/>
    <mergeCell ref="B81:F81"/>
    <mergeCell ref="B82:F82"/>
    <mergeCell ref="B83:F83"/>
    <mergeCell ref="B84:F84"/>
    <mergeCell ref="B85:F85"/>
    <mergeCell ref="B1:M1"/>
    <mergeCell ref="B90:F90"/>
    <mergeCell ref="B91:F91"/>
    <mergeCell ref="B92:F92"/>
    <mergeCell ref="B86:F86"/>
    <mergeCell ref="B89:F89"/>
    <mergeCell ref="B88:F88"/>
    <mergeCell ref="B98:F98"/>
    <mergeCell ref="B99:F99"/>
    <mergeCell ref="B72:F72"/>
    <mergeCell ref="B73:F73"/>
    <mergeCell ref="B74:F74"/>
    <mergeCell ref="B75:F75"/>
    <mergeCell ref="B78:F78"/>
    <mergeCell ref="B79:F79"/>
    <mergeCell ref="B61:F61"/>
    <mergeCell ref="B53:F53"/>
    <mergeCell ref="B62:F62"/>
    <mergeCell ref="B63:F63"/>
    <mergeCell ref="B76:F76"/>
    <mergeCell ref="B77:F77"/>
    <mergeCell ref="B66:F66"/>
    <mergeCell ref="B67:F67"/>
    <mergeCell ref="B68:F68"/>
  </mergeCells>
  <phoneticPr fontId="3" type="noConversion"/>
  <dataValidations count="1">
    <dataValidation allowBlank="1" sqref="D2:M1048576 N1:XFD1048576 A1:B1048576 C2:C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6" max="16383" man="1"/>
  </rowBreaks>
  <ignoredErrors>
    <ignoredError sqref="J7 J16:J18 J33:J34 J38:J50 J54 J57:J58 J62:J66 J74:J79 J82 J87 J96" formula="1"/>
    <ignoredError sqref="I18 L18 I24 K24:L24" formulaRange="1"/>
    <ignoredError sqref="J24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B1:L63"/>
  <sheetViews>
    <sheetView zoomScaleNormal="100" zoomScaleSheetLayoutView="110" workbookViewId="0">
      <selection activeCell="B3" sqref="B3:L62"/>
    </sheetView>
  </sheetViews>
  <sheetFormatPr defaultRowHeight="12.75"/>
  <cols>
    <col min="1" max="16384" width="9.140625" style="124"/>
  </cols>
  <sheetData>
    <row r="1" spans="2:12" ht="15.75" customHeight="1">
      <c r="B1" s="263" t="s">
        <v>204</v>
      </c>
      <c r="C1" s="264"/>
      <c r="D1" s="264"/>
      <c r="E1" s="264"/>
      <c r="F1" s="264"/>
      <c r="G1" s="264"/>
      <c r="H1" s="264"/>
      <c r="I1" s="264"/>
      <c r="J1" s="264"/>
      <c r="K1" s="265"/>
    </row>
    <row r="2" spans="2:12">
      <c r="B2" s="266" t="s">
        <v>383</v>
      </c>
      <c r="C2" s="267"/>
      <c r="D2" s="267"/>
      <c r="E2" s="267"/>
      <c r="F2" s="267"/>
      <c r="G2" s="267"/>
      <c r="H2" s="267"/>
      <c r="I2" s="267"/>
      <c r="J2" s="267"/>
      <c r="K2" s="265"/>
    </row>
    <row r="3" spans="2:12">
      <c r="B3" s="158"/>
      <c r="C3" s="159"/>
      <c r="D3" s="159"/>
      <c r="E3" s="282"/>
      <c r="F3" s="282"/>
      <c r="G3" s="159"/>
      <c r="H3" s="159"/>
      <c r="I3" s="159"/>
      <c r="J3" s="159"/>
      <c r="K3" s="160"/>
      <c r="L3" s="161" t="s">
        <v>58</v>
      </c>
    </row>
    <row r="4" spans="2:12" ht="33.75">
      <c r="B4" s="268" t="s">
        <v>6</v>
      </c>
      <c r="C4" s="268"/>
      <c r="D4" s="268"/>
      <c r="E4" s="268"/>
      <c r="F4" s="268"/>
      <c r="G4" s="268"/>
      <c r="H4" s="268"/>
      <c r="I4" s="268"/>
      <c r="J4" s="131" t="s">
        <v>62</v>
      </c>
      <c r="K4" s="132" t="s">
        <v>359</v>
      </c>
      <c r="L4" s="132" t="s">
        <v>360</v>
      </c>
    </row>
    <row r="5" spans="2:12" ht="12.75" customHeight="1">
      <c r="B5" s="269">
        <v>1</v>
      </c>
      <c r="C5" s="269"/>
      <c r="D5" s="269"/>
      <c r="E5" s="269"/>
      <c r="F5" s="269"/>
      <c r="G5" s="269"/>
      <c r="H5" s="269"/>
      <c r="I5" s="269"/>
      <c r="J5" s="133">
        <v>2</v>
      </c>
      <c r="K5" s="134" t="s">
        <v>60</v>
      </c>
      <c r="L5" s="134" t="s">
        <v>61</v>
      </c>
    </row>
    <row r="6" spans="2:12">
      <c r="B6" s="273" t="s">
        <v>206</v>
      </c>
      <c r="C6" s="274"/>
      <c r="D6" s="274"/>
      <c r="E6" s="274"/>
      <c r="F6" s="274"/>
      <c r="G6" s="274"/>
      <c r="H6" s="274"/>
      <c r="I6" s="275"/>
      <c r="J6" s="129">
        <v>1</v>
      </c>
      <c r="K6" s="130">
        <f>K7+K18+K36</f>
        <v>49746607.43</v>
      </c>
      <c r="L6" s="130">
        <f>L7+L18+L36</f>
        <v>-5927041.2400000021</v>
      </c>
    </row>
    <row r="7" spans="2:12">
      <c r="B7" s="276" t="s">
        <v>207</v>
      </c>
      <c r="C7" s="271"/>
      <c r="D7" s="271"/>
      <c r="E7" s="271"/>
      <c r="F7" s="271"/>
      <c r="G7" s="271"/>
      <c r="H7" s="271"/>
      <c r="I7" s="272"/>
      <c r="J7" s="13">
        <v>2</v>
      </c>
      <c r="K7" s="125">
        <f>K8+K9</f>
        <v>15418846.290000001</v>
      </c>
      <c r="L7" s="125">
        <f>L8+L9</f>
        <v>35554559.82</v>
      </c>
    </row>
    <row r="8" spans="2:12">
      <c r="B8" s="270" t="s">
        <v>84</v>
      </c>
      <c r="C8" s="271"/>
      <c r="D8" s="271"/>
      <c r="E8" s="271"/>
      <c r="F8" s="271"/>
      <c r="G8" s="271"/>
      <c r="H8" s="271"/>
      <c r="I8" s="272"/>
      <c r="J8" s="13">
        <v>3</v>
      </c>
      <c r="K8" s="19">
        <v>20216821.460000001</v>
      </c>
      <c r="L8" s="19">
        <v>38295644.100000001</v>
      </c>
    </row>
    <row r="9" spans="2:12">
      <c r="B9" s="270" t="s">
        <v>85</v>
      </c>
      <c r="C9" s="271"/>
      <c r="D9" s="271"/>
      <c r="E9" s="271"/>
      <c r="F9" s="271"/>
      <c r="G9" s="271"/>
      <c r="H9" s="271"/>
      <c r="I9" s="272"/>
      <c r="J9" s="13">
        <v>4</v>
      </c>
      <c r="K9" s="125">
        <f>SUM(K10:K17)</f>
        <v>-4797975.17</v>
      </c>
      <c r="L9" s="125">
        <f>SUM(L10:L17)</f>
        <v>-2741084.2800000003</v>
      </c>
    </row>
    <row r="10" spans="2:12">
      <c r="B10" s="270" t="s">
        <v>110</v>
      </c>
      <c r="C10" s="271"/>
      <c r="D10" s="271"/>
      <c r="E10" s="271"/>
      <c r="F10" s="271"/>
      <c r="G10" s="271"/>
      <c r="H10" s="271"/>
      <c r="I10" s="272"/>
      <c r="J10" s="13">
        <v>5</v>
      </c>
      <c r="K10" s="19">
        <v>2674636.75</v>
      </c>
      <c r="L10" s="19">
        <v>3283214.59</v>
      </c>
    </row>
    <row r="11" spans="2:12">
      <c r="B11" s="270" t="s">
        <v>111</v>
      </c>
      <c r="C11" s="271"/>
      <c r="D11" s="271"/>
      <c r="E11" s="271"/>
      <c r="F11" s="271"/>
      <c r="G11" s="271"/>
      <c r="H11" s="271"/>
      <c r="I11" s="272"/>
      <c r="J11" s="13">
        <v>6</v>
      </c>
      <c r="K11" s="19">
        <v>76652.990000000005</v>
      </c>
      <c r="L11" s="19">
        <v>86697.87</v>
      </c>
    </row>
    <row r="12" spans="2:12">
      <c r="B12" s="270" t="s">
        <v>112</v>
      </c>
      <c r="C12" s="271"/>
      <c r="D12" s="271"/>
      <c r="E12" s="271"/>
      <c r="F12" s="271"/>
      <c r="G12" s="271"/>
      <c r="H12" s="271"/>
      <c r="I12" s="272"/>
      <c r="J12" s="13">
        <v>7</v>
      </c>
      <c r="K12" s="19">
        <v>0</v>
      </c>
      <c r="L12" s="19">
        <v>0</v>
      </c>
    </row>
    <row r="13" spans="2:12">
      <c r="B13" s="270" t="s">
        <v>113</v>
      </c>
      <c r="C13" s="271"/>
      <c r="D13" s="271"/>
      <c r="E13" s="271"/>
      <c r="F13" s="271"/>
      <c r="G13" s="271"/>
      <c r="H13" s="271"/>
      <c r="I13" s="272"/>
      <c r="J13" s="13">
        <v>8</v>
      </c>
      <c r="K13" s="19">
        <v>424466.22</v>
      </c>
      <c r="L13" s="19">
        <v>295413.82</v>
      </c>
    </row>
    <row r="14" spans="2:12">
      <c r="B14" s="270" t="s">
        <v>114</v>
      </c>
      <c r="C14" s="271"/>
      <c r="D14" s="271"/>
      <c r="E14" s="271"/>
      <c r="F14" s="271"/>
      <c r="G14" s="271"/>
      <c r="H14" s="271"/>
      <c r="I14" s="272"/>
      <c r="J14" s="13">
        <v>9</v>
      </c>
      <c r="K14" s="19">
        <v>-7965675.8399999999</v>
      </c>
      <c r="L14" s="19">
        <v>-6127404</v>
      </c>
    </row>
    <row r="15" spans="2:12">
      <c r="B15" s="270" t="s">
        <v>115</v>
      </c>
      <c r="C15" s="271"/>
      <c r="D15" s="271"/>
      <c r="E15" s="271"/>
      <c r="F15" s="271"/>
      <c r="G15" s="271"/>
      <c r="H15" s="271"/>
      <c r="I15" s="272"/>
      <c r="J15" s="13">
        <v>10</v>
      </c>
      <c r="K15" s="19">
        <v>0</v>
      </c>
      <c r="L15" s="19">
        <v>0</v>
      </c>
    </row>
    <row r="16" spans="2:12" ht="24.75" customHeight="1">
      <c r="B16" s="270" t="s">
        <v>116</v>
      </c>
      <c r="C16" s="271"/>
      <c r="D16" s="271"/>
      <c r="E16" s="271"/>
      <c r="F16" s="271"/>
      <c r="G16" s="271"/>
      <c r="H16" s="271"/>
      <c r="I16" s="272"/>
      <c r="J16" s="13">
        <v>11</v>
      </c>
      <c r="K16" s="19">
        <v>-10806.21</v>
      </c>
      <c r="L16" s="19">
        <v>-65259.9</v>
      </c>
    </row>
    <row r="17" spans="2:12">
      <c r="B17" s="270" t="s">
        <v>117</v>
      </c>
      <c r="C17" s="271"/>
      <c r="D17" s="271"/>
      <c r="E17" s="271"/>
      <c r="F17" s="271"/>
      <c r="G17" s="271"/>
      <c r="H17" s="271"/>
      <c r="I17" s="272"/>
      <c r="J17" s="13">
        <v>12</v>
      </c>
      <c r="K17" s="19">
        <v>2750.92</v>
      </c>
      <c r="L17" s="19">
        <v>-213746.66</v>
      </c>
    </row>
    <row r="18" spans="2:12">
      <c r="B18" s="276" t="s">
        <v>118</v>
      </c>
      <c r="C18" s="271"/>
      <c r="D18" s="271"/>
      <c r="E18" s="271"/>
      <c r="F18" s="271"/>
      <c r="G18" s="271"/>
      <c r="H18" s="271"/>
      <c r="I18" s="272"/>
      <c r="J18" s="13">
        <v>13</v>
      </c>
      <c r="K18" s="126">
        <f>SUM(K19:K35)</f>
        <v>35666457.649999999</v>
      </c>
      <c r="L18" s="126">
        <f>SUM(L19:L35)</f>
        <v>-39163864.450000003</v>
      </c>
    </row>
    <row r="19" spans="2:12">
      <c r="B19" s="270" t="s">
        <v>119</v>
      </c>
      <c r="C19" s="271"/>
      <c r="D19" s="271"/>
      <c r="E19" s="271"/>
      <c r="F19" s="271"/>
      <c r="G19" s="271"/>
      <c r="H19" s="271"/>
      <c r="I19" s="272"/>
      <c r="J19" s="13">
        <v>14</v>
      </c>
      <c r="K19" s="19">
        <v>-1435930.73</v>
      </c>
      <c r="L19" s="19">
        <v>590512.69999999995</v>
      </c>
    </row>
    <row r="20" spans="2:12" ht="23.25" customHeight="1">
      <c r="B20" s="270" t="s">
        <v>142</v>
      </c>
      <c r="C20" s="271"/>
      <c r="D20" s="271"/>
      <c r="E20" s="271"/>
      <c r="F20" s="271"/>
      <c r="G20" s="271"/>
      <c r="H20" s="271"/>
      <c r="I20" s="272"/>
      <c r="J20" s="13">
        <v>15</v>
      </c>
      <c r="K20" s="19">
        <v>0</v>
      </c>
      <c r="L20" s="19">
        <v>0</v>
      </c>
    </row>
    <row r="21" spans="2:12">
      <c r="B21" s="270" t="s">
        <v>120</v>
      </c>
      <c r="C21" s="271"/>
      <c r="D21" s="271"/>
      <c r="E21" s="271"/>
      <c r="F21" s="271"/>
      <c r="G21" s="271"/>
      <c r="H21" s="271"/>
      <c r="I21" s="272"/>
      <c r="J21" s="13">
        <v>16</v>
      </c>
      <c r="K21" s="19">
        <v>10000000</v>
      </c>
      <c r="L21" s="19">
        <v>9000000</v>
      </c>
    </row>
    <row r="22" spans="2:12" ht="22.5" customHeight="1">
      <c r="B22" s="270" t="s">
        <v>121</v>
      </c>
      <c r="C22" s="271"/>
      <c r="D22" s="271"/>
      <c r="E22" s="271"/>
      <c r="F22" s="271"/>
      <c r="G22" s="271"/>
      <c r="H22" s="271"/>
      <c r="I22" s="272"/>
      <c r="J22" s="13">
        <v>17</v>
      </c>
      <c r="K22" s="19">
        <v>0</v>
      </c>
      <c r="L22" s="19">
        <v>0</v>
      </c>
    </row>
    <row r="23" spans="2:12" ht="21" customHeight="1">
      <c r="B23" s="270" t="s">
        <v>122</v>
      </c>
      <c r="C23" s="271"/>
      <c r="D23" s="271"/>
      <c r="E23" s="271"/>
      <c r="F23" s="271"/>
      <c r="G23" s="271"/>
      <c r="H23" s="271"/>
      <c r="I23" s="272"/>
      <c r="J23" s="13">
        <v>18</v>
      </c>
      <c r="K23" s="19">
        <v>0</v>
      </c>
      <c r="L23" s="19">
        <v>0</v>
      </c>
    </row>
    <row r="24" spans="2:12">
      <c r="B24" s="270" t="s">
        <v>123</v>
      </c>
      <c r="C24" s="271"/>
      <c r="D24" s="271"/>
      <c r="E24" s="271"/>
      <c r="F24" s="271"/>
      <c r="G24" s="271"/>
      <c r="H24" s="271"/>
      <c r="I24" s="272"/>
      <c r="J24" s="13">
        <v>19</v>
      </c>
      <c r="K24" s="19">
        <v>2523.5100000000002</v>
      </c>
      <c r="L24" s="19">
        <v>249310.48</v>
      </c>
    </row>
    <row r="25" spans="2:12">
      <c r="B25" s="270" t="s">
        <v>124</v>
      </c>
      <c r="C25" s="271"/>
      <c r="D25" s="271"/>
      <c r="E25" s="271"/>
      <c r="F25" s="271"/>
      <c r="G25" s="271"/>
      <c r="H25" s="271"/>
      <c r="I25" s="272"/>
      <c r="J25" s="13">
        <v>20</v>
      </c>
      <c r="K25" s="19">
        <v>0</v>
      </c>
      <c r="L25" s="19"/>
    </row>
    <row r="26" spans="2:12">
      <c r="B26" s="270" t="s">
        <v>125</v>
      </c>
      <c r="C26" s="271"/>
      <c r="D26" s="271"/>
      <c r="E26" s="271"/>
      <c r="F26" s="271"/>
      <c r="G26" s="271"/>
      <c r="H26" s="271"/>
      <c r="I26" s="272"/>
      <c r="J26" s="13">
        <v>21</v>
      </c>
      <c r="K26" s="19">
        <v>9799156.3000000007</v>
      </c>
      <c r="L26" s="19">
        <v>-11864652.380000001</v>
      </c>
    </row>
    <row r="27" spans="2:12">
      <c r="B27" s="270" t="s">
        <v>126</v>
      </c>
      <c r="C27" s="271"/>
      <c r="D27" s="271"/>
      <c r="E27" s="271"/>
      <c r="F27" s="271"/>
      <c r="G27" s="271"/>
      <c r="H27" s="271"/>
      <c r="I27" s="272"/>
      <c r="J27" s="13">
        <v>22</v>
      </c>
      <c r="K27" s="19">
        <v>19494.86</v>
      </c>
      <c r="L27" s="19">
        <v>-1534553.39</v>
      </c>
    </row>
    <row r="28" spans="2:12" ht="23.25" customHeight="1">
      <c r="B28" s="270" t="s">
        <v>141</v>
      </c>
      <c r="C28" s="271"/>
      <c r="D28" s="271"/>
      <c r="E28" s="271"/>
      <c r="F28" s="271"/>
      <c r="G28" s="271"/>
      <c r="H28" s="271"/>
      <c r="I28" s="272"/>
      <c r="J28" s="13">
        <v>23</v>
      </c>
      <c r="K28" s="19">
        <v>196602.1</v>
      </c>
      <c r="L28" s="19">
        <v>206298.09</v>
      </c>
    </row>
    <row r="29" spans="2:12">
      <c r="B29" s="270" t="s">
        <v>127</v>
      </c>
      <c r="C29" s="271"/>
      <c r="D29" s="271"/>
      <c r="E29" s="271"/>
      <c r="F29" s="271"/>
      <c r="G29" s="271"/>
      <c r="H29" s="271"/>
      <c r="I29" s="272"/>
      <c r="J29" s="13">
        <v>24</v>
      </c>
      <c r="K29" s="19">
        <v>-41018.879999999997</v>
      </c>
      <c r="L29" s="19">
        <v>-22643153.66</v>
      </c>
    </row>
    <row r="30" spans="2:12" ht="22.5" customHeight="1">
      <c r="B30" s="270" t="s">
        <v>128</v>
      </c>
      <c r="C30" s="271"/>
      <c r="D30" s="271"/>
      <c r="E30" s="271"/>
      <c r="F30" s="271"/>
      <c r="G30" s="271"/>
      <c r="H30" s="271"/>
      <c r="I30" s="272"/>
      <c r="J30" s="13">
        <v>25</v>
      </c>
      <c r="K30" s="19">
        <v>0</v>
      </c>
      <c r="L30" s="19">
        <v>0</v>
      </c>
    </row>
    <row r="31" spans="2:12">
      <c r="B31" s="270" t="s">
        <v>129</v>
      </c>
      <c r="C31" s="271"/>
      <c r="D31" s="271"/>
      <c r="E31" s="271"/>
      <c r="F31" s="271"/>
      <c r="G31" s="271"/>
      <c r="H31" s="271"/>
      <c r="I31" s="272"/>
      <c r="J31" s="13">
        <v>26</v>
      </c>
      <c r="K31" s="19">
        <v>528121.23</v>
      </c>
      <c r="L31" s="19">
        <v>-96029.83</v>
      </c>
    </row>
    <row r="32" spans="2:12">
      <c r="B32" s="270" t="s">
        <v>130</v>
      </c>
      <c r="C32" s="271"/>
      <c r="D32" s="271"/>
      <c r="E32" s="271"/>
      <c r="F32" s="271"/>
      <c r="G32" s="271"/>
      <c r="H32" s="271"/>
      <c r="I32" s="272"/>
      <c r="J32" s="13">
        <v>27</v>
      </c>
      <c r="K32" s="19">
        <v>0</v>
      </c>
      <c r="L32" s="19"/>
    </row>
    <row r="33" spans="2:12">
      <c r="B33" s="270" t="s">
        <v>131</v>
      </c>
      <c r="C33" s="271"/>
      <c r="D33" s="271"/>
      <c r="E33" s="271"/>
      <c r="F33" s="271"/>
      <c r="G33" s="271"/>
      <c r="H33" s="271"/>
      <c r="I33" s="272"/>
      <c r="J33" s="13">
        <v>28</v>
      </c>
      <c r="K33" s="19">
        <v>11908595.289999999</v>
      </c>
      <c r="L33" s="19">
        <v>-17856151.43</v>
      </c>
    </row>
    <row r="34" spans="2:12">
      <c r="B34" s="270" t="s">
        <v>132</v>
      </c>
      <c r="C34" s="271"/>
      <c r="D34" s="271"/>
      <c r="E34" s="271"/>
      <c r="F34" s="271"/>
      <c r="G34" s="271"/>
      <c r="H34" s="271"/>
      <c r="I34" s="272"/>
      <c r="J34" s="13">
        <v>29</v>
      </c>
      <c r="K34" s="19">
        <v>4688913.97</v>
      </c>
      <c r="L34" s="19">
        <v>4791223.87</v>
      </c>
    </row>
    <row r="35" spans="2:12" ht="21" customHeight="1">
      <c r="B35" s="270" t="s">
        <v>133</v>
      </c>
      <c r="C35" s="271"/>
      <c r="D35" s="271"/>
      <c r="E35" s="271"/>
      <c r="F35" s="271"/>
      <c r="G35" s="271"/>
      <c r="H35" s="271"/>
      <c r="I35" s="272"/>
      <c r="J35" s="13">
        <v>30</v>
      </c>
      <c r="K35" s="19">
        <v>0</v>
      </c>
      <c r="L35" s="19">
        <v>-6668.9</v>
      </c>
    </row>
    <row r="36" spans="2:12">
      <c r="B36" s="276" t="s">
        <v>134</v>
      </c>
      <c r="C36" s="271"/>
      <c r="D36" s="271"/>
      <c r="E36" s="271"/>
      <c r="F36" s="271"/>
      <c r="G36" s="271"/>
      <c r="H36" s="271"/>
      <c r="I36" s="272"/>
      <c r="J36" s="13">
        <v>31</v>
      </c>
      <c r="K36" s="19">
        <v>-1338696.51</v>
      </c>
      <c r="L36" s="19">
        <v>-2317736.61</v>
      </c>
    </row>
    <row r="37" spans="2:12">
      <c r="B37" s="276" t="s">
        <v>91</v>
      </c>
      <c r="C37" s="271"/>
      <c r="D37" s="271"/>
      <c r="E37" s="271"/>
      <c r="F37" s="271"/>
      <c r="G37" s="271"/>
      <c r="H37" s="271"/>
      <c r="I37" s="272"/>
      <c r="J37" s="13">
        <v>32</v>
      </c>
      <c r="K37" s="126">
        <f>SUM(K38:K51)</f>
        <v>-51804894.450000003</v>
      </c>
      <c r="L37" s="126">
        <f>SUM(L38:L51)</f>
        <v>-12972565.239999998</v>
      </c>
    </row>
    <row r="38" spans="2:12">
      <c r="B38" s="270" t="s">
        <v>135</v>
      </c>
      <c r="C38" s="271"/>
      <c r="D38" s="271"/>
      <c r="E38" s="271"/>
      <c r="F38" s="271"/>
      <c r="G38" s="271"/>
      <c r="H38" s="271"/>
      <c r="I38" s="272"/>
      <c r="J38" s="13">
        <v>33</v>
      </c>
      <c r="K38" s="19">
        <v>21000</v>
      </c>
      <c r="L38" s="19">
        <v>2751103.8</v>
      </c>
    </row>
    <row r="39" spans="2:12">
      <c r="B39" s="270" t="s">
        <v>136</v>
      </c>
      <c r="C39" s="271"/>
      <c r="D39" s="271"/>
      <c r="E39" s="271"/>
      <c r="F39" s="271"/>
      <c r="G39" s="271"/>
      <c r="H39" s="271"/>
      <c r="I39" s="272"/>
      <c r="J39" s="13">
        <v>34</v>
      </c>
      <c r="K39" s="19">
        <v>-345472.63</v>
      </c>
      <c r="L39" s="19">
        <v>-231627.38</v>
      </c>
    </row>
    <row r="40" spans="2:12">
      <c r="B40" s="270" t="s">
        <v>137</v>
      </c>
      <c r="C40" s="271"/>
      <c r="D40" s="271"/>
      <c r="E40" s="271"/>
      <c r="F40" s="271"/>
      <c r="G40" s="271"/>
      <c r="H40" s="271"/>
      <c r="I40" s="272"/>
      <c r="J40" s="13">
        <v>35</v>
      </c>
      <c r="K40" s="19">
        <v>0</v>
      </c>
      <c r="L40" s="19">
        <v>0</v>
      </c>
    </row>
    <row r="41" spans="2:12">
      <c r="B41" s="270" t="s">
        <v>138</v>
      </c>
      <c r="C41" s="271"/>
      <c r="D41" s="271"/>
      <c r="E41" s="271"/>
      <c r="F41" s="271"/>
      <c r="G41" s="271"/>
      <c r="H41" s="271"/>
      <c r="I41" s="272"/>
      <c r="J41" s="13">
        <v>36</v>
      </c>
      <c r="K41" s="19">
        <v>-2845.38</v>
      </c>
      <c r="L41" s="19">
        <v>0</v>
      </c>
    </row>
    <row r="42" spans="2:12" ht="21" customHeight="1">
      <c r="B42" s="270" t="s">
        <v>139</v>
      </c>
      <c r="C42" s="271"/>
      <c r="D42" s="271"/>
      <c r="E42" s="271"/>
      <c r="F42" s="271"/>
      <c r="G42" s="271"/>
      <c r="H42" s="271"/>
      <c r="I42" s="272"/>
      <c r="J42" s="13">
        <v>37</v>
      </c>
      <c r="K42" s="19">
        <v>0</v>
      </c>
      <c r="L42" s="19">
        <v>0</v>
      </c>
    </row>
    <row r="43" spans="2:12" ht="21.75" customHeight="1">
      <c r="B43" s="270" t="s">
        <v>140</v>
      </c>
      <c r="C43" s="271"/>
      <c r="D43" s="271"/>
      <c r="E43" s="271"/>
      <c r="F43" s="271"/>
      <c r="G43" s="271"/>
      <c r="H43" s="271"/>
      <c r="I43" s="272"/>
      <c r="J43" s="13">
        <v>38</v>
      </c>
      <c r="K43" s="19">
        <v>0</v>
      </c>
      <c r="L43" s="19">
        <v>-25000000</v>
      </c>
    </row>
    <row r="44" spans="2:12" ht="23.25" customHeight="1">
      <c r="B44" s="270" t="s">
        <v>143</v>
      </c>
      <c r="C44" s="271"/>
      <c r="D44" s="271"/>
      <c r="E44" s="271"/>
      <c r="F44" s="271"/>
      <c r="G44" s="271"/>
      <c r="H44" s="271"/>
      <c r="I44" s="272"/>
      <c r="J44" s="13">
        <v>39</v>
      </c>
      <c r="K44" s="19">
        <v>0</v>
      </c>
      <c r="L44" s="19">
        <v>0</v>
      </c>
    </row>
    <row r="45" spans="2:12">
      <c r="B45" s="270" t="s">
        <v>242</v>
      </c>
      <c r="C45" s="271"/>
      <c r="D45" s="271"/>
      <c r="E45" s="271"/>
      <c r="F45" s="271"/>
      <c r="G45" s="271"/>
      <c r="H45" s="271"/>
      <c r="I45" s="272"/>
      <c r="J45" s="13">
        <v>40</v>
      </c>
      <c r="K45" s="19">
        <v>0</v>
      </c>
      <c r="L45" s="19">
        <v>8050000</v>
      </c>
    </row>
    <row r="46" spans="2:12">
      <c r="B46" s="270" t="s">
        <v>243</v>
      </c>
      <c r="C46" s="271"/>
      <c r="D46" s="271"/>
      <c r="E46" s="271"/>
      <c r="F46" s="271"/>
      <c r="G46" s="271"/>
      <c r="H46" s="271"/>
      <c r="I46" s="272"/>
      <c r="J46" s="13">
        <v>41</v>
      </c>
      <c r="K46" s="19">
        <v>-3383369.62</v>
      </c>
      <c r="L46" s="19">
        <v>0</v>
      </c>
    </row>
    <row r="47" spans="2:12">
      <c r="B47" s="270" t="s">
        <v>244</v>
      </c>
      <c r="C47" s="271"/>
      <c r="D47" s="271"/>
      <c r="E47" s="271"/>
      <c r="F47" s="271"/>
      <c r="G47" s="271"/>
      <c r="H47" s="271"/>
      <c r="I47" s="272"/>
      <c r="J47" s="13">
        <v>42</v>
      </c>
      <c r="K47" s="19">
        <v>-30709691.73</v>
      </c>
      <c r="L47" s="19">
        <v>47000000</v>
      </c>
    </row>
    <row r="48" spans="2:12">
      <c r="B48" s="270" t="s">
        <v>245</v>
      </c>
      <c r="C48" s="271"/>
      <c r="D48" s="271"/>
      <c r="E48" s="271"/>
      <c r="F48" s="271"/>
      <c r="G48" s="271"/>
      <c r="H48" s="271"/>
      <c r="I48" s="272"/>
      <c r="J48" s="13">
        <v>43</v>
      </c>
      <c r="K48" s="19">
        <v>0</v>
      </c>
      <c r="L48" s="19">
        <v>-58248850</v>
      </c>
    </row>
    <row r="49" spans="2:12">
      <c r="B49" s="270" t="s">
        <v>246</v>
      </c>
      <c r="C49" s="277"/>
      <c r="D49" s="277"/>
      <c r="E49" s="277"/>
      <c r="F49" s="277"/>
      <c r="G49" s="277"/>
      <c r="H49" s="277"/>
      <c r="I49" s="278"/>
      <c r="J49" s="13">
        <v>44</v>
      </c>
      <c r="K49" s="19">
        <v>0</v>
      </c>
      <c r="L49" s="19">
        <v>1200000</v>
      </c>
    </row>
    <row r="50" spans="2:12">
      <c r="B50" s="270" t="s">
        <v>270</v>
      </c>
      <c r="C50" s="277"/>
      <c r="D50" s="277"/>
      <c r="E50" s="277"/>
      <c r="F50" s="277"/>
      <c r="G50" s="277"/>
      <c r="H50" s="277"/>
      <c r="I50" s="278"/>
      <c r="J50" s="13">
        <v>45</v>
      </c>
      <c r="K50" s="19">
        <v>24623308.039999999</v>
      </c>
      <c r="L50" s="19">
        <v>19311335.539999999</v>
      </c>
    </row>
    <row r="51" spans="2:12">
      <c r="B51" s="270" t="s">
        <v>271</v>
      </c>
      <c r="C51" s="277"/>
      <c r="D51" s="277"/>
      <c r="E51" s="277"/>
      <c r="F51" s="277"/>
      <c r="G51" s="277"/>
      <c r="H51" s="277"/>
      <c r="I51" s="278"/>
      <c r="J51" s="13">
        <v>46</v>
      </c>
      <c r="K51" s="19">
        <v>-42007823.130000003</v>
      </c>
      <c r="L51" s="19">
        <v>-7804527.2000000002</v>
      </c>
    </row>
    <row r="52" spans="2:12">
      <c r="B52" s="276" t="s">
        <v>92</v>
      </c>
      <c r="C52" s="277"/>
      <c r="D52" s="277"/>
      <c r="E52" s="277"/>
      <c r="F52" s="277"/>
      <c r="G52" s="277"/>
      <c r="H52" s="277"/>
      <c r="I52" s="278"/>
      <c r="J52" s="13">
        <v>47</v>
      </c>
      <c r="K52" s="126">
        <f>SUM(K53:K57)</f>
        <v>-2443487.91</v>
      </c>
      <c r="L52" s="126">
        <f>SUM(L53:L57)</f>
        <v>17796988.150000006</v>
      </c>
    </row>
    <row r="53" spans="2:12">
      <c r="B53" s="270" t="s">
        <v>272</v>
      </c>
      <c r="C53" s="277"/>
      <c r="D53" s="277"/>
      <c r="E53" s="277"/>
      <c r="F53" s="277"/>
      <c r="G53" s="277"/>
      <c r="H53" s="277"/>
      <c r="I53" s="278"/>
      <c r="J53" s="13">
        <v>48</v>
      </c>
      <c r="K53" s="19">
        <v>0</v>
      </c>
      <c r="L53" s="19">
        <v>0</v>
      </c>
    </row>
    <row r="54" spans="2:12">
      <c r="B54" s="270" t="s">
        <v>273</v>
      </c>
      <c r="C54" s="277"/>
      <c r="D54" s="277"/>
      <c r="E54" s="277"/>
      <c r="F54" s="277"/>
      <c r="G54" s="277"/>
      <c r="H54" s="277"/>
      <c r="I54" s="278"/>
      <c r="J54" s="13">
        <v>49</v>
      </c>
      <c r="K54" s="19">
        <v>28080835.5</v>
      </c>
      <c r="L54" s="19">
        <v>147895649.02000001</v>
      </c>
    </row>
    <row r="55" spans="2:12">
      <c r="B55" s="270" t="s">
        <v>274</v>
      </c>
      <c r="C55" s="277"/>
      <c r="D55" s="277"/>
      <c r="E55" s="277"/>
      <c r="F55" s="277"/>
      <c r="G55" s="277"/>
      <c r="H55" s="277"/>
      <c r="I55" s="278"/>
      <c r="J55" s="13">
        <v>50</v>
      </c>
      <c r="K55" s="19">
        <v>-28087251.41</v>
      </c>
      <c r="L55" s="19">
        <v>-130092500.87</v>
      </c>
    </row>
    <row r="56" spans="2:12">
      <c r="B56" s="270" t="s">
        <v>275</v>
      </c>
      <c r="C56" s="277"/>
      <c r="D56" s="277"/>
      <c r="E56" s="277"/>
      <c r="F56" s="277"/>
      <c r="G56" s="277"/>
      <c r="H56" s="277"/>
      <c r="I56" s="278"/>
      <c r="J56" s="13">
        <v>51</v>
      </c>
      <c r="K56" s="19">
        <v>0</v>
      </c>
      <c r="L56" s="19">
        <v>0</v>
      </c>
    </row>
    <row r="57" spans="2:12">
      <c r="B57" s="270" t="s">
        <v>276</v>
      </c>
      <c r="C57" s="277"/>
      <c r="D57" s="277"/>
      <c r="E57" s="277"/>
      <c r="F57" s="277"/>
      <c r="G57" s="277"/>
      <c r="H57" s="277"/>
      <c r="I57" s="278"/>
      <c r="J57" s="13">
        <v>52</v>
      </c>
      <c r="K57" s="19">
        <v>-2437072</v>
      </c>
      <c r="L57" s="19">
        <v>-6160</v>
      </c>
    </row>
    <row r="58" spans="2:12">
      <c r="B58" s="276" t="s">
        <v>93</v>
      </c>
      <c r="C58" s="277"/>
      <c r="D58" s="277"/>
      <c r="E58" s="277"/>
      <c r="F58" s="277"/>
      <c r="G58" s="277"/>
      <c r="H58" s="277"/>
      <c r="I58" s="278"/>
      <c r="J58" s="13">
        <v>53</v>
      </c>
      <c r="K58" s="126">
        <f>K6+K37+K52</f>
        <v>-4501774.9300000034</v>
      </c>
      <c r="L58" s="126">
        <f>L6+L37+L52</f>
        <v>-1102618.3299999945</v>
      </c>
    </row>
    <row r="59" spans="2:12">
      <c r="B59" s="276" t="s">
        <v>419</v>
      </c>
      <c r="C59" s="277"/>
      <c r="D59" s="277"/>
      <c r="E59" s="277"/>
      <c r="F59" s="277"/>
      <c r="G59" s="277"/>
      <c r="H59" s="277"/>
      <c r="I59" s="278"/>
      <c r="J59" s="13">
        <v>54</v>
      </c>
      <c r="K59" s="19">
        <v>0</v>
      </c>
      <c r="L59" s="19">
        <v>0</v>
      </c>
    </row>
    <row r="60" spans="2:12">
      <c r="B60" s="276" t="s">
        <v>94</v>
      </c>
      <c r="C60" s="277"/>
      <c r="D60" s="277"/>
      <c r="E60" s="277"/>
      <c r="F60" s="277"/>
      <c r="G60" s="277"/>
      <c r="H60" s="277"/>
      <c r="I60" s="278"/>
      <c r="J60" s="13">
        <v>55</v>
      </c>
      <c r="K60" s="126">
        <f>SUM(K58:K59)</f>
        <v>-4501774.9300000034</v>
      </c>
      <c r="L60" s="126">
        <f>SUM(L58:L59)</f>
        <v>-1102618.3299999945</v>
      </c>
    </row>
    <row r="61" spans="2:12">
      <c r="B61" s="270" t="s">
        <v>277</v>
      </c>
      <c r="C61" s="277"/>
      <c r="D61" s="277"/>
      <c r="E61" s="277"/>
      <c r="F61" s="277"/>
      <c r="G61" s="277"/>
      <c r="H61" s="277"/>
      <c r="I61" s="278"/>
      <c r="J61" s="13">
        <v>56</v>
      </c>
      <c r="K61" s="19">
        <v>36626472.469999999</v>
      </c>
      <c r="L61" s="19">
        <v>30093042.600000001</v>
      </c>
    </row>
    <row r="62" spans="2:12">
      <c r="B62" s="279" t="s">
        <v>95</v>
      </c>
      <c r="C62" s="280"/>
      <c r="D62" s="280"/>
      <c r="E62" s="280"/>
      <c r="F62" s="280"/>
      <c r="G62" s="280"/>
      <c r="H62" s="280"/>
      <c r="I62" s="281"/>
      <c r="J62" s="14">
        <v>57</v>
      </c>
      <c r="K62" s="127">
        <f>SUM(K60:K61)</f>
        <v>32124697.539999995</v>
      </c>
      <c r="L62" s="127">
        <f>SUM(L60:L61)</f>
        <v>28990424.270000007</v>
      </c>
    </row>
    <row r="63" spans="2:12">
      <c r="B63" s="128" t="s">
        <v>5</v>
      </c>
    </row>
  </sheetData>
  <mergeCells count="62">
    <mergeCell ref="B60:I60"/>
    <mergeCell ref="B61:I61"/>
    <mergeCell ref="B62:I62"/>
    <mergeCell ref="E3:F3"/>
    <mergeCell ref="B56:I56"/>
    <mergeCell ref="B57:I57"/>
    <mergeCell ref="B58:I58"/>
    <mergeCell ref="B59:I59"/>
    <mergeCell ref="B52:I52"/>
    <mergeCell ref="B53:I53"/>
    <mergeCell ref="B46:I46"/>
    <mergeCell ref="B47:I47"/>
    <mergeCell ref="B54:I54"/>
    <mergeCell ref="B55:I55"/>
    <mergeCell ref="B48:I48"/>
    <mergeCell ref="B49:I49"/>
    <mergeCell ref="B50:I50"/>
    <mergeCell ref="B51:I51"/>
    <mergeCell ref="B44:I44"/>
    <mergeCell ref="B45:I45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28:I28"/>
    <mergeCell ref="B29:I29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13:I13"/>
    <mergeCell ref="B6:I6"/>
    <mergeCell ref="B7:I7"/>
    <mergeCell ref="B8:I8"/>
    <mergeCell ref="B9:I9"/>
    <mergeCell ref="B10:I10"/>
    <mergeCell ref="B11:I11"/>
    <mergeCell ref="B1:K1"/>
    <mergeCell ref="B2:K2"/>
    <mergeCell ref="B4:I4"/>
    <mergeCell ref="B5:I5"/>
    <mergeCell ref="B12:I12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7" orientation="portrait" r:id="rId1"/>
  <headerFooter alignWithMargins="0"/>
  <ignoredErrors>
    <ignoredError sqref="K5:L5" numberStoredAsText="1"/>
    <ignoredError sqref="K18:L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B1:O42"/>
  <sheetViews>
    <sheetView zoomScaleNormal="100" zoomScaleSheetLayoutView="100" workbookViewId="0">
      <selection activeCell="B3" sqref="B3:N40"/>
    </sheetView>
  </sheetViews>
  <sheetFormatPr defaultRowHeight="12.75"/>
  <cols>
    <col min="1" max="1" width="2.85546875" style="113" customWidth="1"/>
    <col min="2" max="5" width="9.140625" style="113"/>
    <col min="6" max="6" width="9.5703125" style="113" customWidth="1"/>
    <col min="7" max="7" width="9.140625" style="113"/>
    <col min="8" max="8" width="11.140625" style="113" bestFit="1" customWidth="1"/>
    <col min="9" max="9" width="10.140625" style="113" customWidth="1"/>
    <col min="10" max="11" width="11.140625" style="113" bestFit="1" customWidth="1"/>
    <col min="12" max="12" width="9.140625" style="113"/>
    <col min="13" max="13" width="11.42578125" style="113" customWidth="1"/>
    <col min="14" max="16384" width="9.140625" style="113"/>
  </cols>
  <sheetData>
    <row r="1" spans="2:14" ht="13.5" customHeight="1">
      <c r="B1" s="291" t="s">
        <v>144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2:14" ht="12.75" customHeight="1">
      <c r="B2" s="266" t="s">
        <v>385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2:14">
      <c r="B3" s="158"/>
      <c r="C3" s="162"/>
      <c r="D3" s="162"/>
      <c r="E3" s="162"/>
      <c r="F3" s="163"/>
      <c r="G3" s="164"/>
      <c r="H3" s="164"/>
      <c r="I3" s="164"/>
      <c r="J3" s="164"/>
      <c r="K3" s="164"/>
      <c r="L3" s="164"/>
      <c r="M3" s="156"/>
      <c r="N3" s="165" t="s">
        <v>58</v>
      </c>
    </row>
    <row r="4" spans="2:14" ht="13.5" customHeight="1">
      <c r="B4" s="268" t="s">
        <v>46</v>
      </c>
      <c r="C4" s="268"/>
      <c r="D4" s="268"/>
      <c r="E4" s="268" t="s">
        <v>62</v>
      </c>
      <c r="F4" s="269" t="s">
        <v>205</v>
      </c>
      <c r="G4" s="269"/>
      <c r="H4" s="269"/>
      <c r="I4" s="269"/>
      <c r="J4" s="269"/>
      <c r="K4" s="269"/>
      <c r="L4" s="269"/>
      <c r="M4" s="269" t="s">
        <v>212</v>
      </c>
      <c r="N4" s="269" t="s">
        <v>83</v>
      </c>
    </row>
    <row r="5" spans="2:14" ht="56.25">
      <c r="B5" s="290"/>
      <c r="C5" s="290"/>
      <c r="D5" s="290"/>
      <c r="E5" s="290"/>
      <c r="F5" s="132" t="s">
        <v>208</v>
      </c>
      <c r="G5" s="132" t="s">
        <v>44</v>
      </c>
      <c r="H5" s="132" t="s">
        <v>209</v>
      </c>
      <c r="I5" s="132" t="s">
        <v>210</v>
      </c>
      <c r="J5" s="132" t="s">
        <v>45</v>
      </c>
      <c r="K5" s="132" t="s">
        <v>211</v>
      </c>
      <c r="L5" s="132" t="s">
        <v>82</v>
      </c>
      <c r="M5" s="269"/>
      <c r="N5" s="269"/>
    </row>
    <row r="6" spans="2:14">
      <c r="B6" s="287">
        <v>1</v>
      </c>
      <c r="C6" s="287"/>
      <c r="D6" s="287"/>
      <c r="E6" s="140">
        <v>2</v>
      </c>
      <c r="F6" s="140" t="s">
        <v>60</v>
      </c>
      <c r="G6" s="141" t="s">
        <v>61</v>
      </c>
      <c r="H6" s="140" t="s">
        <v>63</v>
      </c>
      <c r="I6" s="141" t="s">
        <v>64</v>
      </c>
      <c r="J6" s="140" t="s">
        <v>65</v>
      </c>
      <c r="K6" s="141" t="s">
        <v>66</v>
      </c>
      <c r="L6" s="140" t="s">
        <v>67</v>
      </c>
      <c r="M6" s="141" t="s">
        <v>68</v>
      </c>
      <c r="N6" s="140" t="s">
        <v>69</v>
      </c>
    </row>
    <row r="7" spans="2:14" ht="21" customHeight="1">
      <c r="B7" s="288" t="s">
        <v>293</v>
      </c>
      <c r="C7" s="289"/>
      <c r="D7" s="289"/>
      <c r="E7" s="16">
        <v>1</v>
      </c>
      <c r="F7" s="20">
        <v>50000000</v>
      </c>
      <c r="G7" s="20"/>
      <c r="H7" s="20">
        <v>314413885.47000003</v>
      </c>
      <c r="I7" s="20">
        <v>138761535.25999999</v>
      </c>
      <c r="J7" s="20">
        <v>86122373.989999995</v>
      </c>
      <c r="K7" s="20">
        <v>93866920.510000005</v>
      </c>
      <c r="L7" s="135">
        <f>SUM(F7:K7)</f>
        <v>683164715.23000002</v>
      </c>
      <c r="M7" s="20"/>
      <c r="N7" s="135">
        <f>L7+M7</f>
        <v>683164715.23000002</v>
      </c>
    </row>
    <row r="8" spans="2:14" ht="22.5" customHeight="1">
      <c r="B8" s="283" t="s">
        <v>253</v>
      </c>
      <c r="C8" s="284"/>
      <c r="D8" s="284"/>
      <c r="E8" s="4">
        <v>2</v>
      </c>
      <c r="F8" s="21"/>
      <c r="G8" s="21"/>
      <c r="H8" s="21"/>
      <c r="I8" s="21"/>
      <c r="J8" s="21"/>
      <c r="K8" s="21"/>
      <c r="L8" s="136">
        <f t="shared" ref="L8:L40" si="0">SUM(F8:K8)</f>
        <v>0</v>
      </c>
      <c r="M8" s="21"/>
      <c r="N8" s="136">
        <f t="shared" ref="N8:N40" si="1">L8+M8</f>
        <v>0</v>
      </c>
    </row>
    <row r="9" spans="2:14" ht="21.75" customHeight="1">
      <c r="B9" s="283" t="s">
        <v>254</v>
      </c>
      <c r="C9" s="284"/>
      <c r="D9" s="284"/>
      <c r="E9" s="4">
        <v>3</v>
      </c>
      <c r="F9" s="21"/>
      <c r="G9" s="21"/>
      <c r="H9" s="21"/>
      <c r="I9" s="21"/>
      <c r="J9" s="21"/>
      <c r="K9" s="21"/>
      <c r="L9" s="136">
        <f t="shared" si="0"/>
        <v>0</v>
      </c>
      <c r="M9" s="21"/>
      <c r="N9" s="136">
        <f t="shared" si="1"/>
        <v>0</v>
      </c>
    </row>
    <row r="10" spans="2:14" ht="24" customHeight="1">
      <c r="B10" s="285" t="s">
        <v>344</v>
      </c>
      <c r="C10" s="284"/>
      <c r="D10" s="284"/>
      <c r="E10" s="4">
        <v>4</v>
      </c>
      <c r="F10" s="136">
        <f t="shared" ref="F10:K10" si="2">SUM(F7:F9)</f>
        <v>50000000</v>
      </c>
      <c r="G10" s="136">
        <f t="shared" si="2"/>
        <v>0</v>
      </c>
      <c r="H10" s="136">
        <f t="shared" si="2"/>
        <v>314413885.47000003</v>
      </c>
      <c r="I10" s="136">
        <f t="shared" si="2"/>
        <v>138761535.25999999</v>
      </c>
      <c r="J10" s="136">
        <f t="shared" si="2"/>
        <v>86122373.989999995</v>
      </c>
      <c r="K10" s="136">
        <f t="shared" si="2"/>
        <v>93866920.510000005</v>
      </c>
      <c r="L10" s="136">
        <f t="shared" si="0"/>
        <v>683164715.23000002</v>
      </c>
      <c r="M10" s="136">
        <f>SUM(M7:M9)</f>
        <v>0</v>
      </c>
      <c r="N10" s="136">
        <f t="shared" si="1"/>
        <v>683164715.23000002</v>
      </c>
    </row>
    <row r="11" spans="2:14" ht="36.75" customHeight="1">
      <c r="B11" s="285" t="s">
        <v>414</v>
      </c>
      <c r="C11" s="286"/>
      <c r="D11" s="286"/>
      <c r="E11" s="4">
        <v>5</v>
      </c>
      <c r="F11" s="136">
        <f>F12+F13</f>
        <v>0</v>
      </c>
      <c r="G11" s="136">
        <f t="shared" ref="G11:M11" si="3">G12+G13</f>
        <v>0</v>
      </c>
      <c r="H11" s="136">
        <f t="shared" si="3"/>
        <v>-882444.58000000194</v>
      </c>
      <c r="I11" s="136">
        <f t="shared" si="3"/>
        <v>0</v>
      </c>
      <c r="J11" s="136">
        <f t="shared" si="3"/>
        <v>0</v>
      </c>
      <c r="K11" s="136">
        <f t="shared" si="3"/>
        <v>80486287.730000004</v>
      </c>
      <c r="L11" s="136">
        <f t="shared" si="0"/>
        <v>79603843.150000006</v>
      </c>
      <c r="M11" s="136">
        <f t="shared" si="3"/>
        <v>0</v>
      </c>
      <c r="N11" s="136">
        <f t="shared" si="1"/>
        <v>79603843.150000006</v>
      </c>
    </row>
    <row r="12" spans="2:14">
      <c r="B12" s="283" t="s">
        <v>255</v>
      </c>
      <c r="C12" s="284"/>
      <c r="D12" s="284"/>
      <c r="E12" s="4">
        <v>6</v>
      </c>
      <c r="F12" s="21"/>
      <c r="G12" s="21"/>
      <c r="H12" s="21"/>
      <c r="I12" s="21"/>
      <c r="J12" s="21"/>
      <c r="K12" s="21">
        <v>80486287.730000004</v>
      </c>
      <c r="L12" s="136">
        <f t="shared" si="0"/>
        <v>80486287.730000004</v>
      </c>
      <c r="M12" s="21"/>
      <c r="N12" s="136">
        <f t="shared" si="1"/>
        <v>80486287.730000004</v>
      </c>
    </row>
    <row r="13" spans="2:14" ht="25.5" customHeight="1">
      <c r="B13" s="283" t="s">
        <v>87</v>
      </c>
      <c r="C13" s="284"/>
      <c r="D13" s="284"/>
      <c r="E13" s="4">
        <v>7</v>
      </c>
      <c r="F13" s="136">
        <f t="shared" ref="F13:K13" si="4">SUM(F14:F17)</f>
        <v>0</v>
      </c>
      <c r="G13" s="136">
        <f t="shared" si="4"/>
        <v>0</v>
      </c>
      <c r="H13" s="136">
        <f t="shared" si="4"/>
        <v>-882444.58000000194</v>
      </c>
      <c r="I13" s="136">
        <f t="shared" si="4"/>
        <v>0</v>
      </c>
      <c r="J13" s="136">
        <f t="shared" si="4"/>
        <v>0</v>
      </c>
      <c r="K13" s="136">
        <f t="shared" si="4"/>
        <v>0</v>
      </c>
      <c r="L13" s="136">
        <f t="shared" si="0"/>
        <v>-882444.58000000194</v>
      </c>
      <c r="M13" s="136">
        <f>SUM(M14:M17)</f>
        <v>0</v>
      </c>
      <c r="N13" s="136">
        <f t="shared" si="1"/>
        <v>-882444.58000000194</v>
      </c>
    </row>
    <row r="14" spans="2:14" ht="22.5" customHeight="1">
      <c r="B14" s="283" t="s">
        <v>294</v>
      </c>
      <c r="C14" s="284"/>
      <c r="D14" s="284"/>
      <c r="E14" s="4">
        <v>8</v>
      </c>
      <c r="F14" s="21"/>
      <c r="G14" s="21"/>
      <c r="H14" s="21">
        <v>18480186.34</v>
      </c>
      <c r="I14" s="21"/>
      <c r="J14" s="21"/>
      <c r="K14" s="21"/>
      <c r="L14" s="136">
        <f t="shared" si="0"/>
        <v>18480186.34</v>
      </c>
      <c r="M14" s="21"/>
      <c r="N14" s="136">
        <f t="shared" si="1"/>
        <v>18480186.34</v>
      </c>
    </row>
    <row r="15" spans="2:14" ht="25.5" customHeight="1">
      <c r="B15" s="283" t="s">
        <v>295</v>
      </c>
      <c r="C15" s="284"/>
      <c r="D15" s="284"/>
      <c r="E15" s="4">
        <v>9</v>
      </c>
      <c r="F15" s="21"/>
      <c r="G15" s="21"/>
      <c r="H15" s="21">
        <v>-19362630.920000002</v>
      </c>
      <c r="I15" s="21"/>
      <c r="J15" s="21"/>
      <c r="K15" s="21"/>
      <c r="L15" s="136">
        <f t="shared" si="0"/>
        <v>-19362630.920000002</v>
      </c>
      <c r="M15" s="21"/>
      <c r="N15" s="136">
        <f t="shared" si="1"/>
        <v>-19362630.920000002</v>
      </c>
    </row>
    <row r="16" spans="2:14" ht="21" customHeight="1">
      <c r="B16" s="283" t="s">
        <v>296</v>
      </c>
      <c r="C16" s="284"/>
      <c r="D16" s="284"/>
      <c r="E16" s="4">
        <v>10</v>
      </c>
      <c r="F16" s="21"/>
      <c r="G16" s="21"/>
      <c r="H16" s="21"/>
      <c r="I16" s="21"/>
      <c r="J16" s="21"/>
      <c r="K16" s="21"/>
      <c r="L16" s="136">
        <f t="shared" si="0"/>
        <v>0</v>
      </c>
      <c r="M16" s="21"/>
      <c r="N16" s="136">
        <f t="shared" si="1"/>
        <v>0</v>
      </c>
    </row>
    <row r="17" spans="2:15" ht="21.75" customHeight="1">
      <c r="B17" s="283" t="s">
        <v>256</v>
      </c>
      <c r="C17" s="284"/>
      <c r="D17" s="284"/>
      <c r="E17" s="4">
        <v>11</v>
      </c>
      <c r="F17" s="21"/>
      <c r="G17" s="21"/>
      <c r="H17" s="21"/>
      <c r="I17" s="21"/>
      <c r="J17" s="21"/>
      <c r="K17" s="21"/>
      <c r="L17" s="136">
        <f t="shared" si="0"/>
        <v>0</v>
      </c>
      <c r="M17" s="21"/>
      <c r="N17" s="136">
        <f t="shared" si="1"/>
        <v>0</v>
      </c>
    </row>
    <row r="18" spans="2:15" ht="35.25" customHeight="1">
      <c r="B18" s="285" t="s">
        <v>415</v>
      </c>
      <c r="C18" s="284"/>
      <c r="D18" s="284"/>
      <c r="E18" s="4">
        <v>12</v>
      </c>
      <c r="F18" s="136">
        <f>SUM(F19:F22)</f>
        <v>0</v>
      </c>
      <c r="G18" s="136">
        <f t="shared" ref="G18:M18" si="5">SUM(G19:G22)</f>
        <v>0</v>
      </c>
      <c r="H18" s="136">
        <f t="shared" si="5"/>
        <v>-3148951.27</v>
      </c>
      <c r="I18" s="136">
        <f t="shared" si="5"/>
        <v>0</v>
      </c>
      <c r="J18" s="136">
        <f t="shared" si="5"/>
        <v>63239253.770000003</v>
      </c>
      <c r="K18" s="136">
        <f t="shared" si="5"/>
        <v>-93866920.50999999</v>
      </c>
      <c r="L18" s="136">
        <f t="shared" si="0"/>
        <v>-33776618.00999999</v>
      </c>
      <c r="M18" s="136">
        <f t="shared" si="5"/>
        <v>0</v>
      </c>
      <c r="N18" s="136">
        <f t="shared" si="1"/>
        <v>-33776618.00999999</v>
      </c>
    </row>
    <row r="19" spans="2:15" ht="21.75" customHeight="1">
      <c r="B19" s="283" t="s">
        <v>88</v>
      </c>
      <c r="C19" s="284"/>
      <c r="D19" s="284"/>
      <c r="E19" s="4">
        <v>13</v>
      </c>
      <c r="F19" s="21"/>
      <c r="G19" s="21"/>
      <c r="H19" s="21"/>
      <c r="I19" s="21"/>
      <c r="J19" s="21"/>
      <c r="K19" s="21"/>
      <c r="L19" s="136">
        <f t="shared" si="0"/>
        <v>0</v>
      </c>
      <c r="M19" s="21"/>
      <c r="N19" s="136">
        <f t="shared" si="1"/>
        <v>0</v>
      </c>
    </row>
    <row r="20" spans="2:15">
      <c r="B20" s="283" t="s">
        <v>298</v>
      </c>
      <c r="C20" s="284"/>
      <c r="D20" s="284"/>
      <c r="E20" s="4">
        <v>14</v>
      </c>
      <c r="F20" s="21"/>
      <c r="G20" s="21"/>
      <c r="H20" s="21"/>
      <c r="I20" s="21"/>
      <c r="J20" s="21"/>
      <c r="K20" s="21"/>
      <c r="L20" s="136">
        <f t="shared" si="0"/>
        <v>0</v>
      </c>
      <c r="M20" s="21"/>
      <c r="N20" s="136">
        <f t="shared" si="1"/>
        <v>0</v>
      </c>
    </row>
    <row r="21" spans="2:15">
      <c r="B21" s="283" t="s">
        <v>299</v>
      </c>
      <c r="C21" s="284"/>
      <c r="D21" s="284"/>
      <c r="E21" s="4">
        <v>15</v>
      </c>
      <c r="F21" s="21"/>
      <c r="G21" s="21"/>
      <c r="H21" s="21"/>
      <c r="I21" s="21"/>
      <c r="J21" s="21"/>
      <c r="K21" s="21">
        <v>-35000000</v>
      </c>
      <c r="L21" s="136">
        <f t="shared" si="0"/>
        <v>-35000000</v>
      </c>
      <c r="M21" s="21"/>
      <c r="N21" s="136">
        <f t="shared" si="1"/>
        <v>-35000000</v>
      </c>
    </row>
    <row r="22" spans="2:15">
      <c r="B22" s="283" t="s">
        <v>300</v>
      </c>
      <c r="C22" s="284"/>
      <c r="D22" s="284"/>
      <c r="E22" s="4">
        <v>16</v>
      </c>
      <c r="F22" s="21"/>
      <c r="G22" s="21"/>
      <c r="H22" s="21">
        <v>-3148951.27</v>
      </c>
      <c r="I22" s="21"/>
      <c r="J22" s="21">
        <v>63239253.770000003</v>
      </c>
      <c r="K22" s="21">
        <v>-58866920.509999998</v>
      </c>
      <c r="L22" s="136">
        <f t="shared" si="0"/>
        <v>1223381.9900000021</v>
      </c>
      <c r="M22" s="21"/>
      <c r="N22" s="136">
        <f t="shared" si="1"/>
        <v>1223381.9900000021</v>
      </c>
    </row>
    <row r="23" spans="2:15" ht="47.25" customHeight="1" thickBot="1">
      <c r="B23" s="292" t="s">
        <v>418</v>
      </c>
      <c r="C23" s="293"/>
      <c r="D23" s="293"/>
      <c r="E23" s="17">
        <v>17</v>
      </c>
      <c r="F23" s="137">
        <f t="shared" ref="F23:K23" si="6">F10+F11+F18</f>
        <v>50000000</v>
      </c>
      <c r="G23" s="137">
        <f t="shared" si="6"/>
        <v>0</v>
      </c>
      <c r="H23" s="137">
        <f t="shared" si="6"/>
        <v>310382489.62000006</v>
      </c>
      <c r="I23" s="137">
        <f t="shared" si="6"/>
        <v>138761535.25999999</v>
      </c>
      <c r="J23" s="137">
        <f t="shared" si="6"/>
        <v>149361627.75999999</v>
      </c>
      <c r="K23" s="137">
        <f t="shared" si="6"/>
        <v>80486287.730000019</v>
      </c>
      <c r="L23" s="137">
        <f t="shared" si="0"/>
        <v>728991940.37000012</v>
      </c>
      <c r="M23" s="137">
        <f>M10+M11+M18</f>
        <v>0</v>
      </c>
      <c r="N23" s="137">
        <f t="shared" si="1"/>
        <v>728991940.37000012</v>
      </c>
    </row>
    <row r="24" spans="2:15" ht="24" customHeight="1" thickTop="1">
      <c r="B24" s="294" t="s">
        <v>301</v>
      </c>
      <c r="C24" s="295"/>
      <c r="D24" s="295"/>
      <c r="E24" s="18">
        <v>18</v>
      </c>
      <c r="F24" s="22">
        <v>50000000</v>
      </c>
      <c r="G24" s="22"/>
      <c r="H24" s="22">
        <v>310382489.62</v>
      </c>
      <c r="I24" s="22">
        <v>138761535.25999999</v>
      </c>
      <c r="J24" s="22">
        <v>149361627.75999999</v>
      </c>
      <c r="K24" s="22">
        <v>80486287.730000004</v>
      </c>
      <c r="L24" s="138">
        <f t="shared" si="0"/>
        <v>728991940.37</v>
      </c>
      <c r="M24" s="22"/>
      <c r="N24" s="138">
        <f t="shared" si="1"/>
        <v>728991940.37</v>
      </c>
    </row>
    <row r="25" spans="2:15">
      <c r="B25" s="283" t="s">
        <v>303</v>
      </c>
      <c r="C25" s="284"/>
      <c r="D25" s="284"/>
      <c r="E25" s="4">
        <v>19</v>
      </c>
      <c r="F25" s="21"/>
      <c r="G25" s="21"/>
      <c r="H25" s="21"/>
      <c r="I25" s="21"/>
      <c r="J25" s="21"/>
      <c r="K25" s="21"/>
      <c r="L25" s="136">
        <f t="shared" si="0"/>
        <v>0</v>
      </c>
      <c r="M25" s="21"/>
      <c r="N25" s="136">
        <f t="shared" si="1"/>
        <v>0</v>
      </c>
    </row>
    <row r="26" spans="2:15" ht="23.25" customHeight="1">
      <c r="B26" s="283" t="s">
        <v>302</v>
      </c>
      <c r="C26" s="284"/>
      <c r="D26" s="284"/>
      <c r="E26" s="4">
        <v>20</v>
      </c>
      <c r="F26" s="21"/>
      <c r="G26" s="21"/>
      <c r="H26" s="21"/>
      <c r="I26" s="21"/>
      <c r="J26" s="21"/>
      <c r="K26" s="21"/>
      <c r="L26" s="136">
        <f t="shared" si="0"/>
        <v>0</v>
      </c>
      <c r="M26" s="21"/>
      <c r="N26" s="136">
        <f t="shared" si="1"/>
        <v>0</v>
      </c>
    </row>
    <row r="27" spans="2:15" ht="21.75" customHeight="1">
      <c r="B27" s="285" t="s">
        <v>345</v>
      </c>
      <c r="C27" s="284"/>
      <c r="D27" s="284"/>
      <c r="E27" s="4">
        <v>21</v>
      </c>
      <c r="F27" s="136">
        <f>SUM(F24:F26)</f>
        <v>50000000</v>
      </c>
      <c r="G27" s="136">
        <f t="shared" ref="G27:M27" si="7">SUM(G24:G26)</f>
        <v>0</v>
      </c>
      <c r="H27" s="136">
        <f t="shared" si="7"/>
        <v>310382489.62</v>
      </c>
      <c r="I27" s="136">
        <f t="shared" si="7"/>
        <v>138761535.25999999</v>
      </c>
      <c r="J27" s="136">
        <f t="shared" si="7"/>
        <v>149361627.75999999</v>
      </c>
      <c r="K27" s="136">
        <f t="shared" si="7"/>
        <v>80486287.730000004</v>
      </c>
      <c r="L27" s="136">
        <f t="shared" si="0"/>
        <v>728991940.37</v>
      </c>
      <c r="M27" s="136">
        <f t="shared" si="7"/>
        <v>0</v>
      </c>
      <c r="N27" s="136">
        <f t="shared" si="1"/>
        <v>728991940.37</v>
      </c>
    </row>
    <row r="28" spans="2:15" ht="23.25" customHeight="1">
      <c r="B28" s="285" t="s">
        <v>346</v>
      </c>
      <c r="C28" s="284"/>
      <c r="D28" s="284"/>
      <c r="E28" s="4">
        <v>22</v>
      </c>
      <c r="F28" s="136">
        <f>F29+F30</f>
        <v>0</v>
      </c>
      <c r="G28" s="136">
        <f t="shared" ref="G28:M28" si="8">G29+G30</f>
        <v>0</v>
      </c>
      <c r="H28" s="136">
        <f t="shared" si="8"/>
        <v>-242008.06</v>
      </c>
      <c r="I28" s="136">
        <f t="shared" si="8"/>
        <v>0</v>
      </c>
      <c r="J28" s="136">
        <f t="shared" si="8"/>
        <v>0</v>
      </c>
      <c r="K28" s="136">
        <f t="shared" si="8"/>
        <v>29487645.957000025</v>
      </c>
      <c r="L28" s="136">
        <f t="shared" si="0"/>
        <v>29245637.897000026</v>
      </c>
      <c r="M28" s="136">
        <f t="shared" si="8"/>
        <v>0</v>
      </c>
      <c r="N28" s="136">
        <f t="shared" si="1"/>
        <v>29245637.897000026</v>
      </c>
      <c r="O28" s="149"/>
    </row>
    <row r="29" spans="2:15" ht="13.5" customHeight="1">
      <c r="B29" s="283" t="s">
        <v>89</v>
      </c>
      <c r="C29" s="284"/>
      <c r="D29" s="284"/>
      <c r="E29" s="4">
        <v>23</v>
      </c>
      <c r="F29" s="21"/>
      <c r="G29" s="21"/>
      <c r="H29" s="21"/>
      <c r="I29" s="21"/>
      <c r="J29" s="21"/>
      <c r="K29" s="21">
        <v>29487645.957000025</v>
      </c>
      <c r="L29" s="136">
        <f t="shared" si="0"/>
        <v>29487645.957000025</v>
      </c>
      <c r="M29" s="21"/>
      <c r="N29" s="136">
        <f t="shared" si="1"/>
        <v>29487645.957000025</v>
      </c>
    </row>
    <row r="30" spans="2:15" ht="21.75" customHeight="1">
      <c r="B30" s="283" t="s">
        <v>86</v>
      </c>
      <c r="C30" s="284"/>
      <c r="D30" s="284"/>
      <c r="E30" s="4">
        <v>24</v>
      </c>
      <c r="F30" s="136">
        <f t="shared" ref="F30:K30" si="9">SUM(F31:F34)</f>
        <v>0</v>
      </c>
      <c r="G30" s="136">
        <f t="shared" si="9"/>
        <v>0</v>
      </c>
      <c r="H30" s="136">
        <f t="shared" si="9"/>
        <v>-242008.06</v>
      </c>
      <c r="I30" s="136">
        <f t="shared" si="9"/>
        <v>0</v>
      </c>
      <c r="J30" s="136">
        <f t="shared" si="9"/>
        <v>0</v>
      </c>
      <c r="K30" s="136">
        <f t="shared" si="9"/>
        <v>0</v>
      </c>
      <c r="L30" s="136">
        <f t="shared" si="0"/>
        <v>-242008.06</v>
      </c>
      <c r="M30" s="136">
        <f>SUM(M31:M34)</f>
        <v>0</v>
      </c>
      <c r="N30" s="136">
        <f t="shared" si="1"/>
        <v>-242008.06</v>
      </c>
    </row>
    <row r="31" spans="2:15" ht="21.75" customHeight="1">
      <c r="B31" s="283" t="s">
        <v>294</v>
      </c>
      <c r="C31" s="284"/>
      <c r="D31" s="284"/>
      <c r="E31" s="4">
        <v>25</v>
      </c>
      <c r="F31" s="21"/>
      <c r="G31" s="21"/>
      <c r="H31" s="21"/>
      <c r="I31" s="21"/>
      <c r="J31" s="21"/>
      <c r="K31" s="21"/>
      <c r="L31" s="136">
        <f t="shared" si="0"/>
        <v>0</v>
      </c>
      <c r="M31" s="21"/>
      <c r="N31" s="136">
        <f t="shared" si="1"/>
        <v>0</v>
      </c>
    </row>
    <row r="32" spans="2:15" ht="21.75" customHeight="1">
      <c r="B32" s="283" t="s">
        <v>295</v>
      </c>
      <c r="C32" s="284"/>
      <c r="D32" s="284"/>
      <c r="E32" s="4">
        <v>26</v>
      </c>
      <c r="F32" s="21"/>
      <c r="G32" s="21"/>
      <c r="H32" s="21">
        <v>-242008.06</v>
      </c>
      <c r="I32" s="21"/>
      <c r="J32" s="21"/>
      <c r="K32" s="21"/>
      <c r="L32" s="136">
        <f t="shared" si="0"/>
        <v>-242008.06</v>
      </c>
      <c r="M32" s="21"/>
      <c r="N32" s="136">
        <f t="shared" si="1"/>
        <v>-242008.06</v>
      </c>
    </row>
    <row r="33" spans="2:14" ht="22.5" customHeight="1">
      <c r="B33" s="283" t="s">
        <v>296</v>
      </c>
      <c r="C33" s="284"/>
      <c r="D33" s="284"/>
      <c r="E33" s="4">
        <v>27</v>
      </c>
      <c r="F33" s="21"/>
      <c r="G33" s="21"/>
      <c r="H33" s="21"/>
      <c r="I33" s="21"/>
      <c r="J33" s="21"/>
      <c r="K33" s="21"/>
      <c r="L33" s="136">
        <f t="shared" si="0"/>
        <v>0</v>
      </c>
      <c r="M33" s="21"/>
      <c r="N33" s="136">
        <f t="shared" si="1"/>
        <v>0</v>
      </c>
    </row>
    <row r="34" spans="2:14" ht="21" customHeight="1">
      <c r="B34" s="283" t="s">
        <v>256</v>
      </c>
      <c r="C34" s="284"/>
      <c r="D34" s="284"/>
      <c r="E34" s="4">
        <v>28</v>
      </c>
      <c r="F34" s="21"/>
      <c r="G34" s="21"/>
      <c r="H34" s="21"/>
      <c r="I34" s="21"/>
      <c r="J34" s="21"/>
      <c r="K34" s="21"/>
      <c r="L34" s="136">
        <f t="shared" si="0"/>
        <v>0</v>
      </c>
      <c r="M34" s="21"/>
      <c r="N34" s="136">
        <f t="shared" si="1"/>
        <v>0</v>
      </c>
    </row>
    <row r="35" spans="2:14" ht="33.75" customHeight="1">
      <c r="B35" s="285" t="s">
        <v>416</v>
      </c>
      <c r="C35" s="284"/>
      <c r="D35" s="284"/>
      <c r="E35" s="4">
        <v>29</v>
      </c>
      <c r="F35" s="136">
        <f t="shared" ref="F35:K35" si="10">SUM(F36:F39)</f>
        <v>0</v>
      </c>
      <c r="G35" s="136">
        <f t="shared" si="10"/>
        <v>0</v>
      </c>
      <c r="H35" s="136">
        <f t="shared" si="10"/>
        <v>-142111.20000000001</v>
      </c>
      <c r="I35" s="136">
        <f t="shared" si="10"/>
        <v>0</v>
      </c>
      <c r="J35" s="136">
        <f t="shared" si="10"/>
        <v>80486287.730000004</v>
      </c>
      <c r="K35" s="136">
        <f t="shared" si="10"/>
        <v>-80486287.730000004</v>
      </c>
      <c r="L35" s="136">
        <f t="shared" si="0"/>
        <v>-142111.20000000298</v>
      </c>
      <c r="M35" s="136">
        <f>SUM(M36:M39)</f>
        <v>0</v>
      </c>
      <c r="N35" s="136">
        <f t="shared" si="1"/>
        <v>-142111.20000000298</v>
      </c>
    </row>
    <row r="36" spans="2:14" ht="26.25" customHeight="1">
      <c r="B36" s="283" t="s">
        <v>297</v>
      </c>
      <c r="C36" s="284"/>
      <c r="D36" s="284"/>
      <c r="E36" s="4">
        <v>30</v>
      </c>
      <c r="F36" s="21"/>
      <c r="G36" s="21"/>
      <c r="H36" s="21"/>
      <c r="I36" s="21"/>
      <c r="J36" s="21"/>
      <c r="K36" s="21"/>
      <c r="L36" s="136">
        <f t="shared" si="0"/>
        <v>0</v>
      </c>
      <c r="M36" s="21"/>
      <c r="N36" s="136">
        <f t="shared" si="1"/>
        <v>0</v>
      </c>
    </row>
    <row r="37" spans="2:14">
      <c r="B37" s="283" t="s">
        <v>298</v>
      </c>
      <c r="C37" s="284"/>
      <c r="D37" s="284"/>
      <c r="E37" s="4">
        <v>31</v>
      </c>
      <c r="F37" s="21"/>
      <c r="G37" s="21"/>
      <c r="H37" s="21"/>
      <c r="I37" s="21"/>
      <c r="J37" s="21"/>
      <c r="K37" s="21"/>
      <c r="L37" s="136">
        <f t="shared" si="0"/>
        <v>0</v>
      </c>
      <c r="M37" s="21"/>
      <c r="N37" s="136">
        <f t="shared" si="1"/>
        <v>0</v>
      </c>
    </row>
    <row r="38" spans="2:14">
      <c r="B38" s="283" t="s">
        <v>299</v>
      </c>
      <c r="C38" s="284"/>
      <c r="D38" s="284"/>
      <c r="E38" s="4">
        <v>32</v>
      </c>
      <c r="F38" s="21"/>
      <c r="G38" s="21"/>
      <c r="H38" s="21"/>
      <c r="I38" s="21"/>
      <c r="J38" s="21"/>
      <c r="K38" s="21"/>
      <c r="L38" s="136">
        <f t="shared" si="0"/>
        <v>0</v>
      </c>
      <c r="M38" s="21"/>
      <c r="N38" s="136">
        <f t="shared" si="1"/>
        <v>0</v>
      </c>
    </row>
    <row r="39" spans="2:14">
      <c r="B39" s="283" t="s">
        <v>90</v>
      </c>
      <c r="C39" s="284"/>
      <c r="D39" s="284"/>
      <c r="E39" s="4">
        <v>33</v>
      </c>
      <c r="F39" s="21"/>
      <c r="G39" s="21"/>
      <c r="H39" s="21">
        <v>-142111.20000000001</v>
      </c>
      <c r="I39" s="21"/>
      <c r="J39" s="21">
        <v>80486287.730000004</v>
      </c>
      <c r="K39" s="21">
        <v>-80486287.730000004</v>
      </c>
      <c r="L39" s="136">
        <f t="shared" si="0"/>
        <v>-142111.20000000298</v>
      </c>
      <c r="M39" s="21"/>
      <c r="N39" s="136">
        <f t="shared" si="1"/>
        <v>-142111.20000000298</v>
      </c>
    </row>
    <row r="40" spans="2:14" ht="38.25" customHeight="1">
      <c r="B40" s="296" t="s">
        <v>417</v>
      </c>
      <c r="C40" s="297"/>
      <c r="D40" s="297"/>
      <c r="E40" s="15">
        <v>34</v>
      </c>
      <c r="F40" s="139">
        <f t="shared" ref="F40:K40" si="11">F27+F28+F35</f>
        <v>50000000</v>
      </c>
      <c r="G40" s="139">
        <f t="shared" si="11"/>
        <v>0</v>
      </c>
      <c r="H40" s="139">
        <f t="shared" si="11"/>
        <v>309998370.36000001</v>
      </c>
      <c r="I40" s="139">
        <f t="shared" si="11"/>
        <v>138761535.25999999</v>
      </c>
      <c r="J40" s="139">
        <f t="shared" si="11"/>
        <v>229847915.49000001</v>
      </c>
      <c r="K40" s="139">
        <f t="shared" si="11"/>
        <v>29487645.957000032</v>
      </c>
      <c r="L40" s="139">
        <f t="shared" si="0"/>
        <v>758095467.06700003</v>
      </c>
      <c r="M40" s="139">
        <f>M27+M28+M35</f>
        <v>0</v>
      </c>
      <c r="N40" s="139">
        <f t="shared" si="1"/>
        <v>758095467.06700003</v>
      </c>
    </row>
    <row r="41" spans="2:14">
      <c r="H41" s="149"/>
      <c r="J41" s="149"/>
      <c r="K41" s="149"/>
      <c r="N41" s="149"/>
    </row>
    <row r="42" spans="2:14">
      <c r="H42" s="149"/>
      <c r="J42" s="149"/>
    </row>
  </sheetData>
  <mergeCells count="42">
    <mergeCell ref="B35:D35"/>
    <mergeCell ref="B40:D40"/>
    <mergeCell ref="B36:D36"/>
    <mergeCell ref="B37:D37"/>
    <mergeCell ref="B38:D38"/>
    <mergeCell ref="B39:D39"/>
    <mergeCell ref="B28:D28"/>
    <mergeCell ref="B29:D29"/>
    <mergeCell ref="B32:D32"/>
    <mergeCell ref="B33:D33"/>
    <mergeCell ref="B34:D34"/>
    <mergeCell ref="B2:N2"/>
    <mergeCell ref="B1:N1"/>
    <mergeCell ref="B30:D30"/>
    <mergeCell ref="B31:D31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M4:M5"/>
    <mergeCell ref="N4:N5"/>
    <mergeCell ref="F4:L4"/>
    <mergeCell ref="B14:D14"/>
    <mergeCell ref="B15:D15"/>
    <mergeCell ref="B8:D8"/>
    <mergeCell ref="B9:D9"/>
    <mergeCell ref="B10:D10"/>
    <mergeCell ref="B11:D11"/>
    <mergeCell ref="B12:D12"/>
    <mergeCell ref="B13:D13"/>
    <mergeCell ref="B6:D6"/>
    <mergeCell ref="B7:D7"/>
    <mergeCell ref="B4:D5"/>
    <mergeCell ref="E4:E5"/>
  </mergeCells>
  <phoneticPr fontId="3" type="noConversion"/>
  <dataValidations count="1">
    <dataValidation allowBlank="1" sqref="A1:B1048576 O1:XFD1048576 C3:N1048576"/>
  </dataValidations>
  <pageMargins left="0.75" right="0.75" top="1" bottom="1" header="0.5" footer="0.5"/>
  <pageSetup paperSize="9" scale="67" orientation="portrait" r:id="rId1"/>
  <headerFooter alignWithMargins="0"/>
  <ignoredErrors>
    <ignoredError sqref="L24:L26 L7:L9 L14:L16 L17 L19:L22 L31:L34 L36:L39" formulaRange="1"/>
    <ignoredError sqref="F6:N6" numberStoredAsText="1"/>
    <ignoredError sqref="L10:L13 L18 L23 L27:L30 L35 L40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32"/>
  <sheetViews>
    <sheetView tabSelected="1" view="pageBreakPreview" topLeftCell="A13" zoomScale="110" zoomScaleSheetLayoutView="100" workbookViewId="0">
      <selection activeCell="A17" sqref="A17"/>
    </sheetView>
  </sheetViews>
  <sheetFormatPr defaultRowHeight="12"/>
  <cols>
    <col min="1" max="16384" width="9.140625" style="143"/>
  </cols>
  <sheetData>
    <row r="1" spans="1:10">
      <c r="A1" s="142"/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5.75">
      <c r="A2" s="298" t="s">
        <v>343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 ht="12.75" customHeight="1">
      <c r="A4" s="144" t="s">
        <v>386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ht="12.75" customHeight="1">
      <c r="A5" s="144" t="s">
        <v>387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2.75" customHeight="1">
      <c r="A6" s="144" t="s">
        <v>388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 ht="12.75" customHeight="1">
      <c r="A7" s="144" t="s">
        <v>389</v>
      </c>
      <c r="B7" s="145"/>
      <c r="C7" s="145"/>
      <c r="D7" s="145"/>
      <c r="E7" s="145"/>
      <c r="F7" s="145"/>
      <c r="G7" s="145"/>
      <c r="H7" s="145"/>
      <c r="I7" s="145"/>
      <c r="J7" s="145"/>
    </row>
    <row r="8" spans="1:10" ht="12.75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 ht="12.75" customHeight="1">
      <c r="A9" s="144" t="s">
        <v>390</v>
      </c>
      <c r="B9" s="144"/>
      <c r="C9" s="144"/>
      <c r="D9" s="144"/>
      <c r="E9" s="144"/>
      <c r="F9" s="144"/>
      <c r="G9" s="144"/>
      <c r="H9" s="144"/>
      <c r="I9" s="144"/>
      <c r="J9" s="144"/>
    </row>
    <row r="10" spans="1:10">
      <c r="A10" s="144" t="s">
        <v>391</v>
      </c>
      <c r="B10" s="147"/>
      <c r="C10" s="147"/>
      <c r="D10" s="147"/>
      <c r="E10" s="144"/>
      <c r="F10" s="147"/>
      <c r="G10" s="148"/>
      <c r="H10" s="148"/>
      <c r="I10" s="148"/>
      <c r="J10" s="148"/>
    </row>
    <row r="11" spans="1:10">
      <c r="A11" s="146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>
      <c r="A12" s="144" t="s">
        <v>378</v>
      </c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>
      <c r="A14" s="144" t="s">
        <v>379</v>
      </c>
      <c r="B14" s="145"/>
      <c r="C14" s="145"/>
      <c r="D14" s="145"/>
      <c r="E14" s="145"/>
      <c r="F14" s="145"/>
      <c r="G14" s="145"/>
      <c r="H14" s="145"/>
      <c r="I14" s="145"/>
      <c r="J14" s="145"/>
    </row>
    <row r="15" spans="1:10">
      <c r="A15" s="144" t="s">
        <v>392</v>
      </c>
      <c r="B15" s="145"/>
      <c r="C15" s="145"/>
      <c r="D15" s="145"/>
      <c r="E15" s="145"/>
      <c r="F15" s="145"/>
      <c r="G15" s="145"/>
      <c r="H15" s="145"/>
      <c r="I15" s="145"/>
      <c r="J15" s="145"/>
    </row>
    <row r="16" spans="1:10">
      <c r="A16" s="144" t="s">
        <v>393</v>
      </c>
      <c r="B16" s="145"/>
      <c r="C16" s="145"/>
      <c r="D16" s="145"/>
      <c r="E16" s="145"/>
      <c r="F16" s="145"/>
      <c r="G16" s="145"/>
      <c r="H16" s="145"/>
      <c r="I16" s="145"/>
      <c r="J16" s="145"/>
    </row>
    <row r="17" spans="1:10">
      <c r="A17" s="144" t="s">
        <v>394</v>
      </c>
      <c r="B17" s="145"/>
      <c r="C17" s="145"/>
      <c r="D17" s="145"/>
      <c r="E17" s="145"/>
      <c r="F17" s="145"/>
      <c r="G17" s="145"/>
      <c r="H17" s="145"/>
      <c r="I17" s="145"/>
      <c r="J17" s="145"/>
    </row>
    <row r="18" spans="1:10">
      <c r="A18" s="147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>
      <c r="A19" s="147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4" t="s">
        <v>395</v>
      </c>
      <c r="B20" s="145"/>
      <c r="C20" s="145"/>
      <c r="D20" s="145"/>
      <c r="E20" s="145"/>
      <c r="F20" s="145"/>
      <c r="G20" s="145"/>
      <c r="H20" s="145"/>
      <c r="I20" s="144"/>
      <c r="J20" s="145"/>
    </row>
    <row r="21" spans="1:10">
      <c r="A21" s="144" t="s">
        <v>380</v>
      </c>
      <c r="B21" s="145"/>
      <c r="C21" s="145"/>
      <c r="D21" s="145"/>
      <c r="E21" s="145"/>
      <c r="F21" s="145"/>
      <c r="G21" s="145"/>
      <c r="H21" s="145"/>
      <c r="I21" s="145"/>
      <c r="J21" s="145"/>
    </row>
    <row r="22" spans="1:10">
      <c r="A22" s="147"/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>
      <c r="A23" s="144" t="s">
        <v>381</v>
      </c>
      <c r="B23" s="144"/>
      <c r="C23" s="144"/>
      <c r="D23" s="144"/>
      <c r="E23" s="144"/>
      <c r="F23" s="144"/>
      <c r="G23" s="144"/>
      <c r="H23" s="144"/>
      <c r="I23" s="144"/>
      <c r="J23" s="144"/>
    </row>
    <row r="24" spans="1:10">
      <c r="A24" s="144" t="s">
        <v>396</v>
      </c>
      <c r="B24" s="144"/>
      <c r="C24" s="144"/>
      <c r="D24" s="144"/>
      <c r="E24" s="144"/>
      <c r="F24" s="144"/>
      <c r="G24" s="144"/>
      <c r="H24" s="144"/>
      <c r="I24" s="144"/>
      <c r="J24" s="144"/>
    </row>
    <row r="25" spans="1:10">
      <c r="A25" s="147"/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>
      <c r="A26" s="144" t="s">
        <v>397</v>
      </c>
      <c r="B26" s="144"/>
      <c r="C26" s="144"/>
      <c r="D26" s="144"/>
      <c r="E26" s="144"/>
      <c r="F26" s="144"/>
      <c r="G26" s="144"/>
      <c r="H26" s="144"/>
      <c r="I26" s="144"/>
      <c r="J26" s="144"/>
    </row>
    <row r="27" spans="1:10">
      <c r="A27" s="144" t="s">
        <v>421</v>
      </c>
      <c r="B27" s="144"/>
      <c r="C27" s="144"/>
      <c r="D27" s="144"/>
      <c r="E27" s="144"/>
      <c r="F27" s="144"/>
      <c r="G27" s="144"/>
      <c r="H27" s="144"/>
      <c r="I27" s="144"/>
      <c r="J27" s="144"/>
    </row>
    <row r="28" spans="1:10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>
      <c r="A29" s="144" t="s">
        <v>398</v>
      </c>
      <c r="B29" s="144"/>
      <c r="C29" s="144"/>
      <c r="D29" s="144"/>
      <c r="E29" s="144"/>
      <c r="F29" s="144"/>
      <c r="G29" s="144"/>
      <c r="H29" s="144"/>
      <c r="I29" s="144"/>
      <c r="J29" s="144"/>
    </row>
    <row r="30" spans="1:10">
      <c r="A30" s="144" t="s">
        <v>399</v>
      </c>
      <c r="B30" s="144"/>
      <c r="C30" s="144"/>
      <c r="D30" s="144"/>
      <c r="E30" s="144"/>
      <c r="F30" s="144"/>
      <c r="G30" s="144"/>
      <c r="H30" s="144"/>
      <c r="I30" s="144"/>
      <c r="J30" s="144"/>
    </row>
    <row r="31" spans="1:10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>
      <c r="A32" s="144" t="s">
        <v>382</v>
      </c>
      <c r="B32" s="144"/>
      <c r="C32" s="144"/>
      <c r="D32" s="144"/>
      <c r="E32" s="144"/>
      <c r="F32" s="144"/>
      <c r="G32" s="144"/>
      <c r="H32" s="144"/>
      <c r="I32" s="144"/>
      <c r="J32" s="144"/>
    </row>
  </sheetData>
  <mergeCells count="1">
    <mergeCell ref="A2:J2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OPCI PODACI</vt:lpstr>
      <vt:lpstr>Bilanca</vt:lpstr>
      <vt:lpstr>RDG-tekuće</vt:lpstr>
      <vt:lpstr>RDG-kumulativno</vt:lpstr>
      <vt:lpstr>NT</vt:lpstr>
      <vt:lpstr>PK</vt:lpstr>
      <vt:lpstr>BILJEŠKE </vt:lpstr>
      <vt:lpstr>'BILJEŠKE '!Print_Area</vt:lpstr>
      <vt:lpstr>'OPCI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Maja Šoštarić</cp:lastModifiedBy>
  <cp:lastPrinted>2013-04-30T06:51:07Z</cp:lastPrinted>
  <dcterms:created xsi:type="dcterms:W3CDTF">2008-10-17T11:51:54Z</dcterms:created>
  <dcterms:modified xsi:type="dcterms:W3CDTF">2013-04-30T09:03:16Z</dcterms:modified>
</cp:coreProperties>
</file>