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5480" windowHeight="11640" activeTab="6"/>
  </bookViews>
  <sheets>
    <sheet name="OPĆI PODACI" sheetId="1" r:id="rId1"/>
    <sheet name="BILANCA" sheetId="2" r:id="rId2"/>
    <sheet name="RDiG-tekuće razdoblje" sheetId="3" r:id="rId3"/>
    <sheet name="RDiG-kumulativno" sheetId="4" r:id="rId4"/>
    <sheet name="NOVČANI TIJEK" sheetId="5" r:id="rId5"/>
    <sheet name="PROMJENE KAPITALA" sheetId="6" r:id="rId6"/>
    <sheet name="BILJEŠKE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_xlnm.Print_Area" localSheetId="6">'BILJEŠKE'!$A$1:$J$49</definedName>
    <definedName name="_xlnm.Print_Area" localSheetId="5">'PROMJENE KAPITALA'!$A$1:$P$34</definedName>
    <definedName name="razdoblje">'[1]Naslovni'!$E$7</definedName>
  </definedNames>
  <calcPr calcMode="manual" fullCalcOnLoad="1"/>
</workbook>
</file>

<file path=xl/sharedStrings.xml><?xml version="1.0" encoding="utf-8"?>
<sst xmlns="http://schemas.openxmlformats.org/spreadsheetml/2006/main" count="682" uniqueCount="479">
  <si>
    <t>Oznaka pozicije</t>
  </si>
  <si>
    <t xml:space="preserve">               Opis pozicije</t>
  </si>
  <si>
    <t>Život</t>
  </si>
  <si>
    <t xml:space="preserve">Neživot </t>
  </si>
  <si>
    <t>Ukupno</t>
  </si>
  <si>
    <t>001</t>
  </si>
  <si>
    <t>A</t>
  </si>
  <si>
    <t>NEMATERIJALNA  IMOVINA</t>
  </si>
  <si>
    <t>002</t>
  </si>
  <si>
    <t>1</t>
  </si>
  <si>
    <t>003</t>
  </si>
  <si>
    <t>2</t>
  </si>
  <si>
    <t>004</t>
  </si>
  <si>
    <t>B</t>
  </si>
  <si>
    <t>MATERIJALNA  IMOVINA</t>
  </si>
  <si>
    <t>005</t>
  </si>
  <si>
    <t>006</t>
  </si>
  <si>
    <t>007</t>
  </si>
  <si>
    <t>3</t>
  </si>
  <si>
    <t>008</t>
  </si>
  <si>
    <t>C</t>
  </si>
  <si>
    <t>009</t>
  </si>
  <si>
    <t>I</t>
  </si>
  <si>
    <t xml:space="preserve">Ulaganja u zemljišta i građevinske objekte koji ne služe društvu za provođenje djelatnosti </t>
  </si>
  <si>
    <t>010</t>
  </si>
  <si>
    <t>II</t>
  </si>
  <si>
    <t>Ulaganja u podružnice, pridružena društva i sudjelovanje u zajedničkim ulaganjima</t>
  </si>
  <si>
    <t>011</t>
  </si>
  <si>
    <t>033</t>
  </si>
  <si>
    <t>012</t>
  </si>
  <si>
    <t>032</t>
  </si>
  <si>
    <t>013</t>
  </si>
  <si>
    <t>031</t>
  </si>
  <si>
    <t>014</t>
  </si>
  <si>
    <t>III</t>
  </si>
  <si>
    <t>015</t>
  </si>
  <si>
    <t>Ulaganja koja se drže do dospijeća</t>
  </si>
  <si>
    <t>016</t>
  </si>
  <si>
    <t>1.1</t>
  </si>
  <si>
    <t>017</t>
  </si>
  <si>
    <t>1.2</t>
  </si>
  <si>
    <t>049</t>
  </si>
  <si>
    <t>018</t>
  </si>
  <si>
    <t>Ulaganja raspoloživa za prodaju</t>
  </si>
  <si>
    <t>019</t>
  </si>
  <si>
    <t>2.1</t>
  </si>
  <si>
    <t>055</t>
  </si>
  <si>
    <t>020</t>
  </si>
  <si>
    <t>2.2</t>
  </si>
  <si>
    <t>021</t>
  </si>
  <si>
    <t>2.3</t>
  </si>
  <si>
    <t>054</t>
  </si>
  <si>
    <t>022</t>
  </si>
  <si>
    <t>2.4</t>
  </si>
  <si>
    <t>023</t>
  </si>
  <si>
    <t>Ulaganja po fer vrijednosti kroz račun dobiti i gubitka</t>
  </si>
  <si>
    <t>024</t>
  </si>
  <si>
    <t>065</t>
  </si>
  <si>
    <t>025</t>
  </si>
  <si>
    <t>026</t>
  </si>
  <si>
    <t>066</t>
  </si>
  <si>
    <t>027</t>
  </si>
  <si>
    <t>064</t>
  </si>
  <si>
    <t>028</t>
  </si>
  <si>
    <t>069</t>
  </si>
  <si>
    <t>029</t>
  </si>
  <si>
    <t>4</t>
  </si>
  <si>
    <t>Depoziti, zajmovi i potraživanja</t>
  </si>
  <si>
    <t>030</t>
  </si>
  <si>
    <t>070</t>
  </si>
  <si>
    <t>IV</t>
  </si>
  <si>
    <t>Depoziti kod preuzetog poslovanja osiguranja u reosiguranje  (depoziti kod cedenta)</t>
  </si>
  <si>
    <t>034</t>
  </si>
  <si>
    <t>D</t>
  </si>
  <si>
    <t>ULAGANJA  ZA  RAČUN  I  RIZIK  VLASNIKA  POLICA  ŽIVOTNOG  OSIGURANJA</t>
  </si>
  <si>
    <t>035</t>
  </si>
  <si>
    <t>E</t>
  </si>
  <si>
    <t>UDIO REOSIGURANJA U TEHNIČKIM PRIČUVAMA</t>
  </si>
  <si>
    <t>036</t>
  </si>
  <si>
    <t>037</t>
  </si>
  <si>
    <t>038</t>
  </si>
  <si>
    <t>039</t>
  </si>
  <si>
    <t>040</t>
  </si>
  <si>
    <t>5</t>
  </si>
  <si>
    <t>041</t>
  </si>
  <si>
    <t>6</t>
  </si>
  <si>
    <t>042</t>
  </si>
  <si>
    <t>7</t>
  </si>
  <si>
    <t>043</t>
  </si>
  <si>
    <t>F</t>
  </si>
  <si>
    <t>ODGOĐENA I TEKUĆA POREZNA IMOVINA</t>
  </si>
  <si>
    <t>044</t>
  </si>
  <si>
    <t>045</t>
  </si>
  <si>
    <t>046</t>
  </si>
  <si>
    <t>G</t>
  </si>
  <si>
    <t xml:space="preserve">POTRAŽIVANJA  </t>
  </si>
  <si>
    <t>047</t>
  </si>
  <si>
    <t>048</t>
  </si>
  <si>
    <t>050</t>
  </si>
  <si>
    <t>051</t>
  </si>
  <si>
    <t>052</t>
  </si>
  <si>
    <t>053</t>
  </si>
  <si>
    <t>H</t>
  </si>
  <si>
    <t>056</t>
  </si>
  <si>
    <t>Novac u banci i blagajni</t>
  </si>
  <si>
    <t>057</t>
  </si>
  <si>
    <t>058</t>
  </si>
  <si>
    <t>059</t>
  </si>
  <si>
    <t>060</t>
  </si>
  <si>
    <t>Dugotrajna imovina namjenjena za prodaju i prestanak poslovanja</t>
  </si>
  <si>
    <t>061</t>
  </si>
  <si>
    <t>Ostalo</t>
  </si>
  <si>
    <t>062</t>
  </si>
  <si>
    <t>PLAĆENI  TROŠKOVI  BUDUĆEG RAZDOBLJA  I  NEDOSPJELA  NAPLATA  PRIHODA</t>
  </si>
  <si>
    <t>063</t>
  </si>
  <si>
    <t>J</t>
  </si>
  <si>
    <t>067</t>
  </si>
  <si>
    <t>K</t>
  </si>
  <si>
    <t>IZVANBILANČNI  ZAPISI</t>
  </si>
  <si>
    <t>068</t>
  </si>
  <si>
    <t>Upisani kapital</t>
  </si>
  <si>
    <t>Uplaćeni kapital - redovne dionice</t>
  </si>
  <si>
    <t>071</t>
  </si>
  <si>
    <t>Uplaćeni kapital - povlaštene dionice</t>
  </si>
  <si>
    <t>072</t>
  </si>
  <si>
    <t>Premije na emitirane dionice (rezerve kapitala)</t>
  </si>
  <si>
    <t>073</t>
  </si>
  <si>
    <t>Revalorizacijske rezerve</t>
  </si>
  <si>
    <t>074</t>
  </si>
  <si>
    <t>075</t>
  </si>
  <si>
    <t>076</t>
  </si>
  <si>
    <t>Ostale revalorizacijske rezerve</t>
  </si>
  <si>
    <t>077</t>
  </si>
  <si>
    <t xml:space="preserve">Rezerve </t>
  </si>
  <si>
    <t>078</t>
  </si>
  <si>
    <t>079</t>
  </si>
  <si>
    <t>080</t>
  </si>
  <si>
    <t>081</t>
  </si>
  <si>
    <t>Prenesena (zadržana) dobit ili gubitak</t>
  </si>
  <si>
    <t>082</t>
  </si>
  <si>
    <t>083</t>
  </si>
  <si>
    <t>084</t>
  </si>
  <si>
    <t>Dobit ili gubitak tekućeg obračunskog razdoblja</t>
  </si>
  <si>
    <t>085</t>
  </si>
  <si>
    <t>086</t>
  </si>
  <si>
    <t>088</t>
  </si>
  <si>
    <t>089</t>
  </si>
  <si>
    <t>090</t>
  </si>
  <si>
    <t>Prijenosne premije, bruto iznos</t>
  </si>
  <si>
    <t>091</t>
  </si>
  <si>
    <t>Matematička pričuva osiguranja,  bruto iznos</t>
  </si>
  <si>
    <t>092</t>
  </si>
  <si>
    <t>Pričuva šteta,  bruto iznos</t>
  </si>
  <si>
    <t>093</t>
  </si>
  <si>
    <t>Pričuve za povrate premija ovisne i neovisne o rezulatatu (bonusi i popusti),  bruto iznos</t>
  </si>
  <si>
    <t>094</t>
  </si>
  <si>
    <t>Pričuva za izravnavanje šteta  (kolebanje šteta), bruto iznos</t>
  </si>
  <si>
    <t>095</t>
  </si>
  <si>
    <t>Ostale osigurateljno - tehničke pričuve,  bruto iznos</t>
  </si>
  <si>
    <t>096</t>
  </si>
  <si>
    <t>TEHNIČKE PRIČUVE ŽIVOTNIH OSIGURANJA KADA UGOVARATELJ SNOSI RIZIK ULAGANJA, bruto iznos</t>
  </si>
  <si>
    <t>097</t>
  </si>
  <si>
    <t>OSTALE PRIČUVE</t>
  </si>
  <si>
    <t>098</t>
  </si>
  <si>
    <t>099</t>
  </si>
  <si>
    <t>100</t>
  </si>
  <si>
    <t>ODGOĐENA I TEKUĆA POREZNA OBVEZA</t>
  </si>
  <si>
    <t>101</t>
  </si>
  <si>
    <t>102</t>
  </si>
  <si>
    <t>103</t>
  </si>
  <si>
    <t>DEPOZITI  ZADRŽANI  IZ  POSLA  PREDANOG  U  REOSIGURANJE</t>
  </si>
  <si>
    <t>104</t>
  </si>
  <si>
    <t>FINANCIJSKE OBVEZE</t>
  </si>
  <si>
    <t>105</t>
  </si>
  <si>
    <t>106</t>
  </si>
  <si>
    <t>107</t>
  </si>
  <si>
    <t>108</t>
  </si>
  <si>
    <t>OSTALE  OBVEZE</t>
  </si>
  <si>
    <t>109</t>
  </si>
  <si>
    <t>110</t>
  </si>
  <si>
    <t>111</t>
  </si>
  <si>
    <t>112</t>
  </si>
  <si>
    <t>113</t>
  </si>
  <si>
    <t>ODGOĐENO  PLAĆANJE  TROŠKOVA  I PRIHOD  BUDUĆEG  RAZDOBLJA</t>
  </si>
  <si>
    <t>114</t>
  </si>
  <si>
    <t>115</t>
  </si>
  <si>
    <t>116</t>
  </si>
  <si>
    <t>117</t>
  </si>
  <si>
    <t>L</t>
  </si>
  <si>
    <t>POTRAŽIVANJA  ZA  UPISANI  A  NEUPLAĆENI  KAPITAL</t>
  </si>
  <si>
    <t>087</t>
  </si>
  <si>
    <t>118</t>
  </si>
  <si>
    <t>119</t>
  </si>
  <si>
    <t>120</t>
  </si>
  <si>
    <t>AOP</t>
  </si>
  <si>
    <t>Prethodno razdoblje</t>
  </si>
  <si>
    <t>Tekuće razdoblje</t>
  </si>
  <si>
    <t>AKTIVA</t>
  </si>
  <si>
    <t>PASIVA</t>
  </si>
  <si>
    <t>Prethodno obračunsko razdoblje</t>
  </si>
  <si>
    <t>Tekuće obračunsko razdoblje</t>
  </si>
  <si>
    <t>Neživot</t>
  </si>
  <si>
    <t>Zarađene premije (prihodovane)</t>
  </si>
  <si>
    <t>Prihodi od podružnica, pridruženih društava i sudjelovanja u zajedničkim ulaganjima</t>
  </si>
  <si>
    <t>Prihodi od ulaganja u zemljišta i građevinske objekte</t>
  </si>
  <si>
    <t>Prihodi od kamata</t>
  </si>
  <si>
    <t>Nerealizirani dobici od ulaganja po fer vrijednosti kroz račun dobiti i gubitka</t>
  </si>
  <si>
    <t>Dobici od prodaje  (realizacije) financijskih ulaganja</t>
  </si>
  <si>
    <t>Neto pozitivne tečajne razlike</t>
  </si>
  <si>
    <t>Ostali prihodi od ulaganja</t>
  </si>
  <si>
    <t>Prihodi od provizija i naknada</t>
  </si>
  <si>
    <t>Ostali osigurateljno - tehnički prihodi,  neto od reosiguranja</t>
  </si>
  <si>
    <t>V</t>
  </si>
  <si>
    <t>Ostali prihodi</t>
  </si>
  <si>
    <t>VI</t>
  </si>
  <si>
    <t>Izdaci za osigurane slučajeve,  neto</t>
  </si>
  <si>
    <t>VII</t>
  </si>
  <si>
    <t>Promjena ostalih tehničkih pričuva,  neto od reosiguranja (+/-)</t>
  </si>
  <si>
    <t>VIII</t>
  </si>
  <si>
    <t>Promjena tehničkih pričuva životnih osiguranja kada ugovaratelj snosi rizik ulaganja,  neto od reosiguranja (+/-)</t>
  </si>
  <si>
    <t>IX</t>
  </si>
  <si>
    <t>Izdaci za povrate premija  (bonusi i popusti),  neto od reosiguranja</t>
  </si>
  <si>
    <t>X</t>
  </si>
  <si>
    <t>Poslovni rashodi  (izdaci za obavljanje djelatnosti),  neto</t>
  </si>
  <si>
    <t>XI</t>
  </si>
  <si>
    <t>Amortizacija  (građevinski objekti koji ne služe društvu za obavljanje djelatnosti)</t>
  </si>
  <si>
    <t>Kamate</t>
  </si>
  <si>
    <t>Usklađivanje vrijednosti  (smanjenje) ulaganja</t>
  </si>
  <si>
    <t>Gubici ostvareni pri prodaji  (realizaciji) ulaganja</t>
  </si>
  <si>
    <t>Neto negativne tečajne razlike</t>
  </si>
  <si>
    <t>Ostali troškovi ulaganja</t>
  </si>
  <si>
    <t>XII</t>
  </si>
  <si>
    <t>Ostali tehnički troškovi,  neto od reosiguranja</t>
  </si>
  <si>
    <t>XIII</t>
  </si>
  <si>
    <t>Ostali troškovi, uključujući vrijednosna usklađenja</t>
  </si>
  <si>
    <t>XIV</t>
  </si>
  <si>
    <t>Dobit ili gubitak obračunskog razdoblja prije poreza (+/-)</t>
  </si>
  <si>
    <t>XV</t>
  </si>
  <si>
    <t>Porez na dobit ili gubitak</t>
  </si>
  <si>
    <t>XVI</t>
  </si>
  <si>
    <t>Zakonske rezerve</t>
  </si>
  <si>
    <t xml:space="preserve">Dobit ili gubitak obračunskog razdoblja poslije poreza (+/-)
</t>
  </si>
  <si>
    <t>Tekuće poslovno razdoblje</t>
  </si>
  <si>
    <t>Dobit/gubitak prije poreza</t>
  </si>
  <si>
    <t>1.2.1</t>
  </si>
  <si>
    <t>Amortizacija nekretnina i opreme</t>
  </si>
  <si>
    <t>1.2.2</t>
  </si>
  <si>
    <t>Amortizacija nematerijalne imovine</t>
  </si>
  <si>
    <t>1.2.3</t>
  </si>
  <si>
    <t>Umanjenje vrijednosti i dobici/gubici od svođenja na fer vrijednost</t>
  </si>
  <si>
    <t>1.2.4</t>
  </si>
  <si>
    <t>Troškovi kamata</t>
  </si>
  <si>
    <t>1.2.5</t>
  </si>
  <si>
    <t>1.2.6</t>
  </si>
  <si>
    <t>Udjeli u dobiti pridruženih društava</t>
  </si>
  <si>
    <t>1.2.7</t>
  </si>
  <si>
    <t>Dobici/gubici od prodaje materijalne imovine (uključujući zemljišta i građevinske objekte)</t>
  </si>
  <si>
    <t>1.2.8</t>
  </si>
  <si>
    <t>Ostala usklađenja</t>
  </si>
  <si>
    <t>Povećanje/smanjenje ulaganja raspoloživih za prodaju</t>
  </si>
  <si>
    <t>Povećanje/smanjenje ulaganja koja se vrednuju po fer vrijednosti kroz račun dobiti i gubitka</t>
  </si>
  <si>
    <t>Povećanje/smanjenje depozita, zajmova i potraživanja</t>
  </si>
  <si>
    <t>Povećanje/smanjenje depozita kod preuzetog poslovanja osiguranja u reosiguranje</t>
  </si>
  <si>
    <t>2.5</t>
  </si>
  <si>
    <t>Povećanje/smanjenje ulaganja za račun i rizik vlasnika polica životnog osiguranja</t>
  </si>
  <si>
    <t>2.6</t>
  </si>
  <si>
    <t>Povećanje/smanjenje udjela reosiguranja u tehničkim pričuvama</t>
  </si>
  <si>
    <t>2.7</t>
  </si>
  <si>
    <t>Povećanje/smanjenje porezne imovine</t>
  </si>
  <si>
    <t>2.8</t>
  </si>
  <si>
    <t>Povećanje/smanjenje potraživanja</t>
  </si>
  <si>
    <t>2.9</t>
  </si>
  <si>
    <t>Povećanje/smanjenje ostale imovine</t>
  </si>
  <si>
    <t>2.10</t>
  </si>
  <si>
    <t>Povećanje/smanjenje plaćenih troškova budućeg razdoblja i nedospjele naplate prihoda</t>
  </si>
  <si>
    <t>2.11</t>
  </si>
  <si>
    <t>Povećanje/smanjenje tehničkih pričuva</t>
  </si>
  <si>
    <t>2.12</t>
  </si>
  <si>
    <t>Povećanje/smanjenje tehničkih pričuva životnog osiguranja kada ugovaratelj snosi rizik ulaganja</t>
  </si>
  <si>
    <t>2.13</t>
  </si>
  <si>
    <t>Povećanje/smanjenje poreznih obveza</t>
  </si>
  <si>
    <t>2.14</t>
  </si>
  <si>
    <t>Povećanje/smanjenje depozita zadržanih iz posla predanog u reosiguranje</t>
  </si>
  <si>
    <t>2.15</t>
  </si>
  <si>
    <t>Povećanje/smanjenje financijskih obveza</t>
  </si>
  <si>
    <t>2.16</t>
  </si>
  <si>
    <t>Povećanje/smanjenje ostalih obveza</t>
  </si>
  <si>
    <t>2.17</t>
  </si>
  <si>
    <t>Povećanje/smanjenje odgođenog plaćanja troškova i prihoda budućeg razdoblja</t>
  </si>
  <si>
    <t>Plaćeni porez na dobit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</si>
  <si>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</si>
  <si>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</si>
  <si>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</si>
  <si>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</si>
  <si>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zemljišta i građevinskih objekata koji ne služe društvu za provođenje djelatnosti</t>
  </si>
  <si>
    <t>Izdaci za nabavu zemljišta i građevinskih objekata koji ne služe društvu za provođenje djelatnosti</t>
  </si>
  <si>
    <t>Povećanje/smanjenje ulaganja u podružnice, pridružena društva i sudjelovanje u zajedničkim ulaganjima</t>
  </si>
  <si>
    <t>Primici od prodaje podružnica i drugih poslovnih jedinica, umanjeno za novac i novčane ekvivalente</t>
  </si>
  <si>
    <t>Izdaci za stjecanje podružnica i drugih poslovnih jedinica, umanjeno za stečeni novac i novčane ekvivalente</t>
  </si>
  <si>
    <t>Primici od ulaganja koja se drže do dospijeća</t>
  </si>
  <si>
    <t>Izdaci za ulaganja koja se drže do dospijeća</t>
  </si>
  <si>
    <t>Primici od prodaje vrijednosnih papira i udjela</t>
  </si>
  <si>
    <t>Izdaci za ulaganja u vrijednosne papire i udjele</t>
  </si>
  <si>
    <t>Primici od dividendi i udjela u dobiti</t>
  </si>
  <si>
    <t>Primici sa naslova otplate danih kratkoročnih i dugoročnih zajmova</t>
  </si>
  <si>
    <t>Izdaci za dane kratkoročne i dugoročne zajmove</t>
  </si>
  <si>
    <t>Novčani primici uslijed povećanja temeljnog kapitala</t>
  </si>
  <si>
    <t>Novčani primici od primljenih kratkoročnih i dugoročnih zajmova</t>
  </si>
  <si>
    <t>Novčani izdaci za otplatu primljenih kratkoročnih i dugoročnih zajmova</t>
  </si>
  <si>
    <t>Novčani izdaci za otkup vlastitih dionica</t>
  </si>
  <si>
    <t>Novčani izdaci za isplatu udjela u dobiti (dividendi)</t>
  </si>
  <si>
    <t>UČINCI PROMJENE TEČAJEVA STRANIH VALUTA NA NOVAC I NOVČANE EKVIVALENTE</t>
  </si>
  <si>
    <t>Novac i novčani ekvivalenti na početku razdoblja</t>
  </si>
  <si>
    <t>Novac i novčani ekvivalenti na kraju razdoblja</t>
  </si>
  <si>
    <t>Prethodno poslovno razdoblje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</si>
  <si>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</si>
  <si>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</si>
  <si>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</si>
  <si>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</si>
  <si>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</si>
  <si>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</si>
  <si>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</si>
  <si>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</si>
  <si>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</si>
  <si>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</si>
  <si>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</si>
  <si>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</si>
  <si>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</si>
  <si>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</si>
  <si>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</si>
  <si>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Premije na emitirane dionice </t>
  </si>
  <si>
    <t>Revalorizacijska rezerva- zemljišta i građevinski objekti</t>
  </si>
  <si>
    <t>Revalorizacijska rezerva- financijska ulaganja</t>
  </si>
  <si>
    <t>Statutarne rezerve</t>
  </si>
  <si>
    <t>Ostale rezerve (uključujući vlastite dionice)</t>
  </si>
  <si>
    <t>Zadržana dobit ili preneseni gubitak</t>
  </si>
  <si>
    <t>Ukupno kapital i rezerve</t>
  </si>
  <si>
    <t>Stanje 1. siječnja tekućeg razdoblja</t>
  </si>
  <si>
    <t>Ispravak  pogreški prethodnih razdoblja</t>
  </si>
  <si>
    <t>Promjena računovodstevnih politika</t>
  </si>
  <si>
    <t>Stanje 1. siječnja tekućeg razdoblja (prepravljeno)</t>
  </si>
  <si>
    <t>Promjena fer vrijednosti financijske imovine raspoložive za prodaju</t>
  </si>
  <si>
    <t>Realizirani dobici i gubici od financijske imovine raspoložive za prodaju</t>
  </si>
  <si>
    <t>Odgođeni porez po dobicima i gubicima od financijske imovine raspoložive za prodaju</t>
  </si>
  <si>
    <t>Ostali dobici i gubici priznati direktno u kapitalu i rezervama</t>
  </si>
  <si>
    <t>Neto dobici (gubici) priznati direktno u kapitalu i rezervama</t>
  </si>
  <si>
    <t xml:space="preserve">Dobit ili gubitak tekućeg razdoblja </t>
  </si>
  <si>
    <t>Ukupno priznati dobici (gubici) u tekućem razdoblju</t>
  </si>
  <si>
    <t>Povećanje/smanjenje temeljnog kapitala</t>
  </si>
  <si>
    <t>Dividende (udjeli u dobiti - za isplatu)</t>
  </si>
  <si>
    <t>Prijenos dobiti u rezerve</t>
  </si>
  <si>
    <t>Stanje 1. siječnja prethodnog razdoblja</t>
  </si>
  <si>
    <t>Stanje 1. siječnja prethodnog razdoblja (prepravljeno)</t>
  </si>
  <si>
    <t xml:space="preserve">Dobit ili gubitak prethodnog razdoblja razdoblja </t>
  </si>
  <si>
    <t>Ukupno priznati dobici (gubici) u prethodnom razdoblju</t>
  </si>
  <si>
    <t>Stanje tekućeg razdoblja</t>
  </si>
  <si>
    <t>Stanje prethodnog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</si>
  <si>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</si>
  <si>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</si>
  <si>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</si>
  <si>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</si>
  <si>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</si>
  <si>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</si>
  <si>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</si>
  <si>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</si>
  <si>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</si>
  <si>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</si>
  <si>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</si>
  <si>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</si>
  <si>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</si>
  <si>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</si>
  <si>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</si>
  <si>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</si>
  <si>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</si>
  <si>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</si>
  <si>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</si>
  <si>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</si>
  <si>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</si>
  <si>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</si>
  <si>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</si>
  <si>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</si>
  <si>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</si>
  <si>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Tromjesečni  financijski izvještaj društva za osiguranje-TFI-OSIG</t>
  </si>
  <si>
    <t>Bilješke uz financijske izvještaje</t>
  </si>
  <si>
    <t xml:space="preserve">ULAGANJA </t>
  </si>
  <si>
    <t xml:space="preserve">Ostala financijska ulaganja
 </t>
  </si>
  <si>
    <t xml:space="preserve">OSTALA  IMOVINA </t>
  </si>
  <si>
    <t>KAPITAL I REZERVE</t>
  </si>
  <si>
    <t>OBVEZE  DRUGOG  REDA (PODREĐENE  OBVEZE)</t>
  </si>
  <si>
    <t>UKUPNO AKTIVA</t>
  </si>
  <si>
    <t>TEHNIČKE PRIČUVE, bruto iznos</t>
  </si>
  <si>
    <t>UKUPNA PASIVA</t>
  </si>
  <si>
    <t xml:space="preserve">Prihodi od ulaganja </t>
  </si>
  <si>
    <t>Troškovi ulaganja</t>
  </si>
  <si>
    <t xml:space="preserve">NOVČANI TIJEK OD FINANCIJSKIH AKTIVNOSTI
</t>
  </si>
  <si>
    <t xml:space="preserve">ČISTI NOVČANI TIJEK (I+II+III)
</t>
  </si>
  <si>
    <t xml:space="preserve">NETO POVEĆANJE/SMANJENJE NOVCA I NOVČANIH EKVIVALENATA
</t>
  </si>
  <si>
    <t xml:space="preserve">Usklađenja: 
</t>
  </si>
  <si>
    <t xml:space="preserve">NOVČANI TIJEK IZ POSLOVNIH AKTIVNOSTI </t>
  </si>
  <si>
    <t xml:space="preserve">Povećanje/smanjenje poslovne imovine i obveza
 </t>
  </si>
  <si>
    <t xml:space="preserve">Novčani tijek prije promjene poslovne imovine i obveza </t>
  </si>
  <si>
    <t xml:space="preserve">NOVČANI TIJEK IZ ULAGAČKIH AKTIVNOSTI 
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</si>
  <si>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</si>
  <si>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</si>
  <si>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</si>
  <si>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</si>
  <si>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</si>
  <si>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</si>
  <si>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2.</t>
  </si>
  <si>
    <t>Matični broj subjekta (MBS):</t>
  </si>
  <si>
    <t>Tvrtke subjekata konsolidacije (prema MSFI):</t>
  </si>
  <si>
    <t>Osoba za kontakt:</t>
  </si>
  <si>
    <t>DODATAK BILANCI</t>
  </si>
  <si>
    <t>2. Pripisano manjinskom interesu</t>
  </si>
  <si>
    <t>1. Pripisano imateljima kapitala matice</t>
  </si>
  <si>
    <t>1. Dobit pripisana imateljima kapitala matice</t>
  </si>
  <si>
    <t>2. Dobit pripisana manjinskom interesu</t>
  </si>
  <si>
    <t>3. Gubitak pripisan imateljima kapitala matice</t>
  </si>
  <si>
    <t>4. Gubitak pripisan manjinskom interesu</t>
  </si>
  <si>
    <t>Napomena: Dodatak RDG-u popunjava izdavatelj koji sastavlja konsolidirani financijski izvještaj</t>
  </si>
  <si>
    <t xml:space="preserve">Dodatak RDG-u </t>
  </si>
  <si>
    <t>Napomena: Dodatak Bilanci popunjava izdavatelj koji sastavlja konsolidirani financijski izvještaj</t>
  </si>
  <si>
    <t>A. KAPITAL I REZERVE</t>
  </si>
  <si>
    <t xml:space="preserve">BILANCA </t>
  </si>
  <si>
    <t>stanje na dan</t>
  </si>
  <si>
    <t>RAČUN DOBITI I GUBITKA 
za razdoblje od ____________ do ___________</t>
  </si>
  <si>
    <t>za razdoblje od</t>
  </si>
  <si>
    <t>RAČUN DOBITI I GUBITKA (kumulativno za izvještajno razdoblje)</t>
  </si>
  <si>
    <t>IZVJEŠTAJ O NOVČANOM TIJEKU PO INDIREKTNOJ METODI</t>
  </si>
  <si>
    <t xml:space="preserve">za razdoblje od </t>
  </si>
  <si>
    <t>IZVJEŠTAJ O PROMJENAMA KAPITALA</t>
  </si>
  <si>
    <t>136</t>
  </si>
  <si>
    <t>137</t>
  </si>
  <si>
    <t>138</t>
  </si>
  <si>
    <t>139</t>
  </si>
  <si>
    <t>140</t>
  </si>
  <si>
    <t>141</t>
  </si>
  <si>
    <t>01.01.2010.</t>
  </si>
  <si>
    <t>30.06.2010.</t>
  </si>
  <si>
    <t>060006216</t>
  </si>
  <si>
    <t>94472454976</t>
  </si>
  <si>
    <t>Jadransko osiguranje d.d.</t>
  </si>
  <si>
    <t>Zagreb</t>
  </si>
  <si>
    <t>Listopadska 2</t>
  </si>
  <si>
    <t>jadransko@jadransko.hr</t>
  </si>
  <si>
    <t>www.jadransko.hr</t>
  </si>
  <si>
    <t>Zagrebačka</t>
  </si>
  <si>
    <t>6512</t>
  </si>
  <si>
    <t>03763536</t>
  </si>
  <si>
    <t>u tisućama kunama</t>
  </si>
  <si>
    <t>u tisućama  kunama</t>
  </si>
  <si>
    <t>u tisućama kuna</t>
  </si>
  <si>
    <t>isto razdoblje u 2009. g.</t>
  </si>
  <si>
    <t>Statutarnih promjena vezanih za spajanja i pripajanja u promatranom razdoblju nije bilo.</t>
  </si>
  <si>
    <t>dio prihoda čine financijski prihodi od plasmana zajmova, najmova i ostalog.</t>
  </si>
  <si>
    <t>Društvo je registrirano za obavljanje prodaje neživotnih osiguranja i to 14 skupina osiguranja te iz tog razloga prihodi</t>
  </si>
  <si>
    <t xml:space="preserve">Likvidnost društva mjerena koeficijentom likvidnosti kojom HANFA prati sposobnost društva za osiguranje da </t>
  </si>
  <si>
    <t>U izvještajnom razdoblju nije bilo izmjena računovodstvenih politika.</t>
  </si>
  <si>
    <t>Goran Jurišić</t>
  </si>
  <si>
    <t>01 303 6275</t>
  </si>
  <si>
    <t>01 303 6925</t>
  </si>
  <si>
    <t>goran.jurisic@jadransko.hr</t>
  </si>
  <si>
    <t>Sanja Ćorić</t>
  </si>
  <si>
    <t>NE</t>
  </si>
  <si>
    <t>30.09.2010.</t>
  </si>
  <si>
    <t xml:space="preserve">Društvo je u promatranom razdoblju ostvarilo neto dobit u iznosu od 53.448.873,43 kn što je za 77,13% više u odnosu na </t>
  </si>
  <si>
    <t xml:space="preserve">Zarada po dionici  mjerena neto dobiti po dionici iznosi 427,59 kn, što je u odnosu na isto razdoblje u 2009. g. </t>
  </si>
  <si>
    <t xml:space="preserve">više za 77,13%. </t>
  </si>
  <si>
    <t xml:space="preserve">Iznos prometa dionicama Jadranskog osiguranja na Zagrebačkoj burzi u istom razdoblju iznosio je 835.539,84 kn, </t>
  </si>
  <si>
    <t xml:space="preserve">Društvo je u promatranom razdoblju zaključilo 532.242 polica osiguranja od čega se 246.978 polica odnosi na  </t>
  </si>
  <si>
    <t xml:space="preserve">obvezno osiguranje od autoodgovornosti. Ostvarena je bruto premija od 473.649.694,46 kn te  se ista smanjila za 4,68% </t>
  </si>
  <si>
    <t>Ukupni prihod društva iznosi 515.663.063,66 kn, od čega na bruto zaračunatu premiju otpada 473.649.694,46 kn. Preostali</t>
  </si>
  <si>
    <t>od prodaje čine 91,85% ukupnog prihoda Društva.</t>
  </si>
  <si>
    <t xml:space="preserve">Ukupni rashodi društva u promatranom razdoblju iznosili su 462.214.190,23 kn dok izdaci za osigurane slučajeve </t>
  </si>
  <si>
    <t>podmiruje svoje obveze iznosi 6,15.</t>
  </si>
  <si>
    <t>dok je dionice društva na dan 30.09.2010. imalo 468 dioničara.</t>
  </si>
  <si>
    <t>Naplata prihoda se kreće u okvirima koji su karakteristični za ovu vrstu djelatnosti i Društvo je uspješno realizira.</t>
  </si>
  <si>
    <t>u odnosu na isto razdoblje prethodne godine što je uzrokovano negativnim gospodarskim kretanjima.</t>
  </si>
  <si>
    <t>(štete) čine 41,41% zarađene premije odnosno 42,90% ukupnih rashoda.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</si>
</sst>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thin">
        <color indexed="8"/>
      </left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hair"/>
      <top/>
      <bottom style="hair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/>
      <top/>
      <bottom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 style="hair"/>
      <top/>
      <bottom style="thin"/>
    </border>
    <border>
      <left/>
      <right style="thin"/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/>
      <right style="thin"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6" fillId="0" borderId="0" xfId="0" applyFont="1" applyAlignment="1">
      <alignment vertical="top"/>
    </xf>
    <xf numFmtId="14" fontId="7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right"/>
      <protection hidden="1"/>
    </xf>
    <xf numFmtId="1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 applyProtection="1">
      <alignment vertical="top"/>
      <protection hidden="1"/>
    </xf>
    <xf numFmtId="3" fontId="7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7" fillId="33" borderId="12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/>
      <protection hidden="1"/>
    </xf>
    <xf numFmtId="49" fontId="7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left" vertical="top" indent="2"/>
      <protection hidden="1"/>
    </xf>
    <xf numFmtId="0" fontId="6" fillId="0" borderId="0" xfId="0" applyFont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right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>
      <alignment/>
    </xf>
    <xf numFmtId="49" fontId="7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0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top" wrapText="1"/>
      <protection hidden="1"/>
    </xf>
    <xf numFmtId="0" fontId="10" fillId="0" borderId="0" xfId="0" applyFont="1" applyAlignment="1">
      <alignment vertical="center"/>
    </xf>
    <xf numFmtId="49" fontId="10" fillId="0" borderId="14" xfId="56" applyNumberFormat="1" applyFont="1" applyBorder="1" applyAlignment="1">
      <alignment horizontal="center" vertical="center" wrapText="1"/>
      <protection/>
    </xf>
    <xf numFmtId="49" fontId="10" fillId="0" borderId="14" xfId="56" applyNumberFormat="1" applyFont="1" applyBorder="1" applyAlignment="1">
      <alignment vertical="center" wrapText="1"/>
      <protection/>
    </xf>
    <xf numFmtId="49" fontId="9" fillId="0" borderId="15" xfId="56" applyNumberFormat="1" applyFont="1" applyFill="1" applyBorder="1" applyAlignment="1">
      <alignment horizontal="center" vertical="center" wrapText="1"/>
      <protection/>
    </xf>
    <xf numFmtId="49" fontId="9" fillId="0" borderId="16" xfId="56" applyNumberFormat="1" applyFont="1" applyFill="1" applyBorder="1" applyAlignment="1">
      <alignment horizontal="left" vertical="center" wrapText="1"/>
      <protection/>
    </xf>
    <xf numFmtId="164" fontId="9" fillId="0" borderId="17" xfId="59" applyNumberFormat="1" applyFont="1" applyFill="1" applyBorder="1" applyAlignment="1" applyProtection="1">
      <alignment vertical="center"/>
      <protection locked="0"/>
    </xf>
    <xf numFmtId="164" fontId="9" fillId="0" borderId="18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vertical="center"/>
    </xf>
    <xf numFmtId="164" fontId="9" fillId="0" borderId="20" xfId="59" applyNumberFormat="1" applyFont="1" applyFill="1" applyBorder="1" applyAlignment="1" applyProtection="1">
      <alignment vertical="center"/>
      <protection locked="0"/>
    </xf>
    <xf numFmtId="164" fontId="9" fillId="0" borderId="21" xfId="0" applyNumberFormat="1" applyFont="1" applyFill="1" applyBorder="1" applyAlignment="1">
      <alignment vertical="center"/>
    </xf>
    <xf numFmtId="49" fontId="9" fillId="0" borderId="22" xfId="56" applyNumberFormat="1" applyFont="1" applyFill="1" applyBorder="1" applyAlignment="1">
      <alignment horizontal="center" vertical="center" wrapText="1"/>
      <protection/>
    </xf>
    <xf numFmtId="49" fontId="9" fillId="0" borderId="23" xfId="56" applyNumberFormat="1" applyFont="1" applyFill="1" applyBorder="1" applyAlignment="1">
      <alignment horizontal="left" vertical="center" wrapText="1"/>
      <protection/>
    </xf>
    <xf numFmtId="164" fontId="9" fillId="0" borderId="24" xfId="59" applyNumberFormat="1" applyFont="1" applyFill="1" applyBorder="1" applyAlignment="1" applyProtection="1">
      <alignment vertical="center"/>
      <protection locked="0"/>
    </xf>
    <xf numFmtId="164" fontId="9" fillId="0" borderId="25" xfId="0" applyNumberFormat="1" applyFont="1" applyFill="1" applyBorder="1" applyAlignment="1">
      <alignment vertical="center"/>
    </xf>
    <xf numFmtId="164" fontId="9" fillId="0" borderId="26" xfId="0" applyNumberFormat="1" applyFont="1" applyFill="1" applyBorder="1" applyAlignment="1">
      <alignment vertical="center"/>
    </xf>
    <xf numFmtId="164" fontId="9" fillId="0" borderId="27" xfId="59" applyNumberFormat="1" applyFont="1" applyFill="1" applyBorder="1" applyAlignment="1" applyProtection="1">
      <alignment vertical="center"/>
      <protection locked="0"/>
    </xf>
    <xf numFmtId="164" fontId="9" fillId="0" borderId="28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25" xfId="0" applyNumberFormat="1" applyFont="1" applyFill="1" applyBorder="1" applyAlignment="1">
      <alignment vertical="center"/>
    </xf>
    <xf numFmtId="49" fontId="10" fillId="0" borderId="22" xfId="56" applyNumberFormat="1" applyFont="1" applyFill="1" applyBorder="1" applyAlignment="1">
      <alignment horizontal="center" vertical="center" wrapText="1"/>
      <protection/>
    </xf>
    <xf numFmtId="49" fontId="10" fillId="0" borderId="23" xfId="56" applyNumberFormat="1" applyFont="1" applyFill="1" applyBorder="1" applyAlignment="1">
      <alignment horizontal="left" vertical="center" wrapText="1"/>
      <protection/>
    </xf>
    <xf numFmtId="164" fontId="9" fillId="0" borderId="24" xfId="56" applyNumberFormat="1" applyFont="1" applyFill="1" applyBorder="1" applyAlignment="1" applyProtection="1">
      <alignment vertical="center"/>
      <protection locked="0"/>
    </xf>
    <xf numFmtId="164" fontId="9" fillId="0" borderId="27" xfId="56" applyNumberFormat="1" applyFont="1" applyFill="1" applyBorder="1" applyAlignment="1" applyProtection="1">
      <alignment vertical="center"/>
      <protection locked="0"/>
    </xf>
    <xf numFmtId="164" fontId="10" fillId="0" borderId="24" xfId="56" applyNumberFormat="1" applyFont="1" applyFill="1" applyBorder="1" applyAlignment="1" applyProtection="1">
      <alignment vertical="center"/>
      <protection locked="0"/>
    </xf>
    <xf numFmtId="164" fontId="10" fillId="0" borderId="27" xfId="56" applyNumberFormat="1" applyFont="1" applyFill="1" applyBorder="1" applyAlignment="1" applyProtection="1">
      <alignment vertical="center"/>
      <protection locked="0"/>
    </xf>
    <xf numFmtId="49" fontId="9" fillId="0" borderId="29" xfId="56" applyNumberFormat="1" applyFont="1" applyFill="1" applyBorder="1" applyAlignment="1">
      <alignment horizontal="left" vertical="center" wrapText="1"/>
      <protection/>
    </xf>
    <xf numFmtId="164" fontId="9" fillId="0" borderId="30" xfId="59" applyNumberFormat="1" applyFont="1" applyFill="1" applyBorder="1" applyAlignment="1" applyProtection="1">
      <alignment vertical="center"/>
      <protection locked="0"/>
    </xf>
    <xf numFmtId="164" fontId="9" fillId="0" borderId="31" xfId="0" applyNumberFormat="1" applyFont="1" applyFill="1" applyBorder="1" applyAlignment="1">
      <alignment vertical="center"/>
    </xf>
    <xf numFmtId="164" fontId="9" fillId="0" borderId="32" xfId="59" applyNumberFormat="1" applyFont="1" applyFill="1" applyBorder="1" applyAlignment="1" applyProtection="1">
      <alignment vertical="center"/>
      <protection locked="0"/>
    </xf>
    <xf numFmtId="49" fontId="9" fillId="0" borderId="33" xfId="56" applyNumberFormat="1" applyFont="1" applyFill="1" applyBorder="1" applyAlignment="1">
      <alignment horizontal="center" vertical="center" wrapText="1"/>
      <protection/>
    </xf>
    <xf numFmtId="49" fontId="9" fillId="0" borderId="34" xfId="56" applyNumberFormat="1" applyFont="1" applyFill="1" applyBorder="1" applyAlignment="1">
      <alignment horizontal="left" vertical="center" wrapText="1"/>
      <protection/>
    </xf>
    <xf numFmtId="164" fontId="9" fillId="0" borderId="35" xfId="56" applyNumberFormat="1" applyFont="1" applyFill="1" applyBorder="1" applyAlignment="1" applyProtection="1">
      <alignment vertical="center"/>
      <protection locked="0"/>
    </xf>
    <xf numFmtId="164" fontId="9" fillId="0" borderId="36" xfId="0" applyNumberFormat="1" applyFont="1" applyFill="1" applyBorder="1" applyAlignment="1">
      <alignment vertical="center"/>
    </xf>
    <xf numFmtId="164" fontId="9" fillId="0" borderId="37" xfId="56" applyNumberFormat="1" applyFont="1" applyFill="1" applyBorder="1" applyAlignment="1" applyProtection="1">
      <alignment vertical="center"/>
      <protection locked="0"/>
    </xf>
    <xf numFmtId="164" fontId="9" fillId="0" borderId="38" xfId="0" applyNumberFormat="1" applyFont="1" applyFill="1" applyBorder="1" applyAlignment="1">
      <alignment vertical="center"/>
    </xf>
    <xf numFmtId="49" fontId="9" fillId="0" borderId="15" xfId="57" applyNumberFormat="1" applyFont="1" applyFill="1" applyBorder="1" applyAlignment="1">
      <alignment horizontal="center" vertical="center"/>
      <protection/>
    </xf>
    <xf numFmtId="0" fontId="9" fillId="0" borderId="39" xfId="57" applyFont="1" applyFill="1" applyBorder="1" applyAlignment="1">
      <alignment horizontal="left" vertical="center" wrapText="1"/>
      <protection/>
    </xf>
    <xf numFmtId="49" fontId="9" fillId="0" borderId="40" xfId="56" applyNumberFormat="1" applyFont="1" applyFill="1" applyBorder="1" applyAlignment="1" quotePrefix="1">
      <alignment horizontal="center" vertical="center" wrapText="1"/>
      <protection/>
    </xf>
    <xf numFmtId="164" fontId="9" fillId="0" borderId="41" xfId="59" applyNumberFormat="1" applyFont="1" applyFill="1" applyBorder="1" applyAlignment="1" applyProtection="1">
      <alignment vertical="center"/>
      <protection locked="0"/>
    </xf>
    <xf numFmtId="164" fontId="9" fillId="0" borderId="42" xfId="59" applyNumberFormat="1" applyFont="1" applyFill="1" applyBorder="1" applyAlignment="1" applyProtection="1">
      <alignment vertical="center"/>
      <protection locked="0"/>
    </xf>
    <xf numFmtId="164" fontId="9" fillId="0" borderId="43" xfId="0" applyNumberFormat="1" applyFont="1" applyFill="1" applyBorder="1" applyAlignment="1">
      <alignment vertical="center"/>
    </xf>
    <xf numFmtId="49" fontId="10" fillId="0" borderId="22" xfId="57" applyNumberFormat="1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left" vertical="center" wrapText="1"/>
      <protection/>
    </xf>
    <xf numFmtId="0" fontId="9" fillId="0" borderId="22" xfId="57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 vertical="center"/>
    </xf>
    <xf numFmtId="49" fontId="9" fillId="0" borderId="22" xfId="56" applyNumberFormat="1" applyFont="1" applyFill="1" applyBorder="1" applyAlignment="1" quotePrefix="1">
      <alignment horizontal="center" vertical="center" wrapText="1"/>
      <protection/>
    </xf>
    <xf numFmtId="49" fontId="9" fillId="0" borderId="22" xfId="57" applyNumberFormat="1" applyFont="1" applyFill="1" applyBorder="1" applyAlignment="1">
      <alignment horizontal="center" vertical="center"/>
      <protection/>
    </xf>
    <xf numFmtId="0" fontId="9" fillId="0" borderId="23" xfId="57" applyFont="1" applyFill="1" applyBorder="1" applyAlignment="1">
      <alignment horizontal="left" vertical="center" wrapText="1"/>
      <protection/>
    </xf>
    <xf numFmtId="164" fontId="9" fillId="0" borderId="24" xfId="57" applyNumberFormat="1" applyFont="1" applyFill="1" applyBorder="1" applyAlignment="1" applyProtection="1">
      <alignment vertical="center"/>
      <protection locked="0"/>
    </xf>
    <xf numFmtId="164" fontId="9" fillId="0" borderId="27" xfId="57" applyNumberFormat="1" applyFont="1" applyFill="1" applyBorder="1" applyAlignment="1" applyProtection="1">
      <alignment vertical="center"/>
      <protection locked="0"/>
    </xf>
    <xf numFmtId="164" fontId="10" fillId="0" borderId="25" xfId="0" applyNumberFormat="1" applyFont="1" applyFill="1" applyBorder="1" applyAlignment="1">
      <alignment horizontal="right" vertical="center"/>
    </xf>
    <xf numFmtId="164" fontId="9" fillId="0" borderId="25" xfId="57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9" fillId="0" borderId="0" xfId="56" applyNumberFormat="1" applyFont="1" applyBorder="1" applyAlignment="1" applyProtection="1">
      <alignment vertical="center" wrapText="1"/>
      <protection locked="0"/>
    </xf>
    <xf numFmtId="49" fontId="9" fillId="0" borderId="0" xfId="58" applyNumberFormat="1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9" fontId="9" fillId="0" borderId="40" xfId="58" applyNumberFormat="1" applyFont="1" applyFill="1" applyBorder="1" applyAlignment="1">
      <alignment horizontal="center" vertical="center"/>
      <protection/>
    </xf>
    <xf numFmtId="49" fontId="9" fillId="0" borderId="39" xfId="58" applyNumberFormat="1" applyFont="1" applyFill="1" applyBorder="1" applyAlignment="1">
      <alignment horizontal="left" vertical="center" wrapText="1"/>
      <protection/>
    </xf>
    <xf numFmtId="49" fontId="9" fillId="0" borderId="40" xfId="58" applyNumberFormat="1" applyFont="1" applyFill="1" applyBorder="1" applyAlignment="1">
      <alignment horizontal="center" vertical="center" wrapText="1"/>
      <protection/>
    </xf>
    <xf numFmtId="164" fontId="9" fillId="0" borderId="39" xfId="58" applyNumberFormat="1" applyFont="1" applyFill="1" applyBorder="1" applyAlignment="1" applyProtection="1">
      <alignment vertical="center"/>
      <protection locked="0"/>
    </xf>
    <xf numFmtId="164" fontId="9" fillId="0" borderId="18" xfId="58" applyNumberFormat="1" applyFont="1" applyFill="1" applyBorder="1" applyAlignment="1" applyProtection="1">
      <alignment vertical="center"/>
      <protection locked="0"/>
    </xf>
    <xf numFmtId="164" fontId="9" fillId="0" borderId="21" xfId="58" applyNumberFormat="1" applyFont="1" applyFill="1" applyBorder="1" applyAlignment="1" applyProtection="1">
      <alignment vertical="center"/>
      <protection locked="0"/>
    </xf>
    <xf numFmtId="164" fontId="9" fillId="0" borderId="44" xfId="58" applyNumberFormat="1" applyFont="1" applyFill="1" applyBorder="1" applyAlignment="1" applyProtection="1">
      <alignment vertical="center"/>
      <protection locked="0"/>
    </xf>
    <xf numFmtId="49" fontId="9" fillId="0" borderId="22" xfId="58" applyNumberFormat="1" applyFont="1" applyFill="1" applyBorder="1" applyAlignment="1">
      <alignment horizontal="center" vertical="center"/>
      <protection/>
    </xf>
    <xf numFmtId="49" fontId="9" fillId="0" borderId="23" xfId="58" applyNumberFormat="1" applyFont="1" applyFill="1" applyBorder="1" applyAlignment="1">
      <alignment horizontal="left" vertical="center" wrapText="1"/>
      <protection/>
    </xf>
    <xf numFmtId="49" fontId="9" fillId="0" borderId="22" xfId="58" applyNumberFormat="1" applyFont="1" applyFill="1" applyBorder="1" applyAlignment="1">
      <alignment horizontal="center" vertical="center" wrapText="1"/>
      <protection/>
    </xf>
    <xf numFmtId="164" fontId="9" fillId="0" borderId="23" xfId="58" applyNumberFormat="1" applyFont="1" applyFill="1" applyBorder="1" applyAlignment="1" applyProtection="1">
      <alignment vertical="center"/>
      <protection locked="0"/>
    </xf>
    <xf numFmtId="164" fontId="9" fillId="0" borderId="25" xfId="58" applyNumberFormat="1" applyFont="1" applyFill="1" applyBorder="1" applyAlignment="1" applyProtection="1">
      <alignment vertical="center"/>
      <protection locked="0"/>
    </xf>
    <xf numFmtId="164" fontId="9" fillId="0" borderId="43" xfId="58" applyNumberFormat="1" applyFont="1" applyFill="1" applyBorder="1" applyAlignment="1" applyProtection="1">
      <alignment vertical="center"/>
      <protection locked="0"/>
    </xf>
    <xf numFmtId="49" fontId="10" fillId="0" borderId="22" xfId="58" applyNumberFormat="1" applyFont="1" applyFill="1" applyBorder="1" applyAlignment="1">
      <alignment horizontal="center" vertical="center"/>
      <protection/>
    </xf>
    <xf numFmtId="49" fontId="10" fillId="0" borderId="23" xfId="58" applyNumberFormat="1" applyFont="1" applyFill="1" applyBorder="1" applyAlignment="1">
      <alignment horizontal="left" vertical="center" wrapText="1"/>
      <protection/>
    </xf>
    <xf numFmtId="164" fontId="10" fillId="0" borderId="23" xfId="58" applyNumberFormat="1" applyFont="1" applyFill="1" applyBorder="1" applyAlignment="1" applyProtection="1">
      <alignment vertical="center"/>
      <protection locked="0"/>
    </xf>
    <xf numFmtId="164" fontId="10" fillId="0" borderId="25" xfId="58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49" fontId="9" fillId="0" borderId="45" xfId="58" applyNumberFormat="1" applyFont="1" applyFill="1" applyBorder="1" applyAlignment="1">
      <alignment horizontal="center" vertical="center"/>
      <protection/>
    </xf>
    <xf numFmtId="49" fontId="9" fillId="0" borderId="29" xfId="58" applyNumberFormat="1" applyFont="1" applyFill="1" applyBorder="1" applyAlignment="1">
      <alignment horizontal="left" vertical="center" wrapText="1"/>
      <protection/>
    </xf>
    <xf numFmtId="49" fontId="9" fillId="0" borderId="45" xfId="58" applyNumberFormat="1" applyFont="1" applyFill="1" applyBorder="1" applyAlignment="1">
      <alignment horizontal="center" vertical="center" wrapText="1"/>
      <protection/>
    </xf>
    <xf numFmtId="164" fontId="9" fillId="0" borderId="29" xfId="58" applyNumberFormat="1" applyFont="1" applyFill="1" applyBorder="1" applyAlignment="1" applyProtection="1">
      <alignment vertical="center"/>
      <protection locked="0"/>
    </xf>
    <xf numFmtId="164" fontId="9" fillId="0" borderId="31" xfId="58" applyNumberFormat="1" applyFont="1" applyFill="1" applyBorder="1" applyAlignment="1" applyProtection="1">
      <alignment vertical="center"/>
      <protection locked="0"/>
    </xf>
    <xf numFmtId="49" fontId="9" fillId="0" borderId="33" xfId="58" applyNumberFormat="1" applyFont="1" applyFill="1" applyBorder="1" applyAlignment="1">
      <alignment horizontal="center" vertical="center"/>
      <protection/>
    </xf>
    <xf numFmtId="49" fontId="9" fillId="0" borderId="33" xfId="58" applyNumberFormat="1" applyFont="1" applyFill="1" applyBorder="1" applyAlignment="1">
      <alignment horizontal="center" vertical="center" wrapText="1"/>
      <protection/>
    </xf>
    <xf numFmtId="164" fontId="9" fillId="0" borderId="35" xfId="58" applyNumberFormat="1" applyFont="1" applyFill="1" applyBorder="1" applyAlignment="1" applyProtection="1">
      <alignment vertical="center"/>
      <protection locked="0"/>
    </xf>
    <xf numFmtId="164" fontId="9" fillId="0" borderId="36" xfId="58" applyNumberFormat="1" applyFont="1" applyFill="1" applyBorder="1" applyAlignment="1" applyProtection="1">
      <alignment vertical="center"/>
      <protection locked="0"/>
    </xf>
    <xf numFmtId="164" fontId="9" fillId="0" borderId="38" xfId="58" applyNumberFormat="1" applyFont="1" applyFill="1" applyBorder="1" applyAlignment="1" applyProtection="1">
      <alignment vertical="center"/>
      <protection locked="0"/>
    </xf>
    <xf numFmtId="164" fontId="9" fillId="0" borderId="34" xfId="58" applyNumberFormat="1" applyFont="1" applyFill="1" applyBorder="1" applyAlignment="1" applyProtection="1">
      <alignment vertical="center"/>
      <protection locked="0"/>
    </xf>
    <xf numFmtId="164" fontId="9" fillId="0" borderId="46" xfId="58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center" vertical="center" wrapText="1"/>
    </xf>
    <xf numFmtId="164" fontId="9" fillId="0" borderId="10" xfId="0" applyNumberFormat="1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Fill="1" applyBorder="1" applyAlignment="1">
      <alignment vertical="center" wrapText="1"/>
    </xf>
    <xf numFmtId="0" fontId="9" fillId="0" borderId="15" xfId="0" applyFont="1" applyFill="1" applyBorder="1" applyAlignment="1" quotePrefix="1">
      <alignment horizontal="center" vertical="center" wrapText="1"/>
    </xf>
    <xf numFmtId="164" fontId="9" fillId="0" borderId="40" xfId="0" applyNumberFormat="1" applyFont="1" applyBorder="1" applyAlignment="1">
      <alignment vertical="center"/>
    </xf>
    <xf numFmtId="0" fontId="11" fillId="0" borderId="23" xfId="0" applyFont="1" applyBorder="1" applyAlignment="1" quotePrefix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9" fillId="0" borderId="22" xfId="0" applyFont="1" applyBorder="1" applyAlignment="1" quotePrefix="1">
      <alignment horizontal="center" vertical="center" wrapText="1"/>
    </xf>
    <xf numFmtId="164" fontId="10" fillId="0" borderId="22" xfId="0" applyNumberFormat="1" applyFont="1" applyBorder="1" applyAlignment="1">
      <alignment vertical="center"/>
    </xf>
    <xf numFmtId="16" fontId="11" fillId="0" borderId="23" xfId="0" applyNumberFormat="1" applyFont="1" applyBorder="1" applyAlignment="1" quotePrefix="1">
      <alignment horizontal="center" vertical="center"/>
    </xf>
    <xf numFmtId="0" fontId="10" fillId="0" borderId="22" xfId="0" applyFont="1" applyBorder="1" applyAlignment="1">
      <alignment vertical="center" wrapText="1"/>
    </xf>
    <xf numFmtId="0" fontId="9" fillId="0" borderId="22" xfId="0" applyFont="1" applyFill="1" applyBorder="1" applyAlignment="1" quotePrefix="1">
      <alignment horizontal="center" vertical="center" wrapText="1"/>
    </xf>
    <xf numFmtId="14" fontId="11" fillId="0" borderId="23" xfId="0" applyNumberFormat="1" applyFont="1" applyBorder="1" applyAlignment="1" quotePrefix="1">
      <alignment horizontal="center" vertical="center"/>
    </xf>
    <xf numFmtId="0" fontId="10" fillId="0" borderId="22" xfId="0" applyFont="1" applyBorder="1" applyAlignment="1">
      <alignment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34" borderId="22" xfId="0" applyFont="1" applyFill="1" applyBorder="1" applyAlignment="1">
      <alignment horizontal="left" vertical="center" wrapText="1"/>
    </xf>
    <xf numFmtId="0" fontId="11" fillId="34" borderId="22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vertical="center"/>
    </xf>
    <xf numFmtId="0" fontId="11" fillId="0" borderId="23" xfId="0" applyNumberFormat="1" applyFont="1" applyBorder="1" applyAlignment="1" quotePrefix="1">
      <alignment horizontal="center" vertical="center"/>
    </xf>
    <xf numFmtId="0" fontId="10" fillId="34" borderId="22" xfId="0" applyFont="1" applyFill="1" applyBorder="1" applyAlignment="1">
      <alignment vertical="center" wrapText="1"/>
    </xf>
    <xf numFmtId="0" fontId="10" fillId="34" borderId="22" xfId="60" applyFont="1" applyFill="1" applyBorder="1" applyAlignment="1">
      <alignment vertical="center" wrapText="1"/>
      <protection/>
    </xf>
    <xf numFmtId="164" fontId="6" fillId="0" borderId="22" xfId="0" applyNumberFormat="1" applyFont="1" applyBorder="1" applyAlignment="1">
      <alignment vertical="center" wrapText="1"/>
    </xf>
    <xf numFmtId="0" fontId="10" fillId="35" borderId="22" xfId="0" applyFont="1" applyFill="1" applyBorder="1" applyAlignment="1">
      <alignment vertical="center" wrapText="1"/>
    </xf>
    <xf numFmtId="0" fontId="9" fillId="0" borderId="29" xfId="0" applyNumberFormat="1" applyFont="1" applyBorder="1" applyAlignment="1" quotePrefix="1">
      <alignment horizontal="center" vertical="center"/>
    </xf>
    <xf numFmtId="0" fontId="9" fillId="34" borderId="45" xfId="60" applyFont="1" applyFill="1" applyBorder="1" applyAlignment="1">
      <alignment vertical="center" wrapText="1"/>
      <protection/>
    </xf>
    <xf numFmtId="0" fontId="9" fillId="0" borderId="45" xfId="0" applyFont="1" applyBorder="1" applyAlignment="1" quotePrefix="1">
      <alignment horizontal="center" vertical="center" wrapText="1"/>
    </xf>
    <xf numFmtId="164" fontId="10" fillId="0" borderId="45" xfId="0" applyNumberFormat="1" applyFont="1" applyBorder="1" applyAlignment="1">
      <alignment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35" borderId="40" xfId="0" applyFont="1" applyFill="1" applyBorder="1" applyAlignment="1">
      <alignment vertical="center" wrapText="1"/>
    </xf>
    <xf numFmtId="0" fontId="9" fillId="0" borderId="40" xfId="0" applyFont="1" applyBorder="1" applyAlignment="1" quotePrefix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48" xfId="0" applyFont="1" applyBorder="1" applyAlignment="1">
      <alignment vertical="center" wrapText="1"/>
    </xf>
    <xf numFmtId="0" fontId="10" fillId="35" borderId="22" xfId="0" applyFont="1" applyFill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/>
    </xf>
    <xf numFmtId="0" fontId="9" fillId="0" borderId="45" xfId="0" applyFont="1" applyFill="1" applyBorder="1" applyAlignment="1" quotePrefix="1">
      <alignment horizontal="center" vertical="center" wrapText="1"/>
    </xf>
    <xf numFmtId="164" fontId="9" fillId="0" borderId="45" xfId="0" applyNumberFormat="1" applyFont="1" applyBorder="1" applyAlignment="1">
      <alignment vertical="center"/>
    </xf>
    <xf numFmtId="0" fontId="10" fillId="0" borderId="40" xfId="0" applyFont="1" applyBorder="1" applyAlignment="1">
      <alignment horizontal="left" vertical="center" wrapText="1"/>
    </xf>
    <xf numFmtId="0" fontId="9" fillId="0" borderId="40" xfId="0" applyFont="1" applyFill="1" applyBorder="1" applyAlignment="1" quotePrefix="1">
      <alignment horizontal="center" vertical="center" wrapText="1"/>
    </xf>
    <xf numFmtId="164" fontId="10" fillId="0" borderId="40" xfId="0" applyNumberFormat="1" applyFont="1" applyBorder="1" applyAlignment="1">
      <alignment vertical="center"/>
    </xf>
    <xf numFmtId="0" fontId="10" fillId="0" borderId="4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64" fontId="10" fillId="0" borderId="48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9" fillId="0" borderId="33" xfId="0" applyFont="1" applyBorder="1" applyAlignment="1" quotePrefix="1">
      <alignment horizontal="center" vertical="center" wrapText="1"/>
    </xf>
    <xf numFmtId="164" fontId="10" fillId="0" borderId="33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23" xfId="56" applyNumberFormat="1" applyFont="1" applyFill="1" applyBorder="1" applyAlignment="1">
      <alignment horizontal="left" vertical="top" wrapText="1"/>
      <protection/>
    </xf>
    <xf numFmtId="3" fontId="9" fillId="36" borderId="49" xfId="56" applyNumberFormat="1" applyFont="1" applyFill="1" applyBorder="1" applyAlignment="1">
      <alignment horizontal="center" vertical="center"/>
      <protection/>
    </xf>
    <xf numFmtId="3" fontId="9" fillId="36" borderId="47" xfId="56" applyNumberFormat="1" applyFont="1" applyFill="1" applyBorder="1" applyAlignment="1">
      <alignment horizontal="center" vertical="center" wrapText="1"/>
      <protection/>
    </xf>
    <xf numFmtId="3" fontId="9" fillId="36" borderId="50" xfId="56" applyNumberFormat="1" applyFont="1" applyFill="1" applyBorder="1" applyAlignment="1">
      <alignment horizontal="center" vertical="center" wrapText="1"/>
      <protection/>
    </xf>
    <xf numFmtId="49" fontId="9" fillId="37" borderId="14" xfId="56" applyNumberFormat="1" applyFont="1" applyFill="1" applyBorder="1" applyAlignment="1">
      <alignment horizontal="center" vertical="center" wrapText="1"/>
      <protection/>
    </xf>
    <xf numFmtId="49" fontId="9" fillId="37" borderId="12" xfId="56" applyNumberFormat="1" applyFont="1" applyFill="1" applyBorder="1" applyAlignment="1">
      <alignment horizontal="center" vertical="center" wrapText="1"/>
      <protection/>
    </xf>
    <xf numFmtId="3" fontId="9" fillId="37" borderId="47" xfId="56" applyNumberFormat="1" applyFont="1" applyFill="1" applyBorder="1" applyAlignment="1">
      <alignment horizontal="center" vertical="center"/>
      <protection/>
    </xf>
    <xf numFmtId="3" fontId="9" fillId="37" borderId="47" xfId="56" applyNumberFormat="1" applyFont="1" applyFill="1" applyBorder="1" applyAlignment="1">
      <alignment horizontal="center" vertical="center" wrapText="1"/>
      <protection/>
    </xf>
    <xf numFmtId="3" fontId="9" fillId="37" borderId="50" xfId="56" applyNumberFormat="1" applyFont="1" applyFill="1" applyBorder="1" applyAlignment="1">
      <alignment horizontal="center" vertical="center" wrapText="1"/>
      <protection/>
    </xf>
    <xf numFmtId="49" fontId="9" fillId="0" borderId="34" xfId="58" applyNumberFormat="1" applyFont="1" applyFill="1" applyBorder="1" applyAlignment="1">
      <alignment horizontal="left" vertical="top" wrapText="1"/>
      <protection/>
    </xf>
    <xf numFmtId="4" fontId="9" fillId="36" borderId="51" xfId="58" applyNumberFormat="1" applyFont="1" applyFill="1" applyBorder="1" applyAlignment="1">
      <alignment horizontal="center" vertical="center"/>
      <protection/>
    </xf>
    <xf numFmtId="4" fontId="9" fillId="36" borderId="52" xfId="58" applyNumberFormat="1" applyFont="1" applyFill="1" applyBorder="1" applyAlignment="1">
      <alignment horizontal="center" vertical="center"/>
      <protection/>
    </xf>
    <xf numFmtId="4" fontId="9" fillId="36" borderId="53" xfId="58" applyNumberFormat="1" applyFont="1" applyFill="1" applyBorder="1" applyAlignment="1">
      <alignment horizontal="center" vertical="center"/>
      <protection/>
    </xf>
    <xf numFmtId="4" fontId="9" fillId="36" borderId="54" xfId="58" applyNumberFormat="1" applyFont="1" applyFill="1" applyBorder="1" applyAlignment="1">
      <alignment horizontal="center" vertical="center"/>
      <protection/>
    </xf>
    <xf numFmtId="0" fontId="10" fillId="0" borderId="22" xfId="0" applyFont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49" fontId="9" fillId="36" borderId="49" xfId="56" applyNumberFormat="1" applyFont="1" applyFill="1" applyBorder="1" applyAlignment="1">
      <alignment horizontal="center" vertical="center" wrapText="1"/>
      <protection/>
    </xf>
    <xf numFmtId="49" fontId="9" fillId="36" borderId="10" xfId="56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horizontal="center" vertical="center" wrapText="1"/>
    </xf>
    <xf numFmtId="0" fontId="9" fillId="39" borderId="47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 quotePrefix="1">
      <alignment horizontal="center" vertical="center" wrapText="1"/>
    </xf>
    <xf numFmtId="164" fontId="9" fillId="39" borderId="10" xfId="0" applyNumberFormat="1" applyFont="1" applyFill="1" applyBorder="1" applyAlignment="1">
      <alignment vertical="center"/>
    </xf>
    <xf numFmtId="0" fontId="9" fillId="39" borderId="47" xfId="0" applyNumberFormat="1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left" vertical="top" wrapText="1"/>
    </xf>
    <xf numFmtId="0" fontId="9" fillId="37" borderId="10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49" fontId="9" fillId="36" borderId="51" xfId="56" applyNumberFormat="1" applyFont="1" applyFill="1" applyBorder="1" applyAlignment="1">
      <alignment horizontal="center" vertical="center" wrapText="1"/>
      <protection/>
    </xf>
    <xf numFmtId="49" fontId="9" fillId="36" borderId="54" xfId="56" applyNumberFormat="1" applyFont="1" applyFill="1" applyBorder="1" applyAlignment="1">
      <alignment horizontal="center" vertical="center" wrapText="1"/>
      <protection/>
    </xf>
    <xf numFmtId="0" fontId="10" fillId="36" borderId="52" xfId="60" applyFont="1" applyFill="1" applyBorder="1" applyAlignment="1">
      <alignment horizontal="center" vertical="center" wrapText="1"/>
      <protection/>
    </xf>
    <xf numFmtId="0" fontId="9" fillId="36" borderId="53" xfId="6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9" fillId="34" borderId="59" xfId="60" applyFont="1" applyFill="1" applyBorder="1" applyAlignment="1">
      <alignment vertical="center" wrapText="1"/>
      <protection/>
    </xf>
    <xf numFmtId="0" fontId="9" fillId="34" borderId="41" xfId="60" applyFont="1" applyFill="1" applyBorder="1" applyAlignment="1">
      <alignment horizontal="center" vertical="center" wrapText="1"/>
      <protection/>
    </xf>
    <xf numFmtId="164" fontId="7" fillId="0" borderId="4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11" fillId="34" borderId="27" xfId="60" applyFont="1" applyFill="1" applyBorder="1" applyAlignment="1">
      <alignment vertical="center" wrapText="1"/>
      <protection/>
    </xf>
    <xf numFmtId="0" fontId="9" fillId="34" borderId="24" xfId="60" applyFont="1" applyFill="1" applyBorder="1" applyAlignment="1">
      <alignment horizontal="center" vertical="center" wrapText="1"/>
      <protection/>
    </xf>
    <xf numFmtId="164" fontId="6" fillId="0" borderId="25" xfId="0" applyNumberFormat="1" applyFont="1" applyBorder="1" applyAlignment="1">
      <alignment vertical="center"/>
    </xf>
    <xf numFmtId="164" fontId="7" fillId="0" borderId="28" xfId="0" applyNumberFormat="1" applyFont="1" applyBorder="1" applyAlignment="1">
      <alignment vertical="center"/>
    </xf>
    <xf numFmtId="0" fontId="9" fillId="34" borderId="27" xfId="60" applyFont="1" applyFill="1" applyBorder="1" applyAlignment="1">
      <alignment vertical="center" wrapText="1"/>
      <protection/>
    </xf>
    <xf numFmtId="0" fontId="10" fillId="34" borderId="27" xfId="60" applyFont="1" applyFill="1" applyBorder="1" applyAlignment="1">
      <alignment vertical="center" wrapText="1"/>
      <protection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164" fontId="9" fillId="0" borderId="25" xfId="0" applyNumberFormat="1" applyFont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0" fontId="9" fillId="0" borderId="24" xfId="60" applyFont="1" applyFill="1" applyBorder="1" applyAlignment="1">
      <alignment horizontal="center" vertical="center" wrapText="1"/>
      <protection/>
    </xf>
    <xf numFmtId="164" fontId="7" fillId="0" borderId="2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37" xfId="0" applyFont="1" applyBorder="1" applyAlignment="1">
      <alignment vertical="center" wrapText="1"/>
    </xf>
    <xf numFmtId="0" fontId="9" fillId="34" borderId="36" xfId="60" applyFont="1" applyFill="1" applyBorder="1" applyAlignment="1">
      <alignment horizontal="center" vertical="center" wrapText="1"/>
      <protection/>
    </xf>
    <xf numFmtId="164" fontId="9" fillId="0" borderId="36" xfId="0" applyNumberFormat="1" applyFont="1" applyBorder="1" applyAlignment="1">
      <alignment vertical="center"/>
    </xf>
    <xf numFmtId="164" fontId="7" fillId="0" borderId="38" xfId="0" applyNumberFormat="1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9" fillId="0" borderId="0" xfId="56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0" fillId="0" borderId="23" xfId="59" applyFont="1" applyBorder="1" applyAlignment="1" applyProtection="1">
      <alignment horizontal="left" vertical="center"/>
      <protection locked="0"/>
    </xf>
    <xf numFmtId="3" fontId="10" fillId="0" borderId="23" xfId="59" applyNumberFormat="1" applyFont="1" applyBorder="1" applyAlignment="1" applyProtection="1">
      <alignment vertical="center"/>
      <protection locked="0"/>
    </xf>
    <xf numFmtId="3" fontId="10" fillId="0" borderId="23" xfId="0" applyNumberFormat="1" applyFont="1" applyBorder="1" applyAlignment="1">
      <alignment vertical="center"/>
    </xf>
    <xf numFmtId="0" fontId="9" fillId="0" borderId="23" xfId="59" applyFont="1" applyBorder="1" applyAlignment="1" applyProtection="1">
      <alignment vertical="center"/>
      <protection locked="0"/>
    </xf>
    <xf numFmtId="0" fontId="4" fillId="0" borderId="22" xfId="59" applyFont="1" applyBorder="1" applyAlignment="1" applyProtection="1">
      <alignment vertical="center"/>
      <protection locked="0"/>
    </xf>
    <xf numFmtId="0" fontId="10" fillId="0" borderId="22" xfId="59" applyFont="1" applyBorder="1" applyAlignment="1" applyProtection="1">
      <alignment vertical="center"/>
      <protection locked="0"/>
    </xf>
    <xf numFmtId="3" fontId="10" fillId="0" borderId="26" xfId="0" applyNumberFormat="1" applyFont="1" applyBorder="1" applyAlignment="1">
      <alignment vertical="center"/>
    </xf>
    <xf numFmtId="0" fontId="10" fillId="0" borderId="65" xfId="59" applyFont="1" applyBorder="1" applyAlignment="1" applyProtection="1">
      <alignment horizontal="left" vertical="center"/>
      <protection locked="0"/>
    </xf>
    <xf numFmtId="0" fontId="10" fillId="0" borderId="65" xfId="59" applyFont="1" applyBorder="1" applyAlignment="1" applyProtection="1">
      <alignment vertical="center"/>
      <protection locked="0"/>
    </xf>
    <xf numFmtId="0" fontId="10" fillId="0" borderId="66" xfId="0" applyFont="1" applyBorder="1" applyAlignment="1">
      <alignment vertical="center"/>
    </xf>
    <xf numFmtId="3" fontId="10" fillId="0" borderId="24" xfId="59" applyNumberFormat="1" applyFont="1" applyBorder="1" applyAlignment="1" applyProtection="1">
      <alignment vertical="center"/>
      <protection locked="0"/>
    </xf>
    <xf numFmtId="3" fontId="10" fillId="0" borderId="27" xfId="59" applyNumberFormat="1" applyFont="1" applyBorder="1" applyAlignment="1" applyProtection="1">
      <alignment vertical="center"/>
      <protection locked="0"/>
    </xf>
    <xf numFmtId="3" fontId="10" fillId="0" borderId="67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10" fillId="0" borderId="68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69" xfId="0" applyFont="1" applyBorder="1" applyAlignment="1" applyProtection="1">
      <alignment/>
      <protection locked="0"/>
    </xf>
    <xf numFmtId="0" fontId="6" fillId="0" borderId="68" xfId="0" applyFont="1" applyBorder="1" applyAlignment="1" applyProtection="1">
      <alignment/>
      <protection locked="0"/>
    </xf>
    <xf numFmtId="0" fontId="6" fillId="0" borderId="70" xfId="0" applyFont="1" applyBorder="1" applyAlignment="1">
      <alignment/>
    </xf>
    <xf numFmtId="0" fontId="6" fillId="0" borderId="71" xfId="0" applyFont="1" applyBorder="1" applyAlignment="1">
      <alignment/>
    </xf>
    <xf numFmtId="164" fontId="6" fillId="0" borderId="71" xfId="0" applyNumberFormat="1" applyFont="1" applyBorder="1" applyAlignment="1">
      <alignment/>
    </xf>
    <xf numFmtId="164" fontId="6" fillId="0" borderId="72" xfId="0" applyNumberFormat="1" applyFont="1" applyBorder="1" applyAlignment="1">
      <alignment/>
    </xf>
    <xf numFmtId="164" fontId="6" fillId="0" borderId="73" xfId="0" applyNumberFormat="1" applyFont="1" applyBorder="1" applyAlignment="1">
      <alignment/>
    </xf>
    <xf numFmtId="164" fontId="6" fillId="0" borderId="70" xfId="0" applyNumberFormat="1" applyFont="1" applyBorder="1" applyAlignment="1">
      <alignment/>
    </xf>
    <xf numFmtId="0" fontId="6" fillId="0" borderId="74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49" fontId="9" fillId="0" borderId="0" xfId="56" applyNumberFormat="1" applyFont="1" applyBorder="1" applyAlignment="1" applyProtection="1">
      <alignment horizontal="left" vertical="center" wrapText="1"/>
      <protection locked="0"/>
    </xf>
    <xf numFmtId="49" fontId="9" fillId="0" borderId="0" xfId="58" applyNumberFormat="1" applyFont="1" applyAlignment="1" applyProtection="1">
      <alignment horizontal="right" vertical="center"/>
      <protection locked="0"/>
    </xf>
    <xf numFmtId="49" fontId="9" fillId="1" borderId="10" xfId="58" applyNumberFormat="1" applyFont="1" applyFill="1" applyBorder="1" applyAlignment="1" applyProtection="1">
      <alignment horizontal="center" vertical="center"/>
      <protection locked="0"/>
    </xf>
    <xf numFmtId="49" fontId="9" fillId="0" borderId="0" xfId="56" applyNumberFormat="1" applyFont="1" applyBorder="1" applyAlignment="1" applyProtection="1">
      <alignment horizontal="right" vertical="center" wrapText="1"/>
      <protection locked="0"/>
    </xf>
    <xf numFmtId="49" fontId="9" fillId="1" borderId="10" xfId="56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56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right" vertical="center" wrapText="1"/>
    </xf>
    <xf numFmtId="0" fontId="9" fillId="40" borderId="10" xfId="0" applyFont="1" applyFill="1" applyBorder="1" applyAlignment="1" applyProtection="1">
      <alignment horizontal="center" vertical="center" wrapText="1"/>
      <protection locked="0"/>
    </xf>
    <xf numFmtId="49" fontId="9" fillId="0" borderId="22" xfId="59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/>
    </xf>
    <xf numFmtId="49" fontId="7" fillId="0" borderId="8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vertical="center"/>
    </xf>
    <xf numFmtId="3" fontId="10" fillId="0" borderId="78" xfId="0" applyNumberFormat="1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/>
      <protection locked="0"/>
    </xf>
    <xf numFmtId="164" fontId="7" fillId="0" borderId="71" xfId="0" applyNumberFormat="1" applyFont="1" applyBorder="1" applyAlignment="1">
      <alignment/>
    </xf>
    <xf numFmtId="164" fontId="7" fillId="0" borderId="72" xfId="0" applyNumberFormat="1" applyFont="1" applyBorder="1" applyAlignment="1">
      <alignment/>
    </xf>
    <xf numFmtId="0" fontId="7" fillId="0" borderId="75" xfId="0" applyFont="1" applyBorder="1" applyAlignment="1">
      <alignment/>
    </xf>
    <xf numFmtId="0" fontId="7" fillId="0" borderId="7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16" xfId="0" applyFont="1" applyBorder="1" applyAlignment="1" applyProtection="1">
      <alignment/>
      <protection locked="0"/>
    </xf>
    <xf numFmtId="0" fontId="7" fillId="0" borderId="69" xfId="0" applyFont="1" applyBorder="1" applyAlignment="1" applyProtection="1">
      <alignment/>
      <protection locked="0"/>
    </xf>
    <xf numFmtId="164" fontId="7" fillId="0" borderId="73" xfId="0" applyNumberFormat="1" applyFont="1" applyBorder="1" applyAlignment="1">
      <alignment/>
    </xf>
    <xf numFmtId="0" fontId="7" fillId="0" borderId="77" xfId="0" applyFont="1" applyBorder="1" applyAlignment="1">
      <alignment/>
    </xf>
    <xf numFmtId="0" fontId="7" fillId="0" borderId="79" xfId="0" applyFont="1" applyBorder="1" applyAlignment="1">
      <alignment/>
    </xf>
    <xf numFmtId="164" fontId="9" fillId="0" borderId="28" xfId="58" applyNumberFormat="1" applyFont="1" applyFill="1" applyBorder="1" applyAlignment="1" applyProtection="1">
      <alignment vertical="center"/>
      <protection locked="0"/>
    </xf>
    <xf numFmtId="164" fontId="9" fillId="0" borderId="68" xfId="58" applyNumberFormat="1" applyFont="1" applyFill="1" applyBorder="1" applyAlignment="1" applyProtection="1">
      <alignment vertical="center"/>
      <protection locked="0"/>
    </xf>
    <xf numFmtId="164" fontId="9" fillId="0" borderId="65" xfId="58" applyNumberFormat="1" applyFont="1" applyFill="1" applyBorder="1" applyAlignment="1" applyProtection="1">
      <alignment vertical="center"/>
      <protection locked="0"/>
    </xf>
    <xf numFmtId="164" fontId="9" fillId="0" borderId="21" xfId="59" applyNumberFormat="1" applyFont="1" applyFill="1" applyBorder="1" applyAlignment="1" applyProtection="1">
      <alignment vertical="center"/>
      <protection locked="0"/>
    </xf>
    <xf numFmtId="164" fontId="9" fillId="0" borderId="28" xfId="57" applyNumberFormat="1" applyFont="1" applyFill="1" applyBorder="1" applyAlignment="1" applyProtection="1">
      <alignment vertical="center"/>
      <protection locked="0"/>
    </xf>
    <xf numFmtId="164" fontId="7" fillId="0" borderId="25" xfId="0" applyNumberFormat="1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164" fontId="10" fillId="0" borderId="28" xfId="58" applyNumberFormat="1" applyFont="1" applyFill="1" applyBorder="1" applyAlignment="1" applyProtection="1">
      <alignment vertical="center"/>
      <protection locked="0"/>
    </xf>
    <xf numFmtId="164" fontId="10" fillId="0" borderId="65" xfId="58" applyNumberFormat="1" applyFont="1" applyFill="1" applyBorder="1" applyAlignment="1" applyProtection="1">
      <alignment vertical="center"/>
      <protection locked="0"/>
    </xf>
    <xf numFmtId="164" fontId="10" fillId="0" borderId="25" xfId="56" applyNumberFormat="1" applyFont="1" applyFill="1" applyBorder="1" applyAlignment="1" applyProtection="1">
      <alignment vertical="center"/>
      <protection locked="0"/>
    </xf>
    <xf numFmtId="164" fontId="7" fillId="0" borderId="42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/>
    </xf>
    <xf numFmtId="0" fontId="53" fillId="0" borderId="0" xfId="0" applyFont="1" applyAlignment="1">
      <alignment/>
    </xf>
    <xf numFmtId="49" fontId="9" fillId="1" borderId="82" xfId="56" applyNumberFormat="1" applyFont="1" applyFill="1" applyBorder="1" applyAlignment="1" applyProtection="1">
      <alignment horizontal="left" vertical="center" wrapText="1"/>
      <protection locked="0"/>
    </xf>
    <xf numFmtId="164" fontId="9" fillId="0" borderId="28" xfId="59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9" fillId="0" borderId="83" xfId="59" applyNumberFormat="1" applyFont="1" applyFill="1" applyBorder="1" applyAlignment="1" applyProtection="1">
      <alignment vertical="center"/>
      <protection locked="0"/>
    </xf>
    <xf numFmtId="164" fontId="9" fillId="0" borderId="18" xfId="59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/>
    </xf>
    <xf numFmtId="0" fontId="6" fillId="0" borderId="84" xfId="0" applyFont="1" applyBorder="1" applyAlignment="1" applyProtection="1">
      <alignment horizontal="center" vertical="top"/>
      <protection hidden="1"/>
    </xf>
    <xf numFmtId="0" fontId="6" fillId="0" borderId="84" xfId="0" applyFont="1" applyBorder="1" applyAlignment="1">
      <alignment horizontal="center"/>
    </xf>
    <xf numFmtId="0" fontId="6" fillId="0" borderId="84" xfId="0" applyFont="1" applyBorder="1" applyAlignment="1">
      <alignment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85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86" xfId="0" applyFont="1" applyBorder="1" applyAlignment="1" applyProtection="1">
      <alignment horizontal="right" wrapText="1"/>
      <protection hidden="1"/>
    </xf>
    <xf numFmtId="49" fontId="5" fillId="33" borderId="87" xfId="52" applyNumberFormat="1" applyFill="1" applyBorder="1" applyAlignment="1" applyProtection="1">
      <alignment horizontal="left" vertical="center"/>
      <protection hidden="1" locked="0"/>
    </xf>
    <xf numFmtId="49" fontId="7" fillId="0" borderId="14" xfId="0" applyNumberFormat="1" applyFont="1" applyBorder="1" applyAlignment="1" applyProtection="1">
      <alignment horizontal="left" vertical="center"/>
      <protection hidden="1" locked="0"/>
    </xf>
    <xf numFmtId="49" fontId="7" fillId="0" borderId="66" xfId="0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86" xfId="0" applyFont="1" applyBorder="1" applyAlignment="1" applyProtection="1">
      <alignment horizontal="right"/>
      <protection hidden="1"/>
    </xf>
    <xf numFmtId="49" fontId="7" fillId="33" borderId="87" xfId="0" applyNumberFormat="1" applyFont="1" applyFill="1" applyBorder="1" applyAlignment="1" applyProtection="1">
      <alignment horizontal="left" vertical="center"/>
      <protection hidden="1" locked="0"/>
    </xf>
    <xf numFmtId="0" fontId="6" fillId="0" borderId="66" xfId="0" applyFont="1" applyBorder="1" applyAlignment="1">
      <alignment horizontal="left" vertical="center"/>
    </xf>
    <xf numFmtId="0" fontId="7" fillId="33" borderId="87" xfId="0" applyFont="1" applyFill="1" applyBorder="1" applyAlignment="1" applyProtection="1">
      <alignment horizontal="left" vertical="center"/>
      <protection hidden="1" locked="0"/>
    </xf>
    <xf numFmtId="0" fontId="7" fillId="0" borderId="14" xfId="0" applyFont="1" applyBorder="1" applyAlignment="1" applyProtection="1">
      <alignment horizontal="left" vertical="center"/>
      <protection hidden="1" locked="0"/>
    </xf>
    <xf numFmtId="49" fontId="7" fillId="33" borderId="87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66" xfId="0" applyNumberFormat="1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7" fillId="33" borderId="87" xfId="0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5" fillId="33" borderId="87" xfId="52" applyFont="1" applyFill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 locked="0"/>
    </xf>
    <xf numFmtId="0" fontId="7" fillId="0" borderId="66" xfId="0" applyFont="1" applyBorder="1" applyAlignment="1" applyProtection="1">
      <alignment/>
      <protection hidden="1" locked="0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4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>
      <alignment horizontal="left"/>
    </xf>
    <xf numFmtId="1" fontId="7" fillId="33" borderId="87" xfId="0" applyNumberFormat="1" applyFont="1" applyFill="1" applyBorder="1" applyAlignment="1" applyProtection="1">
      <alignment horizontal="center" vertical="center"/>
      <protection hidden="1" locked="0"/>
    </xf>
    <xf numFmtId="1" fontId="7" fillId="33" borderId="66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16" fillId="0" borderId="0" xfId="0" applyFont="1" applyBorder="1" applyAlignment="1">
      <alignment vertical="top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8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15" fillId="0" borderId="86" xfId="0" applyFont="1" applyBorder="1" applyAlignment="1" applyProtection="1">
      <alignment horizontal="right" wrapText="1"/>
      <protection hidden="1"/>
    </xf>
    <xf numFmtId="49" fontId="9" fillId="37" borderId="47" xfId="56" applyNumberFormat="1" applyFont="1" applyFill="1" applyBorder="1" applyAlignment="1">
      <alignment horizontal="left" vertical="center" wrapText="1"/>
      <protection/>
    </xf>
    <xf numFmtId="49" fontId="9" fillId="37" borderId="50" xfId="56" applyNumberFormat="1" applyFont="1" applyFill="1" applyBorder="1" applyAlignment="1">
      <alignment horizontal="left" vertical="center" wrapText="1"/>
      <protection/>
    </xf>
    <xf numFmtId="49" fontId="9" fillId="37" borderId="49" xfId="57" applyNumberFormat="1" applyFont="1" applyFill="1" applyBorder="1" applyAlignment="1">
      <alignment horizontal="left" vertical="center" wrapText="1"/>
      <protection/>
    </xf>
    <xf numFmtId="49" fontId="9" fillId="37" borderId="47" xfId="57" applyNumberFormat="1" applyFont="1" applyFill="1" applyBorder="1" applyAlignment="1">
      <alignment horizontal="left" vertical="center" wrapText="1"/>
      <protection/>
    </xf>
    <xf numFmtId="49" fontId="9" fillId="37" borderId="50" xfId="57" applyNumberFormat="1" applyFont="1" applyFill="1" applyBorder="1" applyAlignment="1">
      <alignment horizontal="left" vertical="center" wrapText="1"/>
      <protection/>
    </xf>
    <xf numFmtId="3" fontId="10" fillId="0" borderId="0" xfId="0" applyNumberFormat="1" applyFont="1" applyAlignment="1">
      <alignment horizontal="left" vertical="center"/>
    </xf>
    <xf numFmtId="49" fontId="9" fillId="0" borderId="0" xfId="56" applyNumberFormat="1" applyFont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>
      <alignment horizontal="right"/>
    </xf>
    <xf numFmtId="49" fontId="9" fillId="36" borderId="88" xfId="56" applyNumberFormat="1" applyFont="1" applyFill="1" applyBorder="1" applyAlignment="1">
      <alignment horizontal="center" vertical="center" wrapText="1"/>
      <protection/>
    </xf>
    <xf numFmtId="49" fontId="9" fillId="36" borderId="12" xfId="56" applyNumberFormat="1" applyFont="1" applyFill="1" applyBorder="1" applyAlignment="1">
      <alignment horizontal="center" vertical="center" wrapText="1"/>
      <protection/>
    </xf>
    <xf numFmtId="3" fontId="9" fillId="36" borderId="49" xfId="56" applyNumberFormat="1" applyFont="1" applyFill="1" applyBorder="1" applyAlignment="1">
      <alignment horizontal="center" vertical="center"/>
      <protection/>
    </xf>
    <xf numFmtId="3" fontId="9" fillId="36" borderId="47" xfId="56" applyNumberFormat="1" applyFont="1" applyFill="1" applyBorder="1" applyAlignment="1">
      <alignment horizontal="center" vertical="center"/>
      <protection/>
    </xf>
    <xf numFmtId="3" fontId="9" fillId="36" borderId="50" xfId="56" applyNumberFormat="1" applyFont="1" applyFill="1" applyBorder="1" applyAlignment="1">
      <alignment horizontal="center" vertical="center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 locked="0"/>
    </xf>
    <xf numFmtId="49" fontId="9" fillId="36" borderId="88" xfId="58" applyNumberFormat="1" applyFont="1" applyFill="1" applyBorder="1" applyAlignment="1">
      <alignment horizontal="center" vertical="center" wrapText="1"/>
      <protection/>
    </xf>
    <xf numFmtId="49" fontId="9" fillId="36" borderId="12" xfId="58" applyNumberFormat="1" applyFont="1" applyFill="1" applyBorder="1" applyAlignment="1">
      <alignment horizontal="center" vertical="center" wrapText="1"/>
      <protection/>
    </xf>
    <xf numFmtId="49" fontId="9" fillId="36" borderId="13" xfId="58" applyNumberFormat="1" applyFont="1" applyFill="1" applyBorder="1" applyAlignment="1">
      <alignment vertical="center" wrapText="1"/>
      <protection/>
    </xf>
    <xf numFmtId="49" fontId="9" fillId="36" borderId="14" xfId="58" applyNumberFormat="1" applyFont="1" applyFill="1" applyBorder="1" applyAlignment="1">
      <alignment vertical="center" wrapText="1"/>
      <protection/>
    </xf>
    <xf numFmtId="4" fontId="9" fillId="36" borderId="47" xfId="58" applyNumberFormat="1" applyFont="1" applyFill="1" applyBorder="1" applyAlignment="1">
      <alignment horizontal="center" vertical="center" wrapText="1"/>
      <protection/>
    </xf>
    <xf numFmtId="4" fontId="9" fillId="36" borderId="50" xfId="58" applyNumberFormat="1" applyFont="1" applyFill="1" applyBorder="1" applyAlignment="1">
      <alignment horizontal="center" vertical="center" wrapText="1"/>
      <protection/>
    </xf>
    <xf numFmtId="4" fontId="9" fillId="36" borderId="51" xfId="58" applyNumberFormat="1" applyFont="1" applyFill="1" applyBorder="1" applyAlignment="1">
      <alignment horizontal="center" vertical="center"/>
      <protection/>
    </xf>
    <xf numFmtId="4" fontId="9" fillId="36" borderId="52" xfId="58" applyNumberFormat="1" applyFont="1" applyFill="1" applyBorder="1" applyAlignment="1">
      <alignment horizontal="center" vertical="center"/>
      <protection/>
    </xf>
    <xf numFmtId="4" fontId="9" fillId="36" borderId="53" xfId="58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 wrapText="1"/>
    </xf>
    <xf numFmtId="0" fontId="9" fillId="0" borderId="66" xfId="0" applyFont="1" applyBorder="1" applyAlignment="1">
      <alignment horizontal="right" vertical="center" wrapText="1"/>
    </xf>
    <xf numFmtId="0" fontId="14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2005_AKTIVA" xfId="56"/>
    <cellStyle name="Normal_2005_PASIVA" xfId="57"/>
    <cellStyle name="Normal_2005_racun d&amp;g" xfId="58"/>
    <cellStyle name="Normal_Sheet1" xfId="59"/>
    <cellStyle name="Normal_TFI-FI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>
        <row r="5">
          <cell r="B5" t="str">
            <v>naziv društva </v>
          </cell>
          <cell r="E5" t="str">
            <v>20.04.2009.</v>
          </cell>
        </row>
        <row r="7">
          <cell r="E7" t="str">
            <v>01.01.2009.- 31.03.2009.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sko@jadransko.hr" TargetMode="External" /><Relationship Id="rId2" Type="http://schemas.openxmlformats.org/officeDocument/2006/relationships/hyperlink" Target="http://www.jadransko.hr/" TargetMode="External" /><Relationship Id="rId3" Type="http://schemas.openxmlformats.org/officeDocument/2006/relationships/hyperlink" Target="mailto:goran.jurisic@jadransko.h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I71" sqref="I71"/>
    </sheetView>
  </sheetViews>
  <sheetFormatPr defaultColWidth="9.140625" defaultRowHeight="12.75"/>
  <cols>
    <col min="2" max="2" width="12.00390625" style="0" customWidth="1"/>
    <col min="5" max="5" width="11.421875" style="0" customWidth="1"/>
    <col min="8" max="8" width="17.00390625" style="0" customWidth="1"/>
    <col min="9" max="9" width="23.8515625" style="0" customWidth="1"/>
  </cols>
  <sheetData>
    <row r="1" spans="1:10" ht="12.75">
      <c r="A1" s="415" t="s">
        <v>408</v>
      </c>
      <c r="B1" s="415"/>
      <c r="C1" s="415"/>
      <c r="D1" s="1"/>
      <c r="E1" s="1"/>
      <c r="F1" s="1"/>
      <c r="G1" s="1"/>
      <c r="H1" s="1"/>
      <c r="I1" s="1"/>
      <c r="J1" s="1"/>
    </row>
    <row r="2" spans="1:10" ht="12.75">
      <c r="A2" s="416" t="s">
        <v>357</v>
      </c>
      <c r="B2" s="417"/>
      <c r="C2" s="417"/>
      <c r="D2" s="418"/>
      <c r="E2" s="2" t="s">
        <v>437</v>
      </c>
      <c r="F2" s="3"/>
      <c r="G2" s="4" t="s">
        <v>358</v>
      </c>
      <c r="H2" s="2" t="s">
        <v>464</v>
      </c>
      <c r="I2" s="5"/>
      <c r="J2" s="1"/>
    </row>
    <row r="3" spans="1:10" ht="12.75">
      <c r="A3" s="6"/>
      <c r="B3" s="6"/>
      <c r="C3" s="6"/>
      <c r="D3" s="6"/>
      <c r="E3" s="7"/>
      <c r="F3" s="7"/>
      <c r="G3" s="6"/>
      <c r="H3" s="6"/>
      <c r="I3" s="8"/>
      <c r="J3" s="1"/>
    </row>
    <row r="4" spans="1:10" ht="15">
      <c r="A4" s="419" t="s">
        <v>382</v>
      </c>
      <c r="B4" s="419"/>
      <c r="C4" s="419"/>
      <c r="D4" s="419"/>
      <c r="E4" s="419"/>
      <c r="F4" s="419"/>
      <c r="G4" s="419"/>
      <c r="H4" s="419"/>
      <c r="I4" s="419"/>
      <c r="J4" s="1"/>
    </row>
    <row r="5" spans="1:10" ht="12.75">
      <c r="A5" s="9"/>
      <c r="B5" s="10"/>
      <c r="C5" s="10"/>
      <c r="D5" s="11"/>
      <c r="E5" s="12"/>
      <c r="F5" s="13"/>
      <c r="G5" s="14"/>
      <c r="H5" s="15"/>
      <c r="I5" s="16"/>
      <c r="J5" s="1"/>
    </row>
    <row r="6" spans="1:10" ht="12.75">
      <c r="A6" s="378" t="s">
        <v>359</v>
      </c>
      <c r="B6" s="379"/>
      <c r="C6" s="384" t="s">
        <v>448</v>
      </c>
      <c r="D6" s="385"/>
      <c r="E6" s="420"/>
      <c r="F6" s="420"/>
      <c r="G6" s="420"/>
      <c r="H6" s="420"/>
      <c r="I6" s="18"/>
      <c r="J6" s="1"/>
    </row>
    <row r="7" spans="1:10" ht="12.75">
      <c r="A7" s="19"/>
      <c r="B7" s="19"/>
      <c r="C7" s="9"/>
      <c r="D7" s="9"/>
      <c r="E7" s="420"/>
      <c r="F7" s="420"/>
      <c r="G7" s="420"/>
      <c r="H7" s="420"/>
      <c r="I7" s="18"/>
      <c r="J7" s="1"/>
    </row>
    <row r="8" spans="1:10" ht="12.75">
      <c r="A8" s="421" t="s">
        <v>409</v>
      </c>
      <c r="B8" s="422"/>
      <c r="C8" s="384" t="s">
        <v>439</v>
      </c>
      <c r="D8" s="385"/>
      <c r="E8" s="420"/>
      <c r="F8" s="420"/>
      <c r="G8" s="420"/>
      <c r="H8" s="420"/>
      <c r="I8" s="20"/>
      <c r="J8" s="1"/>
    </row>
    <row r="9" spans="1:10" ht="12.75">
      <c r="A9" s="21"/>
      <c r="B9" s="21"/>
      <c r="C9" s="22"/>
      <c r="D9" s="9"/>
      <c r="E9" s="9"/>
      <c r="F9" s="9"/>
      <c r="G9" s="9"/>
      <c r="H9" s="9"/>
      <c r="I9" s="9"/>
      <c r="J9" s="1"/>
    </row>
    <row r="10" spans="1:10" ht="12.75">
      <c r="A10" s="412" t="s">
        <v>360</v>
      </c>
      <c r="B10" s="413"/>
      <c r="C10" s="384" t="s">
        <v>440</v>
      </c>
      <c r="D10" s="385"/>
      <c r="E10" s="9"/>
      <c r="F10" s="9"/>
      <c r="G10" s="9"/>
      <c r="H10" s="9"/>
      <c r="I10" s="9"/>
      <c r="J10" s="1"/>
    </row>
    <row r="11" spans="1:10" ht="12.75">
      <c r="A11" s="414"/>
      <c r="B11" s="414"/>
      <c r="C11" s="9"/>
      <c r="D11" s="9"/>
      <c r="E11" s="9"/>
      <c r="F11" s="9"/>
      <c r="G11" s="9"/>
      <c r="H11" s="9"/>
      <c r="I11" s="9"/>
      <c r="J11" s="1"/>
    </row>
    <row r="12" spans="1:10" ht="12.75">
      <c r="A12" s="378" t="s">
        <v>407</v>
      </c>
      <c r="B12" s="379"/>
      <c r="C12" s="382" t="s">
        <v>441</v>
      </c>
      <c r="D12" s="407"/>
      <c r="E12" s="407"/>
      <c r="F12" s="407"/>
      <c r="G12" s="407"/>
      <c r="H12" s="407"/>
      <c r="I12" s="381"/>
      <c r="J12" s="1"/>
    </row>
    <row r="13" spans="1:10" ht="15.75">
      <c r="A13" s="408"/>
      <c r="B13" s="409"/>
      <c r="C13" s="409"/>
      <c r="D13" s="275"/>
      <c r="E13" s="275"/>
      <c r="F13" s="275"/>
      <c r="G13" s="275"/>
      <c r="H13" s="275"/>
      <c r="I13" s="275"/>
      <c r="J13" s="1"/>
    </row>
    <row r="14" spans="1:10" ht="12.75">
      <c r="A14" s="19"/>
      <c r="B14" s="19"/>
      <c r="C14" s="23"/>
      <c r="D14" s="9"/>
      <c r="E14" s="9"/>
      <c r="F14" s="9"/>
      <c r="G14" s="9"/>
      <c r="H14" s="9"/>
      <c r="I14" s="9"/>
      <c r="J14" s="1"/>
    </row>
    <row r="15" spans="1:10" ht="12.75">
      <c r="A15" s="378" t="s">
        <v>361</v>
      </c>
      <c r="B15" s="379"/>
      <c r="C15" s="410">
        <v>10000</v>
      </c>
      <c r="D15" s="411"/>
      <c r="E15" s="9"/>
      <c r="F15" s="382" t="s">
        <v>442</v>
      </c>
      <c r="G15" s="407"/>
      <c r="H15" s="407"/>
      <c r="I15" s="381"/>
      <c r="J15" s="1"/>
    </row>
    <row r="16" spans="1:10" ht="12.75">
      <c r="A16" s="19"/>
      <c r="B16" s="19"/>
      <c r="C16" s="9"/>
      <c r="D16" s="9"/>
      <c r="E16" s="9"/>
      <c r="F16" s="9"/>
      <c r="G16" s="9"/>
      <c r="H16" s="9"/>
      <c r="I16" s="9"/>
      <c r="J16" s="1"/>
    </row>
    <row r="17" spans="1:10" ht="12.75">
      <c r="A17" s="378" t="s">
        <v>362</v>
      </c>
      <c r="B17" s="379"/>
      <c r="C17" s="382" t="s">
        <v>443</v>
      </c>
      <c r="D17" s="407"/>
      <c r="E17" s="407"/>
      <c r="F17" s="407"/>
      <c r="G17" s="407"/>
      <c r="H17" s="407"/>
      <c r="I17" s="381"/>
      <c r="J17" s="1"/>
    </row>
    <row r="18" spans="1:10" ht="12.75">
      <c r="A18" s="19"/>
      <c r="B18" s="19"/>
      <c r="C18" s="9"/>
      <c r="D18" s="9"/>
      <c r="E18" s="9"/>
      <c r="F18" s="9"/>
      <c r="G18" s="9"/>
      <c r="H18" s="9"/>
      <c r="I18" s="9"/>
      <c r="J18" s="1"/>
    </row>
    <row r="19" spans="1:10" ht="12.75">
      <c r="A19" s="378" t="s">
        <v>363</v>
      </c>
      <c r="B19" s="379"/>
      <c r="C19" s="402" t="s">
        <v>444</v>
      </c>
      <c r="D19" s="403"/>
      <c r="E19" s="403"/>
      <c r="F19" s="403"/>
      <c r="G19" s="403"/>
      <c r="H19" s="403"/>
      <c r="I19" s="404"/>
      <c r="J19" s="1"/>
    </row>
    <row r="20" spans="1:10" ht="12.75">
      <c r="A20" s="19"/>
      <c r="B20" s="19"/>
      <c r="C20" s="23"/>
      <c r="D20" s="9"/>
      <c r="E20" s="9"/>
      <c r="F20" s="9"/>
      <c r="G20" s="9"/>
      <c r="H20" s="9"/>
      <c r="I20" s="9"/>
      <c r="J20" s="1"/>
    </row>
    <row r="21" spans="1:10" ht="12.75">
      <c r="A21" s="378" t="s">
        <v>364</v>
      </c>
      <c r="B21" s="379"/>
      <c r="C21" s="402" t="s">
        <v>445</v>
      </c>
      <c r="D21" s="403"/>
      <c r="E21" s="403"/>
      <c r="F21" s="403"/>
      <c r="G21" s="403"/>
      <c r="H21" s="403"/>
      <c r="I21" s="404"/>
      <c r="J21" s="1"/>
    </row>
    <row r="22" spans="1:10" ht="12.75">
      <c r="A22" s="19"/>
      <c r="B22" s="19"/>
      <c r="C22" s="23"/>
      <c r="D22" s="9"/>
      <c r="E22" s="9"/>
      <c r="F22" s="9"/>
      <c r="G22" s="9"/>
      <c r="H22" s="9"/>
      <c r="I22" s="9"/>
      <c r="J22" s="1"/>
    </row>
    <row r="23" spans="1:10" ht="12.75">
      <c r="A23" s="378" t="s">
        <v>365</v>
      </c>
      <c r="B23" s="379"/>
      <c r="C23" s="25">
        <v>133</v>
      </c>
      <c r="D23" s="382" t="s">
        <v>442</v>
      </c>
      <c r="E23" s="400"/>
      <c r="F23" s="401"/>
      <c r="G23" s="405"/>
      <c r="H23" s="406"/>
      <c r="I23" s="26"/>
      <c r="J23" s="1"/>
    </row>
    <row r="24" spans="1:10" ht="12.75">
      <c r="A24" s="19"/>
      <c r="B24" s="19"/>
      <c r="C24" s="9"/>
      <c r="D24" s="27"/>
      <c r="E24" s="27"/>
      <c r="F24" s="27"/>
      <c r="G24" s="27"/>
      <c r="H24" s="9"/>
      <c r="I24" s="20"/>
      <c r="J24" s="1"/>
    </row>
    <row r="25" spans="1:10" ht="12.75">
      <c r="A25" s="378" t="s">
        <v>366</v>
      </c>
      <c r="B25" s="379"/>
      <c r="C25" s="25">
        <v>21</v>
      </c>
      <c r="D25" s="382" t="s">
        <v>446</v>
      </c>
      <c r="E25" s="400"/>
      <c r="F25" s="400"/>
      <c r="G25" s="401"/>
      <c r="H25" s="17" t="s">
        <v>367</v>
      </c>
      <c r="I25" s="28">
        <v>799</v>
      </c>
      <c r="J25" s="1"/>
    </row>
    <row r="26" spans="1:10" ht="12.75">
      <c r="A26" s="19"/>
      <c r="B26" s="19"/>
      <c r="C26" s="9"/>
      <c r="D26" s="27"/>
      <c r="E26" s="27"/>
      <c r="F26" s="27"/>
      <c r="G26" s="19"/>
      <c r="H26" s="19" t="s">
        <v>368</v>
      </c>
      <c r="I26" s="23"/>
      <c r="J26" s="1"/>
    </row>
    <row r="27" spans="1:10" ht="12.75">
      <c r="A27" s="378" t="s">
        <v>369</v>
      </c>
      <c r="B27" s="379"/>
      <c r="C27" s="29" t="s">
        <v>463</v>
      </c>
      <c r="D27" s="30"/>
      <c r="E27" s="1"/>
      <c r="F27" s="31"/>
      <c r="G27" s="378" t="s">
        <v>370</v>
      </c>
      <c r="H27" s="379"/>
      <c r="I27" s="32" t="s">
        <v>447</v>
      </c>
      <c r="J27" s="1"/>
    </row>
    <row r="28" spans="1:10" ht="12.75">
      <c r="A28" s="19"/>
      <c r="B28" s="19"/>
      <c r="C28" s="9"/>
      <c r="D28" s="31"/>
      <c r="E28" s="31"/>
      <c r="F28" s="31"/>
      <c r="G28" s="31"/>
      <c r="H28" s="9"/>
      <c r="I28" s="33"/>
      <c r="J28" s="1"/>
    </row>
    <row r="29" spans="1:10" ht="12.75">
      <c r="A29" s="394" t="s">
        <v>410</v>
      </c>
      <c r="B29" s="395"/>
      <c r="C29" s="396"/>
      <c r="D29" s="396"/>
      <c r="E29" s="397" t="s">
        <v>371</v>
      </c>
      <c r="F29" s="398"/>
      <c r="G29" s="398"/>
      <c r="H29" s="399" t="s">
        <v>372</v>
      </c>
      <c r="I29" s="399"/>
      <c r="J29" s="1"/>
    </row>
    <row r="30" spans="1:10" ht="12.75">
      <c r="A30" s="1"/>
      <c r="B30" s="1"/>
      <c r="C30" s="1"/>
      <c r="D30" s="34"/>
      <c r="E30" s="9"/>
      <c r="F30" s="9"/>
      <c r="G30" s="9"/>
      <c r="H30" s="35"/>
      <c r="I30" s="33"/>
      <c r="J30" s="1"/>
    </row>
    <row r="31" spans="1:10" ht="12.75">
      <c r="A31" s="391"/>
      <c r="B31" s="386"/>
      <c r="C31" s="386"/>
      <c r="D31" s="387"/>
      <c r="E31" s="391"/>
      <c r="F31" s="386"/>
      <c r="G31" s="386"/>
      <c r="H31" s="384"/>
      <c r="I31" s="385"/>
      <c r="J31" s="1"/>
    </row>
    <row r="32" spans="1:10" ht="12.75">
      <c r="A32" s="24"/>
      <c r="B32" s="24"/>
      <c r="C32" s="23"/>
      <c r="D32" s="392"/>
      <c r="E32" s="392"/>
      <c r="F32" s="392"/>
      <c r="G32" s="393"/>
      <c r="H32" s="9"/>
      <c r="I32" s="38"/>
      <c r="J32" s="1"/>
    </row>
    <row r="33" spans="1:10" ht="12.75">
      <c r="A33" s="391"/>
      <c r="B33" s="386"/>
      <c r="C33" s="386"/>
      <c r="D33" s="387"/>
      <c r="E33" s="391"/>
      <c r="F33" s="386"/>
      <c r="G33" s="386"/>
      <c r="H33" s="384"/>
      <c r="I33" s="385"/>
      <c r="J33" s="1"/>
    </row>
    <row r="34" spans="1:10" ht="12.75">
      <c r="A34" s="24"/>
      <c r="B34" s="24"/>
      <c r="C34" s="23"/>
      <c r="D34" s="36"/>
      <c r="E34" s="36"/>
      <c r="F34" s="36"/>
      <c r="G34" s="37"/>
      <c r="H34" s="9"/>
      <c r="I34" s="39"/>
      <c r="J34" s="1"/>
    </row>
    <row r="35" spans="1:10" ht="12.75">
      <c r="A35" s="391"/>
      <c r="B35" s="386"/>
      <c r="C35" s="386"/>
      <c r="D35" s="387"/>
      <c r="E35" s="391"/>
      <c r="F35" s="386"/>
      <c r="G35" s="386"/>
      <c r="H35" s="384"/>
      <c r="I35" s="385"/>
      <c r="J35" s="1"/>
    </row>
    <row r="36" spans="1:10" ht="12.75">
      <c r="A36" s="24"/>
      <c r="B36" s="24"/>
      <c r="C36" s="23"/>
      <c r="D36" s="36"/>
      <c r="E36" s="36"/>
      <c r="F36" s="36"/>
      <c r="G36" s="37"/>
      <c r="H36" s="9"/>
      <c r="I36" s="39"/>
      <c r="J36" s="1"/>
    </row>
    <row r="37" spans="1:10" ht="12.75">
      <c r="A37" s="391"/>
      <c r="B37" s="386"/>
      <c r="C37" s="386"/>
      <c r="D37" s="387"/>
      <c r="E37" s="391"/>
      <c r="F37" s="386"/>
      <c r="G37" s="386"/>
      <c r="H37" s="384"/>
      <c r="I37" s="385"/>
      <c r="J37" s="1"/>
    </row>
    <row r="38" spans="1:10" ht="12.75">
      <c r="A38" s="40"/>
      <c r="B38" s="40"/>
      <c r="C38" s="388"/>
      <c r="D38" s="389"/>
      <c r="E38" s="9"/>
      <c r="F38" s="388"/>
      <c r="G38" s="389"/>
      <c r="H38" s="9"/>
      <c r="I38" s="9"/>
      <c r="J38" s="1"/>
    </row>
    <row r="39" spans="1:10" ht="12.75">
      <c r="A39" s="391"/>
      <c r="B39" s="386"/>
      <c r="C39" s="386"/>
      <c r="D39" s="387"/>
      <c r="E39" s="391"/>
      <c r="F39" s="386"/>
      <c r="G39" s="386"/>
      <c r="H39" s="384"/>
      <c r="I39" s="385"/>
      <c r="J39" s="1"/>
    </row>
    <row r="40" spans="1:10" ht="12.75">
      <c r="A40" s="40"/>
      <c r="B40" s="40"/>
      <c r="C40" s="41"/>
      <c r="D40" s="42"/>
      <c r="E40" s="9"/>
      <c r="F40" s="41"/>
      <c r="G40" s="42"/>
      <c r="H40" s="9"/>
      <c r="I40" s="9"/>
      <c r="J40" s="1"/>
    </row>
    <row r="41" spans="1:10" ht="12.75">
      <c r="A41" s="391"/>
      <c r="B41" s="386"/>
      <c r="C41" s="386"/>
      <c r="D41" s="387"/>
      <c r="E41" s="391"/>
      <c r="F41" s="386"/>
      <c r="G41" s="386"/>
      <c r="H41" s="384"/>
      <c r="I41" s="385"/>
      <c r="J41" s="1"/>
    </row>
    <row r="42" spans="1:10" ht="12.75">
      <c r="A42" s="43"/>
      <c r="B42" s="44"/>
      <c r="C42" s="44"/>
      <c r="D42" s="44"/>
      <c r="E42" s="43"/>
      <c r="F42" s="44"/>
      <c r="G42" s="44"/>
      <c r="H42" s="45"/>
      <c r="I42" s="46"/>
      <c r="J42" s="1"/>
    </row>
    <row r="43" spans="1:10" ht="12.75">
      <c r="A43" s="40"/>
      <c r="B43" s="40"/>
      <c r="C43" s="41"/>
      <c r="D43" s="42"/>
      <c r="E43" s="9"/>
      <c r="F43" s="41"/>
      <c r="G43" s="42"/>
      <c r="H43" s="9"/>
      <c r="I43" s="9"/>
      <c r="J43" s="1"/>
    </row>
    <row r="44" spans="1:10" ht="12.75">
      <c r="A44" s="47"/>
      <c r="B44" s="47"/>
      <c r="C44" s="47"/>
      <c r="D44" s="22"/>
      <c r="E44" s="22"/>
      <c r="F44" s="47"/>
      <c r="G44" s="22"/>
      <c r="H44" s="22"/>
      <c r="I44" s="22"/>
      <c r="J44" s="1"/>
    </row>
    <row r="45" spans="1:10" ht="12.75">
      <c r="A45" s="373" t="s">
        <v>373</v>
      </c>
      <c r="B45" s="374"/>
      <c r="C45" s="384"/>
      <c r="D45" s="385"/>
      <c r="E45" s="20"/>
      <c r="F45" s="382"/>
      <c r="G45" s="386"/>
      <c r="H45" s="386"/>
      <c r="I45" s="387"/>
      <c r="J45" s="1"/>
    </row>
    <row r="46" spans="1:10" ht="12.75">
      <c r="A46" s="40"/>
      <c r="B46" s="40"/>
      <c r="C46" s="388"/>
      <c r="D46" s="389"/>
      <c r="E46" s="9"/>
      <c r="F46" s="388"/>
      <c r="G46" s="390"/>
      <c r="H46" s="48"/>
      <c r="I46" s="48"/>
      <c r="J46" s="1"/>
    </row>
    <row r="47" spans="1:10" ht="12.75">
      <c r="A47" s="373" t="s">
        <v>411</v>
      </c>
      <c r="B47" s="374"/>
      <c r="C47" s="382" t="s">
        <v>458</v>
      </c>
      <c r="D47" s="383"/>
      <c r="E47" s="383"/>
      <c r="F47" s="383"/>
      <c r="G47" s="383"/>
      <c r="H47" s="383"/>
      <c r="I47" s="383"/>
      <c r="J47" s="1"/>
    </row>
    <row r="48" spans="1:10" ht="12.75">
      <c r="A48" s="19"/>
      <c r="B48" s="19"/>
      <c r="C48" s="49" t="s">
        <v>374</v>
      </c>
      <c r="D48" s="20"/>
      <c r="E48" s="20"/>
      <c r="F48" s="20"/>
      <c r="G48" s="20"/>
      <c r="H48" s="20"/>
      <c r="I48" s="20"/>
      <c r="J48" s="1"/>
    </row>
    <row r="49" spans="1:10" ht="12.75">
      <c r="A49" s="373" t="s">
        <v>375</v>
      </c>
      <c r="B49" s="374"/>
      <c r="C49" s="380" t="s">
        <v>459</v>
      </c>
      <c r="D49" s="376"/>
      <c r="E49" s="377"/>
      <c r="F49" s="20"/>
      <c r="G49" s="17" t="s">
        <v>376</v>
      </c>
      <c r="H49" s="380" t="s">
        <v>460</v>
      </c>
      <c r="I49" s="377"/>
      <c r="J49" s="1"/>
    </row>
    <row r="50" spans="1:10" ht="12.75">
      <c r="A50" s="19"/>
      <c r="B50" s="19"/>
      <c r="C50" s="49"/>
      <c r="D50" s="20"/>
      <c r="E50" s="20"/>
      <c r="F50" s="20"/>
      <c r="G50" s="20"/>
      <c r="H50" s="20"/>
      <c r="I50" s="20"/>
      <c r="J50" s="1"/>
    </row>
    <row r="51" spans="1:10" ht="12.75">
      <c r="A51" s="373" t="s">
        <v>363</v>
      </c>
      <c r="B51" s="374"/>
      <c r="C51" s="375" t="s">
        <v>461</v>
      </c>
      <c r="D51" s="376"/>
      <c r="E51" s="376"/>
      <c r="F51" s="376"/>
      <c r="G51" s="376"/>
      <c r="H51" s="376"/>
      <c r="I51" s="377"/>
      <c r="J51" s="1"/>
    </row>
    <row r="52" spans="1:10" ht="12.75">
      <c r="A52" s="19"/>
      <c r="B52" s="19"/>
      <c r="C52" s="20"/>
      <c r="D52" s="20"/>
      <c r="E52" s="20"/>
      <c r="F52" s="20"/>
      <c r="G52" s="20"/>
      <c r="H52" s="20"/>
      <c r="I52" s="20"/>
      <c r="J52" s="1"/>
    </row>
    <row r="53" spans="1:10" ht="12.75">
      <c r="A53" s="378" t="s">
        <v>377</v>
      </c>
      <c r="B53" s="379"/>
      <c r="C53" s="380" t="s">
        <v>462</v>
      </c>
      <c r="D53" s="376"/>
      <c r="E53" s="376"/>
      <c r="F53" s="376"/>
      <c r="G53" s="376"/>
      <c r="H53" s="376"/>
      <c r="I53" s="381"/>
      <c r="J53" s="1"/>
    </row>
    <row r="54" spans="1:10" ht="12.75">
      <c r="A54" s="50"/>
      <c r="B54" s="50"/>
      <c r="C54" s="371" t="s">
        <v>378</v>
      </c>
      <c r="D54" s="371"/>
      <c r="E54" s="371"/>
      <c r="F54" s="371"/>
      <c r="G54" s="371"/>
      <c r="H54" s="371"/>
      <c r="I54" s="52"/>
      <c r="J54" s="1"/>
    </row>
    <row r="55" spans="1:10" ht="12.75">
      <c r="A55" s="50"/>
      <c r="B55" s="50"/>
      <c r="C55" s="51"/>
      <c r="D55" s="51"/>
      <c r="E55" s="51"/>
      <c r="F55" s="51"/>
      <c r="G55" s="51"/>
      <c r="H55" s="51"/>
      <c r="I55" s="52"/>
      <c r="J55" s="1"/>
    </row>
    <row r="56" spans="1:10" ht="12.75">
      <c r="A56" s="50"/>
      <c r="B56" s="364" t="s">
        <v>402</v>
      </c>
      <c r="C56" s="365"/>
      <c r="D56" s="365"/>
      <c r="E56" s="365"/>
      <c r="F56" s="51"/>
      <c r="G56" s="51"/>
      <c r="H56" s="51"/>
      <c r="I56" s="52"/>
      <c r="J56" s="1"/>
    </row>
    <row r="57" spans="1:10" ht="12.75">
      <c r="A57" s="50"/>
      <c r="B57" s="364" t="s">
        <v>403</v>
      </c>
      <c r="C57" s="365"/>
      <c r="D57" s="365"/>
      <c r="E57" s="365"/>
      <c r="F57" s="365"/>
      <c r="G57" s="365"/>
      <c r="H57" s="365"/>
      <c r="I57" s="365"/>
      <c r="J57" s="1"/>
    </row>
    <row r="58" spans="1:10" ht="12.75">
      <c r="A58" s="50"/>
      <c r="B58" s="364" t="s">
        <v>404</v>
      </c>
      <c r="C58" s="365"/>
      <c r="D58" s="365"/>
      <c r="E58" s="365"/>
      <c r="F58" s="365"/>
      <c r="G58" s="365"/>
      <c r="H58" s="365"/>
      <c r="I58" s="52"/>
      <c r="J58" s="1"/>
    </row>
    <row r="59" spans="1:10" ht="12.75">
      <c r="A59" s="50"/>
      <c r="B59" s="364" t="s">
        <v>405</v>
      </c>
      <c r="C59" s="365"/>
      <c r="D59" s="365"/>
      <c r="E59" s="365"/>
      <c r="F59" s="365"/>
      <c r="G59" s="365"/>
      <c r="H59" s="365"/>
      <c r="I59" s="365"/>
      <c r="J59" s="1"/>
    </row>
    <row r="60" spans="1:10" ht="12.75">
      <c r="A60" s="50"/>
      <c r="B60" s="364" t="s">
        <v>406</v>
      </c>
      <c r="C60" s="365"/>
      <c r="D60" s="365"/>
      <c r="E60" s="365"/>
      <c r="F60" s="365"/>
      <c r="G60" s="365"/>
      <c r="H60" s="365"/>
      <c r="I60" s="365"/>
      <c r="J60" s="1"/>
    </row>
    <row r="61" spans="1:10" ht="13.5" thickBot="1">
      <c r="A61" s="53" t="s">
        <v>379</v>
      </c>
      <c r="B61" s="20"/>
      <c r="C61" s="20"/>
      <c r="D61" s="20"/>
      <c r="E61" s="20"/>
      <c r="F61" s="20"/>
      <c r="G61" s="372"/>
      <c r="H61" s="372"/>
      <c r="I61" s="372"/>
      <c r="J61" s="1"/>
    </row>
    <row r="62" spans="1:10" ht="12.75">
      <c r="A62" s="20"/>
      <c r="B62" s="20"/>
      <c r="C62" s="20"/>
      <c r="D62" s="20"/>
      <c r="E62" s="50" t="s">
        <v>380</v>
      </c>
      <c r="F62" s="1"/>
      <c r="G62" s="366" t="s">
        <v>381</v>
      </c>
      <c r="H62" s="367"/>
      <c r="I62" s="368"/>
      <c r="J62" s="1"/>
    </row>
    <row r="63" spans="1:10" ht="12.75">
      <c r="A63" s="54"/>
      <c r="B63" s="54"/>
      <c r="C63" s="34"/>
      <c r="D63" s="34"/>
      <c r="E63" s="34"/>
      <c r="F63" s="34"/>
      <c r="G63" s="369"/>
      <c r="H63" s="370"/>
      <c r="I63" s="34"/>
      <c r="J63" s="1"/>
    </row>
  </sheetData>
  <sheetProtection/>
  <mergeCells count="76"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17:B17"/>
    <mergeCell ref="C17:I17"/>
    <mergeCell ref="A19:B19"/>
    <mergeCell ref="C19:I19"/>
    <mergeCell ref="A13:C13"/>
    <mergeCell ref="A15:B15"/>
    <mergeCell ref="C15:D15"/>
    <mergeCell ref="F15:I15"/>
    <mergeCell ref="A25:B25"/>
    <mergeCell ref="D25:G25"/>
    <mergeCell ref="A27:B27"/>
    <mergeCell ref="G27:H27"/>
    <mergeCell ref="A21:B21"/>
    <mergeCell ref="C21:I21"/>
    <mergeCell ref="A23:B23"/>
    <mergeCell ref="D23:F23"/>
    <mergeCell ref="G23:H23"/>
    <mergeCell ref="D32:G32"/>
    <mergeCell ref="A33:D33"/>
    <mergeCell ref="E33:G33"/>
    <mergeCell ref="H33:I33"/>
    <mergeCell ref="A29:D29"/>
    <mergeCell ref="E29:G29"/>
    <mergeCell ref="H29:I29"/>
    <mergeCell ref="A31:D31"/>
    <mergeCell ref="E31:G31"/>
    <mergeCell ref="H31:I31"/>
    <mergeCell ref="A35:D35"/>
    <mergeCell ref="E35:G35"/>
    <mergeCell ref="H35:I35"/>
    <mergeCell ref="A37:D37"/>
    <mergeCell ref="E37:G37"/>
    <mergeCell ref="H37:I37"/>
    <mergeCell ref="H39:I39"/>
    <mergeCell ref="A41:D41"/>
    <mergeCell ref="E41:G41"/>
    <mergeCell ref="H41:I41"/>
    <mergeCell ref="C38:D38"/>
    <mergeCell ref="F38:G38"/>
    <mergeCell ref="A39:D39"/>
    <mergeCell ref="E39:G39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B59:I59"/>
    <mergeCell ref="B60:I60"/>
    <mergeCell ref="G62:I62"/>
    <mergeCell ref="G63:H63"/>
    <mergeCell ref="C54:H54"/>
    <mergeCell ref="B56:E56"/>
    <mergeCell ref="B57:I57"/>
    <mergeCell ref="B58:H58"/>
    <mergeCell ref="G61:I61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jadransko@jadransko.hr"/>
    <hyperlink ref="C21" r:id="rId2" display="www.jadransko.hr"/>
    <hyperlink ref="C51" r:id="rId3" display="goran.jurisic@jadransko.h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="98" zoomScaleNormal="98" zoomScalePageLayoutView="0" workbookViewId="0" topLeftCell="A1">
      <selection activeCell="A41" sqref="A41:A46"/>
    </sheetView>
  </sheetViews>
  <sheetFormatPr defaultColWidth="9.140625" defaultRowHeight="12.75"/>
  <cols>
    <col min="1" max="1" width="7.140625" style="55" customWidth="1"/>
    <col min="2" max="2" width="70.00390625" style="55" customWidth="1"/>
    <col min="3" max="3" width="10.7109375" style="55" customWidth="1"/>
    <col min="4" max="4" width="10.7109375" style="107" customWidth="1"/>
    <col min="5" max="5" width="12.140625" style="107" customWidth="1"/>
    <col min="6" max="6" width="12.7109375" style="107" customWidth="1"/>
    <col min="7" max="7" width="10.7109375" style="107" customWidth="1"/>
    <col min="8" max="8" width="12.8515625" style="107" customWidth="1"/>
    <col min="9" max="9" width="12.57421875" style="107" customWidth="1"/>
    <col min="10" max="16384" width="9.140625" style="55" customWidth="1"/>
  </cols>
  <sheetData>
    <row r="1" spans="1:9" ht="12.75" customHeight="1" thickBot="1">
      <c r="A1" s="276"/>
      <c r="B1" s="276"/>
      <c r="C1" s="429" t="s">
        <v>423</v>
      </c>
      <c r="D1" s="429"/>
      <c r="E1" s="429"/>
      <c r="F1" s="429"/>
      <c r="G1" s="276"/>
      <c r="H1" s="276"/>
      <c r="I1" s="276"/>
    </row>
    <row r="2" spans="1:9" ht="12" customHeight="1" thickBot="1">
      <c r="A2" s="276"/>
      <c r="B2" s="318" t="s">
        <v>424</v>
      </c>
      <c r="C2" s="358" t="s">
        <v>464</v>
      </c>
      <c r="D2" s="320"/>
      <c r="E2" s="315"/>
      <c r="F2" s="320"/>
      <c r="G2" s="321"/>
      <c r="H2" s="276"/>
      <c r="I2" s="276"/>
    </row>
    <row r="3" spans="1:9" ht="12.75" customHeight="1">
      <c r="A3" s="56"/>
      <c r="B3" s="57"/>
      <c r="C3" s="57"/>
      <c r="D3" s="430" t="s">
        <v>450</v>
      </c>
      <c r="E3" s="430"/>
      <c r="F3" s="430"/>
      <c r="G3" s="430"/>
      <c r="H3" s="430"/>
      <c r="I3" s="430"/>
    </row>
    <row r="4" spans="1:9" ht="15" customHeight="1">
      <c r="A4" s="431" t="s">
        <v>0</v>
      </c>
      <c r="B4" s="431" t="s">
        <v>1</v>
      </c>
      <c r="C4" s="431" t="s">
        <v>194</v>
      </c>
      <c r="D4" s="433" t="s">
        <v>195</v>
      </c>
      <c r="E4" s="434"/>
      <c r="F4" s="435"/>
      <c r="G4" s="433" t="s">
        <v>196</v>
      </c>
      <c r="H4" s="434"/>
      <c r="I4" s="435"/>
    </row>
    <row r="5" spans="1:9" ht="15" customHeight="1">
      <c r="A5" s="432"/>
      <c r="B5" s="432"/>
      <c r="C5" s="432"/>
      <c r="D5" s="206" t="s">
        <v>2</v>
      </c>
      <c r="E5" s="207" t="s">
        <v>3</v>
      </c>
      <c r="F5" s="208" t="s">
        <v>4</v>
      </c>
      <c r="G5" s="206" t="s">
        <v>2</v>
      </c>
      <c r="H5" s="207" t="s">
        <v>3</v>
      </c>
      <c r="I5" s="208" t="s">
        <v>4</v>
      </c>
    </row>
    <row r="6" spans="1:9" ht="15" customHeight="1">
      <c r="A6" s="209" t="s">
        <v>9</v>
      </c>
      <c r="B6" s="209" t="s">
        <v>11</v>
      </c>
      <c r="C6" s="210" t="s">
        <v>18</v>
      </c>
      <c r="D6" s="211">
        <v>4</v>
      </c>
      <c r="E6" s="212">
        <v>5</v>
      </c>
      <c r="F6" s="213">
        <v>6</v>
      </c>
      <c r="G6" s="211">
        <v>7</v>
      </c>
      <c r="H6" s="212">
        <v>8</v>
      </c>
      <c r="I6" s="213">
        <v>9</v>
      </c>
    </row>
    <row r="7" spans="1:9" ht="15" customHeight="1">
      <c r="A7" s="423" t="s">
        <v>197</v>
      </c>
      <c r="B7" s="423"/>
      <c r="C7" s="423"/>
      <c r="D7" s="423"/>
      <c r="E7" s="423"/>
      <c r="F7" s="423"/>
      <c r="G7" s="423"/>
      <c r="H7" s="423"/>
      <c r="I7" s="424"/>
    </row>
    <row r="8" spans="1:9" ht="15" customHeight="1">
      <c r="A8" s="58" t="s">
        <v>6</v>
      </c>
      <c r="B8" s="59" t="s">
        <v>189</v>
      </c>
      <c r="C8" s="58" t="s">
        <v>5</v>
      </c>
      <c r="D8" s="60"/>
      <c r="E8" s="61"/>
      <c r="F8" s="62"/>
      <c r="G8" s="63"/>
      <c r="H8" s="61"/>
      <c r="I8" s="64"/>
    </row>
    <row r="9" spans="1:9" ht="15" customHeight="1">
      <c r="A9" s="65" t="s">
        <v>13</v>
      </c>
      <c r="B9" s="66" t="s">
        <v>7</v>
      </c>
      <c r="C9" s="65" t="s">
        <v>8</v>
      </c>
      <c r="D9" s="67"/>
      <c r="E9" s="68">
        <v>39955</v>
      </c>
      <c r="F9" s="68">
        <f>E9</f>
        <v>39955</v>
      </c>
      <c r="G9" s="70"/>
      <c r="H9" s="68">
        <v>39154</v>
      </c>
      <c r="I9" s="71">
        <f>H9</f>
        <v>39154</v>
      </c>
    </row>
    <row r="10" spans="1:9" ht="15" customHeight="1">
      <c r="A10" s="65" t="s">
        <v>20</v>
      </c>
      <c r="B10" s="66" t="s">
        <v>14</v>
      </c>
      <c r="C10" s="65" t="s">
        <v>10</v>
      </c>
      <c r="D10" s="67"/>
      <c r="E10" s="68">
        <v>322555</v>
      </c>
      <c r="F10" s="68">
        <f aca="true" t="shared" si="0" ref="F10:F28">E10</f>
        <v>322555</v>
      </c>
      <c r="G10" s="70"/>
      <c r="H10" s="68">
        <v>424285</v>
      </c>
      <c r="I10" s="71">
        <f aca="true" t="shared" si="1" ref="I10:I28">H10</f>
        <v>424285</v>
      </c>
    </row>
    <row r="11" spans="1:11" s="72" customFormat="1" ht="15" customHeight="1">
      <c r="A11" s="65" t="s">
        <v>73</v>
      </c>
      <c r="B11" s="66" t="s">
        <v>384</v>
      </c>
      <c r="C11" s="65" t="s">
        <v>12</v>
      </c>
      <c r="D11" s="67"/>
      <c r="E11" s="68">
        <f>E12+E13+E14+E19</f>
        <v>1075981</v>
      </c>
      <c r="F11" s="68">
        <f>F12+F13+F14+F19</f>
        <v>1075981</v>
      </c>
      <c r="G11" s="70"/>
      <c r="H11" s="68">
        <f>H12+H13+H14+H19</f>
        <v>1017694</v>
      </c>
      <c r="I11" s="71">
        <f>I12+I13+I14+I19</f>
        <v>1017694</v>
      </c>
      <c r="K11" s="360"/>
    </row>
    <row r="12" spans="1:9" ht="24">
      <c r="A12" s="65" t="s">
        <v>22</v>
      </c>
      <c r="B12" s="66" t="s">
        <v>23</v>
      </c>
      <c r="C12" s="65" t="s">
        <v>15</v>
      </c>
      <c r="D12" s="67"/>
      <c r="E12" s="68">
        <v>313126</v>
      </c>
      <c r="F12" s="68">
        <f t="shared" si="0"/>
        <v>313126</v>
      </c>
      <c r="G12" s="70"/>
      <c r="H12" s="68">
        <v>201849</v>
      </c>
      <c r="I12" s="71">
        <f t="shared" si="1"/>
        <v>201849</v>
      </c>
    </row>
    <row r="13" spans="1:9" ht="15" customHeight="1">
      <c r="A13" s="65" t="s">
        <v>25</v>
      </c>
      <c r="B13" s="66" t="s">
        <v>26</v>
      </c>
      <c r="C13" s="65" t="s">
        <v>16</v>
      </c>
      <c r="D13" s="67"/>
      <c r="E13" s="73"/>
      <c r="F13" s="68">
        <f t="shared" si="0"/>
        <v>0</v>
      </c>
      <c r="G13" s="70"/>
      <c r="H13" s="73"/>
      <c r="I13" s="71">
        <f t="shared" si="1"/>
        <v>0</v>
      </c>
    </row>
    <row r="14" spans="1:9" ht="15" customHeight="1">
      <c r="A14" s="65" t="s">
        <v>34</v>
      </c>
      <c r="B14" s="205" t="s">
        <v>385</v>
      </c>
      <c r="C14" s="65" t="s">
        <v>17</v>
      </c>
      <c r="D14" s="67">
        <v>0</v>
      </c>
      <c r="E14" s="68">
        <v>762855</v>
      </c>
      <c r="F14" s="68">
        <f t="shared" si="0"/>
        <v>762855</v>
      </c>
      <c r="G14" s="70">
        <v>0</v>
      </c>
      <c r="H14" s="68">
        <v>815845</v>
      </c>
      <c r="I14" s="71">
        <f t="shared" si="1"/>
        <v>815845</v>
      </c>
    </row>
    <row r="15" spans="1:9" ht="15" customHeight="1">
      <c r="A15" s="74" t="s">
        <v>9</v>
      </c>
      <c r="B15" s="75" t="s">
        <v>36</v>
      </c>
      <c r="C15" s="65" t="s">
        <v>19</v>
      </c>
      <c r="D15" s="67"/>
      <c r="E15" s="73">
        <v>3314</v>
      </c>
      <c r="F15" s="68">
        <f t="shared" si="0"/>
        <v>3314</v>
      </c>
      <c r="G15" s="70"/>
      <c r="H15" s="73">
        <v>3607</v>
      </c>
      <c r="I15" s="71">
        <f t="shared" si="1"/>
        <v>3607</v>
      </c>
    </row>
    <row r="16" spans="1:9" ht="15" customHeight="1">
      <c r="A16" s="74" t="s">
        <v>11</v>
      </c>
      <c r="B16" s="75" t="s">
        <v>43</v>
      </c>
      <c r="C16" s="65" t="s">
        <v>21</v>
      </c>
      <c r="D16" s="76"/>
      <c r="E16" s="73">
        <v>272125</v>
      </c>
      <c r="F16" s="68">
        <f t="shared" si="0"/>
        <v>272125</v>
      </c>
      <c r="G16" s="77"/>
      <c r="H16" s="73">
        <v>307814</v>
      </c>
      <c r="I16" s="71">
        <f t="shared" si="1"/>
        <v>307814</v>
      </c>
    </row>
    <row r="17" spans="1:9" ht="15" customHeight="1">
      <c r="A17" s="74" t="s">
        <v>18</v>
      </c>
      <c r="B17" s="75" t="s">
        <v>55</v>
      </c>
      <c r="C17" s="65" t="s">
        <v>24</v>
      </c>
      <c r="D17" s="76"/>
      <c r="E17" s="73"/>
      <c r="F17" s="68">
        <f t="shared" si="0"/>
        <v>0</v>
      </c>
      <c r="G17" s="77"/>
      <c r="H17" s="73"/>
      <c r="I17" s="71">
        <f t="shared" si="1"/>
        <v>0</v>
      </c>
    </row>
    <row r="18" spans="1:9" ht="15" customHeight="1">
      <c r="A18" s="74" t="s">
        <v>66</v>
      </c>
      <c r="B18" s="75" t="s">
        <v>67</v>
      </c>
      <c r="C18" s="65" t="s">
        <v>27</v>
      </c>
      <c r="D18" s="76"/>
      <c r="E18" s="73">
        <v>487417</v>
      </c>
      <c r="F18" s="68">
        <f t="shared" si="0"/>
        <v>487417</v>
      </c>
      <c r="G18" s="77"/>
      <c r="H18" s="73">
        <v>504423</v>
      </c>
      <c r="I18" s="71">
        <f t="shared" si="1"/>
        <v>504423</v>
      </c>
    </row>
    <row r="19" spans="1:9" ht="15" customHeight="1">
      <c r="A19" s="65" t="s">
        <v>70</v>
      </c>
      <c r="B19" s="66" t="s">
        <v>71</v>
      </c>
      <c r="C19" s="65" t="s">
        <v>29</v>
      </c>
      <c r="D19" s="78">
        <v>0</v>
      </c>
      <c r="E19" s="73"/>
      <c r="F19" s="68">
        <f t="shared" si="0"/>
        <v>0</v>
      </c>
      <c r="G19" s="79">
        <v>0</v>
      </c>
      <c r="H19" s="73"/>
      <c r="I19" s="71">
        <f t="shared" si="1"/>
        <v>0</v>
      </c>
    </row>
    <row r="20" spans="1:9" ht="15" customHeight="1">
      <c r="A20" s="65" t="s">
        <v>76</v>
      </c>
      <c r="B20" s="66" t="s">
        <v>74</v>
      </c>
      <c r="C20" s="65" t="s">
        <v>31</v>
      </c>
      <c r="D20" s="76">
        <v>0</v>
      </c>
      <c r="E20" s="68"/>
      <c r="F20" s="68">
        <f t="shared" si="0"/>
        <v>0</v>
      </c>
      <c r="G20" s="77">
        <v>0</v>
      </c>
      <c r="H20" s="68"/>
      <c r="I20" s="71">
        <f t="shared" si="1"/>
        <v>0</v>
      </c>
    </row>
    <row r="21" spans="1:9" ht="15" customHeight="1">
      <c r="A21" s="65" t="s">
        <v>89</v>
      </c>
      <c r="B21" s="66" t="s">
        <v>77</v>
      </c>
      <c r="C21" s="65" t="s">
        <v>33</v>
      </c>
      <c r="D21" s="67"/>
      <c r="E21" s="68">
        <v>11060</v>
      </c>
      <c r="F21" s="68">
        <f t="shared" si="0"/>
        <v>11060</v>
      </c>
      <c r="G21" s="70"/>
      <c r="H21" s="68">
        <v>16167</v>
      </c>
      <c r="I21" s="71">
        <f t="shared" si="1"/>
        <v>16167</v>
      </c>
    </row>
    <row r="22" spans="1:9" ht="15" customHeight="1">
      <c r="A22" s="65" t="s">
        <v>94</v>
      </c>
      <c r="B22" s="66" t="s">
        <v>90</v>
      </c>
      <c r="C22" s="65" t="s">
        <v>35</v>
      </c>
      <c r="D22" s="67"/>
      <c r="E22" s="68"/>
      <c r="F22" s="68">
        <f t="shared" si="0"/>
        <v>0</v>
      </c>
      <c r="G22" s="70"/>
      <c r="H22" s="68"/>
      <c r="I22" s="71">
        <f t="shared" si="1"/>
        <v>0</v>
      </c>
    </row>
    <row r="23" spans="1:9" ht="15" customHeight="1">
      <c r="A23" s="65" t="s">
        <v>102</v>
      </c>
      <c r="B23" s="66" t="s">
        <v>95</v>
      </c>
      <c r="C23" s="65" t="s">
        <v>37</v>
      </c>
      <c r="D23" s="67"/>
      <c r="E23" s="68">
        <v>135981</v>
      </c>
      <c r="F23" s="68">
        <f t="shared" si="0"/>
        <v>135981</v>
      </c>
      <c r="G23" s="70"/>
      <c r="H23" s="68">
        <v>114146</v>
      </c>
      <c r="I23" s="71">
        <f t="shared" si="1"/>
        <v>114146</v>
      </c>
    </row>
    <row r="24" spans="1:9" ht="15" customHeight="1">
      <c r="A24" s="65" t="s">
        <v>22</v>
      </c>
      <c r="B24" s="66" t="s">
        <v>386</v>
      </c>
      <c r="C24" s="65" t="s">
        <v>39</v>
      </c>
      <c r="D24" s="67"/>
      <c r="E24" s="68">
        <f>E25+E26+E27</f>
        <v>76094</v>
      </c>
      <c r="F24" s="68">
        <f>F25+F26+F27</f>
        <v>76094</v>
      </c>
      <c r="G24" s="70"/>
      <c r="H24" s="68">
        <f>H25+H26+H27</f>
        <v>82947</v>
      </c>
      <c r="I24" s="71">
        <f>I25+I26+I27</f>
        <v>82947</v>
      </c>
    </row>
    <row r="25" spans="1:10" ht="15" customHeight="1">
      <c r="A25" s="74" t="s">
        <v>9</v>
      </c>
      <c r="B25" s="75" t="s">
        <v>104</v>
      </c>
      <c r="C25" s="65" t="s">
        <v>42</v>
      </c>
      <c r="D25" s="76"/>
      <c r="E25" s="73">
        <v>10094</v>
      </c>
      <c r="F25" s="68">
        <f t="shared" si="0"/>
        <v>10094</v>
      </c>
      <c r="G25" s="79"/>
      <c r="H25" s="73">
        <v>27216</v>
      </c>
      <c r="I25" s="71">
        <f t="shared" si="1"/>
        <v>27216</v>
      </c>
      <c r="J25" s="361"/>
    </row>
    <row r="26" spans="1:9" ht="15" customHeight="1">
      <c r="A26" s="74" t="s">
        <v>11</v>
      </c>
      <c r="B26" s="75" t="s">
        <v>109</v>
      </c>
      <c r="C26" s="65" t="s">
        <v>44</v>
      </c>
      <c r="D26" s="78">
        <v>0</v>
      </c>
      <c r="E26" s="73"/>
      <c r="F26" s="68">
        <f t="shared" si="0"/>
        <v>0</v>
      </c>
      <c r="G26" s="79">
        <v>0</v>
      </c>
      <c r="H26" s="73"/>
      <c r="I26" s="71">
        <f t="shared" si="1"/>
        <v>0</v>
      </c>
    </row>
    <row r="27" spans="1:9" ht="15" customHeight="1">
      <c r="A27" s="74" t="s">
        <v>18</v>
      </c>
      <c r="B27" s="75" t="s">
        <v>111</v>
      </c>
      <c r="C27" s="65" t="s">
        <v>47</v>
      </c>
      <c r="D27" s="78">
        <v>0</v>
      </c>
      <c r="E27" s="73">
        <v>66000</v>
      </c>
      <c r="F27" s="68">
        <f t="shared" si="0"/>
        <v>66000</v>
      </c>
      <c r="G27" s="79">
        <v>0</v>
      </c>
      <c r="H27" s="73">
        <v>55731</v>
      </c>
      <c r="I27" s="71">
        <f t="shared" si="1"/>
        <v>55731</v>
      </c>
    </row>
    <row r="28" spans="1:10" ht="15" customHeight="1">
      <c r="A28" s="65" t="s">
        <v>115</v>
      </c>
      <c r="B28" s="66" t="s">
        <v>113</v>
      </c>
      <c r="C28" s="65" t="s">
        <v>49</v>
      </c>
      <c r="D28" s="67"/>
      <c r="E28" s="68">
        <v>410</v>
      </c>
      <c r="F28" s="68">
        <f t="shared" si="0"/>
        <v>410</v>
      </c>
      <c r="G28" s="70"/>
      <c r="H28" s="68">
        <v>594</v>
      </c>
      <c r="I28" s="71">
        <f t="shared" si="1"/>
        <v>594</v>
      </c>
      <c r="J28" s="361"/>
    </row>
    <row r="29" spans="1:10" ht="12">
      <c r="A29" s="65" t="s">
        <v>117</v>
      </c>
      <c r="B29" s="80" t="s">
        <v>389</v>
      </c>
      <c r="C29" s="65" t="s">
        <v>52</v>
      </c>
      <c r="D29" s="81"/>
      <c r="E29" s="82">
        <f>E8+E9+E10+E11+E20+E21+E22+E23+E24+E28</f>
        <v>1662036</v>
      </c>
      <c r="F29" s="82">
        <f>F8+F9+F10+F11+F20+F21+F22+F23+F24+F28</f>
        <v>1662036</v>
      </c>
      <c r="G29" s="83"/>
      <c r="H29" s="82">
        <f>H8+H9+H10+H11+H20+H21+H22+H23+H24+H28</f>
        <v>1694987</v>
      </c>
      <c r="I29" s="71">
        <f>I8+I9+I10+I11+I20+I21+I22+I23+I24+I28</f>
        <v>1694987</v>
      </c>
      <c r="J29" s="361"/>
    </row>
    <row r="30" spans="1:9" ht="15" customHeight="1">
      <c r="A30" s="84" t="s">
        <v>188</v>
      </c>
      <c r="B30" s="85" t="s">
        <v>118</v>
      </c>
      <c r="C30" s="84" t="s">
        <v>54</v>
      </c>
      <c r="D30" s="86">
        <v>0</v>
      </c>
      <c r="E30" s="87"/>
      <c r="F30" s="69"/>
      <c r="G30" s="88">
        <v>0</v>
      </c>
      <c r="H30" s="87">
        <v>0</v>
      </c>
      <c r="I30" s="89">
        <f>H30</f>
        <v>0</v>
      </c>
    </row>
    <row r="31" spans="1:9" ht="15" customHeight="1">
      <c r="A31" s="425" t="s">
        <v>198</v>
      </c>
      <c r="B31" s="426"/>
      <c r="C31" s="426"/>
      <c r="D31" s="426"/>
      <c r="E31" s="426"/>
      <c r="F31" s="426"/>
      <c r="G31" s="426"/>
      <c r="H31" s="426"/>
      <c r="I31" s="427"/>
    </row>
    <row r="32" spans="1:9" ht="15" customHeight="1">
      <c r="A32" s="90" t="s">
        <v>6</v>
      </c>
      <c r="B32" s="91" t="s">
        <v>387</v>
      </c>
      <c r="C32" s="92" t="s">
        <v>56</v>
      </c>
      <c r="D32" s="93"/>
      <c r="E32" s="94">
        <f>E33+E34+E35+E36+E37+E38</f>
        <v>688905</v>
      </c>
      <c r="F32" s="94">
        <f>F33+F34+F35+F36+F37+F38</f>
        <v>688905</v>
      </c>
      <c r="G32" s="362"/>
      <c r="H32" s="363">
        <f>H33+H34+H35+H36+H37+H38</f>
        <v>619382</v>
      </c>
      <c r="I32" s="347">
        <f>I33+I34+I35+I36+I37+I38</f>
        <v>619382</v>
      </c>
    </row>
    <row r="33" spans="1:9" s="99" customFormat="1" ht="15" customHeight="1">
      <c r="A33" s="96" t="s">
        <v>9</v>
      </c>
      <c r="B33" s="97" t="s">
        <v>120</v>
      </c>
      <c r="C33" s="98" t="s">
        <v>58</v>
      </c>
      <c r="D33" s="76"/>
      <c r="E33" s="353">
        <v>50000</v>
      </c>
      <c r="F33" s="94">
        <f aca="true" t="shared" si="2" ref="F33:F53">E33</f>
        <v>50000</v>
      </c>
      <c r="G33" s="79"/>
      <c r="H33" s="353">
        <v>50000</v>
      </c>
      <c r="I33" s="359">
        <f aca="true" t="shared" si="3" ref="I33:I53">H33</f>
        <v>50000</v>
      </c>
    </row>
    <row r="34" spans="1:9" ht="15" customHeight="1">
      <c r="A34" s="96" t="s">
        <v>11</v>
      </c>
      <c r="B34" s="97" t="s">
        <v>125</v>
      </c>
      <c r="C34" s="100" t="s">
        <v>59</v>
      </c>
      <c r="D34" s="76"/>
      <c r="E34" s="73"/>
      <c r="F34" s="94">
        <f t="shared" si="2"/>
        <v>0</v>
      </c>
      <c r="G34" s="79"/>
      <c r="H34" s="73"/>
      <c r="I34" s="359">
        <f t="shared" si="3"/>
        <v>0</v>
      </c>
    </row>
    <row r="35" spans="1:9" ht="15" customHeight="1">
      <c r="A35" s="96" t="s">
        <v>18</v>
      </c>
      <c r="B35" s="97" t="s">
        <v>127</v>
      </c>
      <c r="C35" s="98" t="s">
        <v>61</v>
      </c>
      <c r="D35" s="76"/>
      <c r="E35" s="73">
        <v>449374</v>
      </c>
      <c r="F35" s="94">
        <f t="shared" si="2"/>
        <v>449374</v>
      </c>
      <c r="G35" s="79"/>
      <c r="H35" s="73">
        <v>332538</v>
      </c>
      <c r="I35" s="359">
        <f t="shared" si="3"/>
        <v>332538</v>
      </c>
    </row>
    <row r="36" spans="1:9" ht="15" customHeight="1">
      <c r="A36" s="96" t="s">
        <v>66</v>
      </c>
      <c r="B36" s="97" t="s">
        <v>133</v>
      </c>
      <c r="C36" s="100" t="s">
        <v>63</v>
      </c>
      <c r="D36" s="76"/>
      <c r="E36" s="73">
        <v>138761</v>
      </c>
      <c r="F36" s="94">
        <f t="shared" si="2"/>
        <v>138761</v>
      </c>
      <c r="G36" s="79"/>
      <c r="H36" s="73">
        <v>138762</v>
      </c>
      <c r="I36" s="359">
        <f t="shared" si="3"/>
        <v>138762</v>
      </c>
    </row>
    <row r="37" spans="1:9" ht="15" customHeight="1">
      <c r="A37" s="96" t="s">
        <v>83</v>
      </c>
      <c r="B37" s="97" t="s">
        <v>138</v>
      </c>
      <c r="C37" s="98" t="s">
        <v>65</v>
      </c>
      <c r="D37" s="76"/>
      <c r="E37" s="73">
        <v>20595</v>
      </c>
      <c r="F37" s="94">
        <f t="shared" si="2"/>
        <v>20595</v>
      </c>
      <c r="G37" s="79"/>
      <c r="H37" s="73">
        <v>44633</v>
      </c>
      <c r="I37" s="359">
        <f t="shared" si="3"/>
        <v>44633</v>
      </c>
    </row>
    <row r="38" spans="1:9" ht="15" customHeight="1">
      <c r="A38" s="96" t="s">
        <v>85</v>
      </c>
      <c r="B38" s="97" t="s">
        <v>142</v>
      </c>
      <c r="C38" s="100" t="s">
        <v>68</v>
      </c>
      <c r="D38" s="76"/>
      <c r="E38" s="73">
        <v>30175</v>
      </c>
      <c r="F38" s="94">
        <f t="shared" si="2"/>
        <v>30175</v>
      </c>
      <c r="G38" s="79"/>
      <c r="H38" s="73">
        <v>53449</v>
      </c>
      <c r="I38" s="359">
        <f t="shared" si="3"/>
        <v>53449</v>
      </c>
    </row>
    <row r="39" spans="1:9" ht="15" customHeight="1">
      <c r="A39" s="101" t="s">
        <v>13</v>
      </c>
      <c r="B39" s="102" t="s">
        <v>388</v>
      </c>
      <c r="C39" s="98" t="s">
        <v>32</v>
      </c>
      <c r="D39" s="103">
        <v>0</v>
      </c>
      <c r="E39" s="68"/>
      <c r="F39" s="94">
        <f t="shared" si="2"/>
        <v>0</v>
      </c>
      <c r="G39" s="104">
        <v>0</v>
      </c>
      <c r="H39" s="68"/>
      <c r="I39" s="359">
        <f t="shared" si="3"/>
        <v>0</v>
      </c>
    </row>
    <row r="40" spans="1:9" ht="12">
      <c r="A40" s="101" t="s">
        <v>20</v>
      </c>
      <c r="B40" s="102" t="s">
        <v>390</v>
      </c>
      <c r="C40" s="100" t="s">
        <v>30</v>
      </c>
      <c r="D40" s="103"/>
      <c r="E40" s="68">
        <f>E41+E42+E43+E44+E45+E46</f>
        <v>827310</v>
      </c>
      <c r="F40" s="68">
        <f>F41+F42+F43+F44+F45+F46</f>
        <v>827310</v>
      </c>
      <c r="G40" s="104">
        <f>G41+G42+G43+G44+G45+G46</f>
        <v>0</v>
      </c>
      <c r="H40" s="68">
        <f>H41+H42+H43+H44+H45+H46</f>
        <v>843454</v>
      </c>
      <c r="I40" s="71">
        <f>I41+I42+I43+I44+I45+I46</f>
        <v>843454</v>
      </c>
    </row>
    <row r="41" spans="1:9" ht="15" customHeight="1">
      <c r="A41" s="96" t="s">
        <v>9</v>
      </c>
      <c r="B41" s="97" t="s">
        <v>148</v>
      </c>
      <c r="C41" s="98" t="s">
        <v>28</v>
      </c>
      <c r="D41" s="78">
        <v>0</v>
      </c>
      <c r="E41" s="73">
        <v>333115</v>
      </c>
      <c r="F41" s="94">
        <f t="shared" si="2"/>
        <v>333115</v>
      </c>
      <c r="G41" s="79">
        <v>0</v>
      </c>
      <c r="H41" s="73">
        <v>320058</v>
      </c>
      <c r="I41" s="359">
        <f t="shared" si="3"/>
        <v>320058</v>
      </c>
    </row>
    <row r="42" spans="1:9" ht="15" customHeight="1">
      <c r="A42" s="96" t="s">
        <v>11</v>
      </c>
      <c r="B42" s="97" t="s">
        <v>150</v>
      </c>
      <c r="C42" s="100" t="s">
        <v>72</v>
      </c>
      <c r="D42" s="78">
        <v>0</v>
      </c>
      <c r="E42" s="73"/>
      <c r="F42" s="94">
        <f t="shared" si="2"/>
        <v>0</v>
      </c>
      <c r="G42" s="79">
        <v>0</v>
      </c>
      <c r="H42" s="73"/>
      <c r="I42" s="359">
        <f t="shared" si="3"/>
        <v>0</v>
      </c>
    </row>
    <row r="43" spans="1:9" ht="15" customHeight="1">
      <c r="A43" s="96" t="s">
        <v>18</v>
      </c>
      <c r="B43" s="97" t="s">
        <v>152</v>
      </c>
      <c r="C43" s="98" t="s">
        <v>75</v>
      </c>
      <c r="D43" s="78"/>
      <c r="E43" s="73">
        <v>494195</v>
      </c>
      <c r="F43" s="94">
        <f t="shared" si="2"/>
        <v>494195</v>
      </c>
      <c r="G43" s="79">
        <v>0</v>
      </c>
      <c r="H43" s="73">
        <v>523356</v>
      </c>
      <c r="I43" s="359">
        <f t="shared" si="3"/>
        <v>523356</v>
      </c>
    </row>
    <row r="44" spans="1:9" ht="15" customHeight="1">
      <c r="A44" s="96" t="s">
        <v>66</v>
      </c>
      <c r="B44" s="97" t="s">
        <v>154</v>
      </c>
      <c r="C44" s="100" t="s">
        <v>78</v>
      </c>
      <c r="D44" s="78">
        <v>0</v>
      </c>
      <c r="E44" s="73"/>
      <c r="F44" s="94">
        <f t="shared" si="2"/>
        <v>0</v>
      </c>
      <c r="G44" s="79">
        <v>0</v>
      </c>
      <c r="H44" s="73"/>
      <c r="I44" s="359">
        <f t="shared" si="3"/>
        <v>0</v>
      </c>
    </row>
    <row r="45" spans="1:9" ht="15" customHeight="1">
      <c r="A45" s="96" t="s">
        <v>83</v>
      </c>
      <c r="B45" s="97" t="s">
        <v>156</v>
      </c>
      <c r="C45" s="98" t="s">
        <v>79</v>
      </c>
      <c r="D45" s="78">
        <v>0</v>
      </c>
      <c r="E45" s="105"/>
      <c r="F45" s="94">
        <f t="shared" si="2"/>
        <v>0</v>
      </c>
      <c r="G45" s="79">
        <v>0</v>
      </c>
      <c r="H45" s="105">
        <v>40</v>
      </c>
      <c r="I45" s="359">
        <f t="shared" si="3"/>
        <v>40</v>
      </c>
    </row>
    <row r="46" spans="1:9" ht="15" customHeight="1">
      <c r="A46" s="96" t="s">
        <v>85</v>
      </c>
      <c r="B46" s="97" t="s">
        <v>158</v>
      </c>
      <c r="C46" s="100" t="s">
        <v>80</v>
      </c>
      <c r="D46" s="78">
        <v>0</v>
      </c>
      <c r="E46" s="73"/>
      <c r="F46" s="94">
        <f t="shared" si="2"/>
        <v>0</v>
      </c>
      <c r="G46" s="79">
        <v>0</v>
      </c>
      <c r="H46" s="73"/>
      <c r="I46" s="359">
        <f t="shared" si="3"/>
        <v>0</v>
      </c>
    </row>
    <row r="47" spans="1:9" ht="24">
      <c r="A47" s="101" t="s">
        <v>73</v>
      </c>
      <c r="B47" s="102" t="s">
        <v>160</v>
      </c>
      <c r="C47" s="98" t="s">
        <v>81</v>
      </c>
      <c r="D47" s="103">
        <v>0</v>
      </c>
      <c r="E47" s="68"/>
      <c r="F47" s="94">
        <f t="shared" si="2"/>
        <v>0</v>
      </c>
      <c r="G47" s="104">
        <v>0</v>
      </c>
      <c r="H47" s="68"/>
      <c r="I47" s="359">
        <f t="shared" si="3"/>
        <v>0</v>
      </c>
    </row>
    <row r="48" spans="1:9" ht="15" customHeight="1">
      <c r="A48" s="101" t="s">
        <v>76</v>
      </c>
      <c r="B48" s="102" t="s">
        <v>162</v>
      </c>
      <c r="C48" s="100" t="s">
        <v>82</v>
      </c>
      <c r="D48" s="103"/>
      <c r="E48" s="68"/>
      <c r="F48" s="94">
        <f t="shared" si="2"/>
        <v>0</v>
      </c>
      <c r="G48" s="104"/>
      <c r="H48" s="68"/>
      <c r="I48" s="359">
        <f t="shared" si="3"/>
        <v>0</v>
      </c>
    </row>
    <row r="49" spans="1:9" ht="15" customHeight="1">
      <c r="A49" s="101" t="s">
        <v>89</v>
      </c>
      <c r="B49" s="102" t="s">
        <v>166</v>
      </c>
      <c r="C49" s="98" t="s">
        <v>84</v>
      </c>
      <c r="D49" s="103"/>
      <c r="E49" s="68">
        <v>5751</v>
      </c>
      <c r="F49" s="94">
        <f t="shared" si="2"/>
        <v>5751</v>
      </c>
      <c r="G49" s="104"/>
      <c r="H49" s="68">
        <v>91773</v>
      </c>
      <c r="I49" s="359">
        <f t="shared" si="3"/>
        <v>91773</v>
      </c>
    </row>
    <row r="50" spans="1:9" ht="15" customHeight="1">
      <c r="A50" s="101" t="s">
        <v>94</v>
      </c>
      <c r="B50" s="102" t="s">
        <v>170</v>
      </c>
      <c r="C50" s="100" t="s">
        <v>86</v>
      </c>
      <c r="D50" s="103"/>
      <c r="E50" s="68"/>
      <c r="F50" s="94">
        <f t="shared" si="2"/>
        <v>0</v>
      </c>
      <c r="G50" s="104"/>
      <c r="H50" s="68"/>
      <c r="I50" s="359">
        <f t="shared" si="3"/>
        <v>0</v>
      </c>
    </row>
    <row r="51" spans="1:9" ht="15" customHeight="1">
      <c r="A51" s="101" t="s">
        <v>102</v>
      </c>
      <c r="B51" s="102" t="s">
        <v>172</v>
      </c>
      <c r="C51" s="98" t="s">
        <v>88</v>
      </c>
      <c r="D51" s="103"/>
      <c r="E51" s="68">
        <v>36022</v>
      </c>
      <c r="F51" s="94">
        <f t="shared" si="2"/>
        <v>36022</v>
      </c>
      <c r="G51" s="104"/>
      <c r="H51" s="68">
        <v>24474</v>
      </c>
      <c r="I51" s="359">
        <f t="shared" si="3"/>
        <v>24474</v>
      </c>
    </row>
    <row r="52" spans="1:9" ht="15" customHeight="1">
      <c r="A52" s="101" t="s">
        <v>22</v>
      </c>
      <c r="B52" s="102" t="s">
        <v>177</v>
      </c>
      <c r="C52" s="100" t="s">
        <v>91</v>
      </c>
      <c r="D52" s="103"/>
      <c r="E52" s="68">
        <v>102741</v>
      </c>
      <c r="F52" s="94">
        <f t="shared" si="2"/>
        <v>102741</v>
      </c>
      <c r="G52" s="104"/>
      <c r="H52" s="68">
        <v>115783</v>
      </c>
      <c r="I52" s="359">
        <f t="shared" si="3"/>
        <v>115783</v>
      </c>
    </row>
    <row r="53" spans="1:9" ht="15" customHeight="1">
      <c r="A53" s="101" t="s">
        <v>115</v>
      </c>
      <c r="B53" s="102" t="s">
        <v>183</v>
      </c>
      <c r="C53" s="98" t="s">
        <v>92</v>
      </c>
      <c r="D53" s="103"/>
      <c r="E53" s="68">
        <v>1307</v>
      </c>
      <c r="F53" s="94">
        <f t="shared" si="2"/>
        <v>1307</v>
      </c>
      <c r="G53" s="104"/>
      <c r="H53" s="68">
        <v>121</v>
      </c>
      <c r="I53" s="359">
        <f t="shared" si="3"/>
        <v>121</v>
      </c>
    </row>
    <row r="54" spans="1:9" ht="15" customHeight="1">
      <c r="A54" s="101" t="s">
        <v>117</v>
      </c>
      <c r="B54" s="102" t="s">
        <v>391</v>
      </c>
      <c r="C54" s="100" t="s">
        <v>93</v>
      </c>
      <c r="D54" s="103"/>
      <c r="E54" s="106">
        <f>E32+E39+E40+E47+E48+E49+E50+E51+E52+E53</f>
        <v>1662036</v>
      </c>
      <c r="F54" s="106">
        <f>F32+F39+F40+F47+F48+F49+F50+F51+F52+F53</f>
        <v>1662036</v>
      </c>
      <c r="G54" s="104"/>
      <c r="H54" s="106">
        <f>H32+H39+H40+H47+H48+H49+H50+H51+H52+H53</f>
        <v>1694987</v>
      </c>
      <c r="I54" s="348">
        <f>I32+I39+I40+I47+I48+I49+I50+I51+I52+I53</f>
        <v>1694987</v>
      </c>
    </row>
    <row r="55" spans="1:9" ht="15" customHeight="1">
      <c r="A55" s="101" t="s">
        <v>188</v>
      </c>
      <c r="B55" s="102" t="s">
        <v>118</v>
      </c>
      <c r="C55" s="98" t="s">
        <v>96</v>
      </c>
      <c r="D55" s="103">
        <v>0</v>
      </c>
      <c r="E55" s="68"/>
      <c r="F55" s="71"/>
      <c r="G55" s="103">
        <v>0</v>
      </c>
      <c r="H55" s="68"/>
      <c r="I55" s="71"/>
    </row>
    <row r="56" spans="1:9" ht="15" customHeight="1">
      <c r="A56" s="286"/>
      <c r="B56" s="282" t="s">
        <v>412</v>
      </c>
      <c r="C56" s="283"/>
      <c r="D56" s="280"/>
      <c r="E56" s="285"/>
      <c r="F56" s="95">
        <f>E56</f>
        <v>0</v>
      </c>
      <c r="G56" s="289"/>
      <c r="H56" s="281"/>
      <c r="I56" s="71"/>
    </row>
    <row r="57" spans="1:9" ht="15" customHeight="1">
      <c r="A57" s="287"/>
      <c r="B57" s="282" t="s">
        <v>422</v>
      </c>
      <c r="C57" s="284"/>
      <c r="D57" s="280"/>
      <c r="E57" s="285"/>
      <c r="F57" s="95">
        <f>E57</f>
        <v>0</v>
      </c>
      <c r="G57" s="289"/>
      <c r="H57" s="281"/>
      <c r="I57" s="71">
        <f>H57</f>
        <v>0</v>
      </c>
    </row>
    <row r="58" spans="1:9" ht="15" customHeight="1">
      <c r="A58" s="287"/>
      <c r="B58" s="279" t="s">
        <v>414</v>
      </c>
      <c r="C58" s="324" t="s">
        <v>97</v>
      </c>
      <c r="D58" s="290"/>
      <c r="E58" s="281"/>
      <c r="F58" s="95">
        <f>E58</f>
        <v>0</v>
      </c>
      <c r="G58" s="290"/>
      <c r="H58" s="329"/>
      <c r="I58" s="71">
        <f>H58</f>
        <v>0</v>
      </c>
    </row>
    <row r="59" spans="1:9" ht="12">
      <c r="A59" s="288"/>
      <c r="B59" s="277" t="s">
        <v>413</v>
      </c>
      <c r="C59" s="325" t="s">
        <v>41</v>
      </c>
      <c r="D59" s="291"/>
      <c r="E59" s="278"/>
      <c r="F59" s="89">
        <f>E59</f>
        <v>0</v>
      </c>
      <c r="G59" s="291"/>
      <c r="H59" s="330"/>
      <c r="I59" s="89">
        <f>H59</f>
        <v>0</v>
      </c>
    </row>
    <row r="60" spans="1:8" ht="12">
      <c r="A60" s="108"/>
      <c r="B60" s="109"/>
      <c r="C60" s="109"/>
      <c r="D60" s="428"/>
      <c r="E60" s="428"/>
      <c r="G60" s="428"/>
      <c r="H60" s="428"/>
    </row>
    <row r="61" spans="2:4" ht="12">
      <c r="B61" s="114" t="s">
        <v>421</v>
      </c>
      <c r="C61" s="114"/>
      <c r="D61" s="114"/>
    </row>
  </sheetData>
  <sheetProtection/>
  <mergeCells count="11">
    <mergeCell ref="A7:I7"/>
    <mergeCell ref="A31:I31"/>
    <mergeCell ref="D60:E60"/>
    <mergeCell ref="G60:H60"/>
    <mergeCell ref="C1:F1"/>
    <mergeCell ref="D3:I3"/>
    <mergeCell ref="A4:A5"/>
    <mergeCell ref="B4:B5"/>
    <mergeCell ref="C4:C5"/>
    <mergeCell ref="D4:F4"/>
    <mergeCell ref="G4:I4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  <ignoredErrors>
    <ignoredError sqref="G40 F32:F39 I33:I39 H32:I32 F41:F53 I41:I53 F55 E54:F54 H54:I54 E32" unlockedFormula="1"/>
    <ignoredError sqref="F24 F11 I24 I29 I11 I40 F40" formula="1"/>
    <ignoredError sqref="C6 C8:C28 C29:C30 A25:A27 C32:C59 A33:A38 A41:A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="106" zoomScaleNormal="106" zoomScalePageLayoutView="0" workbookViewId="0" topLeftCell="A1">
      <selection activeCell="E6" sqref="E6"/>
    </sheetView>
  </sheetViews>
  <sheetFormatPr defaultColWidth="9.140625" defaultRowHeight="12.75"/>
  <cols>
    <col min="1" max="1" width="7.00390625" style="0" customWidth="1"/>
    <col min="2" max="2" width="57.8515625" style="0" customWidth="1"/>
    <col min="3" max="3" width="12.00390625" style="0" customWidth="1"/>
    <col min="4" max="9" width="12.28125" style="0" customWidth="1"/>
  </cols>
  <sheetData>
    <row r="1" spans="1:10" ht="12.75">
      <c r="A1" s="436" t="s">
        <v>425</v>
      </c>
      <c r="B1" s="436"/>
      <c r="C1" s="436"/>
      <c r="D1" s="436"/>
      <c r="E1" s="436"/>
      <c r="F1" s="436"/>
      <c r="G1" s="436"/>
      <c r="H1" s="436"/>
      <c r="I1" s="436"/>
      <c r="J1" s="110"/>
    </row>
    <row r="2" spans="1:10" ht="12.75">
      <c r="A2" s="276"/>
      <c r="B2" s="318" t="s">
        <v>426</v>
      </c>
      <c r="C2" s="319" t="s">
        <v>438</v>
      </c>
      <c r="D2" s="276" t="s">
        <v>358</v>
      </c>
      <c r="E2" s="319" t="s">
        <v>464</v>
      </c>
      <c r="F2" s="276"/>
      <c r="G2" s="276"/>
      <c r="H2" s="276"/>
      <c r="I2" s="276"/>
      <c r="J2" s="110"/>
    </row>
    <row r="3" spans="1:10" ht="15">
      <c r="A3" s="111"/>
      <c r="B3" s="111"/>
      <c r="C3" s="111"/>
      <c r="D3" s="430" t="s">
        <v>449</v>
      </c>
      <c r="E3" s="430"/>
      <c r="F3" s="430"/>
      <c r="G3" s="430"/>
      <c r="H3" s="430"/>
      <c r="I3" s="430"/>
      <c r="J3" s="112"/>
    </row>
    <row r="4" spans="1:10" ht="12.75">
      <c r="A4" s="437" t="s">
        <v>0</v>
      </c>
      <c r="B4" s="439" t="s">
        <v>1</v>
      </c>
      <c r="C4" s="437" t="s">
        <v>194</v>
      </c>
      <c r="D4" s="441" t="s">
        <v>199</v>
      </c>
      <c r="E4" s="441"/>
      <c r="F4" s="442"/>
      <c r="G4" s="443" t="s">
        <v>200</v>
      </c>
      <c r="H4" s="444"/>
      <c r="I4" s="445"/>
      <c r="J4" s="112"/>
    </row>
    <row r="5" spans="1:10" ht="12.75">
      <c r="A5" s="438"/>
      <c r="B5" s="440"/>
      <c r="C5" s="438"/>
      <c r="D5" s="218" t="s">
        <v>2</v>
      </c>
      <c r="E5" s="216" t="s">
        <v>201</v>
      </c>
      <c r="F5" s="217" t="s">
        <v>4</v>
      </c>
      <c r="G5" s="215" t="s">
        <v>2</v>
      </c>
      <c r="H5" s="216" t="s">
        <v>201</v>
      </c>
      <c r="I5" s="217" t="s">
        <v>4</v>
      </c>
      <c r="J5" s="112"/>
    </row>
    <row r="6" spans="1:10" ht="12.75">
      <c r="A6" s="115" t="s">
        <v>22</v>
      </c>
      <c r="B6" s="116" t="s">
        <v>202</v>
      </c>
      <c r="C6" s="117" t="s">
        <v>98</v>
      </c>
      <c r="D6" s="118"/>
      <c r="E6" s="119">
        <v>166650</v>
      </c>
      <c r="F6" s="120">
        <f>E6</f>
        <v>166650</v>
      </c>
      <c r="G6" s="118"/>
      <c r="H6" s="119">
        <v>175513</v>
      </c>
      <c r="I6" s="120">
        <f>H6</f>
        <v>175513</v>
      </c>
      <c r="J6" s="112"/>
    </row>
    <row r="7" spans="1:10" ht="12.75">
      <c r="A7" s="122" t="s">
        <v>25</v>
      </c>
      <c r="B7" s="123" t="s">
        <v>392</v>
      </c>
      <c r="C7" s="124" t="s">
        <v>99</v>
      </c>
      <c r="D7" s="125"/>
      <c r="E7" s="126">
        <f>E8+E9+E10+E11+E12+E13+E14</f>
        <v>15988</v>
      </c>
      <c r="F7" s="344">
        <f>F8+F9+F10+F11+F12+F13+F14</f>
        <v>15988</v>
      </c>
      <c r="G7" s="125"/>
      <c r="H7" s="126">
        <f>H8+H9+H10+H11+H12+H13+H14</f>
        <v>12626</v>
      </c>
      <c r="I7" s="344">
        <f>I8+I9+I10+I11+I12+I13+I14</f>
        <v>12626</v>
      </c>
      <c r="J7" s="112"/>
    </row>
    <row r="8" spans="1:10" ht="24">
      <c r="A8" s="128" t="s">
        <v>9</v>
      </c>
      <c r="B8" s="129" t="s">
        <v>203</v>
      </c>
      <c r="C8" s="117" t="s">
        <v>100</v>
      </c>
      <c r="D8" s="130"/>
      <c r="E8" s="131"/>
      <c r="F8" s="344">
        <f aca="true" t="shared" si="0" ref="F8:F33">E8</f>
        <v>0</v>
      </c>
      <c r="G8" s="130"/>
      <c r="H8" s="131"/>
      <c r="I8" s="344">
        <f aca="true" t="shared" si="1" ref="I8:I33">H8</f>
        <v>0</v>
      </c>
      <c r="J8" s="112"/>
    </row>
    <row r="9" spans="1:10" ht="12.75">
      <c r="A9" s="128" t="s">
        <v>11</v>
      </c>
      <c r="B9" s="129" t="s">
        <v>204</v>
      </c>
      <c r="C9" s="124" t="s">
        <v>101</v>
      </c>
      <c r="D9" s="130"/>
      <c r="E9" s="131">
        <v>1241</v>
      </c>
      <c r="F9" s="344">
        <f t="shared" si="0"/>
        <v>1241</v>
      </c>
      <c r="G9" s="130"/>
      <c r="H9" s="131">
        <v>3518</v>
      </c>
      <c r="I9" s="351">
        <f t="shared" si="1"/>
        <v>3518</v>
      </c>
      <c r="J9" s="132"/>
    </row>
    <row r="10" spans="1:10" ht="12.75">
      <c r="A10" s="128" t="s">
        <v>18</v>
      </c>
      <c r="B10" s="129" t="s">
        <v>205</v>
      </c>
      <c r="C10" s="117" t="s">
        <v>51</v>
      </c>
      <c r="D10" s="130"/>
      <c r="E10" s="131">
        <v>8626</v>
      </c>
      <c r="F10" s="344">
        <f t="shared" si="0"/>
        <v>8626</v>
      </c>
      <c r="G10" s="130"/>
      <c r="H10" s="131">
        <v>769</v>
      </c>
      <c r="I10" s="351">
        <f t="shared" si="1"/>
        <v>769</v>
      </c>
      <c r="J10" s="112"/>
    </row>
    <row r="11" spans="1:10" ht="24">
      <c r="A11" s="128" t="s">
        <v>66</v>
      </c>
      <c r="B11" s="129" t="s">
        <v>206</v>
      </c>
      <c r="C11" s="124" t="s">
        <v>46</v>
      </c>
      <c r="D11" s="130"/>
      <c r="E11" s="131"/>
      <c r="F11" s="344">
        <f t="shared" si="0"/>
        <v>0</v>
      </c>
      <c r="G11" s="130"/>
      <c r="H11" s="126"/>
      <c r="I11" s="344">
        <f t="shared" si="1"/>
        <v>0</v>
      </c>
      <c r="J11" s="112"/>
    </row>
    <row r="12" spans="1:10" ht="12.75">
      <c r="A12" s="128" t="s">
        <v>83</v>
      </c>
      <c r="B12" s="129" t="s">
        <v>207</v>
      </c>
      <c r="C12" s="117" t="s">
        <v>103</v>
      </c>
      <c r="D12" s="130"/>
      <c r="E12" s="131"/>
      <c r="F12" s="344">
        <f t="shared" si="0"/>
        <v>0</v>
      </c>
      <c r="G12" s="130"/>
      <c r="H12" s="126"/>
      <c r="I12" s="344">
        <f t="shared" si="1"/>
        <v>0</v>
      </c>
      <c r="J12" s="132"/>
    </row>
    <row r="13" spans="1:10" ht="12.75">
      <c r="A13" s="128" t="s">
        <v>85</v>
      </c>
      <c r="B13" s="129" t="s">
        <v>208</v>
      </c>
      <c r="C13" s="124" t="s">
        <v>105</v>
      </c>
      <c r="D13" s="130"/>
      <c r="E13" s="131">
        <v>39</v>
      </c>
      <c r="F13" s="344">
        <f t="shared" si="0"/>
        <v>39</v>
      </c>
      <c r="G13" s="130"/>
      <c r="H13" s="126">
        <v>16</v>
      </c>
      <c r="I13" s="344">
        <f t="shared" si="1"/>
        <v>16</v>
      </c>
      <c r="J13" s="112"/>
    </row>
    <row r="14" spans="1:10" ht="12.75">
      <c r="A14" s="128" t="s">
        <v>87</v>
      </c>
      <c r="B14" s="129" t="s">
        <v>209</v>
      </c>
      <c r="C14" s="117" t="s">
        <v>106</v>
      </c>
      <c r="D14" s="130"/>
      <c r="E14" s="131">
        <v>6082</v>
      </c>
      <c r="F14" s="344">
        <f t="shared" si="0"/>
        <v>6082</v>
      </c>
      <c r="G14" s="130"/>
      <c r="H14" s="131">
        <v>8323</v>
      </c>
      <c r="I14" s="351">
        <f t="shared" si="1"/>
        <v>8323</v>
      </c>
      <c r="J14" s="112"/>
    </row>
    <row r="15" spans="1:10" ht="12.75">
      <c r="A15" s="122" t="s">
        <v>34</v>
      </c>
      <c r="B15" s="123" t="s">
        <v>210</v>
      </c>
      <c r="C15" s="124" t="s">
        <v>107</v>
      </c>
      <c r="D15" s="125"/>
      <c r="E15" s="126">
        <v>146</v>
      </c>
      <c r="F15" s="344">
        <f t="shared" si="0"/>
        <v>146</v>
      </c>
      <c r="G15" s="125"/>
      <c r="H15" s="126">
        <v>559</v>
      </c>
      <c r="I15" s="344">
        <f t="shared" si="1"/>
        <v>559</v>
      </c>
      <c r="J15" s="112"/>
    </row>
    <row r="16" spans="1:10" ht="12.75">
      <c r="A16" s="122" t="s">
        <v>70</v>
      </c>
      <c r="B16" s="123" t="s">
        <v>211</v>
      </c>
      <c r="C16" s="117" t="s">
        <v>108</v>
      </c>
      <c r="D16" s="125"/>
      <c r="E16" s="126">
        <v>4863</v>
      </c>
      <c r="F16" s="344">
        <f t="shared" si="0"/>
        <v>4863</v>
      </c>
      <c r="G16" s="125"/>
      <c r="H16" s="126">
        <v>2633</v>
      </c>
      <c r="I16" s="344">
        <f t="shared" si="1"/>
        <v>2633</v>
      </c>
      <c r="J16" s="112"/>
    </row>
    <row r="17" spans="1:10" ht="12.75">
      <c r="A17" s="122" t="s">
        <v>212</v>
      </c>
      <c r="B17" s="123" t="s">
        <v>213</v>
      </c>
      <c r="C17" s="124" t="s">
        <v>110</v>
      </c>
      <c r="D17" s="125"/>
      <c r="E17" s="126">
        <v>-148</v>
      </c>
      <c r="F17" s="344">
        <f t="shared" si="0"/>
        <v>-148</v>
      </c>
      <c r="G17" s="125"/>
      <c r="H17" s="126">
        <v>325</v>
      </c>
      <c r="I17" s="344">
        <f t="shared" si="1"/>
        <v>325</v>
      </c>
      <c r="J17" s="112"/>
    </row>
    <row r="18" spans="1:10" ht="12.75">
      <c r="A18" s="122" t="s">
        <v>214</v>
      </c>
      <c r="B18" s="123" t="s">
        <v>215</v>
      </c>
      <c r="C18" s="117" t="s">
        <v>112</v>
      </c>
      <c r="D18" s="125"/>
      <c r="E18" s="126">
        <v>-82573</v>
      </c>
      <c r="F18" s="344">
        <f t="shared" si="0"/>
        <v>-82573</v>
      </c>
      <c r="G18" s="125"/>
      <c r="H18" s="126">
        <v>-73157</v>
      </c>
      <c r="I18" s="344">
        <f t="shared" si="1"/>
        <v>-73157</v>
      </c>
      <c r="J18" s="112"/>
    </row>
    <row r="19" spans="1:10" ht="12.75">
      <c r="A19" s="122" t="s">
        <v>216</v>
      </c>
      <c r="B19" s="123" t="s">
        <v>217</v>
      </c>
      <c r="C19" s="124" t="s">
        <v>114</v>
      </c>
      <c r="D19" s="125"/>
      <c r="E19" s="126"/>
      <c r="F19" s="344">
        <f t="shared" si="0"/>
        <v>0</v>
      </c>
      <c r="G19" s="125"/>
      <c r="H19" s="126"/>
      <c r="I19" s="344">
        <f t="shared" si="1"/>
        <v>0</v>
      </c>
      <c r="J19" s="112"/>
    </row>
    <row r="20" spans="1:10" ht="24">
      <c r="A20" s="122" t="s">
        <v>218</v>
      </c>
      <c r="B20" s="123" t="s">
        <v>219</v>
      </c>
      <c r="C20" s="117" t="s">
        <v>62</v>
      </c>
      <c r="D20" s="125"/>
      <c r="E20" s="126"/>
      <c r="F20" s="344">
        <f t="shared" si="0"/>
        <v>0</v>
      </c>
      <c r="G20" s="125"/>
      <c r="H20" s="126"/>
      <c r="I20" s="344">
        <f t="shared" si="1"/>
        <v>0</v>
      </c>
      <c r="J20" s="112"/>
    </row>
    <row r="21" spans="1:10" ht="12.75">
      <c r="A21" s="122" t="s">
        <v>220</v>
      </c>
      <c r="B21" s="123" t="s">
        <v>221</v>
      </c>
      <c r="C21" s="124" t="s">
        <v>57</v>
      </c>
      <c r="D21" s="125"/>
      <c r="E21" s="126"/>
      <c r="F21" s="344">
        <f t="shared" si="0"/>
        <v>0</v>
      </c>
      <c r="G21" s="125"/>
      <c r="H21" s="126"/>
      <c r="I21" s="344">
        <f t="shared" si="1"/>
        <v>0</v>
      </c>
      <c r="J21" s="112"/>
    </row>
    <row r="22" spans="1:10" ht="12.75">
      <c r="A22" s="122" t="s">
        <v>222</v>
      </c>
      <c r="B22" s="123" t="s">
        <v>223</v>
      </c>
      <c r="C22" s="117" t="s">
        <v>60</v>
      </c>
      <c r="D22" s="125"/>
      <c r="E22" s="126">
        <v>-54570</v>
      </c>
      <c r="F22" s="344">
        <f t="shared" si="0"/>
        <v>-54570</v>
      </c>
      <c r="G22" s="125"/>
      <c r="H22" s="126">
        <v>-84200</v>
      </c>
      <c r="I22" s="344">
        <f t="shared" si="1"/>
        <v>-84200</v>
      </c>
      <c r="J22" s="112"/>
    </row>
    <row r="23" spans="1:10" ht="12.75">
      <c r="A23" s="122" t="s">
        <v>224</v>
      </c>
      <c r="B23" s="123" t="s">
        <v>393</v>
      </c>
      <c r="C23" s="124" t="s">
        <v>116</v>
      </c>
      <c r="D23" s="125"/>
      <c r="E23" s="126">
        <f>E24+E25+E26+E27+E28+E29</f>
        <v>-9577</v>
      </c>
      <c r="F23" s="344">
        <f>F24+F25+F26+F27+F28+F29</f>
        <v>-9577</v>
      </c>
      <c r="G23" s="125"/>
      <c r="H23" s="126">
        <v>-8399</v>
      </c>
      <c r="I23" s="344">
        <v>-8399</v>
      </c>
      <c r="J23" s="112"/>
    </row>
    <row r="24" spans="1:10" ht="24">
      <c r="A24" s="128" t="s">
        <v>9</v>
      </c>
      <c r="B24" s="129" t="s">
        <v>225</v>
      </c>
      <c r="C24" s="117" t="s">
        <v>119</v>
      </c>
      <c r="D24" s="130"/>
      <c r="E24" s="131">
        <v>-1227</v>
      </c>
      <c r="F24" s="344">
        <f t="shared" si="0"/>
        <v>-1227</v>
      </c>
      <c r="G24" s="130"/>
      <c r="H24" s="131">
        <v>-2521</v>
      </c>
      <c r="I24" s="351">
        <f t="shared" si="1"/>
        <v>-2521</v>
      </c>
      <c r="J24" s="112"/>
    </row>
    <row r="25" spans="1:10" ht="12.75">
      <c r="A25" s="128" t="s">
        <v>11</v>
      </c>
      <c r="B25" s="129" t="s">
        <v>226</v>
      </c>
      <c r="C25" s="124" t="s">
        <v>64</v>
      </c>
      <c r="D25" s="130"/>
      <c r="E25" s="131">
        <v>-6958</v>
      </c>
      <c r="F25" s="344">
        <f t="shared" si="0"/>
        <v>-6958</v>
      </c>
      <c r="G25" s="130"/>
      <c r="H25" s="131">
        <v>-501</v>
      </c>
      <c r="I25" s="351">
        <f t="shared" si="1"/>
        <v>-501</v>
      </c>
      <c r="J25" s="112"/>
    </row>
    <row r="26" spans="1:10" ht="12.75">
      <c r="A26" s="128" t="s">
        <v>18</v>
      </c>
      <c r="B26" s="129" t="s">
        <v>227</v>
      </c>
      <c r="C26" s="117" t="s">
        <v>69</v>
      </c>
      <c r="D26" s="130"/>
      <c r="E26" s="131">
        <v>-1386</v>
      </c>
      <c r="F26" s="344">
        <f t="shared" si="0"/>
        <v>-1386</v>
      </c>
      <c r="G26" s="130"/>
      <c r="H26" s="131">
        <v>-5372</v>
      </c>
      <c r="I26" s="351">
        <f t="shared" si="1"/>
        <v>-5372</v>
      </c>
      <c r="J26" s="112"/>
    </row>
    <row r="27" spans="1:10" ht="12.75">
      <c r="A27" s="128" t="s">
        <v>66</v>
      </c>
      <c r="B27" s="129" t="s">
        <v>228</v>
      </c>
      <c r="C27" s="124" t="s">
        <v>122</v>
      </c>
      <c r="D27" s="130"/>
      <c r="E27" s="131"/>
      <c r="F27" s="344">
        <f t="shared" si="0"/>
        <v>0</v>
      </c>
      <c r="G27" s="130"/>
      <c r="H27" s="131"/>
      <c r="I27" s="351">
        <f t="shared" si="1"/>
        <v>0</v>
      </c>
      <c r="J27" s="112"/>
    </row>
    <row r="28" spans="1:10" ht="12.75">
      <c r="A28" s="128" t="s">
        <v>83</v>
      </c>
      <c r="B28" s="129" t="s">
        <v>229</v>
      </c>
      <c r="C28" s="117" t="s">
        <v>124</v>
      </c>
      <c r="D28" s="130"/>
      <c r="E28" s="131">
        <v>-6</v>
      </c>
      <c r="F28" s="344">
        <f t="shared" si="0"/>
        <v>-6</v>
      </c>
      <c r="G28" s="130"/>
      <c r="H28" s="131">
        <v>-7</v>
      </c>
      <c r="I28" s="351">
        <f t="shared" si="1"/>
        <v>-7</v>
      </c>
      <c r="J28" s="112"/>
    </row>
    <row r="29" spans="1:10" ht="12.75">
      <c r="A29" s="128" t="s">
        <v>85</v>
      </c>
      <c r="B29" s="129" t="s">
        <v>230</v>
      </c>
      <c r="C29" s="124" t="s">
        <v>126</v>
      </c>
      <c r="D29" s="130"/>
      <c r="E29" s="131"/>
      <c r="F29" s="344">
        <f t="shared" si="0"/>
        <v>0</v>
      </c>
      <c r="G29" s="130"/>
      <c r="H29" s="131"/>
      <c r="I29" s="351">
        <f t="shared" si="1"/>
        <v>0</v>
      </c>
      <c r="J29" s="112"/>
    </row>
    <row r="30" spans="1:10" ht="12.75">
      <c r="A30" s="122" t="s">
        <v>231</v>
      </c>
      <c r="B30" s="123" t="s">
        <v>232</v>
      </c>
      <c r="C30" s="117" t="s">
        <v>128</v>
      </c>
      <c r="D30" s="125"/>
      <c r="E30" s="126">
        <v>-7730</v>
      </c>
      <c r="F30" s="344">
        <f t="shared" si="0"/>
        <v>-7730</v>
      </c>
      <c r="G30" s="125"/>
      <c r="H30" s="126">
        <v>14990</v>
      </c>
      <c r="I30" s="344">
        <f t="shared" si="1"/>
        <v>14990</v>
      </c>
      <c r="J30" s="112"/>
    </row>
    <row r="31" spans="1:10" ht="12.75">
      <c r="A31" s="122" t="s">
        <v>233</v>
      </c>
      <c r="B31" s="123" t="s">
        <v>234</v>
      </c>
      <c r="C31" s="124" t="s">
        <v>129</v>
      </c>
      <c r="D31" s="125"/>
      <c r="E31" s="126">
        <v>-21271</v>
      </c>
      <c r="F31" s="344">
        <f t="shared" si="0"/>
        <v>-21271</v>
      </c>
      <c r="G31" s="125"/>
      <c r="H31" s="126">
        <v>-760</v>
      </c>
      <c r="I31" s="344">
        <f t="shared" si="1"/>
        <v>-760</v>
      </c>
      <c r="J31" s="112"/>
    </row>
    <row r="32" spans="1:10" ht="12.75">
      <c r="A32" s="122" t="s">
        <v>235</v>
      </c>
      <c r="B32" s="123" t="s">
        <v>236</v>
      </c>
      <c r="C32" s="117" t="s">
        <v>130</v>
      </c>
      <c r="D32" s="125"/>
      <c r="E32" s="126">
        <f>E6+E7+E15+E16+E17+E18+E19+E20+E22+E23+E30+E31</f>
        <v>11778</v>
      </c>
      <c r="F32" s="344">
        <f>F6+F7+F15+F16+F17+F18+F19+F20+F22+F23+F30+F31</f>
        <v>11778</v>
      </c>
      <c r="G32" s="125"/>
      <c r="H32" s="126">
        <f>H6+H7+H15+H16+H17+H18+H19+H20+H21+H22+H23+H30+H31</f>
        <v>40130</v>
      </c>
      <c r="I32" s="344">
        <f>I6+I7+I15+I16+I17+I18+I19+I20+I21+I22+I23+I30+I31</f>
        <v>40130</v>
      </c>
      <c r="J32" s="112"/>
    </row>
    <row r="33" spans="1:10" ht="12.75">
      <c r="A33" s="133" t="s">
        <v>237</v>
      </c>
      <c r="B33" s="134" t="s">
        <v>238</v>
      </c>
      <c r="C33" s="135" t="s">
        <v>132</v>
      </c>
      <c r="D33" s="136"/>
      <c r="E33" s="126">
        <v>-2983</v>
      </c>
      <c r="F33" s="344">
        <f t="shared" si="0"/>
        <v>-2983</v>
      </c>
      <c r="G33" s="136"/>
      <c r="H33" s="126">
        <v>-9933</v>
      </c>
      <c r="I33" s="344">
        <f t="shared" si="1"/>
        <v>-9933</v>
      </c>
      <c r="J33" s="112"/>
    </row>
    <row r="34" spans="1:10" ht="24">
      <c r="A34" s="138" t="s">
        <v>239</v>
      </c>
      <c r="B34" s="214" t="s">
        <v>241</v>
      </c>
      <c r="C34" s="139" t="s">
        <v>134</v>
      </c>
      <c r="D34" s="140"/>
      <c r="E34" s="141">
        <f>E32+E33</f>
        <v>8795</v>
      </c>
      <c r="F34" s="142">
        <f>F32+F33</f>
        <v>8795</v>
      </c>
      <c r="G34" s="143"/>
      <c r="H34" s="141">
        <f>H32+H33</f>
        <v>30197</v>
      </c>
      <c r="I34" s="142">
        <f>I32+I33</f>
        <v>30197</v>
      </c>
      <c r="J34" s="112"/>
    </row>
    <row r="35" spans="1:10" ht="12.75">
      <c r="A35" s="294"/>
      <c r="B35" s="295" t="s">
        <v>420</v>
      </c>
      <c r="C35" s="296"/>
      <c r="D35" s="295"/>
      <c r="E35" s="297"/>
      <c r="F35" s="297"/>
      <c r="G35" s="298"/>
      <c r="H35" s="299"/>
      <c r="I35" s="300"/>
      <c r="J35" s="293"/>
    </row>
    <row r="36" spans="1:10" ht="12.75">
      <c r="A36" s="301"/>
      <c r="B36" s="302" t="s">
        <v>415</v>
      </c>
      <c r="C36" s="326" t="s">
        <v>135</v>
      </c>
      <c r="D36" s="303"/>
      <c r="E36" s="304"/>
      <c r="F36" s="304"/>
      <c r="G36" s="303"/>
      <c r="H36" s="305"/>
      <c r="I36" s="306"/>
      <c r="J36" s="293"/>
    </row>
    <row r="37" spans="1:10" ht="12.75">
      <c r="A37" s="307"/>
      <c r="B37" s="308" t="s">
        <v>416</v>
      </c>
      <c r="C37" s="327" t="s">
        <v>136</v>
      </c>
      <c r="D37" s="308"/>
      <c r="E37" s="309"/>
      <c r="F37" s="309"/>
      <c r="G37" s="308"/>
      <c r="H37" s="310"/>
      <c r="I37" s="307"/>
      <c r="J37" s="293"/>
    </row>
    <row r="38" spans="1:10" ht="12.75">
      <c r="A38" s="307"/>
      <c r="B38" s="308" t="s">
        <v>417</v>
      </c>
      <c r="C38" s="327" t="s">
        <v>137</v>
      </c>
      <c r="D38" s="308"/>
      <c r="E38" s="309"/>
      <c r="F38" s="309"/>
      <c r="G38" s="308"/>
      <c r="H38" s="310"/>
      <c r="I38" s="307"/>
      <c r="J38" s="293"/>
    </row>
    <row r="39" spans="1:10" ht="12.75">
      <c r="A39" s="311"/>
      <c r="B39" s="312" t="s">
        <v>418</v>
      </c>
      <c r="C39" s="328" t="s">
        <v>139</v>
      </c>
      <c r="D39" s="312"/>
      <c r="E39" s="313"/>
      <c r="F39" s="313"/>
      <c r="G39" s="312"/>
      <c r="H39" s="314"/>
      <c r="I39" s="311"/>
      <c r="J39" s="293"/>
    </row>
    <row r="40" spans="1:10" ht="12.75">
      <c r="A40" s="292"/>
      <c r="B40" s="292"/>
      <c r="C40" s="292"/>
      <c r="D40" s="292"/>
      <c r="E40" s="292"/>
      <c r="F40" s="292"/>
      <c r="G40" s="292"/>
      <c r="H40" s="292"/>
      <c r="I40" s="292"/>
      <c r="J40" s="113"/>
    </row>
    <row r="41" spans="1:10" ht="12.75">
      <c r="A41" s="114"/>
      <c r="B41" s="114" t="s">
        <v>419</v>
      </c>
      <c r="C41" s="114"/>
      <c r="D41" s="114"/>
      <c r="E41" s="114"/>
      <c r="F41" s="114"/>
      <c r="G41" s="114"/>
      <c r="H41" s="114"/>
      <c r="I41" s="114"/>
      <c r="J41" s="113"/>
    </row>
  </sheetData>
  <sheetProtection/>
  <mergeCells count="7">
    <mergeCell ref="A1:I1"/>
    <mergeCell ref="D3:I3"/>
    <mergeCell ref="A4:A5"/>
    <mergeCell ref="B4:B5"/>
    <mergeCell ref="C4:C5"/>
    <mergeCell ref="D4:F4"/>
    <mergeCell ref="G4:I4"/>
  </mergeCells>
  <printOptions/>
  <pageMargins left="0.75" right="0.75" top="1" bottom="1" header="0.5" footer="0.5"/>
  <pageSetup horizontalDpi="600" verticalDpi="600" orientation="portrait" paperSize="9" r:id="rId1"/>
  <ignoredErrors>
    <ignoredError sqref="I6 F6 H33:H34 H7 I34 H32 E7 E23 E32 E34" unlockedFormula="1"/>
    <ignoredError sqref="C6:C39 A24:A29 A8:A14" numberStoredAsText="1"/>
    <ignoredError sqref="I24:I32 I7:I22 I33 F34 F7:F33" formula="1" unlockedFormula="1"/>
    <ignoredError sqref="I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xSplit="2" ySplit="1" topLeftCell="D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4" sqref="H34"/>
    </sheetView>
  </sheetViews>
  <sheetFormatPr defaultColWidth="9.140625" defaultRowHeight="12.75"/>
  <cols>
    <col min="1" max="1" width="7.00390625" style="114" customWidth="1"/>
    <col min="2" max="2" width="57.8515625" style="114" customWidth="1"/>
    <col min="3" max="3" width="12.00390625" style="114" customWidth="1"/>
    <col min="4" max="9" width="12.28125" style="114" customWidth="1"/>
    <col min="10" max="10" width="9.140625" style="113" customWidth="1"/>
    <col min="11" max="16384" width="9.140625" style="114" customWidth="1"/>
  </cols>
  <sheetData>
    <row r="1" spans="1:10" s="55" customFormat="1" ht="12" customHeight="1">
      <c r="A1" s="276"/>
      <c r="B1" s="436" t="s">
        <v>427</v>
      </c>
      <c r="C1" s="436"/>
      <c r="D1" s="436"/>
      <c r="E1" s="436"/>
      <c r="F1" s="436"/>
      <c r="G1" s="436"/>
      <c r="H1" s="276"/>
      <c r="I1" s="276"/>
      <c r="J1" s="110"/>
    </row>
    <row r="2" spans="1:10" ht="15.75" customHeight="1">
      <c r="A2" s="111"/>
      <c r="B2" s="316" t="s">
        <v>426</v>
      </c>
      <c r="C2" s="317" t="s">
        <v>437</v>
      </c>
      <c r="D2" s="111" t="s">
        <v>358</v>
      </c>
      <c r="E2" s="317" t="s">
        <v>464</v>
      </c>
      <c r="F2" s="111"/>
      <c r="G2" s="111"/>
      <c r="H2" s="111"/>
      <c r="I2" s="111"/>
      <c r="J2" s="112"/>
    </row>
    <row r="3" spans="1:10" ht="15.75" customHeight="1">
      <c r="A3" s="111"/>
      <c r="B3" s="111"/>
      <c r="C3" s="111"/>
      <c r="D3" s="430" t="s">
        <v>451</v>
      </c>
      <c r="E3" s="430"/>
      <c r="F3" s="430"/>
      <c r="G3" s="430"/>
      <c r="H3" s="430"/>
      <c r="I3" s="430"/>
      <c r="J3" s="112"/>
    </row>
    <row r="4" spans="1:10" ht="23.25" customHeight="1">
      <c r="A4" s="437" t="s">
        <v>0</v>
      </c>
      <c r="B4" s="439" t="s">
        <v>1</v>
      </c>
      <c r="C4" s="437" t="s">
        <v>194</v>
      </c>
      <c r="D4" s="441" t="s">
        <v>199</v>
      </c>
      <c r="E4" s="441"/>
      <c r="F4" s="442"/>
      <c r="G4" s="443" t="s">
        <v>200</v>
      </c>
      <c r="H4" s="444"/>
      <c r="I4" s="445"/>
      <c r="J4" s="112"/>
    </row>
    <row r="5" spans="1:10" ht="20.25" customHeight="1">
      <c r="A5" s="438"/>
      <c r="B5" s="440"/>
      <c r="C5" s="438"/>
      <c r="D5" s="218" t="s">
        <v>2</v>
      </c>
      <c r="E5" s="216" t="s">
        <v>201</v>
      </c>
      <c r="F5" s="217" t="s">
        <v>4</v>
      </c>
      <c r="G5" s="215" t="s">
        <v>2</v>
      </c>
      <c r="H5" s="216" t="s">
        <v>201</v>
      </c>
      <c r="I5" s="217" t="s">
        <v>4</v>
      </c>
      <c r="J5" s="112"/>
    </row>
    <row r="6" spans="1:10" ht="15" customHeight="1">
      <c r="A6" s="115" t="s">
        <v>22</v>
      </c>
      <c r="B6" s="116" t="s">
        <v>202</v>
      </c>
      <c r="C6" s="117" t="s">
        <v>98</v>
      </c>
      <c r="D6" s="118"/>
      <c r="E6" s="119">
        <v>495192</v>
      </c>
      <c r="F6" s="120">
        <f>E6</f>
        <v>495192</v>
      </c>
      <c r="G6" s="118"/>
      <c r="H6" s="119">
        <v>478816</v>
      </c>
      <c r="I6" s="345">
        <f>H6</f>
        <v>478816</v>
      </c>
      <c r="J6" s="112"/>
    </row>
    <row r="7" spans="1:10" ht="15" customHeight="1">
      <c r="A7" s="122" t="s">
        <v>25</v>
      </c>
      <c r="B7" s="123" t="s">
        <v>392</v>
      </c>
      <c r="C7" s="124" t="s">
        <v>99</v>
      </c>
      <c r="D7" s="125"/>
      <c r="E7" s="126">
        <f>E8+E9+E10+E11+E12+E13+E14</f>
        <v>35126</v>
      </c>
      <c r="F7" s="344">
        <f>F8+F9+F10+F11+F12+F13+F14</f>
        <v>35126</v>
      </c>
      <c r="G7" s="125"/>
      <c r="H7" s="126">
        <f>H8+H9+H10+H11+H12+H13+H14</f>
        <v>31806</v>
      </c>
      <c r="I7" s="344">
        <f>I8+I9+I10+I11+I12+I13+I14</f>
        <v>31806</v>
      </c>
      <c r="J7" s="112"/>
    </row>
    <row r="8" spans="1:10" ht="24">
      <c r="A8" s="128" t="s">
        <v>9</v>
      </c>
      <c r="B8" s="129" t="s">
        <v>203</v>
      </c>
      <c r="C8" s="117" t="s">
        <v>100</v>
      </c>
      <c r="D8" s="125"/>
      <c r="E8" s="131"/>
      <c r="F8" s="351">
        <f aca="true" t="shared" si="0" ref="F8:F39">E8</f>
        <v>0</v>
      </c>
      <c r="G8" s="125"/>
      <c r="H8" s="126"/>
      <c r="I8" s="346">
        <f aca="true" t="shared" si="1" ref="I8:I39">H8</f>
        <v>0</v>
      </c>
      <c r="J8" s="112"/>
    </row>
    <row r="9" spans="1:10" ht="15" customHeight="1">
      <c r="A9" s="128" t="s">
        <v>11</v>
      </c>
      <c r="B9" s="129" t="s">
        <v>204</v>
      </c>
      <c r="C9" s="124" t="s">
        <v>101</v>
      </c>
      <c r="D9" s="125"/>
      <c r="E9" s="131">
        <v>3863</v>
      </c>
      <c r="F9" s="351">
        <f t="shared" si="0"/>
        <v>3863</v>
      </c>
      <c r="G9" s="125"/>
      <c r="H9" s="131">
        <v>6656</v>
      </c>
      <c r="I9" s="352">
        <f t="shared" si="1"/>
        <v>6656</v>
      </c>
      <c r="J9" s="132"/>
    </row>
    <row r="10" spans="1:10" ht="15" customHeight="1">
      <c r="A10" s="128" t="s">
        <v>18</v>
      </c>
      <c r="B10" s="129" t="s">
        <v>205</v>
      </c>
      <c r="C10" s="117" t="s">
        <v>51</v>
      </c>
      <c r="D10" s="125"/>
      <c r="E10" s="131">
        <v>22946</v>
      </c>
      <c r="F10" s="351">
        <f t="shared" si="0"/>
        <v>22946</v>
      </c>
      <c r="G10" s="125"/>
      <c r="H10" s="131">
        <v>16729</v>
      </c>
      <c r="I10" s="352">
        <f t="shared" si="1"/>
        <v>16729</v>
      </c>
      <c r="J10" s="112"/>
    </row>
    <row r="11" spans="1:10" ht="24">
      <c r="A11" s="128" t="s">
        <v>66</v>
      </c>
      <c r="B11" s="129" t="s">
        <v>206</v>
      </c>
      <c r="C11" s="124" t="s">
        <v>46</v>
      </c>
      <c r="D11" s="125"/>
      <c r="E11" s="131"/>
      <c r="F11" s="351">
        <f t="shared" si="0"/>
        <v>0</v>
      </c>
      <c r="G11" s="125"/>
      <c r="H11" s="131"/>
      <c r="I11" s="352">
        <f t="shared" si="1"/>
        <v>0</v>
      </c>
      <c r="J11" s="112"/>
    </row>
    <row r="12" spans="1:10" ht="15" customHeight="1">
      <c r="A12" s="128" t="s">
        <v>83</v>
      </c>
      <c r="B12" s="129" t="s">
        <v>207</v>
      </c>
      <c r="C12" s="117" t="s">
        <v>103</v>
      </c>
      <c r="D12" s="125"/>
      <c r="E12" s="131"/>
      <c r="F12" s="351">
        <f t="shared" si="0"/>
        <v>0</v>
      </c>
      <c r="G12" s="125"/>
      <c r="H12" s="131"/>
      <c r="I12" s="352">
        <f t="shared" si="1"/>
        <v>0</v>
      </c>
      <c r="J12" s="132"/>
    </row>
    <row r="13" spans="1:10" ht="15" customHeight="1">
      <c r="A13" s="128" t="s">
        <v>85</v>
      </c>
      <c r="B13" s="129" t="s">
        <v>208</v>
      </c>
      <c r="C13" s="124" t="s">
        <v>105</v>
      </c>
      <c r="D13" s="125"/>
      <c r="E13" s="131">
        <v>43</v>
      </c>
      <c r="F13" s="351">
        <f t="shared" si="0"/>
        <v>43</v>
      </c>
      <c r="G13" s="125"/>
      <c r="H13" s="131">
        <v>17</v>
      </c>
      <c r="I13" s="352">
        <f t="shared" si="1"/>
        <v>17</v>
      </c>
      <c r="J13" s="112"/>
    </row>
    <row r="14" spans="1:10" ht="15" customHeight="1">
      <c r="A14" s="128" t="s">
        <v>87</v>
      </c>
      <c r="B14" s="129" t="s">
        <v>209</v>
      </c>
      <c r="C14" s="117" t="s">
        <v>106</v>
      </c>
      <c r="D14" s="125"/>
      <c r="E14" s="131">
        <v>8274</v>
      </c>
      <c r="F14" s="351">
        <f t="shared" si="0"/>
        <v>8274</v>
      </c>
      <c r="G14" s="125"/>
      <c r="H14" s="131">
        <v>8404</v>
      </c>
      <c r="I14" s="352">
        <f t="shared" si="1"/>
        <v>8404</v>
      </c>
      <c r="J14" s="112"/>
    </row>
    <row r="15" spans="1:10" ht="15" customHeight="1">
      <c r="A15" s="122" t="s">
        <v>34</v>
      </c>
      <c r="B15" s="123" t="s">
        <v>210</v>
      </c>
      <c r="C15" s="124" t="s">
        <v>107</v>
      </c>
      <c r="D15" s="125"/>
      <c r="E15" s="126">
        <v>592</v>
      </c>
      <c r="F15" s="344">
        <f t="shared" si="0"/>
        <v>592</v>
      </c>
      <c r="G15" s="125"/>
      <c r="H15" s="126">
        <v>967</v>
      </c>
      <c r="I15" s="346">
        <f t="shared" si="1"/>
        <v>967</v>
      </c>
      <c r="J15" s="112"/>
    </row>
    <row r="16" spans="1:10" ht="15" customHeight="1">
      <c r="A16" s="122" t="s">
        <v>70</v>
      </c>
      <c r="B16" s="123" t="s">
        <v>211</v>
      </c>
      <c r="C16" s="117" t="s">
        <v>108</v>
      </c>
      <c r="D16" s="125"/>
      <c r="E16" s="126">
        <v>5187</v>
      </c>
      <c r="F16" s="344">
        <f t="shared" si="0"/>
        <v>5187</v>
      </c>
      <c r="G16" s="125"/>
      <c r="H16" s="126">
        <v>3162</v>
      </c>
      <c r="I16" s="346">
        <f t="shared" si="1"/>
        <v>3162</v>
      </c>
      <c r="J16" s="112"/>
    </row>
    <row r="17" spans="1:10" ht="15" customHeight="1">
      <c r="A17" s="122" t="s">
        <v>212</v>
      </c>
      <c r="B17" s="123" t="s">
        <v>213</v>
      </c>
      <c r="C17" s="124" t="s">
        <v>110</v>
      </c>
      <c r="D17" s="125"/>
      <c r="E17" s="126">
        <v>670</v>
      </c>
      <c r="F17" s="344">
        <f t="shared" si="0"/>
        <v>670</v>
      </c>
      <c r="G17" s="125"/>
      <c r="H17" s="126">
        <v>911</v>
      </c>
      <c r="I17" s="346">
        <f t="shared" si="1"/>
        <v>911</v>
      </c>
      <c r="J17" s="112"/>
    </row>
    <row r="18" spans="1:10" ht="15" customHeight="1">
      <c r="A18" s="122" t="s">
        <v>214</v>
      </c>
      <c r="B18" s="123" t="s">
        <v>215</v>
      </c>
      <c r="C18" s="117" t="s">
        <v>112</v>
      </c>
      <c r="D18" s="125"/>
      <c r="E18" s="126">
        <v>-257764</v>
      </c>
      <c r="F18" s="344">
        <f t="shared" si="0"/>
        <v>-257764</v>
      </c>
      <c r="G18" s="125"/>
      <c r="H18" s="126">
        <v>-198295</v>
      </c>
      <c r="I18" s="346">
        <f t="shared" si="1"/>
        <v>-198295</v>
      </c>
      <c r="J18" s="112"/>
    </row>
    <row r="19" spans="1:10" ht="15" customHeight="1">
      <c r="A19" s="122" t="s">
        <v>216</v>
      </c>
      <c r="B19" s="123" t="s">
        <v>217</v>
      </c>
      <c r="C19" s="124" t="s">
        <v>114</v>
      </c>
      <c r="D19" s="125"/>
      <c r="E19" s="126"/>
      <c r="F19" s="344">
        <f t="shared" si="0"/>
        <v>0</v>
      </c>
      <c r="G19" s="125"/>
      <c r="H19" s="126"/>
      <c r="I19" s="346">
        <f t="shared" si="1"/>
        <v>0</v>
      </c>
      <c r="J19" s="112"/>
    </row>
    <row r="20" spans="1:10" ht="24">
      <c r="A20" s="122" t="s">
        <v>218</v>
      </c>
      <c r="B20" s="123" t="s">
        <v>219</v>
      </c>
      <c r="C20" s="117" t="s">
        <v>62</v>
      </c>
      <c r="D20" s="125"/>
      <c r="E20" s="126"/>
      <c r="F20" s="344">
        <f t="shared" si="0"/>
        <v>0</v>
      </c>
      <c r="G20" s="125"/>
      <c r="H20" s="126"/>
      <c r="I20" s="346">
        <f t="shared" si="1"/>
        <v>0</v>
      </c>
      <c r="J20" s="112"/>
    </row>
    <row r="21" spans="1:10" ht="15" customHeight="1">
      <c r="A21" s="122" t="s">
        <v>220</v>
      </c>
      <c r="B21" s="123" t="s">
        <v>221</v>
      </c>
      <c r="C21" s="124" t="s">
        <v>57</v>
      </c>
      <c r="D21" s="125"/>
      <c r="E21" s="126"/>
      <c r="F21" s="344">
        <f t="shared" si="0"/>
        <v>0</v>
      </c>
      <c r="G21" s="125"/>
      <c r="H21" s="126"/>
      <c r="I21" s="346">
        <f t="shared" si="1"/>
        <v>0</v>
      </c>
      <c r="J21" s="112"/>
    </row>
    <row r="22" spans="1:10" ht="15" customHeight="1">
      <c r="A22" s="122" t="s">
        <v>222</v>
      </c>
      <c r="B22" s="123" t="s">
        <v>223</v>
      </c>
      <c r="C22" s="117" t="s">
        <v>60</v>
      </c>
      <c r="D22" s="125"/>
      <c r="E22" s="126">
        <v>-170656</v>
      </c>
      <c r="F22" s="344">
        <f t="shared" si="0"/>
        <v>-170656</v>
      </c>
      <c r="G22" s="125"/>
      <c r="H22" s="126">
        <v>-197196</v>
      </c>
      <c r="I22" s="346">
        <f t="shared" si="1"/>
        <v>-197196</v>
      </c>
      <c r="J22" s="112"/>
    </row>
    <row r="23" spans="1:10" ht="15.75" customHeight="1">
      <c r="A23" s="122" t="s">
        <v>224</v>
      </c>
      <c r="B23" s="123" t="s">
        <v>393</v>
      </c>
      <c r="C23" s="124" t="s">
        <v>116</v>
      </c>
      <c r="D23" s="125"/>
      <c r="E23" s="126">
        <f>E24+E25+E26+E27+E28+E29</f>
        <v>-23500</v>
      </c>
      <c r="F23" s="344">
        <f>F24+F25+F26+F27+F28+F29</f>
        <v>-23500</v>
      </c>
      <c r="G23" s="125"/>
      <c r="H23" s="126">
        <f>H24+H25+H26+H27+H28+H29</f>
        <v>-10416</v>
      </c>
      <c r="I23" s="344">
        <f>I24+I25+I26+I27+I28+I29</f>
        <v>-10416</v>
      </c>
      <c r="J23" s="112"/>
    </row>
    <row r="24" spans="1:10" ht="24">
      <c r="A24" s="128" t="s">
        <v>9</v>
      </c>
      <c r="B24" s="129" t="s">
        <v>225</v>
      </c>
      <c r="C24" s="117" t="s">
        <v>119</v>
      </c>
      <c r="D24" s="125"/>
      <c r="E24" s="131">
        <v>-3682</v>
      </c>
      <c r="F24" s="351">
        <f t="shared" si="0"/>
        <v>-3682</v>
      </c>
      <c r="G24" s="125"/>
      <c r="H24" s="131">
        <v>-2521</v>
      </c>
      <c r="I24" s="352">
        <f t="shared" si="1"/>
        <v>-2521</v>
      </c>
      <c r="J24" s="112"/>
    </row>
    <row r="25" spans="1:10" ht="15" customHeight="1">
      <c r="A25" s="128" t="s">
        <v>11</v>
      </c>
      <c r="B25" s="129" t="s">
        <v>226</v>
      </c>
      <c r="C25" s="124" t="s">
        <v>64</v>
      </c>
      <c r="D25" s="125"/>
      <c r="E25" s="131">
        <v>-18359</v>
      </c>
      <c r="F25" s="351">
        <f t="shared" si="0"/>
        <v>-18359</v>
      </c>
      <c r="G25" s="125"/>
      <c r="H25" s="131">
        <v>-2494</v>
      </c>
      <c r="I25" s="352">
        <f t="shared" si="1"/>
        <v>-2494</v>
      </c>
      <c r="J25" s="112"/>
    </row>
    <row r="26" spans="1:10" ht="15" customHeight="1">
      <c r="A26" s="128" t="s">
        <v>18</v>
      </c>
      <c r="B26" s="129" t="s">
        <v>227</v>
      </c>
      <c r="C26" s="117" t="s">
        <v>69</v>
      </c>
      <c r="D26" s="125"/>
      <c r="E26" s="131">
        <v>-1386</v>
      </c>
      <c r="F26" s="351">
        <f t="shared" si="0"/>
        <v>-1386</v>
      </c>
      <c r="G26" s="125"/>
      <c r="H26" s="131">
        <v>-5372</v>
      </c>
      <c r="I26" s="352">
        <f t="shared" si="1"/>
        <v>-5372</v>
      </c>
      <c r="J26" s="112"/>
    </row>
    <row r="27" spans="1:10" ht="15" customHeight="1">
      <c r="A27" s="128" t="s">
        <v>66</v>
      </c>
      <c r="B27" s="129" t="s">
        <v>228</v>
      </c>
      <c r="C27" s="124" t="s">
        <v>122</v>
      </c>
      <c r="D27" s="125"/>
      <c r="E27" s="131"/>
      <c r="F27" s="351">
        <f t="shared" si="0"/>
        <v>0</v>
      </c>
      <c r="G27" s="125"/>
      <c r="H27" s="131"/>
      <c r="I27" s="352">
        <f t="shared" si="1"/>
        <v>0</v>
      </c>
      <c r="J27" s="112"/>
    </row>
    <row r="28" spans="1:10" ht="15" customHeight="1">
      <c r="A28" s="128" t="s">
        <v>83</v>
      </c>
      <c r="B28" s="129" t="s">
        <v>229</v>
      </c>
      <c r="C28" s="117" t="s">
        <v>124</v>
      </c>
      <c r="D28" s="125"/>
      <c r="E28" s="131">
        <v>-73</v>
      </c>
      <c r="F28" s="351">
        <f t="shared" si="0"/>
        <v>-73</v>
      </c>
      <c r="G28" s="125"/>
      <c r="H28" s="131">
        <v>-29</v>
      </c>
      <c r="I28" s="352">
        <f t="shared" si="1"/>
        <v>-29</v>
      </c>
      <c r="J28" s="112"/>
    </row>
    <row r="29" spans="1:10" ht="15" customHeight="1">
      <c r="A29" s="128" t="s">
        <v>85</v>
      </c>
      <c r="B29" s="129" t="s">
        <v>230</v>
      </c>
      <c r="C29" s="124" t="s">
        <v>126</v>
      </c>
      <c r="D29" s="125"/>
      <c r="E29" s="131"/>
      <c r="F29" s="351">
        <f t="shared" si="0"/>
        <v>0</v>
      </c>
      <c r="G29" s="125"/>
      <c r="H29" s="131"/>
      <c r="I29" s="352">
        <f t="shared" si="1"/>
        <v>0</v>
      </c>
      <c r="J29" s="112"/>
    </row>
    <row r="30" spans="1:10" ht="15" customHeight="1">
      <c r="A30" s="122" t="s">
        <v>231</v>
      </c>
      <c r="B30" s="123" t="s">
        <v>232</v>
      </c>
      <c r="C30" s="117" t="s">
        <v>128</v>
      </c>
      <c r="D30" s="125"/>
      <c r="E30" s="126">
        <v>-24369</v>
      </c>
      <c r="F30" s="344">
        <f t="shared" si="0"/>
        <v>-24369</v>
      </c>
      <c r="G30" s="125"/>
      <c r="H30" s="126">
        <v>-38668</v>
      </c>
      <c r="I30" s="346">
        <f t="shared" si="1"/>
        <v>-38668</v>
      </c>
      <c r="J30" s="112"/>
    </row>
    <row r="31" spans="1:10" ht="15" customHeight="1">
      <c r="A31" s="122" t="s">
        <v>233</v>
      </c>
      <c r="B31" s="123" t="s">
        <v>234</v>
      </c>
      <c r="C31" s="124" t="s">
        <v>129</v>
      </c>
      <c r="D31" s="125"/>
      <c r="E31" s="126">
        <v>-21290</v>
      </c>
      <c r="F31" s="344">
        <f t="shared" si="0"/>
        <v>-21290</v>
      </c>
      <c r="G31" s="125"/>
      <c r="H31" s="126">
        <v>-760</v>
      </c>
      <c r="I31" s="346">
        <f t="shared" si="1"/>
        <v>-760</v>
      </c>
      <c r="J31" s="112"/>
    </row>
    <row r="32" spans="1:10" ht="15" customHeight="1">
      <c r="A32" s="122" t="s">
        <v>235</v>
      </c>
      <c r="B32" s="123" t="s">
        <v>236</v>
      </c>
      <c r="C32" s="117" t="s">
        <v>130</v>
      </c>
      <c r="D32" s="125"/>
      <c r="E32" s="126">
        <f>E6+E7+E15+E16+E17+E18+E19+E20+E21+E22+E23+E30+E31</f>
        <v>39188</v>
      </c>
      <c r="F32" s="344">
        <f>F6+F7+F15+F16+F17+F18+F19+F20+F21+F22+F23+F30+F31</f>
        <v>39188</v>
      </c>
      <c r="G32" s="125"/>
      <c r="H32" s="126">
        <f>H6+H7+H15+H16+H17+H18+H19+H20+H21+H22+H23+H30+H31</f>
        <v>70327</v>
      </c>
      <c r="I32" s="344">
        <f>I6+I7+I15+I16+I17+I18+I19+I20+I21+I22+I23+I30+I31</f>
        <v>70327</v>
      </c>
      <c r="J32" s="112"/>
    </row>
    <row r="33" spans="1:10" ht="15" customHeight="1">
      <c r="A33" s="133" t="s">
        <v>237</v>
      </c>
      <c r="B33" s="134" t="s">
        <v>238</v>
      </c>
      <c r="C33" s="135" t="s">
        <v>132</v>
      </c>
      <c r="D33" s="136"/>
      <c r="E33" s="137">
        <v>-9013</v>
      </c>
      <c r="F33" s="344">
        <f t="shared" si="0"/>
        <v>-9013</v>
      </c>
      <c r="G33" s="136"/>
      <c r="H33" s="137">
        <v>-16878</v>
      </c>
      <c r="I33" s="346">
        <f t="shared" si="1"/>
        <v>-16878</v>
      </c>
      <c r="J33" s="112"/>
    </row>
    <row r="34" spans="1:10" ht="15" customHeight="1">
      <c r="A34" s="138" t="s">
        <v>239</v>
      </c>
      <c r="B34" s="214" t="s">
        <v>241</v>
      </c>
      <c r="C34" s="139" t="s">
        <v>134</v>
      </c>
      <c r="D34" s="140"/>
      <c r="E34" s="141">
        <f>E32+E33</f>
        <v>30175</v>
      </c>
      <c r="F34" s="142">
        <f>F32+F33</f>
        <v>30175</v>
      </c>
      <c r="G34" s="143"/>
      <c r="H34" s="141">
        <f>H32+H33</f>
        <v>53449</v>
      </c>
      <c r="I34" s="142">
        <f>I32+I33</f>
        <v>53449</v>
      </c>
      <c r="J34" s="112"/>
    </row>
    <row r="35" spans="1:10" ht="12">
      <c r="A35" s="294"/>
      <c r="B35" s="295" t="s">
        <v>420</v>
      </c>
      <c r="C35" s="296"/>
      <c r="D35" s="331"/>
      <c r="E35" s="332"/>
      <c r="F35" s="127">
        <f t="shared" si="0"/>
        <v>0</v>
      </c>
      <c r="G35" s="339"/>
      <c r="H35" s="340"/>
      <c r="I35" s="121">
        <f t="shared" si="1"/>
        <v>0</v>
      </c>
      <c r="J35" s="293"/>
    </row>
    <row r="36" spans="1:10" ht="12">
      <c r="A36" s="301"/>
      <c r="B36" s="302" t="s">
        <v>415</v>
      </c>
      <c r="C36" s="326" t="s">
        <v>135</v>
      </c>
      <c r="D36" s="333"/>
      <c r="E36" s="334"/>
      <c r="F36" s="344">
        <f t="shared" si="0"/>
        <v>0</v>
      </c>
      <c r="G36" s="333"/>
      <c r="H36" s="341"/>
      <c r="I36" s="346">
        <f t="shared" si="1"/>
        <v>0</v>
      </c>
      <c r="J36" s="293"/>
    </row>
    <row r="37" spans="1:10" ht="12">
      <c r="A37" s="307"/>
      <c r="B37" s="308" t="s">
        <v>416</v>
      </c>
      <c r="C37" s="327" t="s">
        <v>136</v>
      </c>
      <c r="D37" s="335"/>
      <c r="E37" s="336"/>
      <c r="F37" s="344">
        <f t="shared" si="0"/>
        <v>0</v>
      </c>
      <c r="G37" s="335"/>
      <c r="H37" s="342"/>
      <c r="I37" s="346">
        <f t="shared" si="1"/>
        <v>0</v>
      </c>
      <c r="J37" s="293"/>
    </row>
    <row r="38" spans="1:10" ht="12">
      <c r="A38" s="307"/>
      <c r="B38" s="308" t="s">
        <v>417</v>
      </c>
      <c r="C38" s="327" t="s">
        <v>137</v>
      </c>
      <c r="D38" s="335"/>
      <c r="E38" s="336"/>
      <c r="F38" s="344">
        <f t="shared" si="0"/>
        <v>0</v>
      </c>
      <c r="G38" s="335"/>
      <c r="H38" s="342"/>
      <c r="I38" s="346">
        <f t="shared" si="1"/>
        <v>0</v>
      </c>
      <c r="J38" s="293"/>
    </row>
    <row r="39" spans="1:10" ht="12">
      <c r="A39" s="311"/>
      <c r="B39" s="312" t="s">
        <v>418</v>
      </c>
      <c r="C39" s="328" t="s">
        <v>139</v>
      </c>
      <c r="D39" s="337"/>
      <c r="E39" s="338"/>
      <c r="F39" s="142">
        <f t="shared" si="0"/>
        <v>0</v>
      </c>
      <c r="G39" s="337"/>
      <c r="H39" s="343"/>
      <c r="I39" s="144">
        <f t="shared" si="1"/>
        <v>0</v>
      </c>
      <c r="J39" s="293"/>
    </row>
    <row r="40" spans="1:9" ht="12">
      <c r="A40" s="292"/>
      <c r="B40" s="292"/>
      <c r="C40" s="292"/>
      <c r="D40" s="292"/>
      <c r="E40" s="292"/>
      <c r="F40" s="292"/>
      <c r="G40" s="292"/>
      <c r="H40" s="292"/>
      <c r="I40" s="292"/>
    </row>
    <row r="41" ht="12">
      <c r="B41" s="114" t="s">
        <v>419</v>
      </c>
    </row>
  </sheetData>
  <sheetProtection/>
  <mergeCells count="7">
    <mergeCell ref="B1:G1"/>
    <mergeCell ref="C4:C5"/>
    <mergeCell ref="D4:F4"/>
    <mergeCell ref="G4:I4"/>
    <mergeCell ref="A4:A5"/>
    <mergeCell ref="B4:B5"/>
    <mergeCell ref="D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ignoredErrors>
    <ignoredError sqref="F6 F8:F22 F35:F39 I6 I8:I22 I24:I31 I33 I35:I39 E7 H7 E23 E32 E34 H23 H32 H34 F33" unlockedFormula="1"/>
    <ignoredError sqref="C6:C39 A24:A29 A8:A14" numberStoredAsText="1"/>
    <ignoredError sqref="F23:F32 F34 I32 I34 I23 I7 F7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1">
      <selection activeCell="E61" sqref="E61"/>
    </sheetView>
  </sheetViews>
  <sheetFormatPr defaultColWidth="9.140625" defaultRowHeight="12.75"/>
  <cols>
    <col min="1" max="1" width="7.8515625" style="202" customWidth="1"/>
    <col min="2" max="2" width="83.00390625" style="203" customWidth="1"/>
    <col min="3" max="3" width="10.7109375" style="203" customWidth="1"/>
    <col min="4" max="5" width="17.7109375" style="55" customWidth="1"/>
    <col min="6" max="16384" width="9.140625" style="55" customWidth="1"/>
  </cols>
  <sheetData>
    <row r="1" spans="1:6" s="99" customFormat="1" ht="16.5" customHeight="1">
      <c r="A1" s="204"/>
      <c r="B1" s="446" t="s">
        <v>428</v>
      </c>
      <c r="C1" s="446"/>
      <c r="D1" s="446"/>
      <c r="E1" s="204"/>
      <c r="F1" s="145"/>
    </row>
    <row r="2" spans="1:6" s="99" customFormat="1" ht="15.75" customHeight="1">
      <c r="A2" s="204"/>
      <c r="B2" s="322" t="s">
        <v>429</v>
      </c>
      <c r="C2" s="323" t="s">
        <v>437</v>
      </c>
      <c r="D2" s="204" t="s">
        <v>358</v>
      </c>
      <c r="E2" s="323" t="s">
        <v>464</v>
      </c>
      <c r="F2" s="145"/>
    </row>
    <row r="3" spans="1:5" ht="15" customHeight="1">
      <c r="A3" s="450" t="s">
        <v>449</v>
      </c>
      <c r="B3" s="451"/>
      <c r="C3" s="451"/>
      <c r="D3" s="451"/>
      <c r="E3" s="451"/>
    </row>
    <row r="4" spans="1:6" ht="50.25" customHeight="1">
      <c r="A4" s="223" t="s">
        <v>0</v>
      </c>
      <c r="B4" s="224" t="s">
        <v>1</v>
      </c>
      <c r="C4" s="224" t="s">
        <v>194</v>
      </c>
      <c r="D4" s="225" t="s">
        <v>314</v>
      </c>
      <c r="E4" s="225" t="s">
        <v>242</v>
      </c>
      <c r="F4" s="72"/>
    </row>
    <row r="5" spans="1:6" ht="15" customHeight="1">
      <c r="A5" s="226" t="s">
        <v>22</v>
      </c>
      <c r="B5" s="227" t="s">
        <v>398</v>
      </c>
      <c r="C5" s="228" t="s">
        <v>140</v>
      </c>
      <c r="D5" s="229">
        <f>D6+D17+D35</f>
        <v>77521</v>
      </c>
      <c r="E5" s="229">
        <f>E6+E17+E35</f>
        <v>109422</v>
      </c>
      <c r="F5" s="72"/>
    </row>
    <row r="6" spans="1:6" ht="15" customHeight="1">
      <c r="A6" s="150">
        <v>1</v>
      </c>
      <c r="B6" s="151" t="s">
        <v>400</v>
      </c>
      <c r="C6" s="152" t="s">
        <v>141</v>
      </c>
      <c r="D6" s="153">
        <f>D7+D8</f>
        <v>55639</v>
      </c>
      <c r="E6" s="153">
        <f>E7+E8</f>
        <v>109020</v>
      </c>
      <c r="F6" s="72"/>
    </row>
    <row r="7" spans="1:6" ht="15" customHeight="1">
      <c r="A7" s="154" t="s">
        <v>38</v>
      </c>
      <c r="B7" s="155" t="s">
        <v>243</v>
      </c>
      <c r="C7" s="156" t="s">
        <v>143</v>
      </c>
      <c r="D7" s="157">
        <v>39188</v>
      </c>
      <c r="E7" s="157">
        <v>75327</v>
      </c>
      <c r="F7" s="72"/>
    </row>
    <row r="8" spans="1:6" ht="15" customHeight="1">
      <c r="A8" s="158" t="s">
        <v>40</v>
      </c>
      <c r="B8" s="219" t="s">
        <v>397</v>
      </c>
      <c r="C8" s="160" t="s">
        <v>144</v>
      </c>
      <c r="D8" s="157">
        <f>SUM(D9:D16)</f>
        <v>16451</v>
      </c>
      <c r="E8" s="157">
        <f>SUM(E9:E16)</f>
        <v>33693</v>
      </c>
      <c r="F8" s="72"/>
    </row>
    <row r="9" spans="1:6" ht="15" customHeight="1">
      <c r="A9" s="161" t="s">
        <v>244</v>
      </c>
      <c r="B9" s="162" t="s">
        <v>245</v>
      </c>
      <c r="C9" s="156" t="s">
        <v>190</v>
      </c>
      <c r="D9" s="157">
        <v>13085</v>
      </c>
      <c r="E9" s="157">
        <v>9586</v>
      </c>
      <c r="F9" s="72"/>
    </row>
    <row r="10" spans="1:6" ht="15" customHeight="1">
      <c r="A10" s="154" t="s">
        <v>246</v>
      </c>
      <c r="B10" s="162" t="s">
        <v>247</v>
      </c>
      <c r="C10" s="160" t="s">
        <v>145</v>
      </c>
      <c r="D10" s="157">
        <v>286</v>
      </c>
      <c r="E10" s="157">
        <v>50</v>
      </c>
      <c r="F10" s="72"/>
    </row>
    <row r="11" spans="1:6" ht="15" customHeight="1">
      <c r="A11" s="158" t="s">
        <v>248</v>
      </c>
      <c r="B11" s="159" t="s">
        <v>249</v>
      </c>
      <c r="C11" s="156" t="s">
        <v>146</v>
      </c>
      <c r="D11" s="157"/>
      <c r="E11" s="157"/>
      <c r="F11" s="72"/>
    </row>
    <row r="12" spans="1:6" ht="15" customHeight="1">
      <c r="A12" s="154" t="s">
        <v>250</v>
      </c>
      <c r="B12" s="162" t="s">
        <v>251</v>
      </c>
      <c r="C12" s="160" t="s">
        <v>147</v>
      </c>
      <c r="D12" s="157">
        <v>18359</v>
      </c>
      <c r="E12" s="157">
        <v>2495</v>
      </c>
      <c r="F12" s="72"/>
    </row>
    <row r="13" spans="1:6" ht="15" customHeight="1">
      <c r="A13" s="158" t="s">
        <v>252</v>
      </c>
      <c r="B13" s="162" t="s">
        <v>205</v>
      </c>
      <c r="C13" s="156" t="s">
        <v>149</v>
      </c>
      <c r="D13" s="157">
        <v>-22946</v>
      </c>
      <c r="E13" s="157">
        <v>-16729</v>
      </c>
      <c r="F13" s="72"/>
    </row>
    <row r="14" spans="1:6" ht="15" customHeight="1">
      <c r="A14" s="158" t="s">
        <v>253</v>
      </c>
      <c r="B14" s="163" t="s">
        <v>254</v>
      </c>
      <c r="C14" s="160" t="s">
        <v>151</v>
      </c>
      <c r="D14" s="157"/>
      <c r="E14" s="157"/>
      <c r="F14" s="72"/>
    </row>
    <row r="15" spans="1:6" ht="15" customHeight="1">
      <c r="A15" s="158" t="s">
        <v>255</v>
      </c>
      <c r="B15" s="164" t="s">
        <v>256</v>
      </c>
      <c r="C15" s="156" t="s">
        <v>153</v>
      </c>
      <c r="D15" s="157">
        <v>-168</v>
      </c>
      <c r="E15" s="157">
        <v>-121</v>
      </c>
      <c r="F15" s="72"/>
    </row>
    <row r="16" spans="1:6" ht="15" customHeight="1">
      <c r="A16" s="158" t="s">
        <v>257</v>
      </c>
      <c r="B16" s="165" t="s">
        <v>258</v>
      </c>
      <c r="C16" s="160" t="s">
        <v>155</v>
      </c>
      <c r="D16" s="157">
        <v>7835</v>
      </c>
      <c r="E16" s="157">
        <v>38412</v>
      </c>
      <c r="F16" s="72"/>
    </row>
    <row r="17" spans="1:6" ht="15" customHeight="1">
      <c r="A17" s="166">
        <v>2</v>
      </c>
      <c r="B17" s="220" t="s">
        <v>399</v>
      </c>
      <c r="C17" s="156" t="s">
        <v>157</v>
      </c>
      <c r="D17" s="167">
        <f>SUM(D18:D34)</f>
        <v>30991</v>
      </c>
      <c r="E17" s="167">
        <f>SUM(E18:E34)</f>
        <v>17281</v>
      </c>
      <c r="F17" s="72"/>
    </row>
    <row r="18" spans="1:6" ht="15" customHeight="1">
      <c r="A18" s="168" t="s">
        <v>45</v>
      </c>
      <c r="B18" s="169" t="s">
        <v>259</v>
      </c>
      <c r="C18" s="160" t="s">
        <v>159</v>
      </c>
      <c r="D18" s="157"/>
      <c r="E18" s="157">
        <v>1845</v>
      </c>
      <c r="F18" s="72"/>
    </row>
    <row r="19" spans="1:6" ht="15" customHeight="1">
      <c r="A19" s="168" t="s">
        <v>48</v>
      </c>
      <c r="B19" s="169" t="s">
        <v>260</v>
      </c>
      <c r="C19" s="156" t="s">
        <v>161</v>
      </c>
      <c r="D19" s="157"/>
      <c r="E19" s="157"/>
      <c r="F19" s="72"/>
    </row>
    <row r="20" spans="1:6" ht="15" customHeight="1">
      <c r="A20" s="168" t="s">
        <v>50</v>
      </c>
      <c r="B20" s="169" t="s">
        <v>261</v>
      </c>
      <c r="C20" s="160" t="s">
        <v>163</v>
      </c>
      <c r="D20" s="157">
        <v>-19349</v>
      </c>
      <c r="E20" s="157">
        <v>-15811</v>
      </c>
      <c r="F20" s="72"/>
    </row>
    <row r="21" spans="1:6" ht="15" customHeight="1">
      <c r="A21" s="168" t="s">
        <v>53</v>
      </c>
      <c r="B21" s="169" t="s">
        <v>262</v>
      </c>
      <c r="C21" s="156" t="s">
        <v>164</v>
      </c>
      <c r="D21" s="157"/>
      <c r="E21" s="157"/>
      <c r="F21" s="72"/>
    </row>
    <row r="22" spans="1:6" ht="15" customHeight="1">
      <c r="A22" s="168" t="s">
        <v>263</v>
      </c>
      <c r="B22" s="169" t="s">
        <v>264</v>
      </c>
      <c r="C22" s="160" t="s">
        <v>165</v>
      </c>
      <c r="D22" s="157"/>
      <c r="E22" s="157"/>
      <c r="F22" s="72"/>
    </row>
    <row r="23" spans="1:6" ht="15" customHeight="1">
      <c r="A23" s="168" t="s">
        <v>265</v>
      </c>
      <c r="B23" s="169" t="s">
        <v>266</v>
      </c>
      <c r="C23" s="156" t="s">
        <v>167</v>
      </c>
      <c r="D23" s="157">
        <v>375</v>
      </c>
      <c r="E23" s="157">
        <v>-5243</v>
      </c>
      <c r="F23" s="72"/>
    </row>
    <row r="24" spans="1:6" ht="15" customHeight="1">
      <c r="A24" s="168" t="s">
        <v>267</v>
      </c>
      <c r="B24" s="169" t="s">
        <v>268</v>
      </c>
      <c r="C24" s="160" t="s">
        <v>168</v>
      </c>
      <c r="D24" s="157"/>
      <c r="E24" s="157"/>
      <c r="F24" s="72"/>
    </row>
    <row r="25" spans="1:6" ht="15" customHeight="1">
      <c r="A25" s="168" t="s">
        <v>269</v>
      </c>
      <c r="B25" s="169" t="s">
        <v>270</v>
      </c>
      <c r="C25" s="156" t="s">
        <v>169</v>
      </c>
      <c r="D25" s="157">
        <v>-2003</v>
      </c>
      <c r="E25" s="157">
        <v>-4921</v>
      </c>
      <c r="F25" s="72"/>
    </row>
    <row r="26" spans="1:6" ht="15" customHeight="1">
      <c r="A26" s="168" t="s">
        <v>271</v>
      </c>
      <c r="B26" s="169" t="s">
        <v>272</v>
      </c>
      <c r="C26" s="160" t="s">
        <v>171</v>
      </c>
      <c r="D26" s="157">
        <v>-6607</v>
      </c>
      <c r="E26" s="157">
        <v>12321</v>
      </c>
      <c r="F26" s="72"/>
    </row>
    <row r="27" spans="1:6" ht="15" customHeight="1">
      <c r="A27" s="168" t="s">
        <v>273</v>
      </c>
      <c r="B27" s="169" t="s">
        <v>274</v>
      </c>
      <c r="C27" s="156" t="s">
        <v>173</v>
      </c>
      <c r="D27" s="157">
        <v>132</v>
      </c>
      <c r="E27" s="157">
        <v>-170</v>
      </c>
      <c r="F27" s="72"/>
    </row>
    <row r="28" spans="1:6" ht="15" customHeight="1">
      <c r="A28" s="168" t="s">
        <v>275</v>
      </c>
      <c r="B28" s="170" t="s">
        <v>276</v>
      </c>
      <c r="C28" s="160" t="s">
        <v>174</v>
      </c>
      <c r="D28" s="157">
        <v>35526</v>
      </c>
      <c r="E28" s="157">
        <v>14908</v>
      </c>
      <c r="F28" s="72"/>
    </row>
    <row r="29" spans="1:6" ht="15" customHeight="1">
      <c r="A29" s="168" t="s">
        <v>277</v>
      </c>
      <c r="B29" s="170" t="s">
        <v>278</v>
      </c>
      <c r="C29" s="156" t="s">
        <v>175</v>
      </c>
      <c r="D29" s="171"/>
      <c r="E29" s="171"/>
      <c r="F29" s="72"/>
    </row>
    <row r="30" spans="1:6" ht="15" customHeight="1">
      <c r="A30" s="168" t="s">
        <v>279</v>
      </c>
      <c r="B30" s="172" t="s">
        <v>280</v>
      </c>
      <c r="C30" s="160" t="s">
        <v>176</v>
      </c>
      <c r="D30" s="171">
        <v>3272</v>
      </c>
      <c r="E30" s="171">
        <v>6959</v>
      </c>
      <c r="F30" s="72"/>
    </row>
    <row r="31" spans="1:6" ht="15" customHeight="1">
      <c r="A31" s="168" t="s">
        <v>281</v>
      </c>
      <c r="B31" s="170" t="s">
        <v>282</v>
      </c>
      <c r="C31" s="156" t="s">
        <v>178</v>
      </c>
      <c r="D31" s="171"/>
      <c r="E31" s="171"/>
      <c r="F31" s="72"/>
    </row>
    <row r="32" spans="1:6" ht="15" customHeight="1">
      <c r="A32" s="168" t="s">
        <v>283</v>
      </c>
      <c r="B32" s="170" t="s">
        <v>284</v>
      </c>
      <c r="C32" s="160" t="s">
        <v>179</v>
      </c>
      <c r="D32" s="171"/>
      <c r="E32" s="171"/>
      <c r="F32" s="72"/>
    </row>
    <row r="33" spans="1:6" s="99" customFormat="1" ht="15" customHeight="1">
      <c r="A33" s="168" t="s">
        <v>285</v>
      </c>
      <c r="B33" s="170" t="s">
        <v>286</v>
      </c>
      <c r="C33" s="156" t="s">
        <v>180</v>
      </c>
      <c r="D33" s="157">
        <v>23817</v>
      </c>
      <c r="E33" s="157">
        <v>7272</v>
      </c>
      <c r="F33" s="72"/>
    </row>
    <row r="34" spans="1:6" ht="15" customHeight="1">
      <c r="A34" s="168" t="s">
        <v>287</v>
      </c>
      <c r="B34" s="170" t="s">
        <v>288</v>
      </c>
      <c r="C34" s="160" t="s">
        <v>181</v>
      </c>
      <c r="D34" s="157">
        <v>-4172</v>
      </c>
      <c r="E34" s="157">
        <v>121</v>
      </c>
      <c r="F34" s="72"/>
    </row>
    <row r="35" spans="1:6" ht="15" customHeight="1">
      <c r="A35" s="173">
        <v>3</v>
      </c>
      <c r="B35" s="174" t="s">
        <v>289</v>
      </c>
      <c r="C35" s="175" t="s">
        <v>182</v>
      </c>
      <c r="D35" s="176">
        <v>-9109</v>
      </c>
      <c r="E35" s="176">
        <v>-16879</v>
      </c>
      <c r="F35" s="72"/>
    </row>
    <row r="36" spans="1:6" ht="15" customHeight="1">
      <c r="A36" s="230" t="s">
        <v>25</v>
      </c>
      <c r="B36" s="231" t="s">
        <v>401</v>
      </c>
      <c r="C36" s="232" t="s">
        <v>184</v>
      </c>
      <c r="D36" s="229">
        <f>SUM(D37:D52)</f>
        <v>-63376</v>
      </c>
      <c r="E36" s="229">
        <f>SUM(E37:E52)</f>
        <v>-55509</v>
      </c>
      <c r="F36" s="72"/>
    </row>
    <row r="37" spans="1:6" ht="15" customHeight="1">
      <c r="A37" s="178">
        <v>1</v>
      </c>
      <c r="B37" s="179" t="s">
        <v>290</v>
      </c>
      <c r="C37" s="180" t="s">
        <v>185</v>
      </c>
      <c r="D37" s="153">
        <v>2061</v>
      </c>
      <c r="E37" s="153">
        <v>289</v>
      </c>
      <c r="F37" s="145"/>
    </row>
    <row r="38" spans="1:6" ht="15" customHeight="1">
      <c r="A38" s="181">
        <v>2</v>
      </c>
      <c r="B38" s="172" t="s">
        <v>291</v>
      </c>
      <c r="C38" s="160" t="s">
        <v>186</v>
      </c>
      <c r="D38" s="167">
        <v>-2374</v>
      </c>
      <c r="E38" s="167">
        <v>-4072</v>
      </c>
      <c r="F38" s="72"/>
    </row>
    <row r="39" spans="1:6" ht="15" customHeight="1">
      <c r="A39" s="181">
        <v>3</v>
      </c>
      <c r="B39" s="172" t="s">
        <v>292</v>
      </c>
      <c r="C39" s="156" t="s">
        <v>187</v>
      </c>
      <c r="D39" s="157"/>
      <c r="E39" s="157"/>
      <c r="F39" s="72"/>
    </row>
    <row r="40" spans="1:6" ht="15" customHeight="1">
      <c r="A40" s="181">
        <v>4</v>
      </c>
      <c r="B40" s="172" t="s">
        <v>293</v>
      </c>
      <c r="C40" s="160" t="s">
        <v>191</v>
      </c>
      <c r="D40" s="157">
        <v>-137</v>
      </c>
      <c r="E40" s="157">
        <v>-297</v>
      </c>
      <c r="F40" s="72"/>
    </row>
    <row r="41" spans="1:6" ht="15" customHeight="1">
      <c r="A41" s="181">
        <v>5</v>
      </c>
      <c r="B41" s="159" t="s">
        <v>294</v>
      </c>
      <c r="C41" s="156" t="s">
        <v>192</v>
      </c>
      <c r="D41" s="157"/>
      <c r="E41" s="157"/>
      <c r="F41" s="72"/>
    </row>
    <row r="42" spans="1:6" ht="15" customHeight="1">
      <c r="A42" s="181">
        <v>6</v>
      </c>
      <c r="B42" s="159" t="s">
        <v>295</v>
      </c>
      <c r="C42" s="160" t="s">
        <v>193</v>
      </c>
      <c r="D42" s="157"/>
      <c r="E42" s="157">
        <v>-29916</v>
      </c>
      <c r="F42" s="72"/>
    </row>
    <row r="43" spans="1:6" ht="15" customHeight="1">
      <c r="A43" s="181">
        <v>7</v>
      </c>
      <c r="B43" s="159" t="s">
        <v>296</v>
      </c>
      <c r="C43" s="156" t="s">
        <v>315</v>
      </c>
      <c r="D43" s="157"/>
      <c r="E43" s="157"/>
      <c r="F43" s="72"/>
    </row>
    <row r="44" spans="1:6" ht="15" customHeight="1">
      <c r="A44" s="181">
        <v>8</v>
      </c>
      <c r="B44" s="159" t="s">
        <v>297</v>
      </c>
      <c r="C44" s="160" t="s">
        <v>316</v>
      </c>
      <c r="D44" s="157"/>
      <c r="E44" s="157"/>
      <c r="F44" s="72"/>
    </row>
    <row r="45" spans="1:6" ht="24">
      <c r="A45" s="181">
        <v>9</v>
      </c>
      <c r="B45" s="182" t="s">
        <v>298</v>
      </c>
      <c r="C45" s="156" t="s">
        <v>317</v>
      </c>
      <c r="D45" s="157"/>
      <c r="E45" s="157"/>
      <c r="F45" s="72"/>
    </row>
    <row r="46" spans="1:6" ht="15" customHeight="1">
      <c r="A46" s="181">
        <v>10</v>
      </c>
      <c r="B46" s="159" t="s">
        <v>299</v>
      </c>
      <c r="C46" s="160" t="s">
        <v>318</v>
      </c>
      <c r="D46" s="157"/>
      <c r="E46" s="157"/>
      <c r="F46" s="72"/>
    </row>
    <row r="47" spans="1:6" ht="15" customHeight="1">
      <c r="A47" s="181">
        <v>11</v>
      </c>
      <c r="B47" s="159" t="s">
        <v>300</v>
      </c>
      <c r="C47" s="156" t="s">
        <v>319</v>
      </c>
      <c r="D47" s="157">
        <v>-5285</v>
      </c>
      <c r="E47" s="157">
        <v>-8983</v>
      </c>
      <c r="F47" s="72"/>
    </row>
    <row r="48" spans="1:6" s="99" customFormat="1" ht="15" customHeight="1">
      <c r="A48" s="181">
        <v>12</v>
      </c>
      <c r="B48" s="183" t="s">
        <v>301</v>
      </c>
      <c r="C48" s="160" t="s">
        <v>320</v>
      </c>
      <c r="D48" s="157">
        <v>43</v>
      </c>
      <c r="E48" s="157">
        <v>14</v>
      </c>
      <c r="F48" s="72"/>
    </row>
    <row r="49" spans="1:6" ht="15" customHeight="1">
      <c r="A49" s="181">
        <v>13</v>
      </c>
      <c r="B49" s="184" t="s">
        <v>302</v>
      </c>
      <c r="C49" s="156" t="s">
        <v>321</v>
      </c>
      <c r="D49" s="157">
        <v>-31513</v>
      </c>
      <c r="E49" s="157">
        <v>-22000</v>
      </c>
      <c r="F49" s="72"/>
    </row>
    <row r="50" spans="1:6" ht="15" customHeight="1">
      <c r="A50" s="181">
        <v>14</v>
      </c>
      <c r="B50" s="183" t="s">
        <v>303</v>
      </c>
      <c r="C50" s="160" t="s">
        <v>322</v>
      </c>
      <c r="D50" s="157">
        <v>12326</v>
      </c>
      <c r="E50" s="157">
        <v>3250</v>
      </c>
      <c r="F50" s="72"/>
    </row>
    <row r="51" spans="1:6" ht="15" customHeight="1">
      <c r="A51" s="181">
        <v>15</v>
      </c>
      <c r="B51" s="185" t="s">
        <v>304</v>
      </c>
      <c r="C51" s="156" t="s">
        <v>323</v>
      </c>
      <c r="D51" s="157">
        <v>62473</v>
      </c>
      <c r="E51" s="157">
        <v>99324</v>
      </c>
      <c r="F51" s="72"/>
    </row>
    <row r="52" spans="1:6" ht="15" customHeight="1">
      <c r="A52" s="186">
        <v>16</v>
      </c>
      <c r="B52" s="184" t="s">
        <v>305</v>
      </c>
      <c r="C52" s="187" t="s">
        <v>324</v>
      </c>
      <c r="D52" s="188">
        <v>-100970</v>
      </c>
      <c r="E52" s="188">
        <v>-93118</v>
      </c>
      <c r="F52" s="145"/>
    </row>
    <row r="53" spans="1:6" ht="15" customHeight="1">
      <c r="A53" s="226" t="s">
        <v>34</v>
      </c>
      <c r="B53" s="231" t="s">
        <v>394</v>
      </c>
      <c r="C53" s="228" t="s">
        <v>325</v>
      </c>
      <c r="D53" s="229">
        <f>SUM(D54:D58)</f>
        <v>-12377</v>
      </c>
      <c r="E53" s="229">
        <f>SUM(E54:E58)</f>
        <v>-38070</v>
      </c>
      <c r="F53" s="72"/>
    </row>
    <row r="54" spans="1:6" ht="15" customHeight="1">
      <c r="A54" s="178">
        <v>1</v>
      </c>
      <c r="B54" s="189" t="s">
        <v>306</v>
      </c>
      <c r="C54" s="190" t="s">
        <v>326</v>
      </c>
      <c r="D54" s="191"/>
      <c r="E54" s="191"/>
      <c r="F54" s="72"/>
    </row>
    <row r="55" spans="1:6" s="99" customFormat="1" ht="15" customHeight="1">
      <c r="A55" s="181">
        <v>2</v>
      </c>
      <c r="B55" s="185" t="s">
        <v>307</v>
      </c>
      <c r="C55" s="156" t="s">
        <v>327</v>
      </c>
      <c r="D55" s="157">
        <v>68351</v>
      </c>
      <c r="E55" s="157">
        <v>34475</v>
      </c>
      <c r="F55" s="72"/>
    </row>
    <row r="56" spans="1:6" s="99" customFormat="1" ht="15" customHeight="1">
      <c r="A56" s="178">
        <v>3</v>
      </c>
      <c r="B56" s="192" t="s">
        <v>308</v>
      </c>
      <c r="C56" s="160" t="s">
        <v>328</v>
      </c>
      <c r="D56" s="157">
        <v>-56224</v>
      </c>
      <c r="E56" s="157">
        <v>-45783</v>
      </c>
      <c r="F56" s="72"/>
    </row>
    <row r="57" spans="1:6" ht="15" customHeight="1">
      <c r="A57" s="181">
        <v>4</v>
      </c>
      <c r="B57" s="193" t="s">
        <v>309</v>
      </c>
      <c r="C57" s="156" t="s">
        <v>329</v>
      </c>
      <c r="D57" s="157"/>
      <c r="E57" s="157"/>
      <c r="F57" s="72"/>
    </row>
    <row r="58" spans="1:6" ht="15" customHeight="1">
      <c r="A58" s="178">
        <v>5</v>
      </c>
      <c r="B58" s="185" t="s">
        <v>310</v>
      </c>
      <c r="C58" s="160" t="s">
        <v>431</v>
      </c>
      <c r="D58" s="176">
        <v>-24504</v>
      </c>
      <c r="E58" s="176">
        <v>-26762</v>
      </c>
      <c r="F58" s="72"/>
    </row>
    <row r="59" spans="1:6" ht="15" customHeight="1">
      <c r="A59" s="194"/>
      <c r="B59" s="222" t="s">
        <v>395</v>
      </c>
      <c r="C59" s="175" t="s">
        <v>432</v>
      </c>
      <c r="D59" s="195">
        <v>1767</v>
      </c>
      <c r="E59" s="196">
        <v>15844</v>
      </c>
      <c r="F59" s="72"/>
    </row>
    <row r="60" spans="1:6" ht="15" customHeight="1">
      <c r="A60" s="146" t="s">
        <v>70</v>
      </c>
      <c r="B60" s="147" t="s">
        <v>311</v>
      </c>
      <c r="C60" s="177" t="s">
        <v>433</v>
      </c>
      <c r="D60" s="149"/>
      <c r="E60" s="149">
        <v>0</v>
      </c>
      <c r="F60" s="145"/>
    </row>
    <row r="61" spans="1:6" ht="15" customHeight="1">
      <c r="A61" s="146" t="s">
        <v>212</v>
      </c>
      <c r="B61" s="221" t="s">
        <v>396</v>
      </c>
      <c r="C61" s="148" t="s">
        <v>434</v>
      </c>
      <c r="D61" s="149">
        <f>D5+D36+D53+D60</f>
        <v>1768</v>
      </c>
      <c r="E61" s="149">
        <f>E5+E36+E53+E60</f>
        <v>15843</v>
      </c>
      <c r="F61" s="145"/>
    </row>
    <row r="62" spans="1:6" ht="15" customHeight="1">
      <c r="A62" s="178">
        <v>1</v>
      </c>
      <c r="B62" s="189" t="s">
        <v>312</v>
      </c>
      <c r="C62" s="190" t="s">
        <v>435</v>
      </c>
      <c r="D62" s="191">
        <v>18981</v>
      </c>
      <c r="E62" s="191">
        <v>17805</v>
      </c>
      <c r="F62" s="72"/>
    </row>
    <row r="63" spans="1:6" ht="15" customHeight="1">
      <c r="A63" s="197">
        <v>2</v>
      </c>
      <c r="B63" s="198" t="s">
        <v>313</v>
      </c>
      <c r="C63" s="199" t="s">
        <v>436</v>
      </c>
      <c r="D63" s="200">
        <f>D61+D62</f>
        <v>20749</v>
      </c>
      <c r="E63" s="200">
        <f>E61+E62</f>
        <v>33648</v>
      </c>
      <c r="F63" s="72"/>
    </row>
    <row r="64" spans="1:6" ht="12">
      <c r="A64" s="448"/>
      <c r="B64" s="448"/>
      <c r="C64" s="448"/>
      <c r="D64" s="448"/>
      <c r="E64" s="448"/>
      <c r="F64" s="72"/>
    </row>
    <row r="65" spans="1:6" ht="12">
      <c r="A65" s="55"/>
      <c r="B65" s="55"/>
      <c r="C65" s="55"/>
      <c r="F65" s="72"/>
    </row>
    <row r="66" spans="1:3" ht="12">
      <c r="A66" s="108"/>
      <c r="B66" s="201"/>
      <c r="C66" s="201"/>
    </row>
    <row r="67" spans="1:3" ht="12">
      <c r="A67" s="108"/>
      <c r="B67" s="55"/>
      <c r="C67" s="55"/>
    </row>
    <row r="69" spans="1:6" ht="12">
      <c r="A69" s="108"/>
      <c r="B69" s="109"/>
      <c r="C69" s="109"/>
      <c r="D69" s="449"/>
      <c r="E69" s="449"/>
      <c r="F69" s="72"/>
    </row>
    <row r="71" spans="2:5" ht="12">
      <c r="B71" s="109"/>
      <c r="C71" s="109"/>
      <c r="D71" s="447"/>
      <c r="E71" s="447"/>
    </row>
  </sheetData>
  <sheetProtection/>
  <mergeCells count="5">
    <mergeCell ref="B1:D1"/>
    <mergeCell ref="D71:E71"/>
    <mergeCell ref="A64:E64"/>
    <mergeCell ref="D69:E69"/>
    <mergeCell ref="A3:E3"/>
  </mergeCells>
  <printOptions/>
  <pageMargins left="0.75" right="0.75" top="1" bottom="1" header="0.5" footer="0.5"/>
  <pageSetup horizontalDpi="600" verticalDpi="600" orientation="portrait" paperSize="9" scale="44" r:id="rId1"/>
  <ignoredErrors>
    <ignoredError sqref="D17:E17 D53:E53" formulaRange="1"/>
    <ignoredError sqref="C5:C63" numberStoredAsText="1"/>
    <ignoredError sqref="A9:A16 A30:A3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8" zoomScaleNormal="78" zoomScalePageLayoutView="0" workbookViewId="0" topLeftCell="C7">
      <selection activeCell="O18" sqref="O18"/>
    </sheetView>
  </sheetViews>
  <sheetFormatPr defaultColWidth="9.140625" defaultRowHeight="12.75"/>
  <cols>
    <col min="1" max="1" width="7.28125" style="247" hidden="1" customWidth="1"/>
    <col min="2" max="2" width="7.28125" style="273" hidden="1" customWidth="1"/>
    <col min="3" max="3" width="29.7109375" style="233" customWidth="1"/>
    <col min="4" max="4" width="10.140625" style="233" customWidth="1"/>
    <col min="5" max="5" width="9.57421875" style="233" customWidth="1"/>
    <col min="6" max="7" width="10.7109375" style="233" customWidth="1"/>
    <col min="8" max="8" width="14.00390625" style="233" customWidth="1"/>
    <col min="9" max="9" width="12.8515625" style="233" customWidth="1"/>
    <col min="10" max="10" width="13.140625" style="233" customWidth="1"/>
    <col min="11" max="12" width="10.7109375" style="233" customWidth="1"/>
    <col min="13" max="13" width="12.140625" style="233" customWidth="1"/>
    <col min="14" max="14" width="10.7109375" style="233" customWidth="1"/>
    <col min="15" max="15" width="10.7109375" style="274" customWidth="1"/>
    <col min="16" max="16384" width="9.140625" style="233" customWidth="1"/>
  </cols>
  <sheetData>
    <row r="1" spans="1:15" ht="17.25" customHeight="1">
      <c r="A1" s="204"/>
      <c r="B1" s="204"/>
      <c r="C1" s="204"/>
      <c r="D1" s="204"/>
      <c r="E1" s="204"/>
      <c r="F1" s="446" t="s">
        <v>430</v>
      </c>
      <c r="G1" s="446"/>
      <c r="H1" s="446"/>
      <c r="I1" s="446"/>
      <c r="J1" s="446"/>
      <c r="K1" s="204"/>
      <c r="L1" s="204"/>
      <c r="M1" s="204"/>
      <c r="N1" s="204"/>
      <c r="O1" s="204"/>
    </row>
    <row r="2" spans="1:15" ht="15" customHeight="1">
      <c r="A2" s="204"/>
      <c r="B2" s="204"/>
      <c r="C2" s="204"/>
      <c r="D2" s="204"/>
      <c r="E2" s="453" t="s">
        <v>426</v>
      </c>
      <c r="F2" s="453"/>
      <c r="G2" s="454"/>
      <c r="H2" s="323" t="s">
        <v>437</v>
      </c>
      <c r="I2" s="204" t="s">
        <v>358</v>
      </c>
      <c r="J2" s="323" t="s">
        <v>464</v>
      </c>
      <c r="K2" s="204"/>
      <c r="L2" s="204"/>
      <c r="M2" s="450" t="s">
        <v>451</v>
      </c>
      <c r="N2" s="450"/>
      <c r="O2" s="450"/>
    </row>
    <row r="3" spans="1:16" s="241" customFormat="1" ht="60">
      <c r="A3" s="234"/>
      <c r="B3" s="235"/>
      <c r="C3" s="236"/>
      <c r="D3" s="237" t="s">
        <v>194</v>
      </c>
      <c r="E3" s="238" t="s">
        <v>121</v>
      </c>
      <c r="F3" s="238" t="s">
        <v>123</v>
      </c>
      <c r="G3" s="238" t="s">
        <v>330</v>
      </c>
      <c r="H3" s="238" t="s">
        <v>331</v>
      </c>
      <c r="I3" s="238" t="s">
        <v>332</v>
      </c>
      <c r="J3" s="238" t="s">
        <v>131</v>
      </c>
      <c r="K3" s="238" t="s">
        <v>240</v>
      </c>
      <c r="L3" s="238" t="s">
        <v>333</v>
      </c>
      <c r="M3" s="238" t="s">
        <v>334</v>
      </c>
      <c r="N3" s="238" t="s">
        <v>335</v>
      </c>
      <c r="O3" s="239" t="s">
        <v>336</v>
      </c>
      <c r="P3" s="240"/>
    </row>
    <row r="4" spans="1:16" ht="19.5" customHeight="1">
      <c r="A4" s="242"/>
      <c r="B4" s="243"/>
      <c r="C4" s="244" t="s">
        <v>337</v>
      </c>
      <c r="D4" s="245">
        <v>142</v>
      </c>
      <c r="E4" s="354">
        <v>50000</v>
      </c>
      <c r="F4" s="354"/>
      <c r="G4" s="354"/>
      <c r="H4" s="354">
        <v>382546</v>
      </c>
      <c r="I4" s="354">
        <v>37497</v>
      </c>
      <c r="J4" s="354"/>
      <c r="K4" s="354">
        <v>91155</v>
      </c>
      <c r="L4" s="354"/>
      <c r="M4" s="354">
        <v>47607</v>
      </c>
      <c r="N4" s="354">
        <v>66452</v>
      </c>
      <c r="O4" s="246">
        <f>SUM(E4:N4)</f>
        <v>675257</v>
      </c>
      <c r="P4" s="247"/>
    </row>
    <row r="5" spans="1:16" ht="24">
      <c r="A5" s="248"/>
      <c r="B5" s="249"/>
      <c r="C5" s="250" t="s">
        <v>338</v>
      </c>
      <c r="D5" s="251">
        <v>143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>
        <f aca="true" t="shared" si="0" ref="O5:O32">SUM(E5:N5)</f>
        <v>0</v>
      </c>
      <c r="P5" s="247"/>
    </row>
    <row r="6" spans="1:16" ht="19.5" customHeight="1">
      <c r="A6" s="248"/>
      <c r="B6" s="249"/>
      <c r="C6" s="250" t="s">
        <v>339</v>
      </c>
      <c r="D6" s="245">
        <v>144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>
        <f t="shared" si="0"/>
        <v>0</v>
      </c>
      <c r="P6" s="247"/>
    </row>
    <row r="7" spans="1:16" ht="24">
      <c r="A7" s="248"/>
      <c r="B7" s="249"/>
      <c r="C7" s="254" t="s">
        <v>340</v>
      </c>
      <c r="D7" s="251">
        <v>145</v>
      </c>
      <c r="E7" s="349">
        <f>E4+E5+E6</f>
        <v>50000</v>
      </c>
      <c r="F7" s="349">
        <f aca="true" t="shared" si="1" ref="F7:N7">F4+F5+F6</f>
        <v>0</v>
      </c>
      <c r="G7" s="349">
        <f t="shared" si="1"/>
        <v>0</v>
      </c>
      <c r="H7" s="349">
        <f>H4+H5+H6</f>
        <v>382546</v>
      </c>
      <c r="I7" s="349">
        <f t="shared" si="1"/>
        <v>37497</v>
      </c>
      <c r="J7" s="349">
        <f t="shared" si="1"/>
        <v>0</v>
      </c>
      <c r="K7" s="349">
        <f t="shared" si="1"/>
        <v>91155</v>
      </c>
      <c r="L7" s="349">
        <f t="shared" si="1"/>
        <v>0</v>
      </c>
      <c r="M7" s="349">
        <f t="shared" si="1"/>
        <v>47607</v>
      </c>
      <c r="N7" s="349">
        <f t="shared" si="1"/>
        <v>66452</v>
      </c>
      <c r="O7" s="253">
        <f t="shared" si="0"/>
        <v>675257</v>
      </c>
      <c r="P7" s="247"/>
    </row>
    <row r="8" spans="1:16" ht="24">
      <c r="A8" s="248"/>
      <c r="B8" s="249"/>
      <c r="C8" s="255" t="s">
        <v>341</v>
      </c>
      <c r="D8" s="245">
        <v>146</v>
      </c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>
        <f t="shared" si="0"/>
        <v>0</v>
      </c>
      <c r="P8" s="247"/>
    </row>
    <row r="9" spans="1:16" ht="36">
      <c r="A9" s="248"/>
      <c r="B9" s="249"/>
      <c r="C9" s="255" t="s">
        <v>342</v>
      </c>
      <c r="D9" s="251">
        <v>147</v>
      </c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3">
        <f t="shared" si="0"/>
        <v>0</v>
      </c>
      <c r="P9" s="247"/>
    </row>
    <row r="10" spans="1:16" ht="36">
      <c r="A10" s="248"/>
      <c r="B10" s="249"/>
      <c r="C10" s="255" t="s">
        <v>343</v>
      </c>
      <c r="D10" s="245">
        <v>148</v>
      </c>
      <c r="E10" s="252"/>
      <c r="F10" s="252"/>
      <c r="G10" s="252"/>
      <c r="H10" s="252">
        <v>-91442</v>
      </c>
      <c r="I10" s="252"/>
      <c r="J10" s="252"/>
      <c r="K10" s="252"/>
      <c r="L10" s="252"/>
      <c r="M10" s="252"/>
      <c r="N10" s="252"/>
      <c r="O10" s="253">
        <f>SUM(E10:N10)</f>
        <v>-91442</v>
      </c>
      <c r="P10" s="247"/>
    </row>
    <row r="11" spans="1:16" ht="24">
      <c r="A11" s="248"/>
      <c r="B11" s="249"/>
      <c r="C11" s="255" t="s">
        <v>344</v>
      </c>
      <c r="D11" s="251">
        <v>149</v>
      </c>
      <c r="E11" s="252"/>
      <c r="F11" s="252"/>
      <c r="G11" s="252"/>
      <c r="H11" s="252">
        <v>3747</v>
      </c>
      <c r="I11" s="252">
        <v>191</v>
      </c>
      <c r="J11" s="252"/>
      <c r="K11" s="252"/>
      <c r="L11" s="252"/>
      <c r="M11" s="252"/>
      <c r="N11" s="252">
        <v>-3747</v>
      </c>
      <c r="O11" s="350">
        <f>SUM(E11:N11)</f>
        <v>191</v>
      </c>
      <c r="P11" s="247"/>
    </row>
    <row r="12" spans="1:16" ht="24">
      <c r="A12" s="248"/>
      <c r="B12" s="249"/>
      <c r="C12" s="254" t="s">
        <v>345</v>
      </c>
      <c r="D12" s="245">
        <v>150</v>
      </c>
      <c r="E12" s="252">
        <f>SUM(E8:E11)</f>
        <v>0</v>
      </c>
      <c r="F12" s="252">
        <f aca="true" t="shared" si="2" ref="F12:M12">SUM(F8:F11)</f>
        <v>0</v>
      </c>
      <c r="G12" s="252">
        <f t="shared" si="2"/>
        <v>0</v>
      </c>
      <c r="H12" s="252">
        <f t="shared" si="2"/>
        <v>-87695</v>
      </c>
      <c r="I12" s="252">
        <f>SUM(I8:I11)</f>
        <v>191</v>
      </c>
      <c r="J12" s="252">
        <f t="shared" si="2"/>
        <v>0</v>
      </c>
      <c r="K12" s="252">
        <f t="shared" si="2"/>
        <v>0</v>
      </c>
      <c r="L12" s="252">
        <f t="shared" si="2"/>
        <v>0</v>
      </c>
      <c r="M12" s="252">
        <f t="shared" si="2"/>
        <v>0</v>
      </c>
      <c r="N12" s="252">
        <v>15982</v>
      </c>
      <c r="O12" s="350">
        <f t="shared" si="0"/>
        <v>-71522</v>
      </c>
      <c r="P12" s="247"/>
    </row>
    <row r="13" spans="1:16" ht="19.5" customHeight="1">
      <c r="A13" s="248"/>
      <c r="B13" s="249"/>
      <c r="C13" s="255" t="s">
        <v>346</v>
      </c>
      <c r="D13" s="251">
        <v>151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>
        <v>53449</v>
      </c>
      <c r="O13" s="350">
        <f t="shared" si="0"/>
        <v>53449</v>
      </c>
      <c r="P13" s="247"/>
    </row>
    <row r="14" spans="1:16" ht="24">
      <c r="A14" s="248"/>
      <c r="B14" s="249"/>
      <c r="C14" s="254" t="s">
        <v>347</v>
      </c>
      <c r="D14" s="245">
        <v>152</v>
      </c>
      <c r="E14" s="252">
        <f>SUM(E12:E13)</f>
        <v>0</v>
      </c>
      <c r="F14" s="252">
        <f aca="true" t="shared" si="3" ref="F14:M14">SUM(F12:F13)</f>
        <v>0</v>
      </c>
      <c r="G14" s="252">
        <f t="shared" si="3"/>
        <v>0</v>
      </c>
      <c r="H14" s="252">
        <f t="shared" si="3"/>
        <v>-87695</v>
      </c>
      <c r="I14" s="252">
        <f t="shared" si="3"/>
        <v>191</v>
      </c>
      <c r="J14" s="252">
        <f t="shared" si="3"/>
        <v>0</v>
      </c>
      <c r="K14" s="252">
        <f t="shared" si="3"/>
        <v>0</v>
      </c>
      <c r="L14" s="252">
        <f t="shared" si="3"/>
        <v>0</v>
      </c>
      <c r="M14" s="252">
        <f t="shared" si="3"/>
        <v>0</v>
      </c>
      <c r="N14" s="252">
        <f>SUM(N12:N13)</f>
        <v>69431</v>
      </c>
      <c r="O14" s="350">
        <f t="shared" si="0"/>
        <v>-18073</v>
      </c>
      <c r="P14" s="247"/>
    </row>
    <row r="15" spans="1:16" ht="24">
      <c r="A15" s="248"/>
      <c r="B15" s="249"/>
      <c r="C15" s="255" t="s">
        <v>348</v>
      </c>
      <c r="D15" s="251">
        <v>153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3">
        <f t="shared" si="0"/>
        <v>0</v>
      </c>
      <c r="P15" s="247"/>
    </row>
    <row r="16" spans="1:16" ht="19.5" customHeight="1">
      <c r="A16" s="248"/>
      <c r="B16" s="249"/>
      <c r="C16" s="255" t="s">
        <v>349</v>
      </c>
      <c r="D16" s="245">
        <v>154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>
        <v>-26000</v>
      </c>
      <c r="O16" s="253">
        <f t="shared" si="0"/>
        <v>-26000</v>
      </c>
      <c r="P16" s="247"/>
    </row>
    <row r="17" spans="1:16" ht="19.5" customHeight="1">
      <c r="A17" s="248"/>
      <c r="B17" s="249"/>
      <c r="C17" s="255" t="s">
        <v>350</v>
      </c>
      <c r="D17" s="251">
        <v>155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>
        <v>-11802</v>
      </c>
      <c r="O17" s="253">
        <f t="shared" si="0"/>
        <v>-11802</v>
      </c>
      <c r="P17" s="247"/>
    </row>
    <row r="18" spans="1:16" s="99" customFormat="1" ht="19.5" customHeight="1">
      <c r="A18" s="256"/>
      <c r="B18" s="257"/>
      <c r="C18" s="258" t="s">
        <v>355</v>
      </c>
      <c r="D18" s="245">
        <v>156</v>
      </c>
      <c r="E18" s="259">
        <f>E7+E14+E15+E16+E17</f>
        <v>50000</v>
      </c>
      <c r="F18" s="259">
        <f aca="true" t="shared" si="4" ref="F18:N18">F7+F14+F15+F16+F17</f>
        <v>0</v>
      </c>
      <c r="G18" s="259">
        <f t="shared" si="4"/>
        <v>0</v>
      </c>
      <c r="H18" s="259">
        <f>H7+H14+H15+H16+H17</f>
        <v>294851</v>
      </c>
      <c r="I18" s="259">
        <f>I7+I14+I15+I16+I17</f>
        <v>37688</v>
      </c>
      <c r="J18" s="259">
        <f t="shared" si="4"/>
        <v>0</v>
      </c>
      <c r="K18" s="259">
        <f t="shared" si="4"/>
        <v>91155</v>
      </c>
      <c r="L18" s="259">
        <f t="shared" si="4"/>
        <v>0</v>
      </c>
      <c r="M18" s="259">
        <f t="shared" si="4"/>
        <v>47607</v>
      </c>
      <c r="N18" s="259">
        <f t="shared" si="4"/>
        <v>98081</v>
      </c>
      <c r="O18" s="253">
        <f t="shared" si="0"/>
        <v>619382</v>
      </c>
      <c r="P18" s="145"/>
    </row>
    <row r="19" spans="1:16" s="266" customFormat="1" ht="19.5" customHeight="1">
      <c r="A19" s="260"/>
      <c r="B19" s="261"/>
      <c r="C19" s="262"/>
      <c r="D19" s="263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264"/>
      <c r="P19" s="265"/>
    </row>
    <row r="20" spans="1:16" ht="26.25" customHeight="1">
      <c r="A20" s="248"/>
      <c r="B20" s="249"/>
      <c r="C20" s="254" t="s">
        <v>351</v>
      </c>
      <c r="D20" s="245">
        <v>157</v>
      </c>
      <c r="E20" s="349">
        <v>50000</v>
      </c>
      <c r="F20" s="349"/>
      <c r="G20" s="349"/>
      <c r="H20" s="349">
        <v>432957</v>
      </c>
      <c r="I20" s="349">
        <v>16601</v>
      </c>
      <c r="J20" s="349"/>
      <c r="K20" s="349">
        <v>91155</v>
      </c>
      <c r="L20" s="349"/>
      <c r="M20" s="349">
        <v>40107</v>
      </c>
      <c r="N20" s="349">
        <v>51845</v>
      </c>
      <c r="O20" s="253">
        <f t="shared" si="0"/>
        <v>682665</v>
      </c>
      <c r="P20" s="247"/>
    </row>
    <row r="21" spans="1:16" ht="24">
      <c r="A21" s="248"/>
      <c r="B21" s="249"/>
      <c r="C21" s="250" t="s">
        <v>338</v>
      </c>
      <c r="D21" s="251">
        <v>158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3">
        <f t="shared" si="0"/>
        <v>0</v>
      </c>
      <c r="P21" s="247"/>
    </row>
    <row r="22" spans="1:16" ht="19.5" customHeight="1">
      <c r="A22" s="248"/>
      <c r="B22" s="249"/>
      <c r="C22" s="250" t="s">
        <v>339</v>
      </c>
      <c r="D22" s="245">
        <v>159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3">
        <f t="shared" si="0"/>
        <v>0</v>
      </c>
      <c r="P22" s="247"/>
    </row>
    <row r="23" spans="1:16" ht="24">
      <c r="A23" s="248"/>
      <c r="B23" s="249"/>
      <c r="C23" s="254" t="s">
        <v>352</v>
      </c>
      <c r="D23" s="251">
        <v>160</v>
      </c>
      <c r="E23" s="349">
        <f>E20+E21+E22</f>
        <v>50000</v>
      </c>
      <c r="F23" s="349">
        <f aca="true" t="shared" si="5" ref="F23:N23">F20+F21+F22</f>
        <v>0</v>
      </c>
      <c r="G23" s="349">
        <f t="shared" si="5"/>
        <v>0</v>
      </c>
      <c r="H23" s="349">
        <f t="shared" si="5"/>
        <v>432957</v>
      </c>
      <c r="I23" s="349">
        <f t="shared" si="5"/>
        <v>16601</v>
      </c>
      <c r="J23" s="349">
        <f t="shared" si="5"/>
        <v>0</v>
      </c>
      <c r="K23" s="349">
        <f t="shared" si="5"/>
        <v>91155</v>
      </c>
      <c r="L23" s="349">
        <f t="shared" si="5"/>
        <v>0</v>
      </c>
      <c r="M23" s="349">
        <f t="shared" si="5"/>
        <v>40107</v>
      </c>
      <c r="N23" s="349">
        <f t="shared" si="5"/>
        <v>51845</v>
      </c>
      <c r="O23" s="253">
        <f t="shared" si="0"/>
        <v>682665</v>
      </c>
      <c r="P23" s="247"/>
    </row>
    <row r="24" spans="1:16" ht="24">
      <c r="A24" s="248"/>
      <c r="B24" s="249"/>
      <c r="C24" s="255" t="s">
        <v>341</v>
      </c>
      <c r="D24" s="245">
        <v>161</v>
      </c>
      <c r="E24" s="252"/>
      <c r="F24" s="252"/>
      <c r="G24" s="252"/>
      <c r="H24" s="252"/>
      <c r="I24" s="252">
        <v>-395</v>
      </c>
      <c r="J24" s="252"/>
      <c r="K24" s="252"/>
      <c r="L24" s="252"/>
      <c r="M24" s="252"/>
      <c r="N24" s="252"/>
      <c r="O24" s="253">
        <f t="shared" si="0"/>
        <v>-395</v>
      </c>
      <c r="P24" s="247"/>
    </row>
    <row r="25" spans="1:16" ht="36">
      <c r="A25" s="248"/>
      <c r="B25" s="249"/>
      <c r="C25" s="255" t="s">
        <v>342</v>
      </c>
      <c r="D25" s="251">
        <v>162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3">
        <f t="shared" si="0"/>
        <v>0</v>
      </c>
      <c r="P25" s="247"/>
    </row>
    <row r="26" spans="1:16" ht="36">
      <c r="A26" s="248"/>
      <c r="B26" s="249"/>
      <c r="C26" s="255" t="s">
        <v>343</v>
      </c>
      <c r="D26" s="245">
        <v>163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3">
        <f t="shared" si="0"/>
        <v>0</v>
      </c>
      <c r="P26" s="247"/>
    </row>
    <row r="27" spans="1:16" ht="24">
      <c r="A27" s="248"/>
      <c r="B27" s="249"/>
      <c r="C27" s="255" t="s">
        <v>344</v>
      </c>
      <c r="D27" s="251">
        <v>164</v>
      </c>
      <c r="E27" s="252"/>
      <c r="F27" s="252"/>
      <c r="G27" s="252"/>
      <c r="H27" s="252">
        <v>211</v>
      </c>
      <c r="I27" s="252"/>
      <c r="J27" s="252"/>
      <c r="K27" s="252"/>
      <c r="L27" s="252"/>
      <c r="M27" s="252"/>
      <c r="N27" s="252">
        <v>5505</v>
      </c>
      <c r="O27" s="350">
        <f>SUM(E27:N27)</f>
        <v>5716</v>
      </c>
      <c r="P27" s="247"/>
    </row>
    <row r="28" spans="1:16" ht="24">
      <c r="A28" s="248"/>
      <c r="B28" s="249"/>
      <c r="C28" s="254" t="s">
        <v>345</v>
      </c>
      <c r="D28" s="245">
        <v>165</v>
      </c>
      <c r="E28" s="252">
        <f>SUM(E24:E27)</f>
        <v>0</v>
      </c>
      <c r="F28" s="252">
        <f>SUM(F24:F27)</f>
        <v>0</v>
      </c>
      <c r="G28" s="252">
        <f aca="true" t="shared" si="6" ref="G28:M28">SUM(G24:G27)</f>
        <v>0</v>
      </c>
      <c r="H28" s="252">
        <f>SUM(H24:H27)</f>
        <v>211</v>
      </c>
      <c r="I28" s="252">
        <f>SUM(I24:I27)</f>
        <v>-395</v>
      </c>
      <c r="J28" s="252">
        <f t="shared" si="6"/>
        <v>0</v>
      </c>
      <c r="K28" s="252">
        <f t="shared" si="6"/>
        <v>0</v>
      </c>
      <c r="L28" s="252">
        <f t="shared" si="6"/>
        <v>0</v>
      </c>
      <c r="M28" s="252">
        <f t="shared" si="6"/>
        <v>0</v>
      </c>
      <c r="N28" s="252">
        <v>5505</v>
      </c>
      <c r="O28" s="350">
        <f>SUM(E28:N28)</f>
        <v>5321</v>
      </c>
      <c r="P28" s="247"/>
    </row>
    <row r="29" spans="1:16" ht="24">
      <c r="A29" s="248"/>
      <c r="B29" s="249"/>
      <c r="C29" s="255" t="s">
        <v>353</v>
      </c>
      <c r="D29" s="251">
        <v>166</v>
      </c>
      <c r="E29" s="252"/>
      <c r="F29" s="252"/>
      <c r="G29" s="252"/>
      <c r="H29" s="252"/>
      <c r="I29" s="252"/>
      <c r="J29" s="252"/>
      <c r="K29" s="252"/>
      <c r="L29" s="252"/>
      <c r="M29" s="252"/>
      <c r="N29" s="252">
        <v>30174</v>
      </c>
      <c r="O29" s="350">
        <f>SUM(E29:N29)</f>
        <v>30174</v>
      </c>
      <c r="P29" s="247"/>
    </row>
    <row r="30" spans="1:16" ht="24">
      <c r="A30" s="248"/>
      <c r="B30" s="249"/>
      <c r="C30" s="254" t="s">
        <v>354</v>
      </c>
      <c r="D30" s="245">
        <v>167</v>
      </c>
      <c r="E30" s="252">
        <f>SUM(E28:E29)</f>
        <v>0</v>
      </c>
      <c r="F30" s="252">
        <f aca="true" t="shared" si="7" ref="F30:M30">SUM(F28:F29)</f>
        <v>0</v>
      </c>
      <c r="G30" s="252">
        <f t="shared" si="7"/>
        <v>0</v>
      </c>
      <c r="H30" s="252">
        <f t="shared" si="7"/>
        <v>211</v>
      </c>
      <c r="I30" s="252">
        <f t="shared" si="7"/>
        <v>-395</v>
      </c>
      <c r="J30" s="252">
        <f t="shared" si="7"/>
        <v>0</v>
      </c>
      <c r="K30" s="252">
        <f t="shared" si="7"/>
        <v>0</v>
      </c>
      <c r="L30" s="252">
        <f t="shared" si="7"/>
        <v>0</v>
      </c>
      <c r="M30" s="252">
        <f t="shared" si="7"/>
        <v>0</v>
      </c>
      <c r="N30" s="252">
        <f>SUM(N28:N29)</f>
        <v>35679</v>
      </c>
      <c r="O30" s="350">
        <f t="shared" si="0"/>
        <v>35495</v>
      </c>
      <c r="P30" s="247"/>
    </row>
    <row r="31" spans="1:16" ht="31.5" customHeight="1">
      <c r="A31" s="248"/>
      <c r="B31" s="249"/>
      <c r="C31" s="255" t="s">
        <v>348</v>
      </c>
      <c r="D31" s="251">
        <v>168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3">
        <f t="shared" si="0"/>
        <v>0</v>
      </c>
      <c r="P31" s="247"/>
    </row>
    <row r="32" spans="1:16" ht="19.5" customHeight="1">
      <c r="A32" s="248"/>
      <c r="B32" s="249"/>
      <c r="C32" s="255" t="s">
        <v>349</v>
      </c>
      <c r="D32" s="245">
        <v>169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2">
        <v>-23750</v>
      </c>
      <c r="O32" s="253">
        <f t="shared" si="0"/>
        <v>-23750</v>
      </c>
      <c r="P32" s="247"/>
    </row>
    <row r="33" spans="1:16" ht="19.5" customHeight="1">
      <c r="A33" s="248"/>
      <c r="B33" s="249"/>
      <c r="C33" s="255" t="s">
        <v>350</v>
      </c>
      <c r="D33" s="251">
        <v>170</v>
      </c>
      <c r="E33" s="252"/>
      <c r="F33" s="252"/>
      <c r="G33" s="252"/>
      <c r="H33" s="252"/>
      <c r="I33" s="252"/>
      <c r="J33" s="252"/>
      <c r="K33" s="252"/>
      <c r="L33" s="252"/>
      <c r="M33" s="252">
        <v>7500</v>
      </c>
      <c r="N33" s="252">
        <v>-13005</v>
      </c>
      <c r="O33" s="253">
        <f>SUM(E33:N33)</f>
        <v>-5505</v>
      </c>
      <c r="P33" s="247"/>
    </row>
    <row r="34" spans="1:16" s="99" customFormat="1" ht="19.5" customHeight="1">
      <c r="A34" s="267"/>
      <c r="B34" s="268"/>
      <c r="C34" s="269" t="s">
        <v>356</v>
      </c>
      <c r="D34" s="270">
        <v>171</v>
      </c>
      <c r="E34" s="271">
        <f>E23+E30+E31+E32+E33</f>
        <v>50000</v>
      </c>
      <c r="F34" s="271">
        <f aca="true" t="shared" si="8" ref="F34:N34">F23+F30+F31+F32+F33</f>
        <v>0</v>
      </c>
      <c r="G34" s="271">
        <f t="shared" si="8"/>
        <v>0</v>
      </c>
      <c r="H34" s="271">
        <f>H23+H30+H31+H32+H33</f>
        <v>433168</v>
      </c>
      <c r="I34" s="271">
        <f t="shared" si="8"/>
        <v>16206</v>
      </c>
      <c r="J34" s="271">
        <f t="shared" si="8"/>
        <v>0</v>
      </c>
      <c r="K34" s="271">
        <f t="shared" si="8"/>
        <v>91155</v>
      </c>
      <c r="L34" s="271">
        <f t="shared" si="8"/>
        <v>0</v>
      </c>
      <c r="M34" s="271">
        <f t="shared" si="8"/>
        <v>47607</v>
      </c>
      <c r="N34" s="271">
        <f t="shared" si="8"/>
        <v>50769</v>
      </c>
      <c r="O34" s="272">
        <f>SUM(E34:N34)</f>
        <v>688905</v>
      </c>
      <c r="P34" s="145"/>
    </row>
    <row r="35" spans="3:4" ht="12" customHeight="1">
      <c r="C35" s="247"/>
      <c r="D35" s="247"/>
    </row>
    <row r="36" ht="12" customHeight="1"/>
    <row r="37" spans="3:9" ht="12" customHeight="1">
      <c r="C37" s="109"/>
      <c r="D37" s="109"/>
      <c r="E37" s="452"/>
      <c r="F37" s="452"/>
      <c r="G37" s="55"/>
      <c r="H37" s="55"/>
      <c r="I37" s="55"/>
    </row>
    <row r="38" spans="3:12" ht="12" customHeight="1">
      <c r="C38" s="55"/>
      <c r="D38" s="55"/>
      <c r="E38" s="202"/>
      <c r="F38" s="203"/>
      <c r="J38" s="55"/>
      <c r="K38" s="55"/>
      <c r="L38" s="55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/>
  <mergeCells count="4">
    <mergeCell ref="E37:F37"/>
    <mergeCell ref="M2:O2"/>
    <mergeCell ref="F1:J1"/>
    <mergeCell ref="E2:G2"/>
  </mergeCells>
  <printOptions/>
  <pageMargins left="0.7480314960629921" right="0.7480314960629921" top="0.1968503937007874" bottom="0.1968503937007874" header="0.15748031496062992" footer="0.1968503937007874"/>
  <pageSetup horizontalDpi="600" verticalDpi="600" orientation="landscape" paperSize="9" scale="75" r:id="rId1"/>
  <rowBreaks count="1" manualBreakCount="1">
    <brk id="33" max="15" man="1"/>
  </rowBreaks>
  <ignoredErrors>
    <ignoredError sqref="O4:O9 O22:O27 N30 O12:O21 O29:O33 O10:O11 N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zoomScalePageLayoutView="0" workbookViewId="0" topLeftCell="A1">
      <selection activeCell="N28" sqref="N28:N33"/>
    </sheetView>
  </sheetViews>
  <sheetFormatPr defaultColWidth="9.140625" defaultRowHeight="12.75"/>
  <cols>
    <col min="1" max="13" width="9.140625" style="356" customWidth="1"/>
    <col min="14" max="14" width="13.57421875" style="356" customWidth="1"/>
    <col min="15" max="16384" width="9.140625" style="356" customWidth="1"/>
  </cols>
  <sheetData>
    <row r="1" spans="1:10" ht="12">
      <c r="A1" s="355"/>
      <c r="B1" s="355"/>
      <c r="C1" s="355"/>
      <c r="D1" s="355"/>
      <c r="E1" s="355"/>
      <c r="F1" s="355"/>
      <c r="G1" s="355"/>
      <c r="H1" s="355"/>
      <c r="I1" s="355"/>
      <c r="J1" s="355"/>
    </row>
    <row r="2" spans="1:10" ht="15.75">
      <c r="A2" s="455" t="s">
        <v>383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ht="12">
      <c r="A3" s="355"/>
      <c r="B3" s="355"/>
      <c r="C3" s="355"/>
      <c r="D3" s="355"/>
      <c r="E3" s="355"/>
      <c r="F3" s="355"/>
      <c r="G3" s="355"/>
      <c r="H3" s="355"/>
      <c r="I3" s="355"/>
      <c r="J3" s="355"/>
    </row>
    <row r="4" ht="12.75" customHeight="1">
      <c r="A4" s="356" t="s">
        <v>465</v>
      </c>
    </row>
    <row r="5" ht="12.75" customHeight="1">
      <c r="A5" s="356" t="s">
        <v>452</v>
      </c>
    </row>
    <row r="6" spans="1:10" ht="12.75" customHeight="1">
      <c r="A6" s="356" t="s">
        <v>466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2.75" customHeight="1">
      <c r="A7" s="356" t="s">
        <v>467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2.7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ht="12.75" customHeight="1">
      <c r="A9" s="356" t="s">
        <v>468</v>
      </c>
    </row>
    <row r="10" spans="1:10" ht="12.75" customHeight="1">
      <c r="A10" s="356" t="s">
        <v>475</v>
      </c>
      <c r="G10" s="357"/>
      <c r="H10" s="357"/>
      <c r="I10" s="357"/>
      <c r="J10" s="357"/>
    </row>
    <row r="11" spans="1:10" ht="12.7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12.75" customHeight="1">
      <c r="A12" s="356" t="s">
        <v>453</v>
      </c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2.7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2.75" customHeight="1">
      <c r="A14" s="356" t="s">
        <v>476</v>
      </c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2.75" customHeight="1">
      <c r="A15" s="356" t="s">
        <v>469</v>
      </c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2.75" customHeight="1">
      <c r="A16" s="356" t="s">
        <v>470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2.75" customHeight="1">
      <c r="A17" s="356" t="s">
        <v>477</v>
      </c>
      <c r="B17" s="114"/>
      <c r="C17" s="114"/>
      <c r="D17" s="114"/>
      <c r="E17" s="114"/>
      <c r="F17" s="114"/>
      <c r="G17" s="114"/>
      <c r="H17" s="114"/>
      <c r="I17" s="114"/>
      <c r="J17" s="114"/>
    </row>
    <row r="18" spans="2:10" ht="12.75" customHeight="1">
      <c r="B18" s="114"/>
      <c r="C18" s="114"/>
      <c r="D18" s="114"/>
      <c r="E18" s="114"/>
      <c r="F18" s="114"/>
      <c r="G18" s="114"/>
      <c r="H18" s="114"/>
      <c r="I18" s="114"/>
      <c r="J18" s="114"/>
    </row>
    <row r="19" spans="2:10" ht="12.75" customHeight="1"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2.75" customHeight="1">
      <c r="A20" s="356" t="s">
        <v>471</v>
      </c>
      <c r="B20" s="114"/>
      <c r="C20" s="114"/>
      <c r="D20" s="114"/>
      <c r="E20" s="114"/>
      <c r="F20" s="114"/>
      <c r="G20" s="114"/>
      <c r="H20" s="114"/>
      <c r="J20" s="114"/>
    </row>
    <row r="21" spans="1:10" ht="12">
      <c r="A21" s="356" t="s">
        <v>454</v>
      </c>
      <c r="B21" s="114"/>
      <c r="C21" s="114"/>
      <c r="D21" s="114"/>
      <c r="E21" s="114"/>
      <c r="F21" s="114"/>
      <c r="G21" s="114"/>
      <c r="H21" s="114"/>
      <c r="I21" s="114"/>
      <c r="J21" s="114"/>
    </row>
    <row r="22" spans="2:10" ht="12">
      <c r="B22" s="114"/>
      <c r="C22" s="114"/>
      <c r="D22" s="114"/>
      <c r="E22" s="114"/>
      <c r="F22" s="114"/>
      <c r="G22" s="114"/>
      <c r="H22" s="114"/>
      <c r="I22" s="114"/>
      <c r="J22" s="114"/>
    </row>
    <row r="23" ht="12">
      <c r="A23" s="356" t="s">
        <v>455</v>
      </c>
    </row>
    <row r="24" ht="12">
      <c r="A24" s="356" t="s">
        <v>472</v>
      </c>
    </row>
    <row r="26" ht="12">
      <c r="A26" s="356" t="s">
        <v>473</v>
      </c>
    </row>
    <row r="27" ht="12">
      <c r="A27" s="356" t="s">
        <v>478</v>
      </c>
    </row>
    <row r="29" ht="12">
      <c r="A29" s="356" t="s">
        <v>456</v>
      </c>
    </row>
    <row r="30" ht="12">
      <c r="A30" s="356" t="s">
        <v>474</v>
      </c>
    </row>
    <row r="32" ht="12">
      <c r="A32" s="356" t="s">
        <v>457</v>
      </c>
    </row>
    <row r="33" spans="1:10" ht="12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">
      <c r="A36" s="114"/>
      <c r="B36" s="114"/>
      <c r="C36" s="114"/>
      <c r="D36" s="114"/>
      <c r="E36" s="114"/>
      <c r="F36" s="114"/>
      <c r="G36" s="114"/>
      <c r="H36" s="114"/>
      <c r="J36" s="114"/>
    </row>
    <row r="37" spans="1:10" ht="12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Bernarda Bešlić</dc:creator>
  <cp:keywords/>
  <dc:description/>
  <cp:lastModifiedBy>Goran Jurišić</cp:lastModifiedBy>
  <cp:lastPrinted>2010-10-26T13:12:05Z</cp:lastPrinted>
  <dcterms:created xsi:type="dcterms:W3CDTF">2008-02-13T08:43:34Z</dcterms:created>
  <dcterms:modified xsi:type="dcterms:W3CDTF">2010-10-29T07:34:50Z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