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20" yWindow="560" windowWidth="22240" windowHeight="1412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fullCalcOnLoad="1"/>
</workbook>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<sst xmlns="http://schemas.openxmlformats.org/spreadsheetml/2006/main" count="520" uniqueCount="456">
  <si>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</si>
  <si>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</si>
  <si>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</si>
  <si>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</si>
  <si>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</si>
  <si>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</si>
  <si>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</si>
  <si>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</si>
  <si>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</si>
  <si>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</si>
  <si>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</si>
  <si>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</si>
  <si>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</si>
  <si>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</si>
  <si>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</si>
  <si>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</si>
  <si>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</si>
  <si>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</si>
  <si>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</si>
  <si>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</si>
  <si>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</si>
  <si>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</si>
  <si>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</si>
  <si>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</si>
  <si>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</si>
  <si>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</si>
  <si>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</si>
  <si>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</si>
  <si>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</si>
  <si>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</si>
  <si>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</si>
  <si>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</si>
  <si>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</si>
  <si>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</si>
  <si>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</si>
  <si>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</si>
  <si>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</si>
  <si>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</si>
  <si>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</si>
  <si>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</si>
  <si>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</si>
  <si>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</si>
  <si>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</si>
  <si>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</si>
  <si>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</si>
  <si>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</si>
  <si>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</si>
  <si>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</si>
  <si>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</si>
  <si>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</si>
  <si>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</si>
  <si>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</si>
  <si>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</si>
  <si>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</si>
  <si>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</si>
  <si>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</si>
  <si>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</si>
  <si>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</si>
  <si>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</si>
  <si>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</si>
  <si>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</si>
  <si>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</si>
  <si>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</si>
  <si>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</si>
  <si>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</si>
  <si>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</si>
  <si>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</si>
  <si>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</si>
  <si>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</si>
  <si>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</si>
  <si>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</si>
  <si>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</si>
  <si>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</si>
  <si>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</si>
  <si>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</si>
  <si>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</si>
  <si>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</si>
  <si>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</si>
  <si>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</si>
  <si>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</si>
  <si>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</si>
  <si>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</si>
  <si>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</si>
  <si>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</si>
  <si>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</si>
  <si>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</si>
  <si>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</si>
  <si>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</si>
  <si>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</si>
  <si>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</si>
  <si>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</si>
  <si>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</si>
  <si>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</si>
  <si>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</si>
  <si>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</si>
  <si>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</si>
  <si>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</si>
  <si>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</si>
  <si>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</si>
  <si>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</si>
  <si>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</si>
  <si>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</si>
  <si>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</si>
  <si>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</si>
  <si>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</si>
  <si>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</si>
  <si>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</si>
  <si>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</si>
  <si>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</si>
  <si>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</si>
  <si>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</si>
  <si>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</si>
  <si>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</si>
  <si>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</si>
  <si>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</si>
  <si>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</si>
  <si>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</si>
  <si>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</si>
  <si>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</si>
  <si>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</si>
  <si>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</si>
  <si>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</si>
  <si>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</si>
  <si>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</si>
  <si>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</si>
  <si>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</si>
  <si>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</si>
  <si>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</si>
  <si>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</si>
  <si>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</si>
  <si>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</si>
  <si>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</si>
  <si>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</si>
  <si>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</si>
  <si>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</si>
  <si>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</si>
  <si>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</si>
  <si>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</si>
  <si>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</si>
  <si>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</si>
  <si>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</si>
  <si>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</si>
  <si>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</si>
  <si>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</si>
  <si>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</si>
  <si>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</si>
  <si>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</si>
  <si>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</si>
  <si>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</si>
  <si>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</si>
  <si>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</si>
  <si>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</si>
  <si>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</si>
  <si>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</si>
  <si>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</si>
  <si>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</si>
  <si>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</si>
  <si>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</si>
  <si>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</si>
  <si>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</si>
  <si>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</si>
  <si>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</si>
  <si>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</si>
  <si>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</si>
  <si>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</si>
  <si>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</si>
  <si>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</si>
  <si>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</si>
  <si>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</si>
  <si>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</si>
  <si>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</si>
  <si>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</si>
  <si>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</si>
  <si>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</si>
  <si>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</si>
  <si>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</si>
  <si>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</si>
  <si>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</si>
  <si>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</si>
  <si>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</si>
  <si>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</si>
  <si>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</si>
  <si>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</si>
  <si>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</si>
  <si>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</si>
  <si>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</si>
  <si>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</si>
  <si>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</si>
  <si>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</si>
  <si>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</si>
  <si>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</si>
  <si>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</si>
  <si>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</si>
  <si>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</si>
  <si>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</si>
  <si>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</si>
  <si>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</si>
  <si>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</si>
  <si>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</si>
  <si>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</si>
  <si>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</si>
  <si>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</si>
  <si>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</si>
  <si>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</si>
  <si>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</si>
  <si>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</si>
  <si>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</si>
  <si>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</si>
  <si>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</si>
  <si>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</si>
  <si>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</si>
  <si>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</si>
  <si>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</si>
  <si>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</si>
  <si>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</si>
  <si>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</si>
  <si>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</si>
  <si>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</si>
  <si>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</si>
  <si>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</si>
  <si>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</si>
  <si>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</si>
  <si>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</si>
  <si>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</si>
  <si>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</si>
  <si>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</si>
  <si>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</si>
  <si>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</si>
  <si>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</si>
  <si>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</si>
  <si>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</si>
  <si>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</si>
  <si>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</si>
  <si>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</si>
  <si>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</si>
  <si>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</si>
  <si>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</si>
  <si>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</si>
  <si>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</si>
  <si>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</si>
  <si>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</si>
  <si>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</si>
  <si>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</si>
  <si>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</si>
  <si>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</si>
  <si>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</si>
  <si>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</si>
  <si>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</si>
  <si>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</si>
  <si>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</si>
  <si>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</si>
  <si>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</si>
  <si>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</si>
  <si>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</si>
  <si>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</si>
  <si>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</si>
  <si>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</si>
  <si>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</si>
  <si>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</si>
  <si>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</si>
  <si>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</si>
  <si>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</si>
  <si>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</si>
  <si>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</si>
  <si>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</si>
  <si>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</si>
  <si>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</si>
  <si>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</si>
  <si>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</si>
  <si>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</si>
  <si>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</si>
  <si>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</si>
  <si>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</si>
  <si>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</si>
  <si>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</si>
  <si>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</si>
  <si>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</si>
  <si>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</si>
  <si>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</si>
  <si>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</si>
  <si>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</si>
  <si>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</si>
  <si>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</si>
  <si>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</si>
  <si>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</si>
  <si>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</si>
  <si>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</si>
  <si>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</si>
  <si>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</si>
  <si>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</si>
  <si>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</si>
  <si>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</si>
  <si>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</si>
  <si>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</si>
  <si>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</si>
  <si>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</si>
  <si>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</si>
  <si>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</si>
  <si>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</si>
  <si>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</si>
  <si>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</si>
  <si>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</si>
  <si>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</si>
  <si>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</si>
  <si>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</si>
  <si>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</si>
  <si>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</si>
  <si>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</si>
  <si>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</si>
  <si>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</si>
  <si>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</si>
  <si>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</si>
  <si>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</si>
  <si>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</si>
  <si>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</si>
  <si>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</si>
  <si>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</si>
  <si>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</si>
  <si>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</si>
  <si>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</si>
  <si>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</si>
  <si>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</si>
  <si>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</si>
  <si>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</si>
  <si>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</si>
  <si>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</si>
  <si>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</si>
  <si>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</si>
  <si>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</si>
  <si>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</si>
  <si>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</si>
  <si>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</si>
  <si>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</si>
  <si>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</si>
  <si>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</si>
  <si>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</si>
  <si>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</si>
  <si>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</si>
  <si>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</si>
  <si>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</si>
  <si>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</si>
  <si>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</si>
  <si>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</si>
  <si>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</si>
  <si>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</si>
  <si>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</si>
  <si>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</si>
  <si>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</si>
  <si>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</si>
  <si>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</si>
  <si>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</si>
  <si>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</si>
  <si>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</si>
  <si>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</si>
  <si>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</si>
  <si>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</si>
  <si>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</si>
  <si>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</si>
  <si>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</si>
  <si>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</si>
  <si>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</si>
  <si>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</si>
  <si>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</si>
  <si>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</si>
  <si>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</si>
  <si>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</si>
  <si>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</si>
  <si>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</si>
  <si>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</si>
  <si>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</si>
  <si>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</si>
  <si>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</si>
  <si>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</si>
  <si>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</si>
  <si>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</si>
  <si>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</si>
  <si>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r>
      <t xml:space="preserve">23. Stanje na zadnji dan izvještajnog razdoblja prethodne poslovne godine  </t>
    </r>
    <r>
      <rPr>
        <sz val="8"/>
        <rFont val="Arial"/>
        <family val="2"/>
      </rPr>
      <t>(04 do 22)</t>
    </r>
  </si>
  <si>
    <t>1. Stanje na dan početka tekuće poslovne godine</t>
  </si>
  <si>
    <r>
      <t xml:space="preserve">4. Stanje na dan početka  tekuće poslovne godine (prepravljeno) </t>
    </r>
    <r>
      <rPr>
        <sz val="8"/>
        <rFont val="Arial"/>
        <family val="2"/>
      </rPr>
      <t>(AOP 27 do 29)</t>
    </r>
  </si>
  <si>
    <r>
      <t xml:space="preserve">23. Stanje na zadnji dan izvještajnog razdoblja tekuće poslovne godine </t>
    </r>
    <r>
      <rPr>
        <sz val="8"/>
        <rFont val="Arial"/>
        <family val="2"/>
      </rPr>
      <t>(AOP 30 do 48)</t>
    </r>
  </si>
  <si>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</si>
  <si>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</si>
  <si>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</si>
  <si>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</si>
  <si>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r>
      <t xml:space="preserve">A)  KAPITAL I REZERVE </t>
    </r>
    <r>
      <rPr>
        <sz val="9"/>
        <rFont val="Arial"/>
        <family val="2"/>
      </rPr>
      <t>(AOP 068 do 070+076+077+081+084+087)</t>
    </r>
  </si>
  <si>
    <r>
      <t xml:space="preserve">B)  REZERVIRANJA </t>
    </r>
    <r>
      <rPr>
        <sz val="9"/>
        <rFont val="Arial"/>
        <family val="2"/>
      </rPr>
      <t>(AOP 089 do 094)</t>
    </r>
  </si>
  <si>
    <r>
      <t xml:space="preserve">C)  DUGOROČNE OBVEZE </t>
    </r>
    <r>
      <rPr>
        <sz val="9"/>
        <rFont val="Arial"/>
        <family val="2"/>
      </rPr>
      <t>(AOP 096 do 106)</t>
    </r>
  </si>
  <si>
    <r>
      <t xml:space="preserve">D)  KRATKOROČNE OBVEZE </t>
    </r>
    <r>
      <rPr>
        <sz val="9"/>
        <rFont val="Arial"/>
        <family val="2"/>
      </rPr>
      <t>(AOP 108 do 121)</t>
    </r>
  </si>
  <si>
    <r>
      <t xml:space="preserve">F) UKUPNO – PASIVA </t>
    </r>
    <r>
      <rPr>
        <sz val="9"/>
        <rFont val="Arial"/>
        <family val="2"/>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</si>
  <si>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</si>
  <si>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</si>
  <si>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</si>
  <si>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</si>
  <si>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</si>
  <si>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</si>
  <si>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</si>
  <si>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</si>
  <si>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</si>
  <si>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</si>
  <si>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</si>
  <si>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</si>
  <si>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</si>
  <si>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</si>
  <si>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</si>
  <si>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</si>
  <si>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</si>
  <si>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</si>
  <si>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</si>
  <si>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</si>
  <si>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</si>
  <si>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</si>
  <si>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</si>
  <si>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</si>
  <si>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</si>
  <si>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</si>
  <si>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</si>
  <si>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</si>
  <si>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</si>
  <si>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</si>
  <si>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</si>
  <si>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</si>
  <si>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</si>
  <si>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</si>
  <si>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</si>
  <si>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</si>
  <si>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</si>
  <si>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</si>
  <si>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</si>
  <si>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</si>
  <si>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</si>
  <si>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</si>
  <si>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</si>
  <si>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</si>
  <si>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03203077</t>
  </si>
  <si>
    <t>040016469</t>
  </si>
  <si>
    <t>07538718933</t>
  </si>
  <si>
    <t>ISTRA D.D.</t>
  </si>
  <si>
    <t>PULA</t>
  </si>
  <si>
    <t>NARODNI TRG 10</t>
  </si>
  <si>
    <t>www.istra-trgovina.hr</t>
  </si>
  <si>
    <t>747800A0VADI1KYMQV86</t>
  </si>
  <si>
    <t>1277</t>
  </si>
  <si>
    <t>HR</t>
  </si>
  <si>
    <t>CCS CONSULTING d.o.o.</t>
  </si>
  <si>
    <t>info@ccs.hr</t>
  </si>
  <si>
    <t>Obveznik:___ ISTRA D.D.__________________________________________________________</t>
  </si>
  <si>
    <t>Obveznik: __________ISTRA DD.______________________________________________________________</t>
  </si>
  <si>
    <t>Obveznik: ________________ISTRA D.D._____________________________________________</t>
  </si>
  <si>
    <t>Obveznik: ___________________ISTRA D.D._________________________________________________</t>
  </si>
  <si>
    <t>31.12.2019.</t>
  </si>
  <si>
    <t>IVANA LEGIN</t>
  </si>
  <si>
    <t>01 6666 306</t>
  </si>
  <si>
    <t>stanje na dan 31.12.2019.</t>
  </si>
  <si>
    <t>u razdoblju 01.01.2019. do 31.12.2019.</t>
  </si>
  <si>
    <t>u razdoblju 01.01.2019. Do 31.12.2019.</t>
  </si>
  <si>
    <r>
      <t xml:space="preserve">BILJEŠKE UZ FINANCIJSKE IZVJEŠTAJE - TFI
(sastavljaju se za tromjesečna izvještajna razdoblja)
Naziv izdavatelja:   ISTRA d.d.
OIB:   07538718933
Izvještajno razdoblje: 01.01.2019. - 31.12.2019.
Bilješke uz financijske izvještaje za tromjesečna izvještajna razdoblja uključuju:
</t>
    </r>
    <r>
      <rPr>
        <sz val="10"/>
        <color indexed="8"/>
        <rFont val="Arial"/>
        <family val="2"/>
      </rPr>
      <t xml:space="preserve">Društvo je u 2019. godini ostvarilo ukupne prihode uiznosu od 5.694.5938 kn. Odnosno, u četvrtom kvartalu ostvareni su prihodi u iznosu od 1.141.434 kn. U 2018. godini ukupni ostvarnei prihodi iznose 5.919.822 kn te je vidljivo smanjenje prihoda. Ukupni rashodi Društva smanjeni su sa 62.668.321 kn na 5.694.593 kn.                                                                                               
Imovina društva iznosi 172.316.603 kn. Društvo ima prenesenih poreznih gubitaka u iznosu od 122.421.014 kuna.  Društvo ima zalihe u ukupnoj vrijednosti od 512.180 kuna a odnose se na zalihe sirovine i materijala te zalihe gotovih proizvoda.
</t>
    </r>
    <r>
      <rPr>
        <sz val="10"/>
        <rFont val="Arial"/>
        <family val="2"/>
      </rPr>
      <t xml:space="preserve">
b) Godišnji financijski izvještaji za 2018. godinu, revidirani od strane revizora dostupni su na web stranica Zagrebačke burze: www.zse.hr. 
Računovodstvene politike se nisu mijenjale te se iste primjenjuju prilikom sastavljanja financijskih izvještaja za tromjesečno izvještajno razdoblje kao i u posljednjim godišnjim financijskim izvještajima.
</t>
    </r>
  </si>
</sst>
</file>

<file path=xl/styles.xml><?xml version="1.0" encoding="utf-8"?>
<styleSheet xmlns="http://schemas.openxmlformats.org/spreadsheetml/2006/main">
  <numFmts count="18">
    <numFmt numFmtId="5" formatCode="#,##0\ &quot;HRK&quot;;\-#,##0\ &quot;HRK&quot;"/>
    <numFmt numFmtId="6" formatCode="#,##0\ &quot;HRK&quot;;[Red]\-#,##0\ &quot;HRK&quot;"/>
    <numFmt numFmtId="7" formatCode="#,##0.00\ &quot;HRK&quot;;\-#,##0.00\ &quot;HRK&quot;"/>
    <numFmt numFmtId="8" formatCode="#,##0.00\ &quot;HRK&quot;;[Red]\-#,##0.00\ &quot;HRK&quot;"/>
    <numFmt numFmtId="42" formatCode="_-* #,##0\ &quot;HRK&quot;_-;\-* #,##0\ &quot;HRK&quot;_-;_-* &quot;-&quot;\ &quot;HRK&quot;_-;_-@_-"/>
    <numFmt numFmtId="41" formatCode="_-* #,##0\ _H_R_K_-;\-* #,##0\ _H_R_K_-;_-* &quot;-&quot;\ _H_R_K_-;_-@_-"/>
    <numFmt numFmtId="44" formatCode="_-* #,##0.00\ &quot;HRK&quot;_-;\-* #,##0.00\ &quot;HRK&quot;_-;_-* &quot;-&quot;??\ &quot;HRK&quot;_-;_-@_-"/>
    <numFmt numFmtId="43" formatCode="_-* #,##0.00\ _H_R_K_-;\-* #,##0.00\ _H_R_K_-;_-* &quot;-&quot;??\ _H_R_K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00"/>
    <numFmt numFmtId="173" formatCode="00"/>
  </numFmts>
  <fonts count="68">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11"/>
      <name val="Calibri"/>
      <family val="2"/>
    </font>
    <font>
      <sz val="11"/>
      <color indexed="9"/>
      <name val="Arial"/>
      <family val="2"/>
    </font>
    <font>
      <b/>
      <sz val="12"/>
      <color indexed="8"/>
      <name val="Arial Rounded MT Bold"/>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12"/>
      <color theme="1"/>
      <name val="Arial"/>
      <family val="2"/>
    </font>
    <font>
      <b/>
      <sz val="12"/>
      <color theme="1"/>
      <name val="Arial Rounded MT Bold"/>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 fillId="0" borderId="0">
      <alignment vertical="top"/>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16">
    <xf numFmtId="0" fontId="0" fillId="0" borderId="0" xfId="0" applyAlignment="1">
      <alignment/>
    </xf>
    <xf numFmtId="0" fontId="0" fillId="0" borderId="0" xfId="56" applyFont="1" applyProtection="1">
      <alignment/>
      <protection/>
    </xf>
    <xf numFmtId="0" fontId="7" fillId="0" borderId="0" xfId="61"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73" fontId="16" fillId="0" borderId="11" xfId="0" applyNumberFormat="1" applyFont="1" applyFill="1" applyBorder="1" applyAlignment="1" applyProtection="1">
      <alignment horizontal="center" vertical="center"/>
      <protection/>
    </xf>
    <xf numFmtId="173" fontId="16" fillId="2" borderId="11" xfId="0" applyNumberFormat="1" applyFont="1" applyFill="1" applyBorder="1" applyAlignment="1" applyProtection="1">
      <alignment horizontal="center" vertical="center"/>
      <protection/>
    </xf>
    <xf numFmtId="173" fontId="16" fillId="2" borderId="12" xfId="0" applyNumberFormat="1" applyFont="1" applyFill="1" applyBorder="1" applyAlignment="1" applyProtection="1">
      <alignment horizontal="center" vertical="center"/>
      <protection/>
    </xf>
    <xf numFmtId="173" fontId="16" fillId="0" borderId="12" xfId="0" applyNumberFormat="1" applyFont="1" applyFill="1" applyBorder="1" applyAlignment="1" applyProtection="1">
      <alignment horizontal="center" vertical="center"/>
      <protection/>
    </xf>
    <xf numFmtId="14" fontId="5" fillId="34" borderId="0" xfId="61"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72" fontId="3" fillId="0" borderId="13" xfId="0" applyNumberFormat="1" applyFont="1" applyFill="1" applyBorder="1" applyAlignment="1" applyProtection="1">
      <alignment horizontal="center" vertical="center"/>
      <protection/>
    </xf>
    <xf numFmtId="172"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16" fillId="33" borderId="13" xfId="56" applyFont="1" applyFill="1" applyBorder="1" applyAlignment="1" applyProtection="1">
      <alignment horizontal="center" vertical="center"/>
      <protection/>
    </xf>
    <xf numFmtId="3" fontId="16" fillId="33" borderId="13" xfId="56" applyNumberFormat="1" applyFont="1" applyFill="1" applyBorder="1" applyAlignment="1" applyProtection="1">
      <alignment horizontal="center" vertical="center" wrapText="1"/>
      <protection/>
    </xf>
    <xf numFmtId="172" fontId="3" fillId="35" borderId="13" xfId="0" applyNumberFormat="1" applyFont="1" applyFill="1" applyBorder="1" applyAlignment="1" applyProtection="1">
      <alignment horizontal="center" vertical="center"/>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wrapText="1"/>
      <protection/>
    </xf>
    <xf numFmtId="172" fontId="3" fillId="0" borderId="16" xfId="0" applyNumberFormat="1" applyFont="1" applyFill="1" applyBorder="1" applyAlignment="1" applyProtection="1">
      <alignment horizontal="center" vertical="center" wrapText="1"/>
      <protection/>
    </xf>
    <xf numFmtId="172" fontId="3" fillId="35" borderId="17" xfId="0" applyNumberFormat="1" applyFont="1" applyFill="1" applyBorder="1" applyAlignment="1" applyProtection="1">
      <alignment horizontal="center" vertical="center" wrapText="1"/>
      <protection/>
    </xf>
    <xf numFmtId="172" fontId="3" fillId="0" borderId="17" xfId="0" applyNumberFormat="1" applyFont="1" applyFill="1" applyBorder="1" applyAlignment="1" applyProtection="1">
      <alignment horizontal="center" vertical="center" wrapText="1"/>
      <protection/>
    </xf>
    <xf numFmtId="172" fontId="3" fillId="35" borderId="18" xfId="0" applyNumberFormat="1"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72" fontId="3" fillId="0" borderId="16" xfId="0" applyNumberFormat="1" applyFont="1" applyFill="1" applyBorder="1" applyAlignment="1" applyProtection="1">
      <alignment horizontal="center" vertical="center"/>
      <protection/>
    </xf>
    <xf numFmtId="172" fontId="3" fillId="0" borderId="17" xfId="0" applyNumberFormat="1" applyFont="1" applyFill="1" applyBorder="1" applyAlignment="1" applyProtection="1">
      <alignment horizontal="center" vertical="center"/>
      <protection/>
    </xf>
    <xf numFmtId="172" fontId="3" fillId="35" borderId="17" xfId="0" applyNumberFormat="1" applyFont="1" applyFill="1" applyBorder="1" applyAlignment="1" applyProtection="1">
      <alignment horizontal="center" vertical="center"/>
      <protection/>
    </xf>
    <xf numFmtId="172" fontId="3" fillId="35" borderId="18"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3"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5" fillId="35" borderId="13" xfId="0" applyNumberFormat="1" applyFont="1" applyFill="1" applyBorder="1" applyAlignment="1" applyProtection="1">
      <alignment horizontal="right" vertical="center" shrinkToFit="1"/>
      <protection/>
    </xf>
    <xf numFmtId="3" fontId="15" fillId="0" borderId="13" xfId="0" applyNumberFormat="1" applyFont="1" applyFill="1" applyBorder="1" applyAlignment="1" applyProtection="1">
      <alignment horizontal="right" vertical="center" shrinkToFit="1"/>
      <protection locked="0"/>
    </xf>
    <xf numFmtId="3" fontId="15" fillId="35" borderId="13" xfId="0" applyNumberFormat="1" applyFont="1" applyFill="1" applyBorder="1" applyAlignment="1" applyProtection="1">
      <alignment vertical="center"/>
      <protection/>
    </xf>
    <xf numFmtId="3" fontId="4" fillId="0" borderId="13" xfId="0" applyNumberFormat="1" applyFont="1" applyFill="1" applyBorder="1" applyAlignment="1" applyProtection="1">
      <alignment vertical="center"/>
      <protection locked="0"/>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15" fillId="35" borderId="17" xfId="0" applyNumberFormat="1" applyFont="1" applyFill="1" applyBorder="1" applyAlignment="1" applyProtection="1">
      <alignment horizontal="right" vertical="center" wrapText="1"/>
      <protection/>
    </xf>
    <xf numFmtId="3" fontId="4" fillId="0" borderId="17" xfId="0" applyNumberFormat="1" applyFont="1" applyFill="1" applyBorder="1" applyAlignment="1" applyProtection="1">
      <alignment horizontal="right" vertical="center" wrapText="1"/>
      <protection locked="0"/>
    </xf>
    <xf numFmtId="3" fontId="15" fillId="35" borderId="18" xfId="0"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vertical="center" wrapText="1"/>
      <protection locked="0"/>
    </xf>
    <xf numFmtId="3" fontId="4" fillId="0" borderId="17" xfId="0" applyNumberFormat="1" applyFont="1" applyFill="1" applyBorder="1" applyAlignment="1" applyProtection="1">
      <alignment vertical="center" wrapText="1"/>
      <protection locked="0"/>
    </xf>
    <xf numFmtId="3" fontId="15" fillId="35" borderId="17" xfId="0" applyNumberFormat="1" applyFont="1" applyFill="1" applyBorder="1" applyAlignment="1" applyProtection="1">
      <alignment vertical="center" wrapText="1"/>
      <protection/>
    </xf>
    <xf numFmtId="3" fontId="15" fillId="35" borderId="18" xfId="0" applyNumberFormat="1" applyFont="1" applyFill="1" applyBorder="1" applyAlignment="1" applyProtection="1">
      <alignment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7" xfId="0" applyNumberFormat="1" applyFont="1" applyFill="1" applyBorder="1" applyAlignment="1" applyProtection="1">
      <alignment vertical="center"/>
      <protection/>
    </xf>
    <xf numFmtId="3" fontId="15" fillId="35" borderId="18" xfId="0" applyNumberFormat="1" applyFont="1" applyFill="1" applyBorder="1" applyAlignment="1" applyProtection="1">
      <alignment vertical="center"/>
      <protection/>
    </xf>
    <xf numFmtId="3" fontId="0" fillId="0" borderId="0" xfId="61"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1"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64" fillId="37" borderId="21" xfId="57" applyFont="1" applyFill="1" applyBorder="1">
      <alignment/>
      <protection/>
    </xf>
    <xf numFmtId="0" fontId="46" fillId="37" borderId="22" xfId="57" applyFill="1" applyBorder="1">
      <alignment/>
      <protection/>
    </xf>
    <xf numFmtId="0" fontId="46" fillId="0" borderId="0" xfId="57">
      <alignment/>
      <protection/>
    </xf>
    <xf numFmtId="0" fontId="22" fillId="37" borderId="23" xfId="57" applyFont="1" applyFill="1" applyBorder="1" applyAlignment="1">
      <alignment horizontal="center" vertical="center"/>
      <protection/>
    </xf>
    <xf numFmtId="0" fontId="22" fillId="37" borderId="0" xfId="57" applyFont="1" applyFill="1" applyBorder="1" applyAlignment="1">
      <alignment horizontal="center" vertical="center"/>
      <protection/>
    </xf>
    <xf numFmtId="0" fontId="22" fillId="37" borderId="24" xfId="57" applyFont="1" applyFill="1" applyBorder="1" applyAlignment="1">
      <alignment horizontal="center" vertical="center"/>
      <protection/>
    </xf>
    <xf numFmtId="0" fontId="4" fillId="37" borderId="0" xfId="57" applyFont="1" applyFill="1" applyBorder="1" applyAlignment="1">
      <alignment horizontal="center" vertical="center"/>
      <protection/>
    </xf>
    <xf numFmtId="0" fontId="4" fillId="37" borderId="25" xfId="57" applyFont="1" applyFill="1" applyBorder="1" applyAlignment="1">
      <alignment vertical="center"/>
      <protection/>
    </xf>
    <xf numFmtId="0" fontId="42" fillId="0" borderId="0" xfId="57" applyFont="1" applyFill="1">
      <alignment/>
      <protection/>
    </xf>
    <xf numFmtId="0" fontId="3" fillId="37" borderId="23" xfId="57" applyFont="1" applyFill="1" applyBorder="1" applyAlignment="1">
      <alignment vertical="center" wrapText="1"/>
      <protection/>
    </xf>
    <xf numFmtId="0" fontId="3" fillId="37" borderId="0" xfId="57" applyFont="1" applyFill="1" applyBorder="1" applyAlignment="1">
      <alignment horizontal="right" vertical="center" wrapText="1"/>
      <protection/>
    </xf>
    <xf numFmtId="0" fontId="3" fillId="37" borderId="0" xfId="57" applyFont="1" applyFill="1" applyBorder="1" applyAlignment="1">
      <alignment vertical="center" wrapText="1"/>
      <protection/>
    </xf>
    <xf numFmtId="14" fontId="3" fillId="37" borderId="0" xfId="57" applyNumberFormat="1" applyFont="1" applyFill="1" applyBorder="1" applyAlignment="1" applyProtection="1">
      <alignment horizontal="center" vertical="center"/>
      <protection locked="0"/>
    </xf>
    <xf numFmtId="1" fontId="3" fillId="37" borderId="0" xfId="57" applyNumberFormat="1" applyFont="1" applyFill="1" applyBorder="1" applyAlignment="1" applyProtection="1">
      <alignment horizontal="center" vertical="center"/>
      <protection locked="0"/>
    </xf>
    <xf numFmtId="0" fontId="4" fillId="37" borderId="24" xfId="57" applyFont="1" applyFill="1" applyBorder="1" applyAlignment="1">
      <alignment vertical="center"/>
      <protection/>
    </xf>
    <xf numFmtId="14" fontId="3" fillId="38" borderId="0" xfId="57" applyNumberFormat="1" applyFont="1" applyFill="1" applyBorder="1" applyAlignment="1" applyProtection="1">
      <alignment horizontal="center" vertical="center"/>
      <protection locked="0"/>
    </xf>
    <xf numFmtId="0" fontId="46" fillId="39" borderId="0" xfId="57" applyFill="1">
      <alignment/>
      <protection/>
    </xf>
    <xf numFmtId="1" fontId="3" fillId="40" borderId="26" xfId="57" applyNumberFormat="1" applyFont="1" applyFill="1" applyBorder="1" applyAlignment="1" applyProtection="1">
      <alignment horizontal="center" vertical="center"/>
      <protection locked="0"/>
    </xf>
    <xf numFmtId="1" fontId="3" fillId="38" borderId="0" xfId="57" applyNumberFormat="1" applyFont="1" applyFill="1" applyBorder="1" applyAlignment="1" applyProtection="1">
      <alignment horizontal="center" vertical="center"/>
      <protection locked="0"/>
    </xf>
    <xf numFmtId="0" fontId="46" fillId="37" borderId="24" xfId="57" applyFill="1" applyBorder="1">
      <alignment/>
      <protection/>
    </xf>
    <xf numFmtId="0" fontId="23" fillId="37" borderId="23" xfId="57" applyFont="1" applyFill="1" applyBorder="1" applyAlignment="1">
      <alignment wrapText="1"/>
      <protection/>
    </xf>
    <xf numFmtId="0" fontId="23" fillId="37" borderId="24" xfId="57" applyFont="1" applyFill="1" applyBorder="1" applyAlignment="1">
      <alignment wrapText="1"/>
      <protection/>
    </xf>
    <xf numFmtId="0" fontId="23" fillId="37" borderId="23" xfId="57" applyFont="1" applyFill="1" applyBorder="1">
      <alignment/>
      <protection/>
    </xf>
    <xf numFmtId="0" fontId="23" fillId="37" borderId="0" xfId="57" applyFont="1" applyFill="1" applyBorder="1">
      <alignment/>
      <protection/>
    </xf>
    <xf numFmtId="0" fontId="23" fillId="37" borderId="0" xfId="57" applyFont="1" applyFill="1" applyBorder="1" applyAlignment="1">
      <alignment wrapText="1"/>
      <protection/>
    </xf>
    <xf numFmtId="0" fontId="23" fillId="37" borderId="24" xfId="57" applyFont="1" applyFill="1" applyBorder="1">
      <alignment/>
      <protection/>
    </xf>
    <xf numFmtId="0" fontId="4" fillId="37" borderId="0" xfId="57" applyFont="1" applyFill="1" applyBorder="1" applyAlignment="1">
      <alignment horizontal="right" vertical="center" wrapText="1"/>
      <protection/>
    </xf>
    <xf numFmtId="0" fontId="24" fillId="37" borderId="24" xfId="57" applyFont="1" applyFill="1" applyBorder="1" applyAlignment="1">
      <alignment vertical="center"/>
      <protection/>
    </xf>
    <xf numFmtId="0" fontId="4" fillId="37" borderId="23" xfId="57" applyFont="1" applyFill="1" applyBorder="1" applyAlignment="1">
      <alignment horizontal="right" vertical="center" wrapText="1"/>
      <protection/>
    </xf>
    <xf numFmtId="0" fontId="24" fillId="37" borderId="0" xfId="57" applyFont="1" applyFill="1" applyBorder="1" applyAlignment="1">
      <alignment vertical="center"/>
      <protection/>
    </xf>
    <xf numFmtId="0" fontId="23" fillId="37" borderId="0" xfId="57" applyFont="1" applyFill="1" applyBorder="1" applyAlignment="1">
      <alignment vertical="top"/>
      <protection/>
    </xf>
    <xf numFmtId="0" fontId="3" fillId="40" borderId="26" xfId="57" applyFont="1" applyFill="1" applyBorder="1" applyAlignment="1" applyProtection="1">
      <alignment horizontal="center" vertical="center"/>
      <protection locked="0"/>
    </xf>
    <xf numFmtId="0" fontId="3" fillId="37" borderId="0" xfId="57" applyFont="1" applyFill="1" applyBorder="1" applyAlignment="1">
      <alignment vertical="center"/>
      <protection/>
    </xf>
    <xf numFmtId="0" fontId="23" fillId="37" borderId="0" xfId="57" applyFont="1" applyFill="1" applyBorder="1" applyAlignment="1">
      <alignment vertical="center"/>
      <protection/>
    </xf>
    <xf numFmtId="0" fontId="23" fillId="37" borderId="24" xfId="57" applyFont="1" applyFill="1" applyBorder="1" applyAlignment="1">
      <alignment vertical="center"/>
      <protection/>
    </xf>
    <xf numFmtId="0" fontId="23" fillId="37" borderId="0" xfId="57" applyFont="1" applyFill="1" applyBorder="1" applyAlignment="1">
      <alignment/>
      <protection/>
    </xf>
    <xf numFmtId="0" fontId="65" fillId="37" borderId="0" xfId="57" applyFont="1" applyFill="1" applyBorder="1" applyAlignment="1">
      <alignment vertical="center"/>
      <protection/>
    </xf>
    <xf numFmtId="0" fontId="65" fillId="37" borderId="24" xfId="57" applyFont="1" applyFill="1" applyBorder="1" applyAlignment="1">
      <alignment vertical="center"/>
      <protection/>
    </xf>
    <xf numFmtId="0" fontId="3" fillId="37" borderId="0" xfId="57" applyFont="1" applyFill="1" applyBorder="1" applyAlignment="1">
      <alignment horizontal="center" vertical="center"/>
      <protection/>
    </xf>
    <xf numFmtId="0" fontId="4" fillId="37" borderId="24" xfId="57" applyFont="1" applyFill="1" applyBorder="1" applyAlignment="1">
      <alignment horizontal="center" vertical="center"/>
      <protection/>
    </xf>
    <xf numFmtId="0" fontId="23" fillId="37" borderId="0" xfId="57" applyFont="1" applyFill="1" applyBorder="1" applyAlignment="1">
      <alignment vertical="top" wrapText="1"/>
      <protection/>
    </xf>
    <xf numFmtId="0" fontId="23" fillId="37" borderId="23" xfId="57" applyFont="1" applyFill="1" applyBorder="1" applyAlignment="1">
      <alignment vertical="top"/>
      <protection/>
    </xf>
    <xf numFmtId="0" fontId="65" fillId="37" borderId="24" xfId="57" applyFont="1" applyFill="1" applyBorder="1">
      <alignment/>
      <protection/>
    </xf>
    <xf numFmtId="0" fontId="46" fillId="37" borderId="27" xfId="57" applyFill="1" applyBorder="1">
      <alignment/>
      <protection/>
    </xf>
    <xf numFmtId="0" fontId="46" fillId="37" borderId="28" xfId="57" applyFill="1" applyBorder="1">
      <alignment/>
      <protection/>
    </xf>
    <xf numFmtId="0" fontId="46" fillId="37" borderId="29" xfId="57" applyFill="1" applyBorder="1">
      <alignment/>
      <protection/>
    </xf>
    <xf numFmtId="49" fontId="3" fillId="40" borderId="26" xfId="57" applyNumberFormat="1" applyFont="1" applyFill="1" applyBorder="1" applyAlignment="1" applyProtection="1">
      <alignment horizontal="center" vertical="center"/>
      <protection locked="0"/>
    </xf>
    <xf numFmtId="172"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3" fontId="0" fillId="0" borderId="0" xfId="56" applyNumberFormat="1" applyProtection="1">
      <alignment/>
      <protection locked="0"/>
    </xf>
    <xf numFmtId="3" fontId="15" fillId="35" borderId="13" xfId="0" applyNumberFormat="1" applyFont="1" applyFill="1" applyBorder="1" applyAlignment="1" applyProtection="1">
      <alignment horizontal="right" vertical="center" shrinkToFit="1"/>
      <protection locked="0"/>
    </xf>
    <xf numFmtId="0" fontId="47" fillId="0" borderId="0" xfId="57" applyFont="1">
      <alignment/>
      <protection/>
    </xf>
    <xf numFmtId="0" fontId="47" fillId="0" borderId="0" xfId="57" applyFont="1" applyFill="1">
      <alignment/>
      <protection/>
    </xf>
    <xf numFmtId="0" fontId="42" fillId="0" borderId="0" xfId="57" applyFont="1">
      <alignment/>
      <protection/>
    </xf>
    <xf numFmtId="0" fontId="42" fillId="39" borderId="0" xfId="57" applyFont="1" applyFill="1">
      <alignment/>
      <protection/>
    </xf>
    <xf numFmtId="0" fontId="47" fillId="39" borderId="0" xfId="57" applyFont="1" applyFill="1">
      <alignment/>
      <protection/>
    </xf>
    <xf numFmtId="3" fontId="4" fillId="0" borderId="16" xfId="0" applyNumberFormat="1" applyFont="1" applyFill="1" applyBorder="1" applyAlignment="1" applyProtection="1">
      <alignment horizontal="right" vertical="center" wrapText="1"/>
      <protection locked="0"/>
    </xf>
    <xf numFmtId="0" fontId="3" fillId="40" borderId="29" xfId="57" applyFont="1" applyFill="1" applyBorder="1" applyAlignment="1" applyProtection="1">
      <alignment horizontal="right" vertical="center"/>
      <protection locked="0"/>
    </xf>
    <xf numFmtId="0" fontId="66" fillId="37" borderId="30" xfId="57" applyFont="1" applyFill="1" applyBorder="1" applyAlignment="1">
      <alignment vertical="center"/>
      <protection/>
    </xf>
    <xf numFmtId="0" fontId="66" fillId="37" borderId="21" xfId="57" applyFont="1" applyFill="1" applyBorder="1" applyAlignment="1">
      <alignment vertical="center"/>
      <protection/>
    </xf>
    <xf numFmtId="0" fontId="22" fillId="37" borderId="23" xfId="57" applyFont="1" applyFill="1" applyBorder="1" applyAlignment="1">
      <alignment horizontal="center" vertical="center"/>
      <protection/>
    </xf>
    <xf numFmtId="0" fontId="22" fillId="37" borderId="0" xfId="57" applyFont="1" applyFill="1" applyBorder="1" applyAlignment="1">
      <alignment horizontal="center" vertical="center"/>
      <protection/>
    </xf>
    <xf numFmtId="0" fontId="22" fillId="37" borderId="24" xfId="57" applyFont="1" applyFill="1" applyBorder="1" applyAlignment="1">
      <alignment horizontal="center" vertical="center"/>
      <protection/>
    </xf>
    <xf numFmtId="0" fontId="3" fillId="37" borderId="23" xfId="57" applyFont="1" applyFill="1" applyBorder="1" applyAlignment="1">
      <alignment vertical="center" wrapText="1"/>
      <protection/>
    </xf>
    <xf numFmtId="0" fontId="3" fillId="37" borderId="0" xfId="57" applyFont="1" applyFill="1" applyBorder="1" applyAlignment="1">
      <alignment vertical="center" wrapText="1"/>
      <protection/>
    </xf>
    <xf numFmtId="14" fontId="3" fillId="40" borderId="27" xfId="57" applyNumberFormat="1" applyFont="1" applyFill="1" applyBorder="1" applyAlignment="1" applyProtection="1">
      <alignment horizontal="center" vertical="center"/>
      <protection locked="0"/>
    </xf>
    <xf numFmtId="14" fontId="3" fillId="40" borderId="29" xfId="57" applyNumberFormat="1" applyFont="1" applyFill="1" applyBorder="1" applyAlignment="1" applyProtection="1">
      <alignment horizontal="center" vertical="center"/>
      <protection locked="0"/>
    </xf>
    <xf numFmtId="0" fontId="3" fillId="0" borderId="23" xfId="57" applyFont="1" applyFill="1" applyBorder="1" applyAlignment="1">
      <alignment horizontal="center" vertical="center" wrapText="1"/>
      <protection/>
    </xf>
    <xf numFmtId="0" fontId="3" fillId="0" borderId="0" xfId="57" applyFont="1" applyFill="1" applyBorder="1" applyAlignment="1">
      <alignment horizontal="center" vertical="center" wrapText="1"/>
      <protection/>
    </xf>
    <xf numFmtId="0" fontId="3" fillId="0" borderId="24" xfId="57" applyFont="1" applyFill="1" applyBorder="1" applyAlignment="1">
      <alignment horizontal="center" vertical="center" wrapText="1"/>
      <protection/>
    </xf>
    <xf numFmtId="0" fontId="4" fillId="37" borderId="23" xfId="57" applyFont="1" applyFill="1" applyBorder="1" applyAlignment="1">
      <alignment horizontal="right" vertical="center" wrapText="1"/>
      <protection/>
    </xf>
    <xf numFmtId="0" fontId="4" fillId="37" borderId="24" xfId="57" applyFont="1" applyFill="1" applyBorder="1" applyAlignment="1">
      <alignment horizontal="right" vertical="center" wrapText="1"/>
      <protection/>
    </xf>
    <xf numFmtId="49" fontId="3" fillId="40" borderId="27" xfId="57" applyNumberFormat="1" applyFont="1" applyFill="1" applyBorder="1" applyAlignment="1" applyProtection="1">
      <alignment horizontal="center" vertical="center"/>
      <protection locked="0"/>
    </xf>
    <xf numFmtId="49" fontId="3" fillId="40" borderId="29" xfId="57" applyNumberFormat="1" applyFont="1" applyFill="1" applyBorder="1" applyAlignment="1" applyProtection="1">
      <alignment horizontal="center" vertical="center"/>
      <protection locked="0"/>
    </xf>
    <xf numFmtId="0" fontId="23" fillId="37" borderId="23" xfId="57" applyFont="1" applyFill="1" applyBorder="1" applyAlignment="1">
      <alignment wrapText="1"/>
      <protection/>
    </xf>
    <xf numFmtId="0" fontId="23" fillId="37" borderId="0" xfId="57" applyFont="1" applyFill="1" applyBorder="1" applyAlignment="1">
      <alignment wrapText="1"/>
      <protection/>
    </xf>
    <xf numFmtId="0" fontId="23" fillId="37" borderId="0" xfId="57" applyFont="1" applyFill="1" applyBorder="1">
      <alignment/>
      <protection/>
    </xf>
    <xf numFmtId="0" fontId="67" fillId="37" borderId="23" xfId="57" applyFont="1" applyFill="1" applyBorder="1" applyAlignment="1">
      <alignment horizontal="center" vertical="center" wrapText="1"/>
      <protection/>
    </xf>
    <xf numFmtId="0" fontId="67" fillId="37" borderId="0" xfId="57" applyFont="1" applyFill="1" applyBorder="1" applyAlignment="1">
      <alignment horizontal="center" vertical="center" wrapText="1"/>
      <protection/>
    </xf>
    <xf numFmtId="0" fontId="4" fillId="37" borderId="23" xfId="57" applyFont="1" applyFill="1" applyBorder="1" applyAlignment="1">
      <alignment horizontal="right" vertical="center"/>
      <protection/>
    </xf>
    <xf numFmtId="0" fontId="4" fillId="37" borderId="24" xfId="57" applyFont="1" applyFill="1" applyBorder="1" applyAlignment="1">
      <alignment horizontal="right" vertical="center"/>
      <protection/>
    </xf>
    <xf numFmtId="0" fontId="4" fillId="37" borderId="0" xfId="57" applyFont="1" applyFill="1" applyBorder="1" applyAlignment="1">
      <alignment horizontal="right" vertical="center" wrapText="1"/>
      <protection/>
    </xf>
    <xf numFmtId="0" fontId="3" fillId="40" borderId="27" xfId="57" applyFont="1" applyFill="1" applyBorder="1" applyAlignment="1" applyProtection="1">
      <alignment horizontal="center" vertical="center"/>
      <protection locked="0"/>
    </xf>
    <xf numFmtId="0" fontId="3" fillId="40" borderId="29" xfId="57" applyFont="1" applyFill="1" applyBorder="1" applyAlignment="1" applyProtection="1">
      <alignment horizontal="center" vertical="center"/>
      <protection locked="0"/>
    </xf>
    <xf numFmtId="0" fontId="23" fillId="37" borderId="23" xfId="57" applyFont="1" applyFill="1" applyBorder="1" applyAlignment="1">
      <alignment vertical="center" wrapText="1"/>
      <protection/>
    </xf>
    <xf numFmtId="0" fontId="23" fillId="37" borderId="0" xfId="57" applyFont="1" applyFill="1" applyBorder="1" applyAlignment="1">
      <alignment vertical="center" wrapText="1"/>
      <protection/>
    </xf>
    <xf numFmtId="0" fontId="4" fillId="37" borderId="0" xfId="57" applyFont="1" applyFill="1" applyBorder="1" applyAlignment="1">
      <alignment horizontal="right" vertical="center"/>
      <protection/>
    </xf>
    <xf numFmtId="0" fontId="3" fillId="40" borderId="27" xfId="57" applyFont="1" applyFill="1" applyBorder="1" applyAlignment="1" applyProtection="1">
      <alignment vertical="center"/>
      <protection locked="0"/>
    </xf>
    <xf numFmtId="0" fontId="3" fillId="40" borderId="28" xfId="57" applyFont="1" applyFill="1" applyBorder="1" applyAlignment="1" applyProtection="1">
      <alignment vertical="center"/>
      <protection locked="0"/>
    </xf>
    <xf numFmtId="0" fontId="3" fillId="40" borderId="29" xfId="57" applyFont="1" applyFill="1" applyBorder="1" applyAlignment="1" applyProtection="1">
      <alignment vertical="center"/>
      <protection locked="0"/>
    </xf>
    <xf numFmtId="0" fontId="24" fillId="37" borderId="23" xfId="57" applyFont="1" applyFill="1" applyBorder="1" applyAlignment="1">
      <alignment vertical="center"/>
      <protection/>
    </xf>
    <xf numFmtId="0" fontId="24" fillId="37" borderId="0" xfId="57" applyFont="1" applyFill="1" applyBorder="1" applyAlignment="1">
      <alignment vertical="center"/>
      <protection/>
    </xf>
    <xf numFmtId="0" fontId="4" fillId="37" borderId="0" xfId="57" applyFont="1" applyFill="1" applyBorder="1" applyAlignment="1">
      <alignment vertical="center"/>
      <protection/>
    </xf>
    <xf numFmtId="0" fontId="23" fillId="40" borderId="27" xfId="57" applyFont="1" applyFill="1" applyBorder="1" applyProtection="1">
      <alignment/>
      <protection locked="0"/>
    </xf>
    <xf numFmtId="0" fontId="23" fillId="40" borderId="28" xfId="57" applyFont="1" applyFill="1" applyBorder="1" applyProtection="1">
      <alignment/>
      <protection locked="0"/>
    </xf>
    <xf numFmtId="0" fontId="23" fillId="40" borderId="29" xfId="57" applyFont="1" applyFill="1" applyBorder="1" applyProtection="1">
      <alignment/>
      <protection locked="0"/>
    </xf>
    <xf numFmtId="0" fontId="4" fillId="37" borderId="23" xfId="57" applyFont="1" applyFill="1" applyBorder="1" applyAlignment="1">
      <alignment horizontal="center" vertical="center"/>
      <protection/>
    </xf>
    <xf numFmtId="0" fontId="4" fillId="37" borderId="0" xfId="57" applyFont="1" applyFill="1" applyBorder="1" applyAlignment="1">
      <alignment horizontal="center" vertical="center"/>
      <protection/>
    </xf>
    <xf numFmtId="0" fontId="3" fillId="40" borderId="27" xfId="57" applyFont="1" applyFill="1" applyBorder="1" applyAlignment="1" applyProtection="1">
      <alignment horizontal="right" vertical="center"/>
      <protection locked="0"/>
    </xf>
    <xf numFmtId="0" fontId="3" fillId="40" borderId="28" xfId="57" applyFont="1" applyFill="1" applyBorder="1" applyAlignment="1" applyProtection="1">
      <alignment horizontal="right" vertical="center"/>
      <protection locked="0"/>
    </xf>
    <xf numFmtId="0" fontId="3" fillId="40" borderId="29" xfId="57" applyFont="1" applyFill="1" applyBorder="1" applyAlignment="1" applyProtection="1">
      <alignment horizontal="right" vertical="center"/>
      <protection locked="0"/>
    </xf>
    <xf numFmtId="0" fontId="23" fillId="37" borderId="0" xfId="57" applyFont="1" applyFill="1" applyBorder="1" applyAlignment="1">
      <alignment vertical="top" wrapText="1"/>
      <protection/>
    </xf>
    <xf numFmtId="0" fontId="23" fillId="37" borderId="0" xfId="57" applyFont="1" applyFill="1" applyBorder="1" applyAlignment="1">
      <alignment vertical="top"/>
      <protection/>
    </xf>
    <xf numFmtId="0" fontId="23" fillId="37" borderId="0" xfId="57" applyFont="1" applyFill="1" applyBorder="1" applyProtection="1">
      <alignment/>
      <protection locked="0"/>
    </xf>
    <xf numFmtId="49" fontId="3" fillId="40" borderId="27" xfId="57" applyNumberFormat="1" applyFont="1" applyFill="1" applyBorder="1" applyAlignment="1" applyProtection="1">
      <alignment vertical="center"/>
      <protection locked="0"/>
    </xf>
    <xf numFmtId="49" fontId="3" fillId="40" borderId="28" xfId="57" applyNumberFormat="1" applyFont="1" applyFill="1" applyBorder="1" applyAlignment="1" applyProtection="1">
      <alignment vertical="center"/>
      <protection locked="0"/>
    </xf>
    <xf numFmtId="49" fontId="3" fillId="40" borderId="29" xfId="57" applyNumberFormat="1" applyFont="1" applyFill="1" applyBorder="1" applyAlignment="1" applyProtection="1">
      <alignment vertical="center"/>
      <protection locked="0"/>
    </xf>
    <xf numFmtId="0" fontId="4" fillId="37" borderId="24" xfId="57" applyFont="1" applyFill="1" applyBorder="1" applyAlignment="1">
      <alignment horizontal="center" vertical="center"/>
      <protection/>
    </xf>
    <xf numFmtId="0" fontId="4" fillId="37" borderId="23" xfId="57" applyFont="1" applyFill="1" applyBorder="1" applyAlignment="1">
      <alignment horizontal="left" vertical="center"/>
      <protection/>
    </xf>
    <xf numFmtId="0" fontId="4" fillId="37" borderId="0" xfId="57" applyFont="1" applyFill="1" applyBorder="1" applyAlignment="1">
      <alignment horizontal="left" vertical="center"/>
      <protection/>
    </xf>
    <xf numFmtId="0" fontId="4" fillId="37" borderId="0" xfId="57" applyFont="1" applyFill="1" applyBorder="1" applyAlignment="1">
      <alignment vertical="top"/>
      <protection/>
    </xf>
    <xf numFmtId="0" fontId="23" fillId="40" borderId="27" xfId="57" applyFont="1" applyFill="1" applyBorder="1" applyAlignment="1" applyProtection="1">
      <alignment vertical="center"/>
      <protection locked="0"/>
    </xf>
    <xf numFmtId="0" fontId="23" fillId="40" borderId="28" xfId="57" applyFont="1" applyFill="1" applyBorder="1" applyAlignment="1" applyProtection="1">
      <alignment vertical="center"/>
      <protection locked="0"/>
    </xf>
    <xf numFmtId="0" fontId="23" fillId="40" borderId="29" xfId="57" applyFont="1" applyFill="1" applyBorder="1" applyAlignment="1" applyProtection="1">
      <alignment vertical="center"/>
      <protection locked="0"/>
    </xf>
    <xf numFmtId="0" fontId="4" fillId="37" borderId="21" xfId="57" applyFont="1" applyFill="1" applyBorder="1" applyAlignment="1">
      <alignment horizontal="left" vertical="center" wrapText="1"/>
      <protection/>
    </xf>
    <xf numFmtId="0" fontId="4" fillId="37" borderId="31" xfId="57" applyFont="1" applyFill="1" applyBorder="1" applyAlignment="1">
      <alignment horizontal="left" vertical="center" wrapText="1"/>
      <protection/>
    </xf>
    <xf numFmtId="0" fontId="4"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3" fillId="2"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8" xfId="0" applyFont="1" applyFill="1" applyBorder="1" applyAlignment="1" applyProtection="1">
      <alignment horizontal="right" vertical="top" wrapText="1"/>
      <protection/>
    </xf>
    <xf numFmtId="0" fontId="0" fillId="0" borderId="28" xfId="0" applyFont="1" applyBorder="1" applyAlignment="1" applyProtection="1">
      <alignment horizontal="right" vertical="top" wrapText="1"/>
      <protection/>
    </xf>
    <xf numFmtId="0" fontId="5" fillId="34" borderId="32"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10" fillId="41" borderId="13" xfId="0" applyFont="1" applyFill="1" applyBorder="1" applyAlignment="1" applyProtection="1">
      <alignment horizontal="left" vertical="center" wrapText="1"/>
      <protection/>
    </xf>
    <xf numFmtId="0" fontId="12" fillId="41" borderId="13" xfId="0" applyFont="1" applyFill="1" applyBorder="1" applyAlignment="1" applyProtection="1">
      <alignment vertical="center"/>
      <protection/>
    </xf>
    <xf numFmtId="0" fontId="4" fillId="37" borderId="13" xfId="0" applyFont="1" applyFill="1" applyBorder="1" applyAlignment="1" applyProtection="1">
      <alignment horizontal="left" vertical="center" wrapText="1"/>
      <protection/>
    </xf>
    <xf numFmtId="0" fontId="10"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35" borderId="13" xfId="0" applyFont="1" applyFill="1" applyBorder="1" applyAlignment="1" applyProtection="1">
      <alignment horizontal="left" vertical="center" wrapText="1" indent="1"/>
      <protection/>
    </xf>
    <xf numFmtId="0" fontId="3" fillId="33" borderId="13" xfId="56" applyFont="1" applyFill="1" applyBorder="1" applyAlignment="1" applyProtection="1">
      <alignment horizontal="center" vertical="center" wrapText="1"/>
      <protection/>
    </xf>
    <xf numFmtId="0" fontId="10" fillId="41" borderId="13" xfId="0" applyFont="1" applyFill="1" applyBorder="1" applyAlignment="1" applyProtection="1">
      <alignment vertical="center" wrapText="1"/>
      <protection/>
    </xf>
    <xf numFmtId="0" fontId="0" fillId="0" borderId="13" xfId="0" applyBorder="1" applyAlignment="1" applyProtection="1">
      <alignment/>
      <protection/>
    </xf>
    <xf numFmtId="0" fontId="4" fillId="0" borderId="13" xfId="0" applyFont="1" applyFill="1" applyBorder="1" applyAlignment="1" applyProtection="1">
      <alignment horizontal="left" vertical="center" wrapText="1" indent="1"/>
      <protection/>
    </xf>
    <xf numFmtId="3" fontId="16" fillId="33" borderId="13" xfId="56" applyNumberFormat="1" applyFont="1" applyFill="1" applyBorder="1" applyAlignment="1" applyProtection="1">
      <alignment horizontal="center" vertical="center" wrapText="1"/>
      <protection/>
    </xf>
    <xf numFmtId="3" fontId="0" fillId="0" borderId="13" xfId="0" applyNumberFormat="1" applyBorder="1" applyAlignment="1" applyProtection="1">
      <alignment horizontal="center" vertical="center" wrapText="1"/>
      <protection/>
    </xf>
    <xf numFmtId="0" fontId="0" fillId="0" borderId="0" xfId="56"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alignment/>
      <protection locked="0"/>
    </xf>
    <xf numFmtId="0" fontId="5" fillId="42" borderId="27" xfId="56"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8" xfId="0" applyBorder="1" applyAlignment="1" applyProtection="1">
      <alignment/>
      <protection locked="0"/>
    </xf>
    <xf numFmtId="0" fontId="16" fillId="33" borderId="13" xfId="56" applyFont="1" applyFill="1" applyBorder="1" applyAlignment="1" applyProtection="1">
      <alignment horizontal="center" vertical="center"/>
      <protection/>
    </xf>
    <xf numFmtId="0" fontId="13" fillId="35" borderId="13" xfId="0" applyFont="1" applyFill="1" applyBorder="1" applyAlignment="1" applyProtection="1">
      <alignment horizontal="left" vertical="center" wrapText="1"/>
      <protection/>
    </xf>
    <xf numFmtId="0" fontId="5" fillId="0" borderId="0" xfId="56" applyFont="1" applyFill="1" applyBorder="1" applyAlignment="1" applyProtection="1">
      <alignment horizontal="center" vertical="top" wrapText="1"/>
      <protection locked="0"/>
    </xf>
    <xf numFmtId="0" fontId="7" fillId="0" borderId="0" xfId="56"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3"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3" fillId="41" borderId="13" xfId="0" applyFont="1" applyFill="1" applyBorder="1" applyAlignment="1" applyProtection="1">
      <alignment vertical="center" wrapText="1"/>
      <protection/>
    </xf>
    <xf numFmtId="0" fontId="4" fillId="35" borderId="13" xfId="0" applyFont="1" applyFill="1" applyBorder="1" applyAlignment="1" applyProtection="1">
      <alignment horizontal="left" vertical="center" wrapText="1"/>
      <protection/>
    </xf>
    <xf numFmtId="0" fontId="3" fillId="35" borderId="13" xfId="0" applyFont="1" applyFill="1" applyBorder="1" applyAlignment="1" applyProtection="1">
      <alignment horizontal="left" vertical="center" wrapTex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34" xfId="0" applyFont="1" applyFill="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16" fillId="34" borderId="32" xfId="56" applyFont="1" applyFill="1" applyBorder="1" applyAlignment="1" applyProtection="1">
      <alignment vertical="center" wrapText="1"/>
      <protection locked="0"/>
    </xf>
    <xf numFmtId="0" fontId="19" fillId="0" borderId="34" xfId="0" applyFont="1" applyFill="1" applyBorder="1" applyAlignment="1" applyProtection="1">
      <alignment horizontal="left" vertical="center" wrapText="1"/>
      <protection/>
    </xf>
    <xf numFmtId="0" fontId="19" fillId="0" borderId="35" xfId="0" applyFont="1" applyFill="1" applyBorder="1" applyAlignment="1" applyProtection="1">
      <alignment horizontal="left" vertical="center" wrapText="1"/>
      <protection/>
    </xf>
    <xf numFmtId="0" fontId="19" fillId="0" borderId="36" xfId="0" applyFont="1" applyFill="1" applyBorder="1" applyAlignment="1" applyProtection="1">
      <alignment horizontal="left" vertical="center" wrapText="1"/>
      <protection/>
    </xf>
    <xf numFmtId="0" fontId="0" fillId="0" borderId="28" xfId="56" applyFont="1" applyBorder="1" applyAlignment="1" applyProtection="1">
      <alignment horizontal="right" vertical="top" wrapText="1"/>
      <protection/>
    </xf>
    <xf numFmtId="0" fontId="0" fillId="0" borderId="28" xfId="0" applyBorder="1" applyAlignment="1" applyProtection="1">
      <alignment horizontal="right" wrapText="1"/>
      <protection/>
    </xf>
    <xf numFmtId="0" fontId="3" fillId="35" borderId="34" xfId="0" applyFont="1" applyFill="1" applyBorder="1" applyAlignment="1" applyProtection="1">
      <alignment horizontal="left" vertical="center" wrapText="1"/>
      <protection/>
    </xf>
    <xf numFmtId="0" fontId="3" fillId="35" borderId="35" xfId="0" applyFont="1" applyFill="1" applyBorder="1" applyAlignment="1" applyProtection="1">
      <alignment horizontal="left" vertical="center" wrapText="1"/>
      <protection/>
    </xf>
    <xf numFmtId="0" fontId="3" fillId="35" borderId="36" xfId="0" applyFont="1" applyFill="1" applyBorder="1" applyAlignment="1" applyProtection="1">
      <alignment horizontal="left" vertical="center" wrapText="1"/>
      <protection/>
    </xf>
    <xf numFmtId="0" fontId="3"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6" fillId="33" borderId="40" xfId="56" applyFont="1" applyFill="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10" fillId="43" borderId="30" xfId="0" applyFont="1" applyFill="1" applyBorder="1" applyAlignment="1" applyProtection="1">
      <alignment horizontal="left" vertical="center" wrapText="1" shrinkToFit="1"/>
      <protection/>
    </xf>
    <xf numFmtId="0" fontId="10" fillId="43" borderId="21" xfId="0" applyFont="1" applyFill="1" applyBorder="1" applyAlignment="1" applyProtection="1">
      <alignment horizontal="left" vertical="center" wrapText="1" shrinkToFit="1"/>
      <protection/>
    </xf>
    <xf numFmtId="0" fontId="10" fillId="43" borderId="22" xfId="0" applyFont="1" applyFill="1" applyBorder="1" applyAlignment="1" applyProtection="1">
      <alignment horizontal="left" vertical="center" wrapText="1" shrinkToFit="1"/>
      <protection/>
    </xf>
    <xf numFmtId="0" fontId="4" fillId="0" borderId="43" xfId="0" applyFont="1" applyFill="1" applyBorder="1" applyAlignment="1" applyProtection="1">
      <alignment horizontal="left" vertical="center" wrapText="1"/>
      <protection/>
    </xf>
    <xf numFmtId="0" fontId="4" fillId="0" borderId="44" xfId="0" applyFont="1" applyFill="1" applyBorder="1" applyAlignment="1" applyProtection="1">
      <alignment horizontal="left" vertical="center" wrapText="1"/>
      <protection/>
    </xf>
    <xf numFmtId="0" fontId="4" fillId="0" borderId="45"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wrapText="1"/>
      <protection/>
    </xf>
    <xf numFmtId="0" fontId="4" fillId="35" borderId="35" xfId="0" applyFont="1" applyFill="1" applyBorder="1" applyAlignment="1" applyProtection="1">
      <alignment horizontal="left" vertical="center" wrapText="1"/>
      <protection/>
    </xf>
    <xf numFmtId="0" fontId="4" fillId="35" borderId="36" xfId="0" applyFont="1" applyFill="1" applyBorder="1" applyAlignment="1" applyProtection="1">
      <alignment horizontal="left" vertical="center" wrapText="1"/>
      <protection/>
    </xf>
    <xf numFmtId="0" fontId="10" fillId="35" borderId="46" xfId="0" applyFont="1" applyFill="1" applyBorder="1" applyAlignment="1" applyProtection="1">
      <alignment horizontal="left" vertical="center" wrapText="1"/>
      <protection/>
    </xf>
    <xf numFmtId="0" fontId="10" fillId="35" borderId="47" xfId="0" applyFont="1" applyFill="1" applyBorder="1" applyAlignment="1" applyProtection="1">
      <alignment horizontal="left" vertical="center" wrapText="1"/>
      <protection/>
    </xf>
    <xf numFmtId="0" fontId="10" fillId="35" borderId="48" xfId="0" applyFont="1" applyFill="1" applyBorder="1" applyAlignment="1" applyProtection="1">
      <alignment horizontal="left" vertical="center" wrapText="1"/>
      <protection/>
    </xf>
    <xf numFmtId="0" fontId="10" fillId="0" borderId="34"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10" fillId="0"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35"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indent="1"/>
      <protection/>
    </xf>
    <xf numFmtId="0" fontId="3" fillId="35"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10" fillId="43" borderId="30"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10" fillId="35" borderId="18"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indent="1"/>
      <protection/>
    </xf>
    <xf numFmtId="0" fontId="0" fillId="0" borderId="28" xfId="56" applyFont="1" applyBorder="1" applyAlignment="1" applyProtection="1">
      <alignment horizontal="right" vertical="top" wrapText="1"/>
      <protection locked="0"/>
    </xf>
    <xf numFmtId="0" fontId="0" fillId="0" borderId="28" xfId="0" applyFont="1" applyBorder="1" applyAlignment="1" applyProtection="1">
      <alignment horizontal="right"/>
      <protection locked="0"/>
    </xf>
    <xf numFmtId="0" fontId="10" fillId="35"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7" fillId="0" borderId="0" xfId="61"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1" applyFont="1" applyFill="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0" fontId="8" fillId="33" borderId="49"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2" fillId="0" borderId="19" xfId="0" applyFont="1" applyBorder="1" applyAlignment="1" applyProtection="1">
      <alignment/>
      <protection/>
    </xf>
    <xf numFmtId="3" fontId="8" fillId="33" borderId="50"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52" xfId="0" applyNumberFormat="1" applyFont="1" applyFill="1" applyBorder="1" applyAlignment="1" applyProtection="1">
      <alignment horizontal="center" vertical="center" wrapText="1"/>
      <protection/>
    </xf>
    <xf numFmtId="3" fontId="2" fillId="0" borderId="53" xfId="0" applyNumberFormat="1" applyFont="1" applyBorder="1" applyAlignment="1" applyProtection="1">
      <alignment/>
      <protection/>
    </xf>
    <xf numFmtId="49" fontId="8" fillId="33" borderId="5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55" xfId="0" applyFont="1" applyFill="1" applyBorder="1" applyAlignment="1" applyProtection="1">
      <alignment horizontal="left" vertical="center"/>
      <protection/>
    </xf>
    <xf numFmtId="0" fontId="20" fillId="44" borderId="55" xfId="0" applyFont="1" applyFill="1" applyBorder="1" applyAlignment="1" applyProtection="1">
      <alignment vertical="center"/>
      <protection/>
    </xf>
    <xf numFmtId="0" fontId="2" fillId="0" borderId="55" xfId="0" applyFont="1" applyBorder="1" applyAlignment="1" applyProtection="1">
      <alignment vertical="center"/>
      <protection/>
    </xf>
    <xf numFmtId="0" fontId="16"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56" xfId="0" applyFont="1" applyFill="1" applyBorder="1" applyAlignment="1" applyProtection="1">
      <alignment horizontal="left" vertical="center"/>
      <protection/>
    </xf>
    <xf numFmtId="0" fontId="2" fillId="0" borderId="56"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2" fillId="0" borderId="56" xfId="0" applyFont="1" applyBorder="1" applyAlignment="1" applyProtection="1">
      <alignment/>
      <protection/>
    </xf>
    <xf numFmtId="0" fontId="18" fillId="0" borderId="11" xfId="0" applyFont="1" applyBorder="1" applyAlignment="1" applyProtection="1">
      <alignment horizontal="left" vertical="center" wrapText="1"/>
      <protection/>
    </xf>
    <xf numFmtId="0" fontId="18" fillId="0" borderId="12" xfId="0" applyFont="1" applyBorder="1" applyAlignment="1" applyProtection="1">
      <alignment horizontal="left" vertical="center" wrapText="1"/>
      <protection/>
    </xf>
    <xf numFmtId="0" fontId="16" fillId="0" borderId="12" xfId="0" applyFont="1" applyBorder="1" applyAlignment="1" applyProtection="1">
      <alignment horizontal="left" vertical="center" wrapText="1"/>
      <protection/>
    </xf>
    <xf numFmtId="0" fontId="0" fillId="0" borderId="0" xfId="0" applyFont="1" applyAlignment="1">
      <alignment horizontal="left" vertical="top" wrapText="1"/>
    </xf>
    <xf numFmtId="0" fontId="0" fillId="0" borderId="0" xfId="0"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3" xfId="57"/>
    <cellStyle name="Note" xfId="58"/>
    <cellStyle name="Output" xfId="59"/>
    <cellStyle name="Percent" xfId="60"/>
    <cellStyle name="Style 1" xfId="61"/>
    <cellStyle name="Title" xfId="62"/>
    <cellStyle name="Total" xfId="63"/>
    <cellStyle name="Warning Text" xfId="64"/>
  </cellStyles>
  <dxfs count="2">
    <dxf>
      <font>
        <b/>
        <i val="0"/>
        <strike val="0"/>
        <color indexed="9"/>
      </font>
      <fill>
        <patternFill>
          <bgColor indexed="10"/>
        </patternFill>
      </fill>
    </dxf>
    <dxf>
      <font>
        <b/>
        <i val="0"/>
        <color indexed="16"/>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1"/>
  <sheetViews>
    <sheetView tabSelected="1" zoomScalePageLayoutView="0" workbookViewId="0" topLeftCell="A1">
      <selection activeCell="M11" sqref="M11"/>
    </sheetView>
  </sheetViews>
  <sheetFormatPr defaultColWidth="9.140625" defaultRowHeight="12.75"/>
  <cols>
    <col min="1" max="8" width="9.140625" style="72" customWidth="1"/>
    <col min="9" max="9" width="15.28125" style="72" customWidth="1"/>
    <col min="10" max="10" width="9.140625" style="72" customWidth="1"/>
    <col min="11" max="13" width="9.140625" style="123" customWidth="1"/>
    <col min="14" max="14" width="9.140625" style="121" customWidth="1"/>
    <col min="15" max="20" width="9.140625" style="123" customWidth="1"/>
    <col min="21" max="16384" width="9.140625" style="72" customWidth="1"/>
  </cols>
  <sheetData>
    <row r="1" spans="1:10" ht="15.75">
      <c r="A1" s="128" t="s">
        <v>391</v>
      </c>
      <c r="B1" s="129"/>
      <c r="C1" s="129"/>
      <c r="D1" s="70"/>
      <c r="E1" s="70"/>
      <c r="F1" s="70"/>
      <c r="G1" s="70"/>
      <c r="H1" s="70"/>
      <c r="I1" s="70"/>
      <c r="J1" s="71"/>
    </row>
    <row r="2" spans="1:14" ht="14.25" customHeight="1">
      <c r="A2" s="130" t="s">
        <v>407</v>
      </c>
      <c r="B2" s="131"/>
      <c r="C2" s="131"/>
      <c r="D2" s="131"/>
      <c r="E2" s="131"/>
      <c r="F2" s="131"/>
      <c r="G2" s="131"/>
      <c r="H2" s="131"/>
      <c r="I2" s="131"/>
      <c r="J2" s="132"/>
      <c r="N2" s="121">
        <v>1</v>
      </c>
    </row>
    <row r="3" spans="1:14" ht="15">
      <c r="A3" s="73"/>
      <c r="B3" s="74"/>
      <c r="C3" s="74"/>
      <c r="D3" s="74"/>
      <c r="E3" s="74"/>
      <c r="F3" s="74"/>
      <c r="G3" s="74"/>
      <c r="H3" s="74"/>
      <c r="I3" s="74"/>
      <c r="J3" s="75"/>
      <c r="N3" s="121">
        <v>2</v>
      </c>
    </row>
    <row r="4" spans="1:14" ht="33" customHeight="1">
      <c r="A4" s="133" t="s">
        <v>392</v>
      </c>
      <c r="B4" s="134"/>
      <c r="C4" s="134"/>
      <c r="D4" s="134"/>
      <c r="E4" s="135" t="s">
        <v>432</v>
      </c>
      <c r="F4" s="136"/>
      <c r="G4" s="76" t="s">
        <v>0</v>
      </c>
      <c r="H4" s="135" t="s">
        <v>449</v>
      </c>
      <c r="I4" s="136"/>
      <c r="J4" s="77"/>
      <c r="N4" s="121">
        <v>3</v>
      </c>
    </row>
    <row r="5" spans="1:14" s="78" customFormat="1" ht="9.75" customHeight="1">
      <c r="A5" s="137"/>
      <c r="B5" s="138"/>
      <c r="C5" s="138"/>
      <c r="D5" s="138"/>
      <c r="E5" s="138"/>
      <c r="F5" s="138"/>
      <c r="G5" s="138"/>
      <c r="H5" s="138"/>
      <c r="I5" s="138"/>
      <c r="J5" s="139"/>
      <c r="N5" s="122">
        <v>4</v>
      </c>
    </row>
    <row r="6" spans="1:10" ht="20.25" customHeight="1">
      <c r="A6" s="79"/>
      <c r="B6" s="80" t="s">
        <v>412</v>
      </c>
      <c r="C6" s="81"/>
      <c r="D6" s="81"/>
      <c r="E6" s="87">
        <v>2019</v>
      </c>
      <c r="F6" s="82"/>
      <c r="G6" s="76"/>
      <c r="H6" s="82"/>
      <c r="I6" s="83"/>
      <c r="J6" s="84"/>
    </row>
    <row r="7" spans="1:20" s="86" customFormat="1" ht="10.5" customHeight="1">
      <c r="A7" s="79"/>
      <c r="B7" s="81"/>
      <c r="C7" s="81"/>
      <c r="D7" s="81"/>
      <c r="E7" s="85"/>
      <c r="F7" s="85"/>
      <c r="G7" s="76"/>
      <c r="H7" s="82"/>
      <c r="I7" s="83"/>
      <c r="J7" s="84"/>
      <c r="K7" s="124"/>
      <c r="L7" s="124"/>
      <c r="M7" s="124"/>
      <c r="N7" s="125"/>
      <c r="O7" s="124"/>
      <c r="P7" s="124"/>
      <c r="Q7" s="124"/>
      <c r="R7" s="124"/>
      <c r="S7" s="124"/>
      <c r="T7" s="124"/>
    </row>
    <row r="8" spans="1:10" ht="20.25" customHeight="1">
      <c r="A8" s="79"/>
      <c r="B8" s="80" t="s">
        <v>413</v>
      </c>
      <c r="C8" s="81"/>
      <c r="D8" s="81"/>
      <c r="E8" s="87">
        <v>4</v>
      </c>
      <c r="F8" s="82"/>
      <c r="G8" s="76"/>
      <c r="H8" s="82"/>
      <c r="I8" s="83"/>
      <c r="J8" s="84"/>
    </row>
    <row r="9" spans="1:20" s="86" customFormat="1" ht="10.5" customHeight="1">
      <c r="A9" s="79"/>
      <c r="B9" s="81"/>
      <c r="C9" s="81"/>
      <c r="D9" s="81"/>
      <c r="E9" s="85"/>
      <c r="F9" s="85"/>
      <c r="G9" s="76"/>
      <c r="H9" s="85"/>
      <c r="I9" s="88"/>
      <c r="J9" s="84"/>
      <c r="K9" s="124"/>
      <c r="L9" s="124"/>
      <c r="M9" s="124"/>
      <c r="N9" s="125"/>
      <c r="O9" s="124"/>
      <c r="P9" s="124"/>
      <c r="Q9" s="124"/>
      <c r="R9" s="124"/>
      <c r="S9" s="124"/>
      <c r="T9" s="124"/>
    </row>
    <row r="10" spans="1:10" ht="37.5" customHeight="1">
      <c r="A10" s="147" t="s">
        <v>414</v>
      </c>
      <c r="B10" s="148"/>
      <c r="C10" s="148"/>
      <c r="D10" s="148"/>
      <c r="E10" s="148"/>
      <c r="F10" s="148"/>
      <c r="G10" s="148"/>
      <c r="H10" s="148"/>
      <c r="I10" s="148"/>
      <c r="J10" s="89"/>
    </row>
    <row r="11" spans="1:10" ht="24" customHeight="1">
      <c r="A11" s="149" t="s">
        <v>393</v>
      </c>
      <c r="B11" s="150"/>
      <c r="C11" s="142" t="s">
        <v>433</v>
      </c>
      <c r="D11" s="143"/>
      <c r="E11" s="90"/>
      <c r="F11" s="151" t="s">
        <v>415</v>
      </c>
      <c r="G11" s="141"/>
      <c r="H11" s="152" t="s">
        <v>442</v>
      </c>
      <c r="I11" s="153"/>
      <c r="J11" s="91"/>
    </row>
    <row r="12" spans="1:10" ht="14.25" customHeight="1">
      <c r="A12" s="92"/>
      <c r="B12" s="93"/>
      <c r="C12" s="93"/>
      <c r="D12" s="93"/>
      <c r="E12" s="145"/>
      <c r="F12" s="145"/>
      <c r="G12" s="145"/>
      <c r="H12" s="145"/>
      <c r="I12" s="94"/>
      <c r="J12" s="91"/>
    </row>
    <row r="13" spans="1:10" ht="21" customHeight="1">
      <c r="A13" s="140" t="s">
        <v>408</v>
      </c>
      <c r="B13" s="141"/>
      <c r="C13" s="142" t="s">
        <v>434</v>
      </c>
      <c r="D13" s="143"/>
      <c r="E13" s="144"/>
      <c r="F13" s="145"/>
      <c r="G13" s="145"/>
      <c r="H13" s="145"/>
      <c r="I13" s="94"/>
      <c r="J13" s="91"/>
    </row>
    <row r="14" spans="1:10" ht="10.5" customHeight="1">
      <c r="A14" s="90"/>
      <c r="B14" s="94"/>
      <c r="C14" s="93"/>
      <c r="D14" s="93"/>
      <c r="E14" s="146"/>
      <c r="F14" s="146"/>
      <c r="G14" s="146"/>
      <c r="H14" s="146"/>
      <c r="I14" s="93"/>
      <c r="J14" s="95"/>
    </row>
    <row r="15" spans="1:10" ht="22.5" customHeight="1">
      <c r="A15" s="140" t="s">
        <v>394</v>
      </c>
      <c r="B15" s="141"/>
      <c r="C15" s="142" t="s">
        <v>435</v>
      </c>
      <c r="D15" s="143"/>
      <c r="E15" s="160"/>
      <c r="F15" s="161"/>
      <c r="G15" s="96" t="s">
        <v>416</v>
      </c>
      <c r="H15" s="152" t="s">
        <v>440</v>
      </c>
      <c r="I15" s="153"/>
      <c r="J15" s="97"/>
    </row>
    <row r="16" spans="1:10" ht="10.5" customHeight="1">
      <c r="A16" s="90"/>
      <c r="B16" s="94"/>
      <c r="C16" s="93"/>
      <c r="D16" s="93"/>
      <c r="E16" s="146"/>
      <c r="F16" s="146"/>
      <c r="G16" s="146"/>
      <c r="H16" s="146"/>
      <c r="I16" s="93"/>
      <c r="J16" s="95"/>
    </row>
    <row r="17" spans="1:10" ht="22.5" customHeight="1">
      <c r="A17" s="98"/>
      <c r="B17" s="96" t="s">
        <v>417</v>
      </c>
      <c r="C17" s="142" t="s">
        <v>441</v>
      </c>
      <c r="D17" s="143"/>
      <c r="E17" s="99"/>
      <c r="F17" s="99"/>
      <c r="G17" s="99"/>
      <c r="H17" s="99"/>
      <c r="I17" s="99"/>
      <c r="J17" s="97"/>
    </row>
    <row r="18" spans="1:10" ht="15">
      <c r="A18" s="154"/>
      <c r="B18" s="155"/>
      <c r="C18" s="146"/>
      <c r="D18" s="146"/>
      <c r="E18" s="146"/>
      <c r="F18" s="146"/>
      <c r="G18" s="146"/>
      <c r="H18" s="146"/>
      <c r="I18" s="93"/>
      <c r="J18" s="95"/>
    </row>
    <row r="19" spans="1:10" ht="15">
      <c r="A19" s="149" t="s">
        <v>395</v>
      </c>
      <c r="B19" s="156"/>
      <c r="C19" s="157" t="s">
        <v>436</v>
      </c>
      <c r="D19" s="158"/>
      <c r="E19" s="158"/>
      <c r="F19" s="158"/>
      <c r="G19" s="158"/>
      <c r="H19" s="158"/>
      <c r="I19" s="158"/>
      <c r="J19" s="159"/>
    </row>
    <row r="20" spans="1:10" ht="15">
      <c r="A20" s="92"/>
      <c r="B20" s="93"/>
      <c r="C20" s="100"/>
      <c r="D20" s="93"/>
      <c r="E20" s="146"/>
      <c r="F20" s="146"/>
      <c r="G20" s="146"/>
      <c r="H20" s="146"/>
      <c r="I20" s="93"/>
      <c r="J20" s="95"/>
    </row>
    <row r="21" spans="1:10" ht="15">
      <c r="A21" s="149" t="s">
        <v>396</v>
      </c>
      <c r="B21" s="156"/>
      <c r="C21" s="152">
        <v>52100</v>
      </c>
      <c r="D21" s="153"/>
      <c r="E21" s="146"/>
      <c r="F21" s="146"/>
      <c r="G21" s="157" t="s">
        <v>437</v>
      </c>
      <c r="H21" s="158"/>
      <c r="I21" s="158"/>
      <c r="J21" s="159"/>
    </row>
    <row r="22" spans="1:10" ht="15">
      <c r="A22" s="92"/>
      <c r="B22" s="93"/>
      <c r="C22" s="93"/>
      <c r="D22" s="93"/>
      <c r="E22" s="146"/>
      <c r="F22" s="146"/>
      <c r="G22" s="146"/>
      <c r="H22" s="146"/>
      <c r="I22" s="93"/>
      <c r="J22" s="95"/>
    </row>
    <row r="23" spans="1:10" ht="15">
      <c r="A23" s="149" t="s">
        <v>397</v>
      </c>
      <c r="B23" s="156"/>
      <c r="C23" s="157" t="s">
        <v>438</v>
      </c>
      <c r="D23" s="158"/>
      <c r="E23" s="158"/>
      <c r="F23" s="158"/>
      <c r="G23" s="158"/>
      <c r="H23" s="158"/>
      <c r="I23" s="158"/>
      <c r="J23" s="159"/>
    </row>
    <row r="24" spans="1:10" ht="15">
      <c r="A24" s="92"/>
      <c r="B24" s="93"/>
      <c r="C24" s="93"/>
      <c r="D24" s="93"/>
      <c r="E24" s="146"/>
      <c r="F24" s="146"/>
      <c r="G24" s="146"/>
      <c r="H24" s="146"/>
      <c r="I24" s="93"/>
      <c r="J24" s="95"/>
    </row>
    <row r="25" spans="1:10" ht="15">
      <c r="A25" s="149" t="s">
        <v>398</v>
      </c>
      <c r="B25" s="156"/>
      <c r="C25" s="163" t="s">
        <v>444</v>
      </c>
      <c r="D25" s="164"/>
      <c r="E25" s="164"/>
      <c r="F25" s="164"/>
      <c r="G25" s="164"/>
      <c r="H25" s="164"/>
      <c r="I25" s="164"/>
      <c r="J25" s="165"/>
    </row>
    <row r="26" spans="1:10" ht="15">
      <c r="A26" s="92"/>
      <c r="B26" s="93"/>
      <c r="C26" s="100"/>
      <c r="D26" s="93"/>
      <c r="E26" s="146"/>
      <c r="F26" s="146"/>
      <c r="G26" s="146"/>
      <c r="H26" s="146"/>
      <c r="I26" s="93"/>
      <c r="J26" s="95"/>
    </row>
    <row r="27" spans="1:10" ht="15">
      <c r="A27" s="149" t="s">
        <v>399</v>
      </c>
      <c r="B27" s="156"/>
      <c r="C27" s="163" t="s">
        <v>439</v>
      </c>
      <c r="D27" s="164"/>
      <c r="E27" s="164"/>
      <c r="F27" s="164"/>
      <c r="G27" s="164"/>
      <c r="H27" s="164"/>
      <c r="I27" s="164"/>
      <c r="J27" s="165"/>
    </row>
    <row r="28" spans="1:10" ht="13.5" customHeight="1">
      <c r="A28" s="92"/>
      <c r="B28" s="93"/>
      <c r="C28" s="100"/>
      <c r="D28" s="93"/>
      <c r="E28" s="146"/>
      <c r="F28" s="146"/>
      <c r="G28" s="146"/>
      <c r="H28" s="146"/>
      <c r="I28" s="93"/>
      <c r="J28" s="95"/>
    </row>
    <row r="29" spans="1:10" ht="22.5" customHeight="1">
      <c r="A29" s="140" t="s">
        <v>409</v>
      </c>
      <c r="B29" s="156"/>
      <c r="C29" s="101">
        <v>5</v>
      </c>
      <c r="D29" s="102"/>
      <c r="E29" s="162"/>
      <c r="F29" s="162"/>
      <c r="G29" s="162"/>
      <c r="H29" s="162"/>
      <c r="I29" s="103"/>
      <c r="J29" s="104"/>
    </row>
    <row r="30" spans="1:10" ht="15">
      <c r="A30" s="92"/>
      <c r="B30" s="93"/>
      <c r="C30" s="93"/>
      <c r="D30" s="93"/>
      <c r="E30" s="146"/>
      <c r="F30" s="146"/>
      <c r="G30" s="146"/>
      <c r="H30" s="146"/>
      <c r="I30" s="103"/>
      <c r="J30" s="104"/>
    </row>
    <row r="31" spans="1:10" ht="15">
      <c r="A31" s="149" t="s">
        <v>400</v>
      </c>
      <c r="B31" s="156"/>
      <c r="C31" s="116" t="s">
        <v>419</v>
      </c>
      <c r="D31" s="166" t="s">
        <v>418</v>
      </c>
      <c r="E31" s="167"/>
      <c r="F31" s="167"/>
      <c r="G31" s="167"/>
      <c r="H31" s="105"/>
      <c r="I31" s="106" t="s">
        <v>419</v>
      </c>
      <c r="J31" s="107" t="s">
        <v>420</v>
      </c>
    </row>
    <row r="32" spans="1:10" ht="15">
      <c r="A32" s="149"/>
      <c r="B32" s="156"/>
      <c r="C32" s="108"/>
      <c r="D32" s="76"/>
      <c r="E32" s="161"/>
      <c r="F32" s="161"/>
      <c r="G32" s="161"/>
      <c r="H32" s="161"/>
      <c r="I32" s="103"/>
      <c r="J32" s="104"/>
    </row>
    <row r="33" spans="1:10" ht="15">
      <c r="A33" s="149" t="s">
        <v>410</v>
      </c>
      <c r="B33" s="156"/>
      <c r="C33" s="101" t="s">
        <v>422</v>
      </c>
      <c r="D33" s="166" t="s">
        <v>421</v>
      </c>
      <c r="E33" s="167"/>
      <c r="F33" s="167"/>
      <c r="G33" s="167"/>
      <c r="H33" s="99"/>
      <c r="I33" s="106" t="s">
        <v>422</v>
      </c>
      <c r="J33" s="107" t="s">
        <v>423</v>
      </c>
    </row>
    <row r="34" spans="1:10" ht="15">
      <c r="A34" s="92"/>
      <c r="B34" s="93"/>
      <c r="C34" s="93"/>
      <c r="D34" s="93"/>
      <c r="E34" s="146"/>
      <c r="F34" s="146"/>
      <c r="G34" s="146"/>
      <c r="H34" s="146"/>
      <c r="I34" s="93"/>
      <c r="J34" s="95"/>
    </row>
    <row r="35" spans="1:10" ht="15">
      <c r="A35" s="166" t="s">
        <v>411</v>
      </c>
      <c r="B35" s="167"/>
      <c r="C35" s="167"/>
      <c r="D35" s="167"/>
      <c r="E35" s="167" t="s">
        <v>401</v>
      </c>
      <c r="F35" s="167"/>
      <c r="G35" s="167"/>
      <c r="H35" s="167"/>
      <c r="I35" s="167"/>
      <c r="J35" s="109" t="s">
        <v>402</v>
      </c>
    </row>
    <row r="36" spans="1:10" ht="15">
      <c r="A36" s="92"/>
      <c r="B36" s="93"/>
      <c r="C36" s="93"/>
      <c r="D36" s="93"/>
      <c r="E36" s="146"/>
      <c r="F36" s="146"/>
      <c r="G36" s="146"/>
      <c r="H36" s="146"/>
      <c r="I36" s="93"/>
      <c r="J36" s="104"/>
    </row>
    <row r="37" spans="1:10" ht="15">
      <c r="A37" s="168">
        <v>0</v>
      </c>
      <c r="B37" s="169"/>
      <c r="C37" s="169"/>
      <c r="D37" s="169"/>
      <c r="E37" s="168">
        <v>0</v>
      </c>
      <c r="F37" s="169"/>
      <c r="G37" s="169"/>
      <c r="H37" s="169"/>
      <c r="I37" s="170"/>
      <c r="J37" s="127">
        <v>0</v>
      </c>
    </row>
    <row r="38" spans="1:10" ht="15">
      <c r="A38" s="92"/>
      <c r="B38" s="93"/>
      <c r="C38" s="100"/>
      <c r="D38" s="171"/>
      <c r="E38" s="171"/>
      <c r="F38" s="171"/>
      <c r="G38" s="171"/>
      <c r="H38" s="171"/>
      <c r="I38" s="171"/>
      <c r="J38" s="95"/>
    </row>
    <row r="39" spans="1:10" ht="15">
      <c r="A39" s="168">
        <v>0</v>
      </c>
      <c r="B39" s="169"/>
      <c r="C39" s="169"/>
      <c r="D39" s="170"/>
      <c r="E39" s="168">
        <v>0</v>
      </c>
      <c r="F39" s="169"/>
      <c r="G39" s="169"/>
      <c r="H39" s="169"/>
      <c r="I39" s="170"/>
      <c r="J39" s="101">
        <v>0</v>
      </c>
    </row>
    <row r="40" spans="1:10" ht="15">
      <c r="A40" s="92"/>
      <c r="B40" s="93"/>
      <c r="C40" s="100"/>
      <c r="D40" s="110"/>
      <c r="E40" s="171"/>
      <c r="F40" s="171"/>
      <c r="G40" s="171"/>
      <c r="H40" s="171"/>
      <c r="I40" s="94"/>
      <c r="J40" s="95"/>
    </row>
    <row r="41" spans="1:10" ht="15">
      <c r="A41" s="168">
        <v>0</v>
      </c>
      <c r="B41" s="169"/>
      <c r="C41" s="169"/>
      <c r="D41" s="170"/>
      <c r="E41" s="168">
        <v>0</v>
      </c>
      <c r="F41" s="169"/>
      <c r="G41" s="169"/>
      <c r="H41" s="169"/>
      <c r="I41" s="170"/>
      <c r="J41" s="101">
        <v>0</v>
      </c>
    </row>
    <row r="42" spans="1:10" ht="15">
      <c r="A42" s="92"/>
      <c r="B42" s="93"/>
      <c r="C42" s="100"/>
      <c r="D42" s="110"/>
      <c r="E42" s="171"/>
      <c r="F42" s="171"/>
      <c r="G42" s="171"/>
      <c r="H42" s="171"/>
      <c r="I42" s="94"/>
      <c r="J42" s="95"/>
    </row>
    <row r="43" spans="1:10" ht="15">
      <c r="A43" s="168">
        <v>0</v>
      </c>
      <c r="B43" s="169"/>
      <c r="C43" s="169"/>
      <c r="D43" s="170"/>
      <c r="E43" s="168">
        <v>0</v>
      </c>
      <c r="F43" s="169"/>
      <c r="G43" s="169"/>
      <c r="H43" s="169"/>
      <c r="I43" s="170"/>
      <c r="J43" s="101">
        <v>0</v>
      </c>
    </row>
    <row r="44" spans="1:10" ht="15">
      <c r="A44" s="111"/>
      <c r="B44" s="100"/>
      <c r="C44" s="172"/>
      <c r="D44" s="172"/>
      <c r="E44" s="146"/>
      <c r="F44" s="146"/>
      <c r="G44" s="172"/>
      <c r="H44" s="172"/>
      <c r="I44" s="172"/>
      <c r="J44" s="95"/>
    </row>
    <row r="45" spans="1:10" ht="15">
      <c r="A45" s="168">
        <v>0</v>
      </c>
      <c r="B45" s="169"/>
      <c r="C45" s="169"/>
      <c r="D45" s="170"/>
      <c r="E45" s="168">
        <v>0</v>
      </c>
      <c r="F45" s="169"/>
      <c r="G45" s="169"/>
      <c r="H45" s="169"/>
      <c r="I45" s="170"/>
      <c r="J45" s="101">
        <v>0</v>
      </c>
    </row>
    <row r="46" spans="1:10" ht="15">
      <c r="A46" s="111"/>
      <c r="B46" s="100"/>
      <c r="C46" s="100"/>
      <c r="D46" s="93"/>
      <c r="E46" s="173"/>
      <c r="F46" s="173"/>
      <c r="G46" s="172"/>
      <c r="H46" s="172"/>
      <c r="I46" s="93"/>
      <c r="J46" s="95"/>
    </row>
    <row r="47" spans="1:10" ht="15">
      <c r="A47" s="168">
        <v>0</v>
      </c>
      <c r="B47" s="169"/>
      <c r="C47" s="169"/>
      <c r="D47" s="170"/>
      <c r="E47" s="168">
        <v>0</v>
      </c>
      <c r="F47" s="169"/>
      <c r="G47" s="169"/>
      <c r="H47" s="169"/>
      <c r="I47" s="170"/>
      <c r="J47" s="101">
        <v>0</v>
      </c>
    </row>
    <row r="48" spans="1:10" ht="15">
      <c r="A48" s="111"/>
      <c r="B48" s="100"/>
      <c r="C48" s="100"/>
      <c r="D48" s="93"/>
      <c r="E48" s="146"/>
      <c r="F48" s="146"/>
      <c r="G48" s="172"/>
      <c r="H48" s="172"/>
      <c r="I48" s="93"/>
      <c r="J48" s="112" t="s">
        <v>424</v>
      </c>
    </row>
    <row r="49" spans="1:10" ht="15">
      <c r="A49" s="111"/>
      <c r="B49" s="100"/>
      <c r="C49" s="100"/>
      <c r="D49" s="93"/>
      <c r="E49" s="146"/>
      <c r="F49" s="146"/>
      <c r="G49" s="172"/>
      <c r="H49" s="172"/>
      <c r="I49" s="93"/>
      <c r="J49" s="112" t="s">
        <v>425</v>
      </c>
    </row>
    <row r="50" spans="1:10" ht="14.25" customHeight="1">
      <c r="A50" s="140" t="s">
        <v>403</v>
      </c>
      <c r="B50" s="151"/>
      <c r="C50" s="152" t="s">
        <v>424</v>
      </c>
      <c r="D50" s="153"/>
      <c r="E50" s="178" t="s">
        <v>426</v>
      </c>
      <c r="F50" s="179"/>
      <c r="G50" s="157" t="s">
        <v>443</v>
      </c>
      <c r="H50" s="158"/>
      <c r="I50" s="158"/>
      <c r="J50" s="159"/>
    </row>
    <row r="51" spans="1:10" ht="15">
      <c r="A51" s="111"/>
      <c r="B51" s="100"/>
      <c r="C51" s="172"/>
      <c r="D51" s="172"/>
      <c r="E51" s="146"/>
      <c r="F51" s="146"/>
      <c r="G51" s="180" t="s">
        <v>427</v>
      </c>
      <c r="H51" s="180"/>
      <c r="I51" s="180"/>
      <c r="J51" s="84"/>
    </row>
    <row r="52" spans="1:10" ht="13.5" customHeight="1">
      <c r="A52" s="140" t="s">
        <v>404</v>
      </c>
      <c r="B52" s="151"/>
      <c r="C52" s="157" t="s">
        <v>450</v>
      </c>
      <c r="D52" s="158"/>
      <c r="E52" s="158"/>
      <c r="F52" s="158"/>
      <c r="G52" s="158"/>
      <c r="H52" s="158"/>
      <c r="I52" s="158"/>
      <c r="J52" s="159"/>
    </row>
    <row r="53" spans="1:10" ht="15">
      <c r="A53" s="92"/>
      <c r="B53" s="93"/>
      <c r="C53" s="162" t="s">
        <v>405</v>
      </c>
      <c r="D53" s="162"/>
      <c r="E53" s="162"/>
      <c r="F53" s="162"/>
      <c r="G53" s="162"/>
      <c r="H53" s="162"/>
      <c r="I53" s="162"/>
      <c r="J53" s="95"/>
    </row>
    <row r="54" spans="1:10" ht="15">
      <c r="A54" s="140" t="s">
        <v>406</v>
      </c>
      <c r="B54" s="151"/>
      <c r="C54" s="174" t="s">
        <v>451</v>
      </c>
      <c r="D54" s="175"/>
      <c r="E54" s="176"/>
      <c r="F54" s="146"/>
      <c r="G54" s="146"/>
      <c r="H54" s="167"/>
      <c r="I54" s="167"/>
      <c r="J54" s="177"/>
    </row>
    <row r="55" spans="1:10" ht="15">
      <c r="A55" s="92"/>
      <c r="B55" s="93"/>
      <c r="C55" s="100"/>
      <c r="D55" s="93"/>
      <c r="E55" s="146"/>
      <c r="F55" s="146"/>
      <c r="G55" s="146"/>
      <c r="H55" s="146"/>
      <c r="I55" s="93"/>
      <c r="J55" s="95"/>
    </row>
    <row r="56" spans="1:10" ht="14.25" customHeight="1">
      <c r="A56" s="140" t="s">
        <v>398</v>
      </c>
      <c r="B56" s="151"/>
      <c r="C56" s="181" t="s">
        <v>444</v>
      </c>
      <c r="D56" s="182"/>
      <c r="E56" s="182"/>
      <c r="F56" s="182"/>
      <c r="G56" s="182"/>
      <c r="H56" s="182"/>
      <c r="I56" s="182"/>
      <c r="J56" s="183"/>
    </row>
    <row r="57" spans="1:10" ht="15">
      <c r="A57" s="92"/>
      <c r="B57" s="93"/>
      <c r="C57" s="93"/>
      <c r="D57" s="93"/>
      <c r="E57" s="146"/>
      <c r="F57" s="146"/>
      <c r="G57" s="146"/>
      <c r="H57" s="146"/>
      <c r="I57" s="93"/>
      <c r="J57" s="95"/>
    </row>
    <row r="58" spans="1:10" ht="15">
      <c r="A58" s="140" t="s">
        <v>428</v>
      </c>
      <c r="B58" s="151"/>
      <c r="C58" s="181">
        <v>0</v>
      </c>
      <c r="D58" s="182"/>
      <c r="E58" s="182"/>
      <c r="F58" s="182"/>
      <c r="G58" s="182"/>
      <c r="H58" s="182"/>
      <c r="I58" s="182"/>
      <c r="J58" s="183"/>
    </row>
    <row r="59" spans="1:10" ht="14.25" customHeight="1">
      <c r="A59" s="92"/>
      <c r="B59" s="93"/>
      <c r="C59" s="184" t="s">
        <v>429</v>
      </c>
      <c r="D59" s="184"/>
      <c r="E59" s="184"/>
      <c r="F59" s="184"/>
      <c r="G59" s="93"/>
      <c r="H59" s="93"/>
      <c r="I59" s="93"/>
      <c r="J59" s="95"/>
    </row>
    <row r="60" spans="1:10" ht="15">
      <c r="A60" s="140" t="s">
        <v>430</v>
      </c>
      <c r="B60" s="151"/>
      <c r="C60" s="181">
        <v>0</v>
      </c>
      <c r="D60" s="182"/>
      <c r="E60" s="182"/>
      <c r="F60" s="182"/>
      <c r="G60" s="182"/>
      <c r="H60" s="182"/>
      <c r="I60" s="182"/>
      <c r="J60" s="183"/>
    </row>
    <row r="61" spans="1:10" ht="14.25" customHeight="1">
      <c r="A61" s="113"/>
      <c r="B61" s="114"/>
      <c r="C61" s="185" t="s">
        <v>431</v>
      </c>
      <c r="D61" s="185"/>
      <c r="E61" s="185"/>
      <c r="F61" s="185"/>
      <c r="G61" s="185"/>
      <c r="H61" s="114"/>
      <c r="I61" s="114"/>
      <c r="J61" s="115"/>
    </row>
    <row r="68" ht="27" customHeight="1"/>
    <row r="72" ht="38.25" customHeight="1"/>
  </sheetData>
  <sheetProtection sheet="1" objects="1" scenarios="1" formatCells="0" insertRows="0"/>
  <mergeCells count="122">
    <mergeCell ref="E55:F55"/>
    <mergeCell ref="G55:H55"/>
    <mergeCell ref="A56:B56"/>
    <mergeCell ref="C56:J56"/>
    <mergeCell ref="E57:F57"/>
    <mergeCell ref="G57:H57"/>
    <mergeCell ref="A58:B58"/>
    <mergeCell ref="C58:J58"/>
    <mergeCell ref="C59:F59"/>
    <mergeCell ref="A60:B60"/>
    <mergeCell ref="C60:J60"/>
    <mergeCell ref="C61:G61"/>
    <mergeCell ref="A50:B50"/>
    <mergeCell ref="C50:D50"/>
    <mergeCell ref="E50:F50"/>
    <mergeCell ref="G50:J50"/>
    <mergeCell ref="C51:D51"/>
    <mergeCell ref="E51:F51"/>
    <mergeCell ref="G51:I51"/>
    <mergeCell ref="A52:B52"/>
    <mergeCell ref="C52:J52"/>
    <mergeCell ref="C53:I53"/>
    <mergeCell ref="A54:B54"/>
    <mergeCell ref="C54:E54"/>
    <mergeCell ref="F54:G54"/>
    <mergeCell ref="H54:J54"/>
    <mergeCell ref="C44:D44"/>
    <mergeCell ref="E44:F44"/>
    <mergeCell ref="G44:I44"/>
    <mergeCell ref="A45:D45"/>
    <mergeCell ref="E45:I45"/>
    <mergeCell ref="E46:F46"/>
    <mergeCell ref="G46:H46"/>
    <mergeCell ref="A47:D47"/>
    <mergeCell ref="E47:I47"/>
    <mergeCell ref="E48:F48"/>
    <mergeCell ref="G48:H48"/>
    <mergeCell ref="E49:F49"/>
    <mergeCell ref="G49:H49"/>
    <mergeCell ref="A37:D37"/>
    <mergeCell ref="E37:I37"/>
    <mergeCell ref="D38:I38"/>
    <mergeCell ref="A39:D39"/>
    <mergeCell ref="E39:I39"/>
    <mergeCell ref="E40:F40"/>
    <mergeCell ref="G40:H40"/>
    <mergeCell ref="A41:D41"/>
    <mergeCell ref="E41:I41"/>
    <mergeCell ref="E42:F42"/>
    <mergeCell ref="G42:H42"/>
    <mergeCell ref="A43:D43"/>
    <mergeCell ref="E43:I43"/>
    <mergeCell ref="A31:B31"/>
    <mergeCell ref="D31:G31"/>
    <mergeCell ref="A32:B32"/>
    <mergeCell ref="E32:F32"/>
    <mergeCell ref="G32:H32"/>
    <mergeCell ref="A33:B33"/>
    <mergeCell ref="D33:G33"/>
    <mergeCell ref="E34:F34"/>
    <mergeCell ref="G34:H34"/>
    <mergeCell ref="A35:D35"/>
    <mergeCell ref="E35:I35"/>
    <mergeCell ref="E36:F36"/>
    <mergeCell ref="G36:H36"/>
    <mergeCell ref="A25:B25"/>
    <mergeCell ref="C25:J25"/>
    <mergeCell ref="E26:F26"/>
    <mergeCell ref="G26:H26"/>
    <mergeCell ref="A27:B27"/>
    <mergeCell ref="C27:J27"/>
    <mergeCell ref="E28:F28"/>
    <mergeCell ref="G28:H28"/>
    <mergeCell ref="A29:B29"/>
    <mergeCell ref="E29:F29"/>
    <mergeCell ref="G29:H29"/>
    <mergeCell ref="E30:F30"/>
    <mergeCell ref="G30:H30"/>
    <mergeCell ref="E20:F20"/>
    <mergeCell ref="G20:H20"/>
    <mergeCell ref="A21:B21"/>
    <mergeCell ref="C21:D21"/>
    <mergeCell ref="E21:F21"/>
    <mergeCell ref="G21:J21"/>
    <mergeCell ref="E22:F22"/>
    <mergeCell ref="G22:H22"/>
    <mergeCell ref="A23:B23"/>
    <mergeCell ref="C23:J23"/>
    <mergeCell ref="E24:F24"/>
    <mergeCell ref="G24:H24"/>
    <mergeCell ref="A15:B15"/>
    <mergeCell ref="C15:D15"/>
    <mergeCell ref="E15:F15"/>
    <mergeCell ref="H15:I15"/>
    <mergeCell ref="E16:F16"/>
    <mergeCell ref="G16:H16"/>
    <mergeCell ref="C17:D17"/>
    <mergeCell ref="A18:B18"/>
    <mergeCell ref="C18:D18"/>
    <mergeCell ref="E18:F18"/>
    <mergeCell ref="G18:H18"/>
    <mergeCell ref="A19:B19"/>
    <mergeCell ref="C19:J19"/>
    <mergeCell ref="A10:I10"/>
    <mergeCell ref="A11:B11"/>
    <mergeCell ref="C11:D11"/>
    <mergeCell ref="F11:G11"/>
    <mergeCell ref="H11:I11"/>
    <mergeCell ref="E12:F12"/>
    <mergeCell ref="G12:H12"/>
    <mergeCell ref="A13:B13"/>
    <mergeCell ref="C13:D13"/>
    <mergeCell ref="E13:F13"/>
    <mergeCell ref="G13:H13"/>
    <mergeCell ref="E14:F14"/>
    <mergeCell ref="G14:H14"/>
    <mergeCell ref="A1:C1"/>
    <mergeCell ref="A2:J2"/>
    <mergeCell ref="A4:D4"/>
    <mergeCell ref="E4:F4"/>
    <mergeCell ref="H4:I4"/>
    <mergeCell ref="A5:J5"/>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horizontalDpi="600" verticalDpi="600" orientation="portrait" paperSize="9" scale="74"/>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132"/>
  <sheetViews>
    <sheetView zoomScale="140" zoomScaleNormal="140" zoomScaleSheetLayoutView="110" zoomScalePageLayoutView="0" workbookViewId="0" topLeftCell="A45">
      <selection activeCell="I57" sqref="I57"/>
    </sheetView>
  </sheetViews>
  <sheetFormatPr defaultColWidth="8.8515625" defaultRowHeight="12.75"/>
  <cols>
    <col min="1" max="7" width="8.8515625" style="11" customWidth="1"/>
    <col min="8" max="9" width="16.421875" style="35" customWidth="1"/>
    <col min="10" max="10" width="10.28125" style="11" bestFit="1" customWidth="1"/>
    <col min="11" max="16384" width="8.8515625" style="11" customWidth="1"/>
  </cols>
  <sheetData>
    <row r="1" spans="1:9" ht="12.75">
      <c r="A1" s="189" t="s">
        <v>1</v>
      </c>
      <c r="B1" s="190"/>
      <c r="C1" s="190"/>
      <c r="D1" s="190"/>
      <c r="E1" s="190"/>
      <c r="F1" s="190"/>
      <c r="G1" s="190"/>
      <c r="H1" s="190"/>
      <c r="I1" s="190"/>
    </row>
    <row r="2" spans="1:9" ht="12.75">
      <c r="A2" s="191" t="s">
        <v>452</v>
      </c>
      <c r="B2" s="192"/>
      <c r="C2" s="192"/>
      <c r="D2" s="192"/>
      <c r="E2" s="192"/>
      <c r="F2" s="192"/>
      <c r="G2" s="192"/>
      <c r="H2" s="192"/>
      <c r="I2" s="192"/>
    </row>
    <row r="3" spans="1:9" ht="12.75">
      <c r="A3" s="193" t="s">
        <v>355</v>
      </c>
      <c r="B3" s="194"/>
      <c r="C3" s="194"/>
      <c r="D3" s="194"/>
      <c r="E3" s="194"/>
      <c r="F3" s="194"/>
      <c r="G3" s="194"/>
      <c r="H3" s="194"/>
      <c r="I3" s="194"/>
    </row>
    <row r="4" spans="1:9" ht="12.75">
      <c r="A4" s="195" t="s">
        <v>445</v>
      </c>
      <c r="B4" s="196"/>
      <c r="C4" s="196"/>
      <c r="D4" s="196"/>
      <c r="E4" s="196"/>
      <c r="F4" s="196"/>
      <c r="G4" s="196"/>
      <c r="H4" s="196"/>
      <c r="I4" s="197"/>
    </row>
    <row r="5" spans="1:9" ht="36">
      <c r="A5" s="200" t="s">
        <v>2</v>
      </c>
      <c r="B5" s="201"/>
      <c r="C5" s="201"/>
      <c r="D5" s="201"/>
      <c r="E5" s="201"/>
      <c r="F5" s="201"/>
      <c r="G5" s="12" t="s">
        <v>105</v>
      </c>
      <c r="H5" s="14" t="s">
        <v>372</v>
      </c>
      <c r="I5" s="14" t="s">
        <v>373</v>
      </c>
    </row>
    <row r="6" spans="1:9" ht="12.75">
      <c r="A6" s="198">
        <v>1</v>
      </c>
      <c r="B6" s="199"/>
      <c r="C6" s="199"/>
      <c r="D6" s="199"/>
      <c r="E6" s="199"/>
      <c r="F6" s="199"/>
      <c r="G6" s="13">
        <v>2</v>
      </c>
      <c r="H6" s="14">
        <v>3</v>
      </c>
      <c r="I6" s="14">
        <v>4</v>
      </c>
    </row>
    <row r="7" spans="1:9" ht="12.75">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111119370</v>
      </c>
      <c r="I9" s="34">
        <f>I10+I17+I27+I38+I43</f>
        <v>109644577</v>
      </c>
    </row>
    <row r="10" spans="1:9" ht="12.75" customHeight="1">
      <c r="A10" s="187" t="s">
        <v>5</v>
      </c>
      <c r="B10" s="187"/>
      <c r="C10" s="187"/>
      <c r="D10" s="187"/>
      <c r="E10" s="187"/>
      <c r="F10" s="187"/>
      <c r="G10" s="16">
        <v>3</v>
      </c>
      <c r="H10" s="34">
        <f>H11+H12+H13+H14+H15+H16</f>
        <v>503468</v>
      </c>
      <c r="I10" s="34">
        <f>I11+I12+I13+I14+I15+I16</f>
        <v>503468</v>
      </c>
    </row>
    <row r="11" spans="1:9" ht="12.75" customHeight="1">
      <c r="A11" s="186" t="s">
        <v>6</v>
      </c>
      <c r="B11" s="186"/>
      <c r="C11" s="186"/>
      <c r="D11" s="186"/>
      <c r="E11" s="186"/>
      <c r="F11" s="186"/>
      <c r="G11" s="15">
        <v>4</v>
      </c>
      <c r="H11" s="33">
        <v>0</v>
      </c>
      <c r="I11" s="33">
        <v>0</v>
      </c>
    </row>
    <row r="12" spans="1:9" ht="22.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503468</v>
      </c>
      <c r="I16" s="33">
        <v>503468</v>
      </c>
    </row>
    <row r="17" spans="1:9" ht="12.75" customHeight="1">
      <c r="A17" s="187" t="s">
        <v>12</v>
      </c>
      <c r="B17" s="187"/>
      <c r="C17" s="187"/>
      <c r="D17" s="187"/>
      <c r="E17" s="187"/>
      <c r="F17" s="187"/>
      <c r="G17" s="16">
        <v>10</v>
      </c>
      <c r="H17" s="34">
        <f>H18+H19+H20+H21+H22+H23+H24+H25+H26</f>
        <v>109623221</v>
      </c>
      <c r="I17" s="34">
        <f>I18+I19+I20+I21+I22+I23+I24+I25+I26</f>
        <v>108219491</v>
      </c>
    </row>
    <row r="18" spans="1:9" ht="12.75" customHeight="1">
      <c r="A18" s="186" t="s">
        <v>13</v>
      </c>
      <c r="B18" s="186"/>
      <c r="C18" s="186"/>
      <c r="D18" s="186"/>
      <c r="E18" s="186"/>
      <c r="F18" s="186"/>
      <c r="G18" s="15">
        <v>11</v>
      </c>
      <c r="H18" s="33">
        <v>4140877</v>
      </c>
      <c r="I18" s="33">
        <v>4140878</v>
      </c>
    </row>
    <row r="19" spans="1:9" ht="12.75" customHeight="1">
      <c r="A19" s="186" t="s">
        <v>14</v>
      </c>
      <c r="B19" s="186"/>
      <c r="C19" s="186"/>
      <c r="D19" s="186"/>
      <c r="E19" s="186"/>
      <c r="F19" s="186"/>
      <c r="G19" s="15">
        <v>12</v>
      </c>
      <c r="H19" s="33">
        <v>103137820</v>
      </c>
      <c r="I19" s="33">
        <f>53927475+61797395-13258655</f>
        <v>102466215</v>
      </c>
    </row>
    <row r="20" spans="1:9" ht="12.75" customHeight="1">
      <c r="A20" s="186" t="s">
        <v>15</v>
      </c>
      <c r="B20" s="186"/>
      <c r="C20" s="186"/>
      <c r="D20" s="186"/>
      <c r="E20" s="186"/>
      <c r="F20" s="186"/>
      <c r="G20" s="15">
        <v>13</v>
      </c>
      <c r="H20" s="33">
        <v>2111782</v>
      </c>
      <c r="I20" s="33">
        <v>1368834</v>
      </c>
    </row>
    <row r="21" spans="1:9" ht="12.75" customHeight="1">
      <c r="A21" s="186" t="s">
        <v>16</v>
      </c>
      <c r="B21" s="186"/>
      <c r="C21" s="186"/>
      <c r="D21" s="186"/>
      <c r="E21" s="186"/>
      <c r="F21" s="186"/>
      <c r="G21" s="15">
        <v>14</v>
      </c>
      <c r="H21" s="33">
        <v>4992</v>
      </c>
      <c r="I21" s="33">
        <v>15814</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227750</v>
      </c>
      <c r="I24" s="33">
        <v>227750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20000</v>
      </c>
      <c r="I27" s="34">
        <f>SUM(I28:I37)</f>
        <v>0</v>
      </c>
    </row>
    <row r="28" spans="1:9" ht="12.75" customHeight="1">
      <c r="A28" s="186" t="s">
        <v>23</v>
      </c>
      <c r="B28" s="186"/>
      <c r="C28" s="186"/>
      <c r="D28" s="186"/>
      <c r="E28" s="186"/>
      <c r="F28" s="186"/>
      <c r="G28" s="15">
        <v>21</v>
      </c>
      <c r="H28" s="33">
        <v>20000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25" customHeight="1">
      <c r="A32" s="186" t="s">
        <v>27</v>
      </c>
      <c r="B32" s="186"/>
      <c r="C32" s="186"/>
      <c r="D32" s="186"/>
      <c r="E32" s="186"/>
      <c r="F32" s="186"/>
      <c r="G32" s="15">
        <v>25</v>
      </c>
      <c r="H32" s="33">
        <v>0</v>
      </c>
      <c r="I32" s="33">
        <v>0</v>
      </c>
    </row>
    <row r="33" spans="1:9" ht="21"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312240</v>
      </c>
      <c r="I38" s="34">
        <f>I39+I40+I41+I42</f>
        <v>261177</v>
      </c>
    </row>
    <row r="39" spans="1:9" ht="12.75" customHeight="1">
      <c r="A39" s="186" t="s">
        <v>34</v>
      </c>
      <c r="B39" s="186"/>
      <c r="C39" s="186"/>
      <c r="D39" s="186"/>
      <c r="E39" s="186"/>
      <c r="F39" s="186"/>
      <c r="G39" s="15">
        <v>32</v>
      </c>
      <c r="H39" s="33">
        <v>261177</v>
      </c>
      <c r="I39" s="33">
        <v>261177</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51063</v>
      </c>
      <c r="I42" s="33">
        <v>0</v>
      </c>
    </row>
    <row r="43" spans="1:9" ht="12.75" customHeight="1">
      <c r="A43" s="186" t="s">
        <v>38</v>
      </c>
      <c r="B43" s="186"/>
      <c r="C43" s="186"/>
      <c r="D43" s="186"/>
      <c r="E43" s="186"/>
      <c r="F43" s="186"/>
      <c r="G43" s="15">
        <v>36</v>
      </c>
      <c r="H43" s="33">
        <v>660441</v>
      </c>
      <c r="I43" s="33">
        <v>660441</v>
      </c>
    </row>
    <row r="44" spans="1:9" ht="12.75" customHeight="1">
      <c r="A44" s="188" t="s">
        <v>382</v>
      </c>
      <c r="B44" s="188"/>
      <c r="C44" s="188"/>
      <c r="D44" s="188"/>
      <c r="E44" s="188"/>
      <c r="F44" s="188"/>
      <c r="G44" s="16">
        <v>37</v>
      </c>
      <c r="H44" s="34">
        <f>H45+H53+H60+H70</f>
        <v>58355711</v>
      </c>
      <c r="I44" s="34">
        <f>I45+I53+I60+I70</f>
        <v>62672026</v>
      </c>
    </row>
    <row r="45" spans="1:9" ht="12.75" customHeight="1">
      <c r="A45" s="187" t="s">
        <v>39</v>
      </c>
      <c r="B45" s="187"/>
      <c r="C45" s="187"/>
      <c r="D45" s="187"/>
      <c r="E45" s="187"/>
      <c r="F45" s="187"/>
      <c r="G45" s="16">
        <v>38</v>
      </c>
      <c r="H45" s="34">
        <f>SUM(H46:H52)</f>
        <v>482639</v>
      </c>
      <c r="I45" s="34">
        <f>SUM(I46:I52)</f>
        <v>512180</v>
      </c>
    </row>
    <row r="46" spans="1:9" ht="12.75" customHeight="1">
      <c r="A46" s="186" t="s">
        <v>40</v>
      </c>
      <c r="B46" s="186"/>
      <c r="C46" s="186"/>
      <c r="D46" s="186"/>
      <c r="E46" s="186"/>
      <c r="F46" s="186"/>
      <c r="G46" s="15">
        <v>39</v>
      </c>
      <c r="H46" s="33">
        <v>384084</v>
      </c>
      <c r="I46" s="33">
        <v>413625</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98555</v>
      </c>
      <c r="I49" s="33">
        <v>98555</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55751380</v>
      </c>
      <c r="I53" s="34">
        <f>SUM(I54:I59)</f>
        <v>59939510</v>
      </c>
    </row>
    <row r="54" spans="1:9" ht="12.75" customHeight="1">
      <c r="A54" s="186" t="s">
        <v>48</v>
      </c>
      <c r="B54" s="186"/>
      <c r="C54" s="186"/>
      <c r="D54" s="186"/>
      <c r="E54" s="186"/>
      <c r="F54" s="186"/>
      <c r="G54" s="15">
        <v>47</v>
      </c>
      <c r="H54" s="33">
        <v>111849</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31764110</v>
      </c>
      <c r="I56" s="33">
        <f>5420906+25993364-115894</f>
        <v>31298376</v>
      </c>
    </row>
    <row r="57" spans="1:9" ht="12.75" customHeight="1">
      <c r="A57" s="186" t="s">
        <v>51</v>
      </c>
      <c r="B57" s="186"/>
      <c r="C57" s="186"/>
      <c r="D57" s="186"/>
      <c r="E57" s="186"/>
      <c r="F57" s="186"/>
      <c r="G57" s="15">
        <v>50</v>
      </c>
      <c r="H57" s="33">
        <v>4522</v>
      </c>
      <c r="I57" s="33">
        <v>9785</v>
      </c>
    </row>
    <row r="58" spans="1:9" ht="12.75" customHeight="1">
      <c r="A58" s="186" t="s">
        <v>52</v>
      </c>
      <c r="B58" s="186"/>
      <c r="C58" s="186"/>
      <c r="D58" s="186"/>
      <c r="E58" s="186"/>
      <c r="F58" s="186"/>
      <c r="G58" s="15">
        <v>51</v>
      </c>
      <c r="H58" s="33">
        <v>91094</v>
      </c>
      <c r="I58" s="33">
        <f>46481+30221</f>
        <v>76702</v>
      </c>
    </row>
    <row r="59" spans="1:9" ht="12.75" customHeight="1">
      <c r="A59" s="186" t="s">
        <v>53</v>
      </c>
      <c r="B59" s="186"/>
      <c r="C59" s="186"/>
      <c r="D59" s="186"/>
      <c r="E59" s="186"/>
      <c r="F59" s="186"/>
      <c r="G59" s="15">
        <v>52</v>
      </c>
      <c r="H59" s="33">
        <v>23779805</v>
      </c>
      <c r="I59" s="33">
        <f>468683+371150+23774541+3940273</f>
        <v>28554647</v>
      </c>
    </row>
    <row r="60" spans="1:9" ht="12.75" customHeight="1">
      <c r="A60" s="187" t="s">
        <v>54</v>
      </c>
      <c r="B60" s="187"/>
      <c r="C60" s="187"/>
      <c r="D60" s="187"/>
      <c r="E60" s="187"/>
      <c r="F60" s="187"/>
      <c r="G60" s="16">
        <v>53</v>
      </c>
      <c r="H60" s="34">
        <f>SUM(H61:H69)</f>
        <v>2094703</v>
      </c>
      <c r="I60" s="34">
        <f>SUM(I61:I69)</f>
        <v>2194099</v>
      </c>
    </row>
    <row r="61" spans="1:9" ht="12.75" customHeight="1">
      <c r="A61" s="186" t="s">
        <v>23</v>
      </c>
      <c r="B61" s="186"/>
      <c r="C61" s="186"/>
      <c r="D61" s="186"/>
      <c r="E61" s="186"/>
      <c r="F61" s="186"/>
      <c r="G61" s="15">
        <v>54</v>
      </c>
      <c r="H61" s="33">
        <v>0</v>
      </c>
      <c r="I61" s="33">
        <v>0</v>
      </c>
    </row>
    <row r="62" spans="1:9" ht="27"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5" customHeight="1">
      <c r="A64" s="186" t="s">
        <v>55</v>
      </c>
      <c r="B64" s="186"/>
      <c r="C64" s="186"/>
      <c r="D64" s="186"/>
      <c r="E64" s="186"/>
      <c r="F64" s="186"/>
      <c r="G64" s="15">
        <v>57</v>
      </c>
      <c r="H64" s="33">
        <v>0</v>
      </c>
      <c r="I64" s="33">
        <v>0</v>
      </c>
    </row>
    <row r="65" spans="1:9" ht="21" customHeight="1">
      <c r="A65" s="186" t="s">
        <v>27</v>
      </c>
      <c r="B65" s="186"/>
      <c r="C65" s="186"/>
      <c r="D65" s="186"/>
      <c r="E65" s="186"/>
      <c r="F65" s="186"/>
      <c r="G65" s="15">
        <v>58</v>
      </c>
      <c r="H65" s="33">
        <v>0</v>
      </c>
      <c r="I65" s="33">
        <v>0</v>
      </c>
    </row>
    <row r="66" spans="1:9" ht="21"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2093891</v>
      </c>
      <c r="I68" s="33">
        <f>402508+82000+1708779</f>
        <v>2193287</v>
      </c>
    </row>
    <row r="69" spans="1:9" ht="12.75" customHeight="1">
      <c r="A69" s="186" t="s">
        <v>56</v>
      </c>
      <c r="B69" s="186"/>
      <c r="C69" s="186"/>
      <c r="D69" s="186"/>
      <c r="E69" s="186"/>
      <c r="F69" s="186"/>
      <c r="G69" s="15">
        <v>62</v>
      </c>
      <c r="H69" s="33">
        <v>812</v>
      </c>
      <c r="I69" s="33">
        <v>812</v>
      </c>
    </row>
    <row r="70" spans="1:9" ht="12.75" customHeight="1">
      <c r="A70" s="186" t="s">
        <v>57</v>
      </c>
      <c r="B70" s="186"/>
      <c r="C70" s="186"/>
      <c r="D70" s="186"/>
      <c r="E70" s="186"/>
      <c r="F70" s="186"/>
      <c r="G70" s="15">
        <v>63</v>
      </c>
      <c r="H70" s="33">
        <v>26989</v>
      </c>
      <c r="I70" s="33">
        <v>26237</v>
      </c>
    </row>
    <row r="71" spans="1:9" ht="12.75" customHeight="1">
      <c r="A71" s="203" t="s">
        <v>58</v>
      </c>
      <c r="B71" s="203"/>
      <c r="C71" s="203"/>
      <c r="D71" s="203"/>
      <c r="E71" s="203"/>
      <c r="F71" s="203"/>
      <c r="G71" s="15">
        <v>64</v>
      </c>
      <c r="H71" s="33">
        <v>0</v>
      </c>
      <c r="I71" s="33">
        <v>0</v>
      </c>
    </row>
    <row r="72" spans="1:9" ht="12.75" customHeight="1">
      <c r="A72" s="188" t="s">
        <v>383</v>
      </c>
      <c r="B72" s="188"/>
      <c r="C72" s="188"/>
      <c r="D72" s="188"/>
      <c r="E72" s="188"/>
      <c r="F72" s="188"/>
      <c r="G72" s="16">
        <v>65</v>
      </c>
      <c r="H72" s="34">
        <f>H8+H9+H44+H71</f>
        <v>169475081</v>
      </c>
      <c r="I72" s="34">
        <f>I8+I9+I44+I71</f>
        <v>172316603</v>
      </c>
    </row>
    <row r="73" spans="1:9" ht="12.75" customHeight="1">
      <c r="A73" s="203" t="s">
        <v>59</v>
      </c>
      <c r="B73" s="203"/>
      <c r="C73" s="203"/>
      <c r="D73" s="203"/>
      <c r="E73" s="203"/>
      <c r="F73" s="203"/>
      <c r="G73" s="15">
        <v>66</v>
      </c>
      <c r="H73" s="33">
        <v>250827376</v>
      </c>
      <c r="I73" s="33">
        <v>250827376</v>
      </c>
    </row>
    <row r="74" spans="1:9" ht="12.75">
      <c r="A74" s="204" t="s">
        <v>60</v>
      </c>
      <c r="B74" s="205"/>
      <c r="C74" s="205"/>
      <c r="D74" s="205"/>
      <c r="E74" s="205"/>
      <c r="F74" s="205"/>
      <c r="G74" s="205"/>
      <c r="H74" s="205"/>
      <c r="I74" s="205"/>
    </row>
    <row r="75" spans="1:9" ht="12.75" customHeight="1">
      <c r="A75" s="188" t="s">
        <v>384</v>
      </c>
      <c r="B75" s="188"/>
      <c r="C75" s="188"/>
      <c r="D75" s="188"/>
      <c r="E75" s="188"/>
      <c r="F75" s="188"/>
      <c r="G75" s="16">
        <v>67</v>
      </c>
      <c r="H75" s="34">
        <f>H76+H77+H78+H84+H85+H89+H92+H95</f>
        <v>62678718</v>
      </c>
      <c r="I75" s="34">
        <f>I76+I77+I78+I84+I85+I89+I92+I95</f>
        <v>59974636</v>
      </c>
    </row>
    <row r="76" spans="1:9" ht="12.75" customHeight="1">
      <c r="A76" s="186" t="s">
        <v>61</v>
      </c>
      <c r="B76" s="186"/>
      <c r="C76" s="186"/>
      <c r="D76" s="186"/>
      <c r="E76" s="186"/>
      <c r="F76" s="186"/>
      <c r="G76" s="15">
        <v>68</v>
      </c>
      <c r="H76" s="33">
        <v>110466000</v>
      </c>
      <c r="I76" s="33">
        <v>110466000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0</v>
      </c>
      <c r="I78" s="34">
        <f>SUM(I79:I83)</f>
        <v>0</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6" t="s">
        <v>69</v>
      </c>
      <c r="B84" s="206"/>
      <c r="C84" s="206"/>
      <c r="D84" s="206"/>
      <c r="E84" s="206"/>
      <c r="F84" s="206"/>
      <c r="G84" s="117">
        <v>76</v>
      </c>
      <c r="H84" s="118">
        <v>74091981</v>
      </c>
      <c r="I84" s="118">
        <v>74091981</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-61094547</v>
      </c>
      <c r="I89" s="34">
        <f>I90-I91</f>
        <v>-122421014</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61094547</v>
      </c>
      <c r="I91" s="33">
        <v>122421014</v>
      </c>
    </row>
    <row r="92" spans="1:9" ht="12.75" customHeight="1">
      <c r="A92" s="187" t="s">
        <v>77</v>
      </c>
      <c r="B92" s="187"/>
      <c r="C92" s="187"/>
      <c r="D92" s="187"/>
      <c r="E92" s="187"/>
      <c r="F92" s="187"/>
      <c r="G92" s="16">
        <v>84</v>
      </c>
      <c r="H92" s="34">
        <f>H93-H94</f>
        <v>-60784716</v>
      </c>
      <c r="I92" s="34">
        <f>I93-I94</f>
        <v>-2162331</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60784716</v>
      </c>
      <c r="I94" s="33">
        <v>2162331</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11057204</v>
      </c>
      <c r="I103" s="34">
        <f>SUM(I104:I114)</f>
        <v>11751322</v>
      </c>
    </row>
    <row r="104" spans="1:9" ht="12.75" customHeight="1">
      <c r="A104" s="186" t="s">
        <v>87</v>
      </c>
      <c r="B104" s="186"/>
      <c r="C104" s="186"/>
      <c r="D104" s="186"/>
      <c r="E104" s="186"/>
      <c r="F104" s="186"/>
      <c r="G104" s="15">
        <v>96</v>
      </c>
      <c r="H104" s="33">
        <v>0</v>
      </c>
      <c r="I104" s="33">
        <v>0</v>
      </c>
    </row>
    <row r="105" spans="1:9" ht="24"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11057204</v>
      </c>
      <c r="I114" s="33">
        <v>11751322</v>
      </c>
    </row>
    <row r="115" spans="1:9" ht="12.75" customHeight="1">
      <c r="A115" s="188" t="s">
        <v>387</v>
      </c>
      <c r="B115" s="188"/>
      <c r="C115" s="188"/>
      <c r="D115" s="188"/>
      <c r="E115" s="188"/>
      <c r="F115" s="188"/>
      <c r="G115" s="16">
        <v>107</v>
      </c>
      <c r="H115" s="34">
        <f>SUM(H116:H129)</f>
        <v>95658666</v>
      </c>
      <c r="I115" s="34">
        <f>SUM(I116:I129)</f>
        <v>100510152</v>
      </c>
    </row>
    <row r="116" spans="1:9" ht="12.75" customHeight="1">
      <c r="A116" s="186" t="s">
        <v>87</v>
      </c>
      <c r="B116" s="186"/>
      <c r="C116" s="186"/>
      <c r="D116" s="186"/>
      <c r="E116" s="186"/>
      <c r="F116" s="186"/>
      <c r="G116" s="15">
        <v>108</v>
      </c>
      <c r="H116" s="33">
        <v>47853061</v>
      </c>
      <c r="I116" s="33">
        <v>47853061</v>
      </c>
    </row>
    <row r="117" spans="1:9" ht="21.7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2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49200</v>
      </c>
      <c r="I120" s="33">
        <f>222777+49200</f>
        <v>271977</v>
      </c>
    </row>
    <row r="121" spans="1:9" ht="12.75" customHeight="1">
      <c r="A121" s="186" t="s">
        <v>92</v>
      </c>
      <c r="B121" s="186"/>
      <c r="C121" s="186"/>
      <c r="D121" s="186"/>
      <c r="E121" s="186"/>
      <c r="F121" s="186"/>
      <c r="G121" s="15">
        <v>113</v>
      </c>
      <c r="H121" s="33">
        <v>7763706</v>
      </c>
      <c r="I121" s="33">
        <v>7763705</v>
      </c>
    </row>
    <row r="122" spans="1:9" ht="12.75" customHeight="1">
      <c r="A122" s="186" t="s">
        <v>93</v>
      </c>
      <c r="B122" s="186"/>
      <c r="C122" s="186"/>
      <c r="D122" s="186"/>
      <c r="E122" s="186"/>
      <c r="F122" s="186"/>
      <c r="G122" s="15">
        <v>114</v>
      </c>
      <c r="H122" s="33">
        <v>101011</v>
      </c>
      <c r="I122" s="33">
        <v>0</v>
      </c>
    </row>
    <row r="123" spans="1:9" ht="12.75" customHeight="1">
      <c r="A123" s="186" t="s">
        <v>94</v>
      </c>
      <c r="B123" s="186"/>
      <c r="C123" s="186"/>
      <c r="D123" s="186"/>
      <c r="E123" s="186"/>
      <c r="F123" s="186"/>
      <c r="G123" s="15">
        <v>115</v>
      </c>
      <c r="H123" s="33">
        <v>30897558</v>
      </c>
      <c r="I123" s="33">
        <v>34041858</v>
      </c>
    </row>
    <row r="124" spans="1:9" ht="12.75">
      <c r="A124" s="186" t="s">
        <v>95</v>
      </c>
      <c r="B124" s="186"/>
      <c r="C124" s="186"/>
      <c r="D124" s="186"/>
      <c r="E124" s="186"/>
      <c r="F124" s="186"/>
      <c r="G124" s="15">
        <v>116</v>
      </c>
      <c r="H124" s="33">
        <v>0</v>
      </c>
      <c r="I124" s="33">
        <v>0</v>
      </c>
    </row>
    <row r="125" spans="1:9" ht="12.75">
      <c r="A125" s="186" t="s">
        <v>98</v>
      </c>
      <c r="B125" s="186"/>
      <c r="C125" s="186"/>
      <c r="D125" s="186"/>
      <c r="E125" s="186"/>
      <c r="F125" s="186"/>
      <c r="G125" s="15">
        <v>117</v>
      </c>
      <c r="H125" s="33">
        <v>119087</v>
      </c>
      <c r="I125" s="33">
        <v>201465</v>
      </c>
    </row>
    <row r="126" spans="1:9" ht="12.75">
      <c r="A126" s="186" t="s">
        <v>99</v>
      </c>
      <c r="B126" s="186"/>
      <c r="C126" s="186"/>
      <c r="D126" s="186"/>
      <c r="E126" s="186"/>
      <c r="F126" s="186"/>
      <c r="G126" s="15">
        <v>118</v>
      </c>
      <c r="H126" s="33">
        <v>8265306</v>
      </c>
      <c r="I126" s="33">
        <v>9307443</v>
      </c>
    </row>
    <row r="127" spans="1:9" ht="12.75">
      <c r="A127" s="186" t="s">
        <v>100</v>
      </c>
      <c r="B127" s="186"/>
      <c r="C127" s="186"/>
      <c r="D127" s="186"/>
      <c r="E127" s="186"/>
      <c r="F127" s="186"/>
      <c r="G127" s="15">
        <v>119</v>
      </c>
      <c r="H127" s="33">
        <v>0</v>
      </c>
      <c r="I127" s="33">
        <v>0</v>
      </c>
    </row>
    <row r="128" spans="1:9" ht="12.75">
      <c r="A128" s="186" t="s">
        <v>101</v>
      </c>
      <c r="B128" s="186"/>
      <c r="C128" s="186"/>
      <c r="D128" s="186"/>
      <c r="E128" s="186"/>
      <c r="F128" s="186"/>
      <c r="G128" s="15">
        <v>120</v>
      </c>
      <c r="H128" s="33">
        <v>0</v>
      </c>
      <c r="I128" s="33">
        <v>0</v>
      </c>
    </row>
    <row r="129" spans="1:9" ht="12.75">
      <c r="A129" s="186" t="s">
        <v>102</v>
      </c>
      <c r="B129" s="186"/>
      <c r="C129" s="186"/>
      <c r="D129" s="186"/>
      <c r="E129" s="186"/>
      <c r="F129" s="186"/>
      <c r="G129" s="15">
        <v>121</v>
      </c>
      <c r="H129" s="33">
        <v>609737</v>
      </c>
      <c r="I129" s="33">
        <v>1070643</v>
      </c>
    </row>
    <row r="130" spans="1:9" ht="21.75" customHeight="1">
      <c r="A130" s="203" t="s">
        <v>103</v>
      </c>
      <c r="B130" s="203"/>
      <c r="C130" s="203"/>
      <c r="D130" s="203"/>
      <c r="E130" s="203"/>
      <c r="F130" s="203"/>
      <c r="G130" s="15">
        <v>122</v>
      </c>
      <c r="H130" s="33">
        <v>80493</v>
      </c>
      <c r="I130" s="33">
        <v>80493</v>
      </c>
    </row>
    <row r="131" spans="1:9" ht="12.75">
      <c r="A131" s="188" t="s">
        <v>388</v>
      </c>
      <c r="B131" s="188"/>
      <c r="C131" s="188"/>
      <c r="D131" s="188"/>
      <c r="E131" s="188"/>
      <c r="F131" s="188"/>
      <c r="G131" s="16">
        <v>123</v>
      </c>
      <c r="H131" s="34">
        <f>H75+H96+H103+H115+H130</f>
        <v>169475081</v>
      </c>
      <c r="I131" s="34">
        <f>I75+I96+I103+I115+I130</f>
        <v>172316603</v>
      </c>
    </row>
    <row r="132" spans="1:9" ht="12.75">
      <c r="A132" s="203" t="s">
        <v>104</v>
      </c>
      <c r="B132" s="203"/>
      <c r="C132" s="203"/>
      <c r="D132" s="203"/>
      <c r="E132" s="203"/>
      <c r="F132" s="203"/>
      <c r="G132" s="15">
        <v>124</v>
      </c>
      <c r="H132" s="33">
        <v>250827376</v>
      </c>
      <c r="I132" s="33">
        <v>250827376</v>
      </c>
    </row>
  </sheetData>
  <sheetProtection sheet="1" objects="1" scenarios="1"/>
  <mergeCells count="132">
    <mergeCell ref="A102:F102"/>
    <mergeCell ref="A103:F103"/>
    <mergeCell ref="A92:F92"/>
    <mergeCell ref="A93:F93"/>
    <mergeCell ref="A85:F85"/>
    <mergeCell ref="A78:F78"/>
    <mergeCell ref="A79:F79"/>
    <mergeCell ref="A82:F82"/>
    <mergeCell ref="A83:F83"/>
    <mergeCell ref="A84:F84"/>
    <mergeCell ref="A72:F72"/>
    <mergeCell ref="A73:F73"/>
    <mergeCell ref="A74:I74"/>
    <mergeCell ref="A81:F81"/>
    <mergeCell ref="A70:F70"/>
    <mergeCell ref="A71:F71"/>
    <mergeCell ref="A129:F129"/>
    <mergeCell ref="A130:F130"/>
    <mergeCell ref="A131:F131"/>
    <mergeCell ref="A132:F132"/>
    <mergeCell ref="A110:F110"/>
    <mergeCell ref="A111:F111"/>
    <mergeCell ref="A112:F112"/>
    <mergeCell ref="A117:F117"/>
    <mergeCell ref="A118:F118"/>
    <mergeCell ref="A119:F119"/>
    <mergeCell ref="A42:F42"/>
    <mergeCell ref="A43:F43"/>
    <mergeCell ref="A48:F48"/>
    <mergeCell ref="A49:F49"/>
    <mergeCell ref="A89:F89"/>
    <mergeCell ref="A90:F90"/>
    <mergeCell ref="A64:F64"/>
    <mergeCell ref="A65:F65"/>
    <mergeCell ref="A66:F66"/>
    <mergeCell ref="A80:F80"/>
    <mergeCell ref="A4:I4"/>
    <mergeCell ref="A16:F16"/>
    <mergeCell ref="A17:F17"/>
    <mergeCell ref="A6:F6"/>
    <mergeCell ref="A5:F5"/>
    <mergeCell ref="A7:I7"/>
    <mergeCell ref="A8:F8"/>
    <mergeCell ref="A9:F9"/>
    <mergeCell ref="A10:F10"/>
    <mergeCell ref="A11:F11"/>
    <mergeCell ref="A32:F32"/>
    <mergeCell ref="A33:F33"/>
    <mergeCell ref="A12:F12"/>
    <mergeCell ref="A13:F13"/>
    <mergeCell ref="A14:F14"/>
    <mergeCell ref="A15:F15"/>
    <mergeCell ref="A22:F22"/>
    <mergeCell ref="A23:F23"/>
    <mergeCell ref="A24:F24"/>
    <mergeCell ref="A18:F18"/>
    <mergeCell ref="A100:F100"/>
    <mergeCell ref="A101:F101"/>
    <mergeCell ref="A104:F104"/>
    <mergeCell ref="A105:F105"/>
    <mergeCell ref="A106:F106"/>
    <mergeCell ref="A1:I1"/>
    <mergeCell ref="A2:I2"/>
    <mergeCell ref="A3:I3"/>
    <mergeCell ref="A25:F25"/>
    <mergeCell ref="A26:F26"/>
    <mergeCell ref="A120:F120"/>
    <mergeCell ref="A121:F121"/>
    <mergeCell ref="A122:F122"/>
    <mergeCell ref="A126:F126"/>
    <mergeCell ref="A127:F127"/>
    <mergeCell ref="A128:F128"/>
    <mergeCell ref="A123:F123"/>
    <mergeCell ref="A124:F124"/>
    <mergeCell ref="A113:F113"/>
    <mergeCell ref="A114:F114"/>
    <mergeCell ref="A115:F115"/>
    <mergeCell ref="A116:F116"/>
    <mergeCell ref="A125:F125"/>
    <mergeCell ref="A41:F41"/>
    <mergeCell ref="A107:F107"/>
    <mergeCell ref="A108:F108"/>
    <mergeCell ref="A109:F109"/>
    <mergeCell ref="A96:F96"/>
    <mergeCell ref="A97:F97"/>
    <mergeCell ref="A94:F94"/>
    <mergeCell ref="A95:F95"/>
    <mergeCell ref="A98:F98"/>
    <mergeCell ref="A99:F99"/>
    <mergeCell ref="A28:F28"/>
    <mergeCell ref="A29:F29"/>
    <mergeCell ref="A30:F30"/>
    <mergeCell ref="A31:F31"/>
    <mergeCell ref="A47:F47"/>
    <mergeCell ref="A19:F19"/>
    <mergeCell ref="A20:F20"/>
    <mergeCell ref="A21:F21"/>
    <mergeCell ref="A27:F27"/>
    <mergeCell ref="A52:F52"/>
    <mergeCell ref="A34:F34"/>
    <mergeCell ref="A35:F35"/>
    <mergeCell ref="A36:F36"/>
    <mergeCell ref="A37:F37"/>
    <mergeCell ref="A50:F50"/>
    <mergeCell ref="A38:F38"/>
    <mergeCell ref="A39:F39"/>
    <mergeCell ref="A40:F40"/>
    <mergeCell ref="A86:F86"/>
    <mergeCell ref="A87:F87"/>
    <mergeCell ref="A57:F57"/>
    <mergeCell ref="A58:F58"/>
    <mergeCell ref="A59:F59"/>
    <mergeCell ref="A44:F44"/>
    <mergeCell ref="A45:F45"/>
    <mergeCell ref="A46:F46"/>
    <mergeCell ref="A51:F51"/>
    <mergeCell ref="A68:F68"/>
    <mergeCell ref="A69:F69"/>
    <mergeCell ref="A60:F60"/>
    <mergeCell ref="A61:F61"/>
    <mergeCell ref="A62:F62"/>
    <mergeCell ref="A63:F63"/>
    <mergeCell ref="A91:F91"/>
    <mergeCell ref="A88:F88"/>
    <mergeCell ref="A53:F53"/>
    <mergeCell ref="A75:F75"/>
    <mergeCell ref="A76:F76"/>
    <mergeCell ref="A77:F77"/>
    <mergeCell ref="A54:F54"/>
    <mergeCell ref="A55:F55"/>
    <mergeCell ref="A56:F56"/>
    <mergeCell ref="A67:F67"/>
  </mergeCells>
  <dataValidations count="7">
    <dataValidation type="whole" operator="greaterThanOrEqual" allowBlank="1" showInputMessage="1" showErrorMessage="1" errorTitle="Pogrešan unos" error="Mogu se unijeti samo cjelobrojne pozitivne vrijednosti." sqref="H65486:I65486">
      <formula1>0</formula1>
    </dataValidation>
    <dataValidation type="whole" operator="notEqual" allowBlank="1" showInputMessage="1" showErrorMessage="1" errorTitle="Pogrešan unos" error="Mogu se unijeti samo cjelobrojne vrijednosti. Ova AOP oznaka može se unijeti i s negativnim predznakom" sqref="H65494:I65494">
      <formula1>9999999999</formula1>
    </dataValidation>
    <dataValidation type="whole" operator="notEqual" allowBlank="1" showInputMessage="1" showErrorMessage="1" errorTitle="Pogrešan unos" error="Mogu se unijeti samo cjelobrojne pozitivne ili negativne vrijednosti." sqref="H65487:I65487">
      <formula1>9999999999</formula1>
    </dataValidation>
    <dataValidation type="whole" operator="notEqual" allowBlank="1" showInputMessage="1" showErrorMessage="1" errorTitle="Pogrešan unos" error="Mogu se unijeti samo cjelobrojne pozitivne ili negativne vrijednosti." sqref="H65485:I65485">
      <formula1>999999999999</formula1>
    </dataValidation>
    <dataValidation type="whole" operator="notEqual" allowBlank="1" showInputMessage="1" showErrorMessage="1" errorTitle="Pogrešan unos" error="Mogu se unijeti samo cjelobrojne vrijednosti." sqref="H65534:I6553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pageMargins left="0.75" right="0.75" top="1" bottom="1" header="0.5" footer="0.5"/>
  <pageSetup fitToHeight="2" fitToWidth="2" horizontalDpi="600" verticalDpi="600" orientation="portrait" paperSize="9" scale="78"/>
</worksheet>
</file>

<file path=xl/worksheets/sheet3.xml><?xml version="1.0" encoding="utf-8"?>
<worksheet xmlns="http://schemas.openxmlformats.org/spreadsheetml/2006/main" xmlns:r="http://schemas.openxmlformats.org/officeDocument/2006/relationships">
  <dimension ref="A1:K105"/>
  <sheetViews>
    <sheetView view="pageBreakPreview" zoomScale="130" zoomScaleNormal="120" zoomScaleSheetLayoutView="130" zoomScalePageLayoutView="0" workbookViewId="0" topLeftCell="A26">
      <selection activeCell="K42" sqref="K42"/>
    </sheetView>
  </sheetViews>
  <sheetFormatPr defaultColWidth="9.140625" defaultRowHeight="12.75"/>
  <cols>
    <col min="1" max="7" width="9.140625" style="17" customWidth="1"/>
    <col min="8" max="11" width="16.00390625" style="36" customWidth="1"/>
    <col min="12" max="16384" width="9.140625" style="17" customWidth="1"/>
  </cols>
  <sheetData>
    <row r="1" spans="1:11" ht="12.75">
      <c r="A1" s="225" t="s">
        <v>106</v>
      </c>
      <c r="B1" s="226"/>
      <c r="C1" s="226"/>
      <c r="D1" s="226"/>
      <c r="E1" s="226"/>
      <c r="F1" s="226"/>
      <c r="G1" s="226"/>
      <c r="H1" s="226"/>
      <c r="I1" s="226"/>
      <c r="J1" s="119"/>
      <c r="K1" s="119"/>
    </row>
    <row r="2" spans="1:11" ht="12.75">
      <c r="A2" s="224" t="s">
        <v>453</v>
      </c>
      <c r="B2" s="192"/>
      <c r="C2" s="192"/>
      <c r="D2" s="192"/>
      <c r="E2" s="192"/>
      <c r="F2" s="192"/>
      <c r="G2" s="192"/>
      <c r="H2" s="192"/>
      <c r="I2" s="192"/>
      <c r="J2" s="119"/>
      <c r="K2" s="119"/>
    </row>
    <row r="3" spans="1:11" ht="12.75">
      <c r="A3" s="216" t="s">
        <v>355</v>
      </c>
      <c r="B3" s="217"/>
      <c r="C3" s="217"/>
      <c r="D3" s="217"/>
      <c r="E3" s="217"/>
      <c r="F3" s="217"/>
      <c r="G3" s="217"/>
      <c r="H3" s="217"/>
      <c r="I3" s="217"/>
      <c r="J3" s="218"/>
      <c r="K3" s="218"/>
    </row>
    <row r="4" spans="1:11" ht="12.75">
      <c r="A4" s="219" t="s">
        <v>446</v>
      </c>
      <c r="B4" s="220"/>
      <c r="C4" s="220"/>
      <c r="D4" s="220"/>
      <c r="E4" s="220"/>
      <c r="F4" s="220"/>
      <c r="G4" s="220"/>
      <c r="H4" s="220"/>
      <c r="I4" s="220"/>
      <c r="J4" s="221"/>
      <c r="K4" s="221"/>
    </row>
    <row r="5" spans="1:11" ht="21.75" customHeight="1">
      <c r="A5" s="210" t="s">
        <v>2</v>
      </c>
      <c r="B5" s="201"/>
      <c r="C5" s="201"/>
      <c r="D5" s="201"/>
      <c r="E5" s="201"/>
      <c r="F5" s="201"/>
      <c r="G5" s="210" t="s">
        <v>107</v>
      </c>
      <c r="H5" s="214" t="s">
        <v>380</v>
      </c>
      <c r="I5" s="215"/>
      <c r="J5" s="214" t="s">
        <v>347</v>
      </c>
      <c r="K5" s="215"/>
    </row>
    <row r="6" spans="1:11" ht="12.75">
      <c r="A6" s="201"/>
      <c r="B6" s="201"/>
      <c r="C6" s="201"/>
      <c r="D6" s="201"/>
      <c r="E6" s="201"/>
      <c r="F6" s="201"/>
      <c r="G6" s="201"/>
      <c r="H6" s="19" t="s">
        <v>370</v>
      </c>
      <c r="I6" s="19" t="s">
        <v>371</v>
      </c>
      <c r="J6" s="19" t="s">
        <v>370</v>
      </c>
      <c r="K6" s="19" t="s">
        <v>371</v>
      </c>
    </row>
    <row r="7" spans="1:11" ht="12.75">
      <c r="A7" s="222">
        <v>1</v>
      </c>
      <c r="B7" s="199"/>
      <c r="C7" s="199"/>
      <c r="D7" s="199"/>
      <c r="E7" s="199"/>
      <c r="F7" s="199"/>
      <c r="G7" s="18">
        <v>2</v>
      </c>
      <c r="H7" s="19">
        <v>3</v>
      </c>
      <c r="I7" s="19">
        <v>4</v>
      </c>
      <c r="J7" s="19">
        <v>5</v>
      </c>
      <c r="K7" s="19">
        <v>6</v>
      </c>
    </row>
    <row r="8" spans="1:11" ht="12.75">
      <c r="A8" s="223" t="s">
        <v>120</v>
      </c>
      <c r="B8" s="223"/>
      <c r="C8" s="223"/>
      <c r="D8" s="223"/>
      <c r="E8" s="223"/>
      <c r="F8" s="223"/>
      <c r="G8" s="20">
        <v>125</v>
      </c>
      <c r="H8" s="37">
        <f>SUM(H9:H13)</f>
        <v>5139512</v>
      </c>
      <c r="I8" s="37">
        <f>SUM(I9:I13)</f>
        <v>2900761</v>
      </c>
      <c r="J8" s="37">
        <f>SUM(J9:J13)</f>
        <v>3387634</v>
      </c>
      <c r="K8" s="37">
        <f>SUM(K9:K13)</f>
        <v>996850</v>
      </c>
    </row>
    <row r="9" spans="1:11" ht="12.75">
      <c r="A9" s="186" t="s">
        <v>121</v>
      </c>
      <c r="B9" s="186"/>
      <c r="C9" s="186"/>
      <c r="D9" s="186"/>
      <c r="E9" s="186"/>
      <c r="F9" s="186"/>
      <c r="G9" s="15">
        <v>126</v>
      </c>
      <c r="H9" s="33">
        <v>121446</v>
      </c>
      <c r="I9" s="33">
        <v>0</v>
      </c>
      <c r="J9" s="33">
        <v>0</v>
      </c>
      <c r="K9" s="33">
        <v>0</v>
      </c>
    </row>
    <row r="10" spans="1:11" ht="12.75">
      <c r="A10" s="186" t="s">
        <v>122</v>
      </c>
      <c r="B10" s="186"/>
      <c r="C10" s="186"/>
      <c r="D10" s="186"/>
      <c r="E10" s="186"/>
      <c r="F10" s="186"/>
      <c r="G10" s="15">
        <v>127</v>
      </c>
      <c r="H10" s="33">
        <v>1589347</v>
      </c>
      <c r="I10" s="33">
        <v>0</v>
      </c>
      <c r="J10" s="33">
        <v>2237348</v>
      </c>
      <c r="K10" s="33">
        <v>391331</v>
      </c>
    </row>
    <row r="11" spans="1:11" ht="12.75">
      <c r="A11" s="186" t="s">
        <v>123</v>
      </c>
      <c r="B11" s="186"/>
      <c r="C11" s="186"/>
      <c r="D11" s="186"/>
      <c r="E11" s="186"/>
      <c r="F11" s="186"/>
      <c r="G11" s="15">
        <v>128</v>
      </c>
      <c r="H11" s="33">
        <v>0</v>
      </c>
      <c r="I11" s="33">
        <v>0</v>
      </c>
      <c r="J11" s="33">
        <v>0</v>
      </c>
      <c r="K11" s="33">
        <v>0</v>
      </c>
    </row>
    <row r="12" spans="1:11" ht="12.75">
      <c r="A12" s="186" t="s">
        <v>124</v>
      </c>
      <c r="B12" s="186"/>
      <c r="C12" s="186"/>
      <c r="D12" s="186"/>
      <c r="E12" s="186"/>
      <c r="F12" s="186"/>
      <c r="G12" s="15">
        <v>129</v>
      </c>
      <c r="H12" s="33">
        <v>0</v>
      </c>
      <c r="I12" s="33">
        <v>0</v>
      </c>
      <c r="J12" s="33">
        <v>0</v>
      </c>
      <c r="K12" s="33">
        <v>0</v>
      </c>
    </row>
    <row r="13" spans="1:11" ht="12.75">
      <c r="A13" s="186" t="s">
        <v>125</v>
      </c>
      <c r="B13" s="186"/>
      <c r="C13" s="186"/>
      <c r="D13" s="186"/>
      <c r="E13" s="186"/>
      <c r="F13" s="186"/>
      <c r="G13" s="15">
        <v>130</v>
      </c>
      <c r="H13" s="33">
        <v>3428719</v>
      </c>
      <c r="I13" s="33">
        <v>2900761</v>
      </c>
      <c r="J13" s="33">
        <v>1150286</v>
      </c>
      <c r="K13" s="33">
        <v>605519</v>
      </c>
    </row>
    <row r="14" spans="1:11" ht="12.75">
      <c r="A14" s="223" t="s">
        <v>126</v>
      </c>
      <c r="B14" s="223"/>
      <c r="C14" s="223"/>
      <c r="D14" s="223"/>
      <c r="E14" s="223"/>
      <c r="F14" s="223"/>
      <c r="G14" s="20">
        <v>131</v>
      </c>
      <c r="H14" s="37">
        <f>H15+H16+H20+H24+H25+H26+H29+H36</f>
        <v>62480375</v>
      </c>
      <c r="I14" s="37">
        <f>I15+I16+I20+I24+I25+I26+I29+I36</f>
        <v>2323468</v>
      </c>
      <c r="J14" s="37">
        <f>J15+J16+J20+J24+J25+J26+J29+J36</f>
        <v>5615380</v>
      </c>
      <c r="K14" s="37">
        <f>K15+K16+K20+K24+K25+K26+K29+K36</f>
        <v>1937128</v>
      </c>
    </row>
    <row r="15" spans="1:11" ht="12.75">
      <c r="A15" s="186" t="s">
        <v>108</v>
      </c>
      <c r="B15" s="186"/>
      <c r="C15" s="186"/>
      <c r="D15" s="186"/>
      <c r="E15" s="186"/>
      <c r="F15" s="186"/>
      <c r="G15" s="15">
        <v>132</v>
      </c>
      <c r="H15" s="33">
        <v>0</v>
      </c>
      <c r="I15" s="33">
        <v>0</v>
      </c>
      <c r="J15" s="33">
        <v>0</v>
      </c>
      <c r="K15" s="33">
        <v>0</v>
      </c>
    </row>
    <row r="16" spans="1:11" ht="12.75">
      <c r="A16" s="231" t="s">
        <v>127</v>
      </c>
      <c r="B16" s="231"/>
      <c r="C16" s="231"/>
      <c r="D16" s="231"/>
      <c r="E16" s="231"/>
      <c r="F16" s="231"/>
      <c r="G16" s="20">
        <v>133</v>
      </c>
      <c r="H16" s="37">
        <f>SUM(H17:H19)</f>
        <v>5197697</v>
      </c>
      <c r="I16" s="37">
        <f>SUM(I17:I19)</f>
        <v>1103233</v>
      </c>
      <c r="J16" s="37">
        <f>SUM(J17:J19)</f>
        <v>2514483</v>
      </c>
      <c r="K16" s="37">
        <f>SUM(K17:K19)</f>
        <v>636571</v>
      </c>
    </row>
    <row r="17" spans="1:11" ht="12.75">
      <c r="A17" s="228" t="s">
        <v>128</v>
      </c>
      <c r="B17" s="228"/>
      <c r="C17" s="228"/>
      <c r="D17" s="228"/>
      <c r="E17" s="228"/>
      <c r="F17" s="228"/>
      <c r="G17" s="15">
        <v>134</v>
      </c>
      <c r="H17" s="33">
        <v>505473</v>
      </c>
      <c r="I17" s="33">
        <v>129221</v>
      </c>
      <c r="J17" s="33">
        <v>469746</v>
      </c>
      <c r="K17" s="33">
        <v>95723</v>
      </c>
    </row>
    <row r="18" spans="1:11" ht="12.75">
      <c r="A18" s="228" t="s">
        <v>129</v>
      </c>
      <c r="B18" s="228"/>
      <c r="C18" s="228"/>
      <c r="D18" s="228"/>
      <c r="E18" s="228"/>
      <c r="F18" s="228"/>
      <c r="G18" s="15">
        <v>135</v>
      </c>
      <c r="H18" s="33">
        <v>311065</v>
      </c>
      <c r="I18" s="33">
        <v>0</v>
      </c>
      <c r="J18" s="33">
        <v>0</v>
      </c>
      <c r="K18" s="33">
        <v>0</v>
      </c>
    </row>
    <row r="19" spans="1:11" ht="12.75">
      <c r="A19" s="228" t="s">
        <v>130</v>
      </c>
      <c r="B19" s="228"/>
      <c r="C19" s="228"/>
      <c r="D19" s="228"/>
      <c r="E19" s="228"/>
      <c r="F19" s="228"/>
      <c r="G19" s="15">
        <v>136</v>
      </c>
      <c r="H19" s="33">
        <v>4381159</v>
      </c>
      <c r="I19" s="33">
        <v>974012</v>
      </c>
      <c r="J19" s="33">
        <v>2044737</v>
      </c>
      <c r="K19" s="33">
        <v>540848</v>
      </c>
    </row>
    <row r="20" spans="1:11" ht="12.75">
      <c r="A20" s="231" t="s">
        <v>131</v>
      </c>
      <c r="B20" s="231"/>
      <c r="C20" s="231"/>
      <c r="D20" s="231"/>
      <c r="E20" s="231"/>
      <c r="F20" s="231"/>
      <c r="G20" s="20">
        <v>137</v>
      </c>
      <c r="H20" s="37">
        <f>SUM(H21:H23)</f>
        <v>1283490</v>
      </c>
      <c r="I20" s="37">
        <f>SUM(I21:I23)</f>
        <v>597722</v>
      </c>
      <c r="J20" s="37">
        <f>SUM(J21:J23)</f>
        <v>933842</v>
      </c>
      <c r="K20" s="37">
        <f>SUM(K21:K23)</f>
        <v>127271</v>
      </c>
    </row>
    <row r="21" spans="1:11" ht="12.75">
      <c r="A21" s="228" t="s">
        <v>109</v>
      </c>
      <c r="B21" s="228"/>
      <c r="C21" s="228"/>
      <c r="D21" s="228"/>
      <c r="E21" s="228"/>
      <c r="F21" s="228"/>
      <c r="G21" s="15">
        <v>138</v>
      </c>
      <c r="H21" s="33">
        <v>798355</v>
      </c>
      <c r="I21" s="33">
        <v>212671</v>
      </c>
      <c r="J21" s="33">
        <v>594343</v>
      </c>
      <c r="K21" s="33">
        <v>79941</v>
      </c>
    </row>
    <row r="22" spans="1:11" ht="12.75">
      <c r="A22" s="228" t="s">
        <v>110</v>
      </c>
      <c r="B22" s="228"/>
      <c r="C22" s="228"/>
      <c r="D22" s="228"/>
      <c r="E22" s="228"/>
      <c r="F22" s="228"/>
      <c r="G22" s="15">
        <v>139</v>
      </c>
      <c r="H22" s="33">
        <v>300194</v>
      </c>
      <c r="I22" s="33">
        <v>293589</v>
      </c>
      <c r="J22" s="33">
        <v>207238</v>
      </c>
      <c r="K22" s="33">
        <v>29304</v>
      </c>
    </row>
    <row r="23" spans="1:11" ht="12.75">
      <c r="A23" s="228" t="s">
        <v>111</v>
      </c>
      <c r="B23" s="228"/>
      <c r="C23" s="228"/>
      <c r="D23" s="228"/>
      <c r="E23" s="228"/>
      <c r="F23" s="228"/>
      <c r="G23" s="15">
        <v>140</v>
      </c>
      <c r="H23" s="33">
        <v>184941</v>
      </c>
      <c r="I23" s="33">
        <v>91462</v>
      </c>
      <c r="J23" s="33">
        <v>132261</v>
      </c>
      <c r="K23" s="33">
        <v>18026</v>
      </c>
    </row>
    <row r="24" spans="1:11" ht="12.75">
      <c r="A24" s="186" t="s">
        <v>112</v>
      </c>
      <c r="B24" s="186"/>
      <c r="C24" s="186"/>
      <c r="D24" s="186"/>
      <c r="E24" s="186"/>
      <c r="F24" s="186"/>
      <c r="G24" s="15">
        <v>141</v>
      </c>
      <c r="H24" s="33">
        <v>1150558</v>
      </c>
      <c r="I24" s="33">
        <v>286145</v>
      </c>
      <c r="J24" s="33">
        <v>1417182</v>
      </c>
      <c r="K24" s="33">
        <v>848388</v>
      </c>
    </row>
    <row r="25" spans="1:11" ht="12.75">
      <c r="A25" s="186" t="s">
        <v>113</v>
      </c>
      <c r="B25" s="186"/>
      <c r="C25" s="186"/>
      <c r="D25" s="186"/>
      <c r="E25" s="186"/>
      <c r="F25" s="186"/>
      <c r="G25" s="15">
        <v>142</v>
      </c>
      <c r="H25" s="33">
        <v>623070</v>
      </c>
      <c r="I25" s="33">
        <v>312925</v>
      </c>
      <c r="J25" s="33">
        <v>527391</v>
      </c>
      <c r="K25" s="33">
        <v>177332</v>
      </c>
    </row>
    <row r="26" spans="1:11" ht="12.75">
      <c r="A26" s="231" t="s">
        <v>132</v>
      </c>
      <c r="B26" s="231"/>
      <c r="C26" s="231"/>
      <c r="D26" s="231"/>
      <c r="E26" s="231"/>
      <c r="F26" s="231"/>
      <c r="G26" s="20">
        <v>143</v>
      </c>
      <c r="H26" s="37">
        <f>H27+H28</f>
        <v>53826391</v>
      </c>
      <c r="I26" s="37">
        <f>I27+I28</f>
        <v>0</v>
      </c>
      <c r="J26" s="37">
        <f>J27+J28</f>
        <v>0</v>
      </c>
      <c r="K26" s="37">
        <f>K27+K28</f>
        <v>0</v>
      </c>
    </row>
    <row r="27" spans="1:11" ht="12.75">
      <c r="A27" s="228" t="s">
        <v>133</v>
      </c>
      <c r="B27" s="228"/>
      <c r="C27" s="228"/>
      <c r="D27" s="228"/>
      <c r="E27" s="228"/>
      <c r="F27" s="228"/>
      <c r="G27" s="15">
        <v>144</v>
      </c>
      <c r="H27" s="33">
        <v>27750</v>
      </c>
      <c r="I27" s="33">
        <v>0</v>
      </c>
      <c r="J27" s="33">
        <v>0</v>
      </c>
      <c r="K27" s="33">
        <v>0</v>
      </c>
    </row>
    <row r="28" spans="1:11" ht="12.75">
      <c r="A28" s="228" t="s">
        <v>134</v>
      </c>
      <c r="B28" s="228"/>
      <c r="C28" s="228"/>
      <c r="D28" s="228"/>
      <c r="E28" s="228"/>
      <c r="F28" s="228"/>
      <c r="G28" s="15">
        <v>145</v>
      </c>
      <c r="H28" s="33">
        <v>53798641</v>
      </c>
      <c r="I28" s="33">
        <v>0</v>
      </c>
      <c r="J28" s="33">
        <v>0</v>
      </c>
      <c r="K28" s="33">
        <v>0</v>
      </c>
    </row>
    <row r="29" spans="1:11" ht="12.75">
      <c r="A29" s="231" t="s">
        <v>135</v>
      </c>
      <c r="B29" s="231"/>
      <c r="C29" s="231"/>
      <c r="D29" s="231"/>
      <c r="E29" s="231"/>
      <c r="F29" s="231"/>
      <c r="G29" s="20">
        <v>146</v>
      </c>
      <c r="H29" s="37">
        <f>SUM(H30:H35)</f>
        <v>0</v>
      </c>
      <c r="I29" s="37">
        <f>SUM(I30:I35)</f>
        <v>0</v>
      </c>
      <c r="J29" s="37">
        <f>SUM(J30:J35)</f>
        <v>0</v>
      </c>
      <c r="K29" s="37">
        <f>SUM(K30:K35)</f>
        <v>0</v>
      </c>
    </row>
    <row r="30" spans="1:11" ht="12.75">
      <c r="A30" s="228" t="s">
        <v>136</v>
      </c>
      <c r="B30" s="228"/>
      <c r="C30" s="228"/>
      <c r="D30" s="228"/>
      <c r="E30" s="228"/>
      <c r="F30" s="228"/>
      <c r="G30" s="15">
        <v>147</v>
      </c>
      <c r="H30" s="33">
        <v>0</v>
      </c>
      <c r="I30" s="33">
        <v>0</v>
      </c>
      <c r="J30" s="33">
        <v>0</v>
      </c>
      <c r="K30" s="33">
        <v>0</v>
      </c>
    </row>
    <row r="31" spans="1:11" ht="12.75">
      <c r="A31" s="228" t="s">
        <v>137</v>
      </c>
      <c r="B31" s="228"/>
      <c r="C31" s="228"/>
      <c r="D31" s="228"/>
      <c r="E31" s="228"/>
      <c r="F31" s="228"/>
      <c r="G31" s="15">
        <v>148</v>
      </c>
      <c r="H31" s="33">
        <v>0</v>
      </c>
      <c r="I31" s="33">
        <v>0</v>
      </c>
      <c r="J31" s="33">
        <v>0</v>
      </c>
      <c r="K31" s="33">
        <v>0</v>
      </c>
    </row>
    <row r="32" spans="1:11" ht="12.75">
      <c r="A32" s="228" t="s">
        <v>138</v>
      </c>
      <c r="B32" s="228"/>
      <c r="C32" s="228"/>
      <c r="D32" s="228"/>
      <c r="E32" s="228"/>
      <c r="F32" s="228"/>
      <c r="G32" s="15">
        <v>149</v>
      </c>
      <c r="H32" s="33">
        <v>0</v>
      </c>
      <c r="I32" s="33">
        <v>0</v>
      </c>
      <c r="J32" s="33">
        <v>0</v>
      </c>
      <c r="K32" s="33">
        <v>0</v>
      </c>
    </row>
    <row r="33" spans="1:11" ht="12.75">
      <c r="A33" s="228" t="s">
        <v>139</v>
      </c>
      <c r="B33" s="228"/>
      <c r="C33" s="228"/>
      <c r="D33" s="228"/>
      <c r="E33" s="228"/>
      <c r="F33" s="228"/>
      <c r="G33" s="15">
        <v>150</v>
      </c>
      <c r="H33" s="33">
        <v>0</v>
      </c>
      <c r="I33" s="33">
        <v>0</v>
      </c>
      <c r="J33" s="33">
        <v>0</v>
      </c>
      <c r="K33" s="33">
        <v>0</v>
      </c>
    </row>
    <row r="34" spans="1:11" ht="12.75">
      <c r="A34" s="228" t="s">
        <v>140</v>
      </c>
      <c r="B34" s="228"/>
      <c r="C34" s="228"/>
      <c r="D34" s="228"/>
      <c r="E34" s="228"/>
      <c r="F34" s="228"/>
      <c r="G34" s="15">
        <v>151</v>
      </c>
      <c r="H34" s="33">
        <v>0</v>
      </c>
      <c r="I34" s="33">
        <v>0</v>
      </c>
      <c r="J34" s="33">
        <v>0</v>
      </c>
      <c r="K34" s="33">
        <v>0</v>
      </c>
    </row>
    <row r="35" spans="1:11" ht="12.75">
      <c r="A35" s="228" t="s">
        <v>141</v>
      </c>
      <c r="B35" s="228"/>
      <c r="C35" s="228"/>
      <c r="D35" s="228"/>
      <c r="E35" s="228"/>
      <c r="F35" s="228"/>
      <c r="G35" s="15">
        <v>152</v>
      </c>
      <c r="H35" s="33">
        <v>0</v>
      </c>
      <c r="I35" s="33">
        <v>0</v>
      </c>
      <c r="J35" s="33">
        <v>0</v>
      </c>
      <c r="K35" s="33">
        <v>0</v>
      </c>
    </row>
    <row r="36" spans="1:11" ht="12.75">
      <c r="A36" s="186" t="s">
        <v>114</v>
      </c>
      <c r="B36" s="186"/>
      <c r="C36" s="186"/>
      <c r="D36" s="186"/>
      <c r="E36" s="186"/>
      <c r="F36" s="186"/>
      <c r="G36" s="15">
        <v>153</v>
      </c>
      <c r="H36" s="33">
        <v>399169</v>
      </c>
      <c r="I36" s="33">
        <v>23443</v>
      </c>
      <c r="J36" s="33">
        <v>222482</v>
      </c>
      <c r="K36" s="33">
        <v>147566</v>
      </c>
    </row>
    <row r="37" spans="1:11" ht="12.75">
      <c r="A37" s="223" t="s">
        <v>142</v>
      </c>
      <c r="B37" s="223"/>
      <c r="C37" s="223"/>
      <c r="D37" s="223"/>
      <c r="E37" s="223"/>
      <c r="F37" s="223"/>
      <c r="G37" s="20">
        <v>154</v>
      </c>
      <c r="H37" s="37">
        <f>SUM(H38:H47)</f>
        <v>780310</v>
      </c>
      <c r="I37" s="37">
        <f>SUM(I38:I47)</f>
        <v>23536</v>
      </c>
      <c r="J37" s="37">
        <f>SUM(J38:J47)</f>
        <v>144628</v>
      </c>
      <c r="K37" s="37">
        <f>SUM(K38:K47)</f>
        <v>144584</v>
      </c>
    </row>
    <row r="38" spans="1:11" ht="12.75">
      <c r="A38" s="186" t="s">
        <v>143</v>
      </c>
      <c r="B38" s="186"/>
      <c r="C38" s="186"/>
      <c r="D38" s="186"/>
      <c r="E38" s="186"/>
      <c r="F38" s="186"/>
      <c r="G38" s="15">
        <v>155</v>
      </c>
      <c r="H38" s="33">
        <v>0</v>
      </c>
      <c r="I38" s="33">
        <v>0</v>
      </c>
      <c r="J38" s="33">
        <v>0</v>
      </c>
      <c r="K38" s="33">
        <v>0</v>
      </c>
    </row>
    <row r="39" spans="1:11" ht="24.75" customHeight="1">
      <c r="A39" s="186" t="s">
        <v>144</v>
      </c>
      <c r="B39" s="186"/>
      <c r="C39" s="186"/>
      <c r="D39" s="186"/>
      <c r="E39" s="186"/>
      <c r="F39" s="186"/>
      <c r="G39" s="15">
        <v>156</v>
      </c>
      <c r="H39" s="33">
        <v>0</v>
      </c>
      <c r="I39" s="33">
        <v>0</v>
      </c>
      <c r="J39" s="33">
        <v>0</v>
      </c>
      <c r="K39" s="33">
        <v>0</v>
      </c>
    </row>
    <row r="40" spans="1:11" ht="24.75" customHeight="1">
      <c r="A40" s="186" t="s">
        <v>145</v>
      </c>
      <c r="B40" s="186"/>
      <c r="C40" s="186"/>
      <c r="D40" s="186"/>
      <c r="E40" s="186"/>
      <c r="F40" s="186"/>
      <c r="G40" s="15">
        <v>157</v>
      </c>
      <c r="H40" s="33">
        <v>0</v>
      </c>
      <c r="I40" s="33">
        <v>0</v>
      </c>
      <c r="J40" s="33">
        <v>0</v>
      </c>
      <c r="K40" s="33">
        <v>0</v>
      </c>
    </row>
    <row r="41" spans="1:11" ht="24.75" customHeight="1">
      <c r="A41" s="186" t="s">
        <v>146</v>
      </c>
      <c r="B41" s="186"/>
      <c r="C41" s="186"/>
      <c r="D41" s="186"/>
      <c r="E41" s="186"/>
      <c r="F41" s="186"/>
      <c r="G41" s="15">
        <v>158</v>
      </c>
      <c r="H41" s="33">
        <v>759095</v>
      </c>
      <c r="I41" s="33">
        <v>23536</v>
      </c>
      <c r="J41" s="33">
        <v>144586</v>
      </c>
      <c r="K41" s="33">
        <v>144584</v>
      </c>
    </row>
    <row r="42" spans="1:11" ht="24.75" customHeight="1">
      <c r="A42" s="186" t="s">
        <v>147</v>
      </c>
      <c r="B42" s="186"/>
      <c r="C42" s="186"/>
      <c r="D42" s="186"/>
      <c r="E42" s="186"/>
      <c r="F42" s="186"/>
      <c r="G42" s="15">
        <v>159</v>
      </c>
      <c r="H42" s="33">
        <v>0</v>
      </c>
      <c r="I42" s="33">
        <v>0</v>
      </c>
      <c r="J42" s="33">
        <v>0</v>
      </c>
      <c r="K42" s="33">
        <v>0</v>
      </c>
    </row>
    <row r="43" spans="1:11" ht="12.75">
      <c r="A43" s="186" t="s">
        <v>148</v>
      </c>
      <c r="B43" s="186"/>
      <c r="C43" s="186"/>
      <c r="D43" s="186"/>
      <c r="E43" s="186"/>
      <c r="F43" s="186"/>
      <c r="G43" s="15">
        <v>160</v>
      </c>
      <c r="H43" s="33">
        <v>0</v>
      </c>
      <c r="I43" s="33">
        <v>0</v>
      </c>
      <c r="J43" s="33">
        <v>0</v>
      </c>
      <c r="K43" s="33">
        <v>0</v>
      </c>
    </row>
    <row r="44" spans="1:11" ht="12.75">
      <c r="A44" s="186" t="s">
        <v>149</v>
      </c>
      <c r="B44" s="186"/>
      <c r="C44" s="186"/>
      <c r="D44" s="186"/>
      <c r="E44" s="186"/>
      <c r="F44" s="186"/>
      <c r="G44" s="15">
        <v>161</v>
      </c>
      <c r="H44" s="33">
        <v>21055</v>
      </c>
      <c r="I44" s="33">
        <v>0</v>
      </c>
      <c r="J44" s="33">
        <v>0</v>
      </c>
      <c r="K44" s="33">
        <v>0</v>
      </c>
    </row>
    <row r="45" spans="1:11" ht="12.75">
      <c r="A45" s="186" t="s">
        <v>150</v>
      </c>
      <c r="B45" s="186"/>
      <c r="C45" s="186"/>
      <c r="D45" s="186"/>
      <c r="E45" s="186"/>
      <c r="F45" s="186"/>
      <c r="G45" s="15">
        <v>162</v>
      </c>
      <c r="H45" s="33">
        <v>160</v>
      </c>
      <c r="I45" s="33">
        <v>0</v>
      </c>
      <c r="J45" s="33">
        <v>42</v>
      </c>
      <c r="K45" s="33">
        <v>0</v>
      </c>
    </row>
    <row r="46" spans="1:11" ht="12.75">
      <c r="A46" s="186" t="s">
        <v>151</v>
      </c>
      <c r="B46" s="186"/>
      <c r="C46" s="186"/>
      <c r="D46" s="186"/>
      <c r="E46" s="186"/>
      <c r="F46" s="186"/>
      <c r="G46" s="15">
        <v>163</v>
      </c>
      <c r="H46" s="33">
        <v>0</v>
      </c>
      <c r="I46" s="33">
        <v>0</v>
      </c>
      <c r="J46" s="33">
        <v>0</v>
      </c>
      <c r="K46" s="33">
        <v>0</v>
      </c>
    </row>
    <row r="47" spans="1:11" ht="12.75">
      <c r="A47" s="186" t="s">
        <v>152</v>
      </c>
      <c r="B47" s="186"/>
      <c r="C47" s="186"/>
      <c r="D47" s="186"/>
      <c r="E47" s="186"/>
      <c r="F47" s="186"/>
      <c r="G47" s="15">
        <v>164</v>
      </c>
      <c r="H47" s="33">
        <v>0</v>
      </c>
      <c r="I47" s="33">
        <v>0</v>
      </c>
      <c r="J47" s="33">
        <v>0</v>
      </c>
      <c r="K47" s="33">
        <v>0</v>
      </c>
    </row>
    <row r="48" spans="1:11" ht="12.75">
      <c r="A48" s="223" t="s">
        <v>153</v>
      </c>
      <c r="B48" s="223"/>
      <c r="C48" s="223"/>
      <c r="D48" s="223"/>
      <c r="E48" s="223"/>
      <c r="F48" s="223"/>
      <c r="G48" s="20">
        <v>165</v>
      </c>
      <c r="H48" s="37">
        <f>SUM(H49:H55)</f>
        <v>187946</v>
      </c>
      <c r="I48" s="37">
        <f>SUM(I49:I55)</f>
        <v>2945</v>
      </c>
      <c r="J48" s="37">
        <f>SUM(J49:J55)</f>
        <v>79213</v>
      </c>
      <c r="K48" s="37">
        <f>SUM(K49:K55)</f>
        <v>65454</v>
      </c>
    </row>
    <row r="49" spans="1:11" ht="24.75" customHeight="1">
      <c r="A49" s="186" t="s">
        <v>154</v>
      </c>
      <c r="B49" s="186"/>
      <c r="C49" s="186"/>
      <c r="D49" s="186"/>
      <c r="E49" s="186"/>
      <c r="F49" s="186"/>
      <c r="G49" s="15">
        <v>166</v>
      </c>
      <c r="H49" s="33">
        <v>0</v>
      </c>
      <c r="I49" s="33">
        <v>0</v>
      </c>
      <c r="J49" s="33">
        <v>0</v>
      </c>
      <c r="K49" s="33">
        <v>0</v>
      </c>
    </row>
    <row r="50" spans="1:11" ht="12.75">
      <c r="A50" s="213" t="s">
        <v>155</v>
      </c>
      <c r="B50" s="213"/>
      <c r="C50" s="213"/>
      <c r="D50" s="213"/>
      <c r="E50" s="213"/>
      <c r="F50" s="213"/>
      <c r="G50" s="15">
        <v>167</v>
      </c>
      <c r="H50" s="33">
        <v>0</v>
      </c>
      <c r="I50" s="33">
        <v>0</v>
      </c>
      <c r="J50" s="33">
        <v>0</v>
      </c>
      <c r="K50" s="33">
        <v>0</v>
      </c>
    </row>
    <row r="51" spans="1:11" ht="12.75">
      <c r="A51" s="213" t="s">
        <v>156</v>
      </c>
      <c r="B51" s="213"/>
      <c r="C51" s="213"/>
      <c r="D51" s="213"/>
      <c r="E51" s="213"/>
      <c r="F51" s="213"/>
      <c r="G51" s="15">
        <v>168</v>
      </c>
      <c r="H51" s="33">
        <v>187946</v>
      </c>
      <c r="I51" s="33">
        <v>2945</v>
      </c>
      <c r="J51" s="33">
        <v>79213</v>
      </c>
      <c r="K51" s="33">
        <v>65454</v>
      </c>
    </row>
    <row r="52" spans="1:11" ht="12.75">
      <c r="A52" s="213" t="s">
        <v>157</v>
      </c>
      <c r="B52" s="213"/>
      <c r="C52" s="213"/>
      <c r="D52" s="213"/>
      <c r="E52" s="213"/>
      <c r="F52" s="213"/>
      <c r="G52" s="15">
        <v>169</v>
      </c>
      <c r="H52" s="33">
        <v>0</v>
      </c>
      <c r="I52" s="33">
        <v>0</v>
      </c>
      <c r="J52" s="33">
        <v>0</v>
      </c>
      <c r="K52" s="33">
        <v>0</v>
      </c>
    </row>
    <row r="53" spans="1:11" ht="12.75">
      <c r="A53" s="213" t="s">
        <v>158</v>
      </c>
      <c r="B53" s="213"/>
      <c r="C53" s="213"/>
      <c r="D53" s="213"/>
      <c r="E53" s="213"/>
      <c r="F53" s="213"/>
      <c r="G53" s="15">
        <v>170</v>
      </c>
      <c r="H53" s="33">
        <v>0</v>
      </c>
      <c r="I53" s="33">
        <v>0</v>
      </c>
      <c r="J53" s="33">
        <v>0</v>
      </c>
      <c r="K53" s="33">
        <v>0</v>
      </c>
    </row>
    <row r="54" spans="1:11" ht="12.75">
      <c r="A54" s="213" t="s">
        <v>159</v>
      </c>
      <c r="B54" s="213"/>
      <c r="C54" s="213"/>
      <c r="D54" s="213"/>
      <c r="E54" s="213"/>
      <c r="F54" s="213"/>
      <c r="G54" s="15">
        <v>171</v>
      </c>
      <c r="H54" s="33">
        <v>0</v>
      </c>
      <c r="I54" s="33">
        <v>0</v>
      </c>
      <c r="J54" s="33">
        <v>0</v>
      </c>
      <c r="K54" s="33">
        <v>0</v>
      </c>
    </row>
    <row r="55" spans="1:11" ht="12.75">
      <c r="A55" s="213" t="s">
        <v>160</v>
      </c>
      <c r="B55" s="213"/>
      <c r="C55" s="213"/>
      <c r="D55" s="213"/>
      <c r="E55" s="213"/>
      <c r="F55" s="213"/>
      <c r="G55" s="15">
        <v>172</v>
      </c>
      <c r="H55" s="33">
        <v>0</v>
      </c>
      <c r="I55" s="33">
        <v>0</v>
      </c>
      <c r="J55" s="33">
        <v>0</v>
      </c>
      <c r="K55" s="33">
        <v>0</v>
      </c>
    </row>
    <row r="56" spans="1:11" ht="21.75" customHeight="1">
      <c r="A56" s="227" t="s">
        <v>161</v>
      </c>
      <c r="B56" s="227"/>
      <c r="C56" s="227"/>
      <c r="D56" s="227"/>
      <c r="E56" s="227"/>
      <c r="F56" s="227"/>
      <c r="G56" s="15">
        <v>173</v>
      </c>
      <c r="H56" s="33">
        <v>0</v>
      </c>
      <c r="I56" s="33">
        <v>0</v>
      </c>
      <c r="J56" s="33">
        <v>0</v>
      </c>
      <c r="K56" s="33">
        <v>0</v>
      </c>
    </row>
    <row r="57" spans="1:11" ht="12.75">
      <c r="A57" s="227" t="s">
        <v>162</v>
      </c>
      <c r="B57" s="227"/>
      <c r="C57" s="227"/>
      <c r="D57" s="227"/>
      <c r="E57" s="227"/>
      <c r="F57" s="227"/>
      <c r="G57" s="15">
        <v>174</v>
      </c>
      <c r="H57" s="33">
        <v>0</v>
      </c>
      <c r="I57" s="33">
        <v>0</v>
      </c>
      <c r="J57" s="33">
        <v>0</v>
      </c>
      <c r="K57" s="33">
        <v>0</v>
      </c>
    </row>
    <row r="58" spans="1:11" ht="24" customHeight="1">
      <c r="A58" s="227" t="s">
        <v>163</v>
      </c>
      <c r="B58" s="227"/>
      <c r="C58" s="227"/>
      <c r="D58" s="227"/>
      <c r="E58" s="227"/>
      <c r="F58" s="227"/>
      <c r="G58" s="15">
        <v>175</v>
      </c>
      <c r="H58" s="33">
        <v>0</v>
      </c>
      <c r="I58" s="33">
        <v>0</v>
      </c>
      <c r="J58" s="33">
        <v>0</v>
      </c>
      <c r="K58" s="33">
        <v>0</v>
      </c>
    </row>
    <row r="59" spans="1:11" ht="12.75">
      <c r="A59" s="227" t="s">
        <v>164</v>
      </c>
      <c r="B59" s="227"/>
      <c r="C59" s="227"/>
      <c r="D59" s="227"/>
      <c r="E59" s="227"/>
      <c r="F59" s="227"/>
      <c r="G59" s="15">
        <v>176</v>
      </c>
      <c r="H59" s="33">
        <v>0</v>
      </c>
      <c r="I59" s="33">
        <v>0</v>
      </c>
      <c r="J59" s="33">
        <v>0</v>
      </c>
      <c r="K59" s="33">
        <v>0</v>
      </c>
    </row>
    <row r="60" spans="1:11" ht="12.75">
      <c r="A60" s="223" t="s">
        <v>165</v>
      </c>
      <c r="B60" s="223"/>
      <c r="C60" s="223"/>
      <c r="D60" s="223"/>
      <c r="E60" s="223"/>
      <c r="F60" s="223"/>
      <c r="G60" s="20">
        <v>177</v>
      </c>
      <c r="H60" s="37">
        <f>H8+H37+H56+H57</f>
        <v>5919822</v>
      </c>
      <c r="I60" s="37">
        <f>I8+I37+I56+I57</f>
        <v>2924297</v>
      </c>
      <c r="J60" s="37">
        <f>J8+J37+J56+J57</f>
        <v>3532262</v>
      </c>
      <c r="K60" s="37">
        <f>K8+K37+K56+K57</f>
        <v>1141434</v>
      </c>
    </row>
    <row r="61" spans="1:11" ht="12.75">
      <c r="A61" s="223" t="s">
        <v>166</v>
      </c>
      <c r="B61" s="223"/>
      <c r="C61" s="223"/>
      <c r="D61" s="223"/>
      <c r="E61" s="223"/>
      <c r="F61" s="223"/>
      <c r="G61" s="20">
        <v>178</v>
      </c>
      <c r="H61" s="37">
        <f>H14+H48+H58+H59</f>
        <v>62668321</v>
      </c>
      <c r="I61" s="37">
        <f>I14+I48+I58+I59</f>
        <v>2326413</v>
      </c>
      <c r="J61" s="37">
        <f>J14+J48+J58+J59</f>
        <v>5694593</v>
      </c>
      <c r="K61" s="37">
        <f>K14+K48+K58+K59</f>
        <v>2002582</v>
      </c>
    </row>
    <row r="62" spans="1:11" ht="12.75">
      <c r="A62" s="223" t="s">
        <v>167</v>
      </c>
      <c r="B62" s="223"/>
      <c r="C62" s="223"/>
      <c r="D62" s="223"/>
      <c r="E62" s="223"/>
      <c r="F62" s="223"/>
      <c r="G62" s="20">
        <v>179</v>
      </c>
      <c r="H62" s="37">
        <f>H60-H61</f>
        <v>-56748499</v>
      </c>
      <c r="I62" s="37">
        <f>I60-I61</f>
        <v>597884</v>
      </c>
      <c r="J62" s="37">
        <f>J60-J61</f>
        <v>-2162331</v>
      </c>
      <c r="K62" s="37">
        <f>K60-K61</f>
        <v>-861148</v>
      </c>
    </row>
    <row r="63" spans="1:11" ht="12.75">
      <c r="A63" s="209" t="s">
        <v>168</v>
      </c>
      <c r="B63" s="209"/>
      <c r="C63" s="209"/>
      <c r="D63" s="209"/>
      <c r="E63" s="209"/>
      <c r="F63" s="209"/>
      <c r="G63" s="20">
        <v>180</v>
      </c>
      <c r="H63" s="37">
        <f>+IF((H60-H61)&gt;0,(H60-H61),0)</f>
        <v>0</v>
      </c>
      <c r="I63" s="37">
        <f>+IF((I60-I61)&gt;0,(I60-I61),0)</f>
        <v>597884</v>
      </c>
      <c r="J63" s="37">
        <f>+IF((J60-J61)&gt;0,(J60-J61),0)</f>
        <v>0</v>
      </c>
      <c r="K63" s="37">
        <f>+IF((K60-K61)&gt;0,(K60-K61),0)</f>
        <v>0</v>
      </c>
    </row>
    <row r="64" spans="1:11" ht="12.75">
      <c r="A64" s="209" t="s">
        <v>169</v>
      </c>
      <c r="B64" s="209"/>
      <c r="C64" s="209"/>
      <c r="D64" s="209"/>
      <c r="E64" s="209"/>
      <c r="F64" s="209"/>
      <c r="G64" s="20">
        <v>181</v>
      </c>
      <c r="H64" s="37">
        <f>+IF((H60-H61)&lt;0,(H60-H61),0)</f>
        <v>-56748499</v>
      </c>
      <c r="I64" s="37">
        <f>+IF((I60-I61)&lt;0,(I60-I61),0)</f>
        <v>0</v>
      </c>
      <c r="J64" s="37">
        <f>+IF((J60-J61)&lt;0,(J60-J61),0)</f>
        <v>-2162331</v>
      </c>
      <c r="K64" s="37">
        <f>+IF((K60-K61)&lt;0,(K60-K61),0)</f>
        <v>-861148</v>
      </c>
    </row>
    <row r="65" spans="1:11" ht="12.75">
      <c r="A65" s="227" t="s">
        <v>115</v>
      </c>
      <c r="B65" s="227"/>
      <c r="C65" s="227"/>
      <c r="D65" s="227"/>
      <c r="E65" s="227"/>
      <c r="F65" s="227"/>
      <c r="G65" s="15">
        <v>182</v>
      </c>
      <c r="H65" s="33">
        <v>4036217</v>
      </c>
      <c r="I65" s="33">
        <v>0</v>
      </c>
      <c r="J65" s="33">
        <v>0</v>
      </c>
      <c r="K65" s="33">
        <v>0</v>
      </c>
    </row>
    <row r="66" spans="1:11" ht="12.75">
      <c r="A66" s="223" t="s">
        <v>170</v>
      </c>
      <c r="B66" s="223"/>
      <c r="C66" s="223"/>
      <c r="D66" s="223"/>
      <c r="E66" s="223"/>
      <c r="F66" s="223"/>
      <c r="G66" s="20">
        <v>183</v>
      </c>
      <c r="H66" s="37">
        <f>H62-H65</f>
        <v>-60784716</v>
      </c>
      <c r="I66" s="37">
        <f>I62-I65</f>
        <v>597884</v>
      </c>
      <c r="J66" s="37">
        <f>J62-J65</f>
        <v>-2162331</v>
      </c>
      <c r="K66" s="37">
        <f>K62-K65</f>
        <v>-861148</v>
      </c>
    </row>
    <row r="67" spans="1:11" ht="12.75">
      <c r="A67" s="209" t="s">
        <v>171</v>
      </c>
      <c r="B67" s="209"/>
      <c r="C67" s="209"/>
      <c r="D67" s="209"/>
      <c r="E67" s="209"/>
      <c r="F67" s="209"/>
      <c r="G67" s="20">
        <v>184</v>
      </c>
      <c r="H67" s="37">
        <f>+IF((H62-H65)&gt;0,(H62-H65),0)</f>
        <v>0</v>
      </c>
      <c r="I67" s="37">
        <f>+IF((I62-I65)&gt;0,(I62-I65),0)</f>
        <v>597884</v>
      </c>
      <c r="J67" s="37">
        <f>+IF((J62-J65)&gt;0,(J62-J65),0)</f>
        <v>0</v>
      </c>
      <c r="K67" s="37">
        <f>+IF((K62-K65)&gt;0,(K62-K65),0)</f>
        <v>0</v>
      </c>
    </row>
    <row r="68" spans="1:11" ht="12.75">
      <c r="A68" s="209" t="s">
        <v>172</v>
      </c>
      <c r="B68" s="209"/>
      <c r="C68" s="209"/>
      <c r="D68" s="209"/>
      <c r="E68" s="209"/>
      <c r="F68" s="209"/>
      <c r="G68" s="20">
        <v>185</v>
      </c>
      <c r="H68" s="37">
        <f>+IF((H62-H65)&lt;0,(H62-H65),0)</f>
        <v>-60784716</v>
      </c>
      <c r="I68" s="37">
        <f>+IF((I62-I65)&lt;0,(I62-I65),0)</f>
        <v>0</v>
      </c>
      <c r="J68" s="37">
        <f>+IF((J62-J65)&lt;0,(J62-J65),0)</f>
        <v>-2162331</v>
      </c>
      <c r="K68" s="37">
        <f>+IF((K62-K65)&lt;0,(K62-K65),0)</f>
        <v>-861148</v>
      </c>
    </row>
    <row r="69" spans="1:11" ht="12.75">
      <c r="A69" s="204" t="s">
        <v>173</v>
      </c>
      <c r="B69" s="204"/>
      <c r="C69" s="204"/>
      <c r="D69" s="204"/>
      <c r="E69" s="204"/>
      <c r="F69" s="204"/>
      <c r="G69" s="211"/>
      <c r="H69" s="211"/>
      <c r="I69" s="211"/>
      <c r="J69" s="212"/>
      <c r="K69" s="212"/>
    </row>
    <row r="70" spans="1:11" ht="21.75" customHeight="1">
      <c r="A70" s="223" t="s">
        <v>174</v>
      </c>
      <c r="B70" s="223"/>
      <c r="C70" s="223"/>
      <c r="D70" s="223"/>
      <c r="E70" s="223"/>
      <c r="F70" s="223"/>
      <c r="G70" s="20">
        <v>186</v>
      </c>
      <c r="H70" s="37">
        <f>H71-H72</f>
        <v>0</v>
      </c>
      <c r="I70" s="37">
        <f>I71-I72</f>
        <v>0</v>
      </c>
      <c r="J70" s="37">
        <f>J71-J72</f>
        <v>0</v>
      </c>
      <c r="K70" s="37">
        <f>K71-K72</f>
        <v>0</v>
      </c>
    </row>
    <row r="71" spans="1:11" ht="12.75">
      <c r="A71" s="213" t="s">
        <v>175</v>
      </c>
      <c r="B71" s="213"/>
      <c r="C71" s="213"/>
      <c r="D71" s="213"/>
      <c r="E71" s="213"/>
      <c r="F71" s="213"/>
      <c r="G71" s="15">
        <v>187</v>
      </c>
      <c r="H71" s="33">
        <v>0</v>
      </c>
      <c r="I71" s="33">
        <v>0</v>
      </c>
      <c r="J71" s="33">
        <v>0</v>
      </c>
      <c r="K71" s="33">
        <v>0</v>
      </c>
    </row>
    <row r="72" spans="1:11" ht="12.75">
      <c r="A72" s="213" t="s">
        <v>176</v>
      </c>
      <c r="B72" s="213"/>
      <c r="C72" s="213"/>
      <c r="D72" s="213"/>
      <c r="E72" s="213"/>
      <c r="F72" s="213"/>
      <c r="G72" s="15">
        <v>188</v>
      </c>
      <c r="H72" s="33">
        <v>0</v>
      </c>
      <c r="I72" s="33">
        <v>0</v>
      </c>
      <c r="J72" s="33">
        <v>0</v>
      </c>
      <c r="K72" s="33">
        <v>0</v>
      </c>
    </row>
    <row r="73" spans="1:11" ht="12.75">
      <c r="A73" s="227" t="s">
        <v>177</v>
      </c>
      <c r="B73" s="227"/>
      <c r="C73" s="227"/>
      <c r="D73" s="227"/>
      <c r="E73" s="227"/>
      <c r="F73" s="227"/>
      <c r="G73" s="15">
        <v>189</v>
      </c>
      <c r="H73" s="33">
        <v>0</v>
      </c>
      <c r="I73" s="33">
        <v>0</v>
      </c>
      <c r="J73" s="33">
        <v>0</v>
      </c>
      <c r="K73" s="33">
        <v>0</v>
      </c>
    </row>
    <row r="74" spans="1:11" ht="12.75">
      <c r="A74" s="209" t="s">
        <v>178</v>
      </c>
      <c r="B74" s="209"/>
      <c r="C74" s="209"/>
      <c r="D74" s="209"/>
      <c r="E74" s="209"/>
      <c r="F74" s="209"/>
      <c r="G74" s="20">
        <v>190</v>
      </c>
      <c r="H74" s="120">
        <v>0</v>
      </c>
      <c r="I74" s="120">
        <v>0</v>
      </c>
      <c r="J74" s="120">
        <v>0</v>
      </c>
      <c r="K74" s="120">
        <v>0</v>
      </c>
    </row>
    <row r="75" spans="1:11" ht="12.75">
      <c r="A75" s="209" t="s">
        <v>179</v>
      </c>
      <c r="B75" s="209"/>
      <c r="C75" s="209"/>
      <c r="D75" s="209"/>
      <c r="E75" s="209"/>
      <c r="F75" s="209"/>
      <c r="G75" s="20">
        <v>191</v>
      </c>
      <c r="H75" s="120">
        <v>0</v>
      </c>
      <c r="I75" s="120">
        <v>0</v>
      </c>
      <c r="J75" s="120">
        <v>0</v>
      </c>
      <c r="K75" s="120">
        <v>0</v>
      </c>
    </row>
    <row r="76" spans="1:11" ht="12.75">
      <c r="A76" s="204" t="s">
        <v>180</v>
      </c>
      <c r="B76" s="204"/>
      <c r="C76" s="204"/>
      <c r="D76" s="204"/>
      <c r="E76" s="204"/>
      <c r="F76" s="204"/>
      <c r="G76" s="211"/>
      <c r="H76" s="211"/>
      <c r="I76" s="211"/>
      <c r="J76" s="212"/>
      <c r="K76" s="212"/>
    </row>
    <row r="77" spans="1:11" ht="12.75">
      <c r="A77" s="223" t="s">
        <v>181</v>
      </c>
      <c r="B77" s="223"/>
      <c r="C77" s="223"/>
      <c r="D77" s="223"/>
      <c r="E77" s="223"/>
      <c r="F77" s="223"/>
      <c r="G77" s="20">
        <v>192</v>
      </c>
      <c r="H77" s="120">
        <v>0</v>
      </c>
      <c r="I77" s="120">
        <v>0</v>
      </c>
      <c r="J77" s="120">
        <v>0</v>
      </c>
      <c r="K77" s="120">
        <v>0</v>
      </c>
    </row>
    <row r="78" spans="1:11" ht="12.75">
      <c r="A78" s="213" t="s">
        <v>182</v>
      </c>
      <c r="B78" s="213"/>
      <c r="C78" s="213"/>
      <c r="D78" s="213"/>
      <c r="E78" s="213"/>
      <c r="F78" s="213"/>
      <c r="G78" s="15">
        <v>193</v>
      </c>
      <c r="H78" s="38">
        <v>0</v>
      </c>
      <c r="I78" s="38">
        <v>0</v>
      </c>
      <c r="J78" s="38">
        <v>0</v>
      </c>
      <c r="K78" s="38">
        <v>0</v>
      </c>
    </row>
    <row r="79" spans="1:11" ht="12.75">
      <c r="A79" s="213" t="s">
        <v>183</v>
      </c>
      <c r="B79" s="213"/>
      <c r="C79" s="213"/>
      <c r="D79" s="213"/>
      <c r="E79" s="213"/>
      <c r="F79" s="213"/>
      <c r="G79" s="15">
        <v>194</v>
      </c>
      <c r="H79" s="38">
        <v>0</v>
      </c>
      <c r="I79" s="38">
        <v>0</v>
      </c>
      <c r="J79" s="38">
        <v>0</v>
      </c>
      <c r="K79" s="38">
        <v>0</v>
      </c>
    </row>
    <row r="80" spans="1:11" ht="12.75">
      <c r="A80" s="223" t="s">
        <v>184</v>
      </c>
      <c r="B80" s="223"/>
      <c r="C80" s="223"/>
      <c r="D80" s="223"/>
      <c r="E80" s="223"/>
      <c r="F80" s="223"/>
      <c r="G80" s="20">
        <v>195</v>
      </c>
      <c r="H80" s="120">
        <v>0</v>
      </c>
      <c r="I80" s="120">
        <v>0</v>
      </c>
      <c r="J80" s="120">
        <v>0</v>
      </c>
      <c r="K80" s="120">
        <v>0</v>
      </c>
    </row>
    <row r="81" spans="1:11" ht="12.75">
      <c r="A81" s="223" t="s">
        <v>185</v>
      </c>
      <c r="B81" s="223"/>
      <c r="C81" s="223"/>
      <c r="D81" s="223"/>
      <c r="E81" s="223"/>
      <c r="F81" s="223"/>
      <c r="G81" s="20">
        <v>196</v>
      </c>
      <c r="H81" s="120">
        <v>0</v>
      </c>
      <c r="I81" s="120">
        <v>0</v>
      </c>
      <c r="J81" s="120">
        <v>0</v>
      </c>
      <c r="K81" s="120">
        <v>0</v>
      </c>
    </row>
    <row r="82" spans="1:11" ht="12.75">
      <c r="A82" s="209" t="s">
        <v>186</v>
      </c>
      <c r="B82" s="209"/>
      <c r="C82" s="209"/>
      <c r="D82" s="209"/>
      <c r="E82" s="209"/>
      <c r="F82" s="209"/>
      <c r="G82" s="20">
        <v>197</v>
      </c>
      <c r="H82" s="120">
        <v>0</v>
      </c>
      <c r="I82" s="120">
        <v>0</v>
      </c>
      <c r="J82" s="120">
        <v>0</v>
      </c>
      <c r="K82" s="120">
        <v>0</v>
      </c>
    </row>
    <row r="83" spans="1:11" ht="12.75">
      <c r="A83" s="209" t="s">
        <v>187</v>
      </c>
      <c r="B83" s="209"/>
      <c r="C83" s="209"/>
      <c r="D83" s="209"/>
      <c r="E83" s="209"/>
      <c r="F83" s="209"/>
      <c r="G83" s="20">
        <v>198</v>
      </c>
      <c r="H83" s="120">
        <v>0</v>
      </c>
      <c r="I83" s="120">
        <v>0</v>
      </c>
      <c r="J83" s="120">
        <v>0</v>
      </c>
      <c r="K83" s="120">
        <v>0</v>
      </c>
    </row>
    <row r="84" spans="1:11" ht="12.75">
      <c r="A84" s="204" t="s">
        <v>116</v>
      </c>
      <c r="B84" s="204"/>
      <c r="C84" s="204"/>
      <c r="D84" s="204"/>
      <c r="E84" s="204"/>
      <c r="F84" s="204"/>
      <c r="G84" s="211"/>
      <c r="H84" s="211"/>
      <c r="I84" s="211"/>
      <c r="J84" s="212"/>
      <c r="K84" s="212"/>
    </row>
    <row r="85" spans="1:11" ht="12.75">
      <c r="A85" s="207" t="s">
        <v>188</v>
      </c>
      <c r="B85" s="207"/>
      <c r="C85" s="207"/>
      <c r="D85" s="207"/>
      <c r="E85" s="207"/>
      <c r="F85" s="207"/>
      <c r="G85" s="20">
        <v>199</v>
      </c>
      <c r="H85" s="39">
        <f>H86+H87</f>
        <v>0</v>
      </c>
      <c r="I85" s="39">
        <f>I86+I87</f>
        <v>0</v>
      </c>
      <c r="J85" s="39">
        <f>J86+J87</f>
        <v>0</v>
      </c>
      <c r="K85" s="39">
        <f>K86+K87</f>
        <v>0</v>
      </c>
    </row>
    <row r="86" spans="1:11" ht="12.75">
      <c r="A86" s="208" t="s">
        <v>189</v>
      </c>
      <c r="B86" s="208"/>
      <c r="C86" s="208"/>
      <c r="D86" s="208"/>
      <c r="E86" s="208"/>
      <c r="F86" s="208"/>
      <c r="G86" s="15">
        <v>200</v>
      </c>
      <c r="H86" s="40">
        <v>0</v>
      </c>
      <c r="I86" s="40">
        <v>0</v>
      </c>
      <c r="J86" s="40">
        <v>0</v>
      </c>
      <c r="K86" s="40">
        <v>0</v>
      </c>
    </row>
    <row r="87" spans="1:11" ht="12.75">
      <c r="A87" s="208" t="s">
        <v>190</v>
      </c>
      <c r="B87" s="208"/>
      <c r="C87" s="208"/>
      <c r="D87" s="208"/>
      <c r="E87" s="208"/>
      <c r="F87" s="208"/>
      <c r="G87" s="15">
        <v>201</v>
      </c>
      <c r="H87" s="40">
        <v>0</v>
      </c>
      <c r="I87" s="40">
        <v>0</v>
      </c>
      <c r="J87" s="40">
        <v>0</v>
      </c>
      <c r="K87" s="40">
        <v>0</v>
      </c>
    </row>
    <row r="88" spans="1:11" ht="12.75">
      <c r="A88" s="229" t="s">
        <v>118</v>
      </c>
      <c r="B88" s="229"/>
      <c r="C88" s="229"/>
      <c r="D88" s="229"/>
      <c r="E88" s="229"/>
      <c r="F88" s="229"/>
      <c r="G88" s="230"/>
      <c r="H88" s="230"/>
      <c r="I88" s="230"/>
      <c r="J88" s="212"/>
      <c r="K88" s="212"/>
    </row>
    <row r="89" spans="1:11" ht="12.75">
      <c r="A89" s="203" t="s">
        <v>191</v>
      </c>
      <c r="B89" s="203"/>
      <c r="C89" s="203"/>
      <c r="D89" s="203"/>
      <c r="E89" s="203"/>
      <c r="F89" s="203"/>
      <c r="G89" s="15">
        <v>202</v>
      </c>
      <c r="H89" s="40">
        <v>0</v>
      </c>
      <c r="I89" s="40">
        <v>0</v>
      </c>
      <c r="J89" s="40">
        <v>0</v>
      </c>
      <c r="K89" s="40">
        <v>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ht="12.75">
      <c r="A91" s="213" t="s">
        <v>193</v>
      </c>
      <c r="B91" s="213"/>
      <c r="C91" s="213"/>
      <c r="D91" s="213"/>
      <c r="E91" s="213"/>
      <c r="F91" s="213"/>
      <c r="G91" s="15">
        <v>204</v>
      </c>
      <c r="H91" s="40">
        <v>0</v>
      </c>
      <c r="I91" s="40">
        <v>0</v>
      </c>
      <c r="J91" s="40">
        <v>0</v>
      </c>
      <c r="K91" s="40">
        <v>0</v>
      </c>
    </row>
    <row r="92" spans="1:11" ht="21.75" customHeight="1">
      <c r="A92" s="213" t="s">
        <v>194</v>
      </c>
      <c r="B92" s="213"/>
      <c r="C92" s="213"/>
      <c r="D92" s="213"/>
      <c r="E92" s="213"/>
      <c r="F92" s="213"/>
      <c r="G92" s="15">
        <v>205</v>
      </c>
      <c r="H92" s="40">
        <v>0</v>
      </c>
      <c r="I92" s="40">
        <v>0</v>
      </c>
      <c r="J92" s="40">
        <v>0</v>
      </c>
      <c r="K92" s="40">
        <v>0</v>
      </c>
    </row>
    <row r="93" spans="1:11" ht="21.75" customHeight="1">
      <c r="A93" s="213" t="s">
        <v>195</v>
      </c>
      <c r="B93" s="213"/>
      <c r="C93" s="213"/>
      <c r="D93" s="213"/>
      <c r="E93" s="213"/>
      <c r="F93" s="213"/>
      <c r="G93" s="15">
        <v>206</v>
      </c>
      <c r="H93" s="40">
        <v>0</v>
      </c>
      <c r="I93" s="40">
        <v>0</v>
      </c>
      <c r="J93" s="40">
        <v>0</v>
      </c>
      <c r="K93" s="40">
        <v>0</v>
      </c>
    </row>
    <row r="94" spans="1:11" ht="21.75" customHeight="1">
      <c r="A94" s="213" t="s">
        <v>196</v>
      </c>
      <c r="B94" s="213"/>
      <c r="C94" s="213"/>
      <c r="D94" s="213"/>
      <c r="E94" s="213"/>
      <c r="F94" s="213"/>
      <c r="G94" s="15">
        <v>207</v>
      </c>
      <c r="H94" s="40">
        <v>0</v>
      </c>
      <c r="I94" s="40">
        <v>0</v>
      </c>
      <c r="J94" s="40">
        <v>0</v>
      </c>
      <c r="K94" s="40">
        <v>0</v>
      </c>
    </row>
    <row r="95" spans="1:11" ht="21.75" customHeight="1">
      <c r="A95" s="213" t="s">
        <v>197</v>
      </c>
      <c r="B95" s="213"/>
      <c r="C95" s="213"/>
      <c r="D95" s="213"/>
      <c r="E95" s="213"/>
      <c r="F95" s="213"/>
      <c r="G95" s="15">
        <v>208</v>
      </c>
      <c r="H95" s="40">
        <v>0</v>
      </c>
      <c r="I95" s="40">
        <v>0</v>
      </c>
      <c r="J95" s="40">
        <v>0</v>
      </c>
      <c r="K95" s="40">
        <v>0</v>
      </c>
    </row>
    <row r="96" spans="1:11" ht="21.75" customHeight="1">
      <c r="A96" s="213" t="s">
        <v>198</v>
      </c>
      <c r="B96" s="213"/>
      <c r="C96" s="213"/>
      <c r="D96" s="213"/>
      <c r="E96" s="213"/>
      <c r="F96" s="213"/>
      <c r="G96" s="15">
        <v>209</v>
      </c>
      <c r="H96" s="40">
        <v>0</v>
      </c>
      <c r="I96" s="40">
        <v>0</v>
      </c>
      <c r="J96" s="40">
        <v>0</v>
      </c>
      <c r="K96" s="40">
        <v>0</v>
      </c>
    </row>
    <row r="97" spans="1:11" ht="12.75">
      <c r="A97" s="213" t="s">
        <v>199</v>
      </c>
      <c r="B97" s="213"/>
      <c r="C97" s="213"/>
      <c r="D97" s="213"/>
      <c r="E97" s="213"/>
      <c r="F97" s="213"/>
      <c r="G97" s="15">
        <v>210</v>
      </c>
      <c r="H97" s="40">
        <v>0</v>
      </c>
      <c r="I97" s="40">
        <v>0</v>
      </c>
      <c r="J97" s="40">
        <v>0</v>
      </c>
      <c r="K97" s="40">
        <v>0</v>
      </c>
    </row>
    <row r="98" spans="1:11" ht="12.75">
      <c r="A98" s="213" t="s">
        <v>200</v>
      </c>
      <c r="B98" s="213"/>
      <c r="C98" s="213"/>
      <c r="D98" s="213"/>
      <c r="E98" s="213"/>
      <c r="F98" s="213"/>
      <c r="G98" s="15">
        <v>211</v>
      </c>
      <c r="H98" s="40">
        <v>0</v>
      </c>
      <c r="I98" s="40">
        <v>0</v>
      </c>
      <c r="J98" s="40">
        <v>0</v>
      </c>
      <c r="K98" s="40">
        <v>0</v>
      </c>
    </row>
    <row r="99" spans="1:11" ht="12.75">
      <c r="A99" s="203" t="s">
        <v>119</v>
      </c>
      <c r="B99" s="203"/>
      <c r="C99" s="203"/>
      <c r="D99" s="203"/>
      <c r="E99" s="203"/>
      <c r="F99" s="203"/>
      <c r="G99" s="15">
        <v>212</v>
      </c>
      <c r="H99" s="40">
        <v>0</v>
      </c>
      <c r="I99" s="40">
        <v>0</v>
      </c>
      <c r="J99" s="40">
        <v>0</v>
      </c>
      <c r="K99" s="40">
        <v>0</v>
      </c>
    </row>
    <row r="100" spans="1:11" ht="22.5" customHeight="1">
      <c r="A100" s="232" t="s">
        <v>201</v>
      </c>
      <c r="B100" s="232"/>
      <c r="C100" s="232"/>
      <c r="D100" s="232"/>
      <c r="E100" s="232"/>
      <c r="F100" s="232"/>
      <c r="G100" s="20">
        <v>213</v>
      </c>
      <c r="H100" s="39">
        <f>H90-H99</f>
        <v>0</v>
      </c>
      <c r="I100" s="39">
        <f>I90-I99</f>
        <v>0</v>
      </c>
      <c r="J100" s="39">
        <f>J90-J99</f>
        <v>0</v>
      </c>
      <c r="K100" s="39">
        <f>K90-K99</f>
        <v>0</v>
      </c>
    </row>
    <row r="101" spans="1:11" ht="12.75">
      <c r="A101" s="232" t="s">
        <v>202</v>
      </c>
      <c r="B101" s="232"/>
      <c r="C101" s="232"/>
      <c r="D101" s="232"/>
      <c r="E101" s="232"/>
      <c r="F101" s="232"/>
      <c r="G101" s="20">
        <v>214</v>
      </c>
      <c r="H101" s="39">
        <f>H89+H100</f>
        <v>0</v>
      </c>
      <c r="I101" s="39">
        <f>I89+I100</f>
        <v>0</v>
      </c>
      <c r="J101" s="39">
        <f>J89+J100</f>
        <v>0</v>
      </c>
      <c r="K101" s="39">
        <f>K89+K100</f>
        <v>0</v>
      </c>
    </row>
    <row r="102" spans="1:11" ht="12.75">
      <c r="A102" s="204" t="s">
        <v>203</v>
      </c>
      <c r="B102" s="204"/>
      <c r="C102" s="204"/>
      <c r="D102" s="204"/>
      <c r="E102" s="204"/>
      <c r="F102" s="204"/>
      <c r="G102" s="211"/>
      <c r="H102" s="211"/>
      <c r="I102" s="211"/>
      <c r="J102" s="212"/>
      <c r="K102" s="212"/>
    </row>
    <row r="103" spans="1:11" ht="12.75">
      <c r="A103" s="207" t="s">
        <v>204</v>
      </c>
      <c r="B103" s="207"/>
      <c r="C103" s="207"/>
      <c r="D103" s="207"/>
      <c r="E103" s="207"/>
      <c r="F103" s="207"/>
      <c r="G103" s="20">
        <v>215</v>
      </c>
      <c r="H103" s="39">
        <f>H104+H105</f>
        <v>0</v>
      </c>
      <c r="I103" s="39">
        <f>I104+I105</f>
        <v>0</v>
      </c>
      <c r="J103" s="39">
        <f>J104+J105</f>
        <v>0</v>
      </c>
      <c r="K103" s="39">
        <f>K104+K105</f>
        <v>0</v>
      </c>
    </row>
    <row r="104" spans="1:11" ht="12.75">
      <c r="A104" s="208" t="s">
        <v>117</v>
      </c>
      <c r="B104" s="208"/>
      <c r="C104" s="208"/>
      <c r="D104" s="208"/>
      <c r="E104" s="208"/>
      <c r="F104" s="208"/>
      <c r="G104" s="15">
        <v>216</v>
      </c>
      <c r="H104" s="40">
        <v>0</v>
      </c>
      <c r="I104" s="40">
        <v>0</v>
      </c>
      <c r="J104" s="40">
        <v>0</v>
      </c>
      <c r="K104" s="40">
        <v>0</v>
      </c>
    </row>
    <row r="105" spans="1:11" ht="12.75">
      <c r="A105" s="208" t="s">
        <v>205</v>
      </c>
      <c r="B105" s="208"/>
      <c r="C105" s="208"/>
      <c r="D105" s="208"/>
      <c r="E105" s="208"/>
      <c r="F105" s="208"/>
      <c r="G105" s="15">
        <v>217</v>
      </c>
      <c r="H105" s="40">
        <v>0</v>
      </c>
      <c r="I105" s="40">
        <v>0</v>
      </c>
      <c r="J105" s="40">
        <v>0</v>
      </c>
      <c r="K105" s="40">
        <v>0</v>
      </c>
    </row>
  </sheetData>
  <sheetProtection sheet="1" objects="1" scenarios="1"/>
  <mergeCells count="107">
    <mergeCell ref="A103:F103"/>
    <mergeCell ref="A104:F104"/>
    <mergeCell ref="A105:F105"/>
    <mergeCell ref="A89:F89"/>
    <mergeCell ref="A90:F90"/>
    <mergeCell ref="A91:F91"/>
    <mergeCell ref="A92:F92"/>
    <mergeCell ref="A93:F93"/>
    <mergeCell ref="A99:F99"/>
    <mergeCell ref="A97:F97"/>
    <mergeCell ref="A102:K102"/>
    <mergeCell ref="A98:F98"/>
    <mergeCell ref="A100:F100"/>
    <mergeCell ref="A101:F101"/>
    <mergeCell ref="A63:F63"/>
    <mergeCell ref="A64:F64"/>
    <mergeCell ref="A65:F65"/>
    <mergeCell ref="A72:F72"/>
    <mergeCell ref="A94:F94"/>
    <mergeCell ref="A95:F95"/>
    <mergeCell ref="A22:F22"/>
    <mergeCell ref="A38:F38"/>
    <mergeCell ref="A39:F39"/>
    <mergeCell ref="A41:F41"/>
    <mergeCell ref="A42:F42"/>
    <mergeCell ref="A43:F43"/>
    <mergeCell ref="A26:F26"/>
    <mergeCell ref="A78:F78"/>
    <mergeCell ref="A14:F14"/>
    <mergeCell ref="A15:F15"/>
    <mergeCell ref="A16:F16"/>
    <mergeCell ref="A17:F17"/>
    <mergeCell ref="A18:F18"/>
    <mergeCell ref="A19:F19"/>
    <mergeCell ref="A20:F20"/>
    <mergeCell ref="A21:F21"/>
    <mergeCell ref="A35:F35"/>
    <mergeCell ref="A23:F23"/>
    <mergeCell ref="A68:F68"/>
    <mergeCell ref="A70:F70"/>
    <mergeCell ref="A96:F96"/>
    <mergeCell ref="A27:F27"/>
    <mergeCell ref="A28:F28"/>
    <mergeCell ref="A29:F29"/>
    <mergeCell ref="A30:F30"/>
    <mergeCell ref="A31:F31"/>
    <mergeCell ref="A77:F77"/>
    <mergeCell ref="A51:F51"/>
    <mergeCell ref="A79:F79"/>
    <mergeCell ref="A80:F80"/>
    <mergeCell ref="A88:K88"/>
    <mergeCell ref="A8:F8"/>
    <mergeCell ref="A9:F9"/>
    <mergeCell ref="A10:F10"/>
    <mergeCell ref="A11:F11"/>
    <mergeCell ref="A12:F12"/>
    <mergeCell ref="A13:F13"/>
    <mergeCell ref="A36:F36"/>
    <mergeCell ref="A37:F37"/>
    <mergeCell ref="A24:F24"/>
    <mergeCell ref="A25:F25"/>
    <mergeCell ref="A56:F56"/>
    <mergeCell ref="A81:F81"/>
    <mergeCell ref="A62:F62"/>
    <mergeCell ref="A58:F58"/>
    <mergeCell ref="A59:F59"/>
    <mergeCell ref="A44:F44"/>
    <mergeCell ref="A40:F40"/>
    <mergeCell ref="A83:F83"/>
    <mergeCell ref="A73:F73"/>
    <mergeCell ref="A74:F74"/>
    <mergeCell ref="A75:F75"/>
    <mergeCell ref="A52:F52"/>
    <mergeCell ref="A45:F45"/>
    <mergeCell ref="A46:F46"/>
    <mergeCell ref="A47:F47"/>
    <mergeCell ref="A50:F50"/>
    <mergeCell ref="A2:I2"/>
    <mergeCell ref="A1:I1"/>
    <mergeCell ref="A60:F60"/>
    <mergeCell ref="A61:F61"/>
    <mergeCell ref="A48:F48"/>
    <mergeCell ref="A49:F49"/>
    <mergeCell ref="H5:I5"/>
    <mergeCell ref="A57:F57"/>
    <mergeCell ref="A32:F32"/>
    <mergeCell ref="A33:F33"/>
    <mergeCell ref="J5:K5"/>
    <mergeCell ref="A3:K3"/>
    <mergeCell ref="A4:K4"/>
    <mergeCell ref="A69:K69"/>
    <mergeCell ref="A76:K76"/>
    <mergeCell ref="A7:F7"/>
    <mergeCell ref="A66:F66"/>
    <mergeCell ref="A67:F67"/>
    <mergeCell ref="A71:F71"/>
    <mergeCell ref="A34:F34"/>
    <mergeCell ref="A85:F85"/>
    <mergeCell ref="A86:F86"/>
    <mergeCell ref="A87:F87"/>
    <mergeCell ref="A82:F82"/>
    <mergeCell ref="A5:F6"/>
    <mergeCell ref="G5:G6"/>
    <mergeCell ref="A84:K84"/>
    <mergeCell ref="A53:F53"/>
    <mergeCell ref="A54:F54"/>
    <mergeCell ref="A55:F55"/>
  </mergeCells>
  <dataValidations count="5">
    <dataValidation type="whole" operator="greaterThanOrEqual" allowBlank="1" showInputMessage="1" showErrorMessage="1" errorTitle="Pogrešan unos" error="Mogu se unijeti samo cjelobrojne pozitivne vrijednosti." sqref="H65484:I65518">
      <formula1>0</formula1>
    </dataValidation>
    <dataValidation type="whole" operator="notEqual" allowBlank="1" showInputMessage="1" showErrorMessage="1" errorTitle="Pogrešan unos" error="Mogu se unijeti samo cjelobrojne pozitivne ili negativne vrijednosti." sqref="H65483:I65483">
      <formula1>999999999999</formula1>
    </dataValidation>
    <dataValidation type="whole" operator="notEqual" allowBlank="1" showInputMessage="1" showErrorMessage="1" errorTitle="Pogrešan unos" error="Mogu se unijeti samo cjelobrojne vrijednosti." sqref="H65528:I65536">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pageMargins left="0.75" right="0.17" top="1" bottom="1" header="0.5" footer="0.5"/>
  <pageSetup horizontalDpi="600" verticalDpi="600" orientation="portrait" paperSize="9" scale="68"/>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1">
      <selection activeCell="H30" sqref="H30"/>
    </sheetView>
  </sheetViews>
  <sheetFormatPr defaultColWidth="9.140625" defaultRowHeight="12.75"/>
  <cols>
    <col min="1" max="7" width="9.140625" style="21" customWidth="1"/>
    <col min="8" max="9" width="30.28125" style="50" customWidth="1"/>
    <col min="10" max="16384" width="9.140625" style="21" customWidth="1"/>
  </cols>
  <sheetData>
    <row r="1" spans="1:9" ht="12.75">
      <c r="A1" s="233" t="s">
        <v>206</v>
      </c>
      <c r="B1" s="234"/>
      <c r="C1" s="234"/>
      <c r="D1" s="234"/>
      <c r="E1" s="234"/>
      <c r="F1" s="234"/>
      <c r="G1" s="234"/>
      <c r="H1" s="234"/>
      <c r="I1" s="234"/>
    </row>
    <row r="2" spans="1:9" ht="12.75">
      <c r="A2" s="224" t="s">
        <v>454</v>
      </c>
      <c r="B2" s="192"/>
      <c r="C2" s="192"/>
      <c r="D2" s="192"/>
      <c r="E2" s="192"/>
      <c r="F2" s="192"/>
      <c r="G2" s="192"/>
      <c r="H2" s="192"/>
      <c r="I2" s="192"/>
    </row>
    <row r="3" spans="1:9" ht="12.75">
      <c r="A3" s="242" t="s">
        <v>355</v>
      </c>
      <c r="B3" s="243"/>
      <c r="C3" s="243"/>
      <c r="D3" s="243"/>
      <c r="E3" s="243"/>
      <c r="F3" s="243"/>
      <c r="G3" s="243"/>
      <c r="H3" s="243"/>
      <c r="I3" s="243"/>
    </row>
    <row r="4" spans="1:9" ht="12.75">
      <c r="A4" s="238" t="s">
        <v>447</v>
      </c>
      <c r="B4" s="196"/>
      <c r="C4" s="196"/>
      <c r="D4" s="196"/>
      <c r="E4" s="196"/>
      <c r="F4" s="196"/>
      <c r="G4" s="196"/>
      <c r="H4" s="196"/>
      <c r="I4" s="197"/>
    </row>
    <row r="5" spans="1:9" ht="25.5" thickBot="1">
      <c r="A5" s="247" t="s">
        <v>2</v>
      </c>
      <c r="B5" s="248"/>
      <c r="C5" s="248"/>
      <c r="D5" s="248"/>
      <c r="E5" s="248"/>
      <c r="F5" s="249"/>
      <c r="G5" s="22" t="s">
        <v>107</v>
      </c>
      <c r="H5" s="41" t="s">
        <v>380</v>
      </c>
      <c r="I5" s="41" t="s">
        <v>347</v>
      </c>
    </row>
    <row r="6" spans="1:9" ht="12.75">
      <c r="A6" s="250">
        <v>1</v>
      </c>
      <c r="B6" s="251"/>
      <c r="C6" s="251"/>
      <c r="D6" s="251"/>
      <c r="E6" s="251"/>
      <c r="F6" s="252"/>
      <c r="G6" s="23">
        <v>2</v>
      </c>
      <c r="H6" s="42" t="s">
        <v>207</v>
      </c>
      <c r="I6" s="42" t="s">
        <v>208</v>
      </c>
    </row>
    <row r="7" spans="1:9" ht="12.75">
      <c r="A7" s="253" t="s">
        <v>209</v>
      </c>
      <c r="B7" s="254"/>
      <c r="C7" s="254"/>
      <c r="D7" s="254"/>
      <c r="E7" s="254"/>
      <c r="F7" s="254"/>
      <c r="G7" s="254"/>
      <c r="H7" s="254"/>
      <c r="I7" s="255"/>
    </row>
    <row r="8" spans="1:9" ht="12.75" customHeight="1">
      <c r="A8" s="256" t="s">
        <v>210</v>
      </c>
      <c r="B8" s="257"/>
      <c r="C8" s="257"/>
      <c r="D8" s="257"/>
      <c r="E8" s="257"/>
      <c r="F8" s="258"/>
      <c r="G8" s="24">
        <v>1</v>
      </c>
      <c r="H8" s="126">
        <v>-56813638</v>
      </c>
      <c r="I8" s="126">
        <v>-2162331</v>
      </c>
    </row>
    <row r="9" spans="1:9" ht="12.75" customHeight="1">
      <c r="A9" s="259" t="s">
        <v>211</v>
      </c>
      <c r="B9" s="260"/>
      <c r="C9" s="260"/>
      <c r="D9" s="260"/>
      <c r="E9" s="260"/>
      <c r="F9" s="261"/>
      <c r="G9" s="25">
        <v>2</v>
      </c>
      <c r="H9" s="43">
        <f>H10+H11+H12+H13+H14+H15+H16+H17</f>
        <v>50461395</v>
      </c>
      <c r="I9" s="43">
        <f>I10+I11+I12+I13+I14+I15+I16+I17</f>
        <v>-6996863</v>
      </c>
    </row>
    <row r="10" spans="1:9" ht="12.75" customHeight="1">
      <c r="A10" s="239" t="s">
        <v>212</v>
      </c>
      <c r="B10" s="240"/>
      <c r="C10" s="240"/>
      <c r="D10" s="240"/>
      <c r="E10" s="240"/>
      <c r="F10" s="241"/>
      <c r="G10" s="26">
        <v>3</v>
      </c>
      <c r="H10" s="44">
        <v>1150558</v>
      </c>
      <c r="I10" s="44">
        <v>1417182</v>
      </c>
    </row>
    <row r="11" spans="1:9" ht="21.75" customHeight="1">
      <c r="A11" s="239" t="s">
        <v>213</v>
      </c>
      <c r="B11" s="240"/>
      <c r="C11" s="240"/>
      <c r="D11" s="240"/>
      <c r="E11" s="240"/>
      <c r="F11" s="241"/>
      <c r="G11" s="26">
        <v>4</v>
      </c>
      <c r="H11" s="44">
        <v>0</v>
      </c>
      <c r="I11" s="44">
        <v>0</v>
      </c>
    </row>
    <row r="12" spans="1:9" ht="23.25" customHeight="1">
      <c r="A12" s="239" t="s">
        <v>214</v>
      </c>
      <c r="B12" s="240"/>
      <c r="C12" s="240"/>
      <c r="D12" s="240"/>
      <c r="E12" s="240"/>
      <c r="F12" s="241"/>
      <c r="G12" s="26">
        <v>5</v>
      </c>
      <c r="H12" s="44">
        <v>-391626</v>
      </c>
      <c r="I12" s="44">
        <v>0</v>
      </c>
    </row>
    <row r="13" spans="1:9" ht="12.75" customHeight="1">
      <c r="A13" s="239" t="s">
        <v>215</v>
      </c>
      <c r="B13" s="240"/>
      <c r="C13" s="240"/>
      <c r="D13" s="240"/>
      <c r="E13" s="240"/>
      <c r="F13" s="241"/>
      <c r="G13" s="26">
        <v>6</v>
      </c>
      <c r="H13" s="44">
        <v>759095</v>
      </c>
      <c r="I13" s="44">
        <v>14458</v>
      </c>
    </row>
    <row r="14" spans="1:9" ht="12.75" customHeight="1">
      <c r="A14" s="239" t="s">
        <v>216</v>
      </c>
      <c r="B14" s="240"/>
      <c r="C14" s="240"/>
      <c r="D14" s="240"/>
      <c r="E14" s="240"/>
      <c r="F14" s="241"/>
      <c r="G14" s="26">
        <v>7</v>
      </c>
      <c r="H14" s="44">
        <v>0</v>
      </c>
      <c r="I14" s="44">
        <v>65454</v>
      </c>
    </row>
    <row r="15" spans="1:9" ht="12.75" customHeight="1">
      <c r="A15" s="239" t="s">
        <v>217</v>
      </c>
      <c r="B15" s="240"/>
      <c r="C15" s="240"/>
      <c r="D15" s="240"/>
      <c r="E15" s="240"/>
      <c r="F15" s="241"/>
      <c r="G15" s="26">
        <v>8</v>
      </c>
      <c r="H15" s="44">
        <v>0</v>
      </c>
      <c r="I15" s="44">
        <v>0</v>
      </c>
    </row>
    <row r="16" spans="1:9" ht="12.75" customHeight="1">
      <c r="A16" s="239" t="s">
        <v>218</v>
      </c>
      <c r="B16" s="240"/>
      <c r="C16" s="240"/>
      <c r="D16" s="240"/>
      <c r="E16" s="240"/>
      <c r="F16" s="241"/>
      <c r="G16" s="26">
        <v>9</v>
      </c>
      <c r="H16" s="44">
        <v>0</v>
      </c>
      <c r="I16" s="44">
        <v>0</v>
      </c>
    </row>
    <row r="17" spans="1:9" ht="24.75" customHeight="1">
      <c r="A17" s="239" t="s">
        <v>219</v>
      </c>
      <c r="B17" s="240"/>
      <c r="C17" s="240"/>
      <c r="D17" s="240"/>
      <c r="E17" s="240"/>
      <c r="F17" s="241"/>
      <c r="G17" s="26">
        <v>10</v>
      </c>
      <c r="H17" s="44">
        <v>48943368</v>
      </c>
      <c r="I17" s="44">
        <v>-8493957</v>
      </c>
    </row>
    <row r="18" spans="1:9" ht="27.75" customHeight="1">
      <c r="A18" s="244" t="s">
        <v>390</v>
      </c>
      <c r="B18" s="245"/>
      <c r="C18" s="245"/>
      <c r="D18" s="245"/>
      <c r="E18" s="245"/>
      <c r="F18" s="246"/>
      <c r="G18" s="25">
        <v>11</v>
      </c>
      <c r="H18" s="43">
        <f>H8+H9</f>
        <v>-6352243</v>
      </c>
      <c r="I18" s="43">
        <f>I8+I9</f>
        <v>-9159194</v>
      </c>
    </row>
    <row r="19" spans="1:9" ht="12.75" customHeight="1">
      <c r="A19" s="259" t="s">
        <v>220</v>
      </c>
      <c r="B19" s="260"/>
      <c r="C19" s="260"/>
      <c r="D19" s="260"/>
      <c r="E19" s="260"/>
      <c r="F19" s="261"/>
      <c r="G19" s="25">
        <v>12</v>
      </c>
      <c r="H19" s="43">
        <f>H20+H21+H22+H23</f>
        <v>5819626</v>
      </c>
      <c r="I19" s="43">
        <f>I20+I21+I22+I23</f>
        <v>9069157</v>
      </c>
    </row>
    <row r="20" spans="1:9" ht="12.75" customHeight="1">
      <c r="A20" s="239" t="s">
        <v>221</v>
      </c>
      <c r="B20" s="240"/>
      <c r="C20" s="240"/>
      <c r="D20" s="240"/>
      <c r="E20" s="240"/>
      <c r="F20" s="241"/>
      <c r="G20" s="26">
        <v>13</v>
      </c>
      <c r="H20" s="44">
        <v>6459006</v>
      </c>
      <c r="I20" s="44">
        <v>4851486</v>
      </c>
    </row>
    <row r="21" spans="1:9" ht="12.75" customHeight="1">
      <c r="A21" s="239" t="s">
        <v>222</v>
      </c>
      <c r="B21" s="240"/>
      <c r="C21" s="240"/>
      <c r="D21" s="240"/>
      <c r="E21" s="240"/>
      <c r="F21" s="241"/>
      <c r="G21" s="26">
        <v>14</v>
      </c>
      <c r="H21" s="44">
        <v>-504506</v>
      </c>
      <c r="I21" s="44">
        <v>4188130</v>
      </c>
    </row>
    <row r="22" spans="1:9" ht="12.75" customHeight="1">
      <c r="A22" s="239" t="s">
        <v>223</v>
      </c>
      <c r="B22" s="240"/>
      <c r="C22" s="240"/>
      <c r="D22" s="240"/>
      <c r="E22" s="240"/>
      <c r="F22" s="241"/>
      <c r="G22" s="26">
        <v>15</v>
      </c>
      <c r="H22" s="44">
        <v>342885</v>
      </c>
      <c r="I22" s="44">
        <v>29541</v>
      </c>
    </row>
    <row r="23" spans="1:9" ht="12.75" customHeight="1">
      <c r="A23" s="239" t="s">
        <v>224</v>
      </c>
      <c r="B23" s="240"/>
      <c r="C23" s="240"/>
      <c r="D23" s="240"/>
      <c r="E23" s="240"/>
      <c r="F23" s="241"/>
      <c r="G23" s="26">
        <v>16</v>
      </c>
      <c r="H23" s="44">
        <v>-477759</v>
      </c>
      <c r="I23" s="44">
        <v>0</v>
      </c>
    </row>
    <row r="24" spans="1:9" ht="12.75" customHeight="1">
      <c r="A24" s="244" t="s">
        <v>225</v>
      </c>
      <c r="B24" s="245"/>
      <c r="C24" s="245"/>
      <c r="D24" s="245"/>
      <c r="E24" s="245"/>
      <c r="F24" s="246"/>
      <c r="G24" s="25">
        <v>17</v>
      </c>
      <c r="H24" s="43">
        <f>H18+H19</f>
        <v>-532617</v>
      </c>
      <c r="I24" s="43">
        <f>I18+I19</f>
        <v>-90037</v>
      </c>
    </row>
    <row r="25" spans="1:9" ht="12.75" customHeight="1">
      <c r="A25" s="235" t="s">
        <v>226</v>
      </c>
      <c r="B25" s="236"/>
      <c r="C25" s="236"/>
      <c r="D25" s="236"/>
      <c r="E25" s="236"/>
      <c r="F25" s="237"/>
      <c r="G25" s="26">
        <v>18</v>
      </c>
      <c r="H25" s="44">
        <v>0</v>
      </c>
      <c r="I25" s="44">
        <v>0</v>
      </c>
    </row>
    <row r="26" spans="1:9" ht="12.75" customHeight="1">
      <c r="A26" s="235" t="s">
        <v>227</v>
      </c>
      <c r="B26" s="236"/>
      <c r="C26" s="236"/>
      <c r="D26" s="236"/>
      <c r="E26" s="236"/>
      <c r="F26" s="237"/>
      <c r="G26" s="26">
        <v>19</v>
      </c>
      <c r="H26" s="44">
        <v>0</v>
      </c>
      <c r="I26" s="44">
        <v>0</v>
      </c>
    </row>
    <row r="27" spans="1:9" ht="25.5" customHeight="1">
      <c r="A27" s="262" t="s">
        <v>228</v>
      </c>
      <c r="B27" s="263"/>
      <c r="C27" s="263"/>
      <c r="D27" s="263"/>
      <c r="E27" s="263"/>
      <c r="F27" s="264"/>
      <c r="G27" s="27">
        <v>20</v>
      </c>
      <c r="H27" s="45">
        <f>H24+H25+H26</f>
        <v>-532617</v>
      </c>
      <c r="I27" s="45">
        <f>I24+I25+I26</f>
        <v>-90037</v>
      </c>
    </row>
    <row r="28" spans="1:9" ht="12.75">
      <c r="A28" s="253" t="s">
        <v>229</v>
      </c>
      <c r="B28" s="254"/>
      <c r="C28" s="254"/>
      <c r="D28" s="254"/>
      <c r="E28" s="254"/>
      <c r="F28" s="254"/>
      <c r="G28" s="254"/>
      <c r="H28" s="254"/>
      <c r="I28" s="255"/>
    </row>
    <row r="29" spans="1:9" ht="30" customHeight="1">
      <c r="A29" s="256" t="s">
        <v>230</v>
      </c>
      <c r="B29" s="257"/>
      <c r="C29" s="257"/>
      <c r="D29" s="257"/>
      <c r="E29" s="257"/>
      <c r="F29" s="258"/>
      <c r="G29" s="24">
        <v>21</v>
      </c>
      <c r="H29" s="46">
        <v>109468</v>
      </c>
      <c r="I29" s="46">
        <v>0</v>
      </c>
    </row>
    <row r="30" spans="1:9" ht="12.75" customHeight="1">
      <c r="A30" s="235" t="s">
        <v>231</v>
      </c>
      <c r="B30" s="236"/>
      <c r="C30" s="236"/>
      <c r="D30" s="236"/>
      <c r="E30" s="236"/>
      <c r="F30" s="237"/>
      <c r="G30" s="26">
        <v>22</v>
      </c>
      <c r="H30" s="47">
        <v>0</v>
      </c>
      <c r="I30" s="47">
        <v>0</v>
      </c>
    </row>
    <row r="31" spans="1:9" ht="12.75" customHeight="1">
      <c r="A31" s="235" t="s">
        <v>232</v>
      </c>
      <c r="B31" s="236"/>
      <c r="C31" s="236"/>
      <c r="D31" s="236"/>
      <c r="E31" s="236"/>
      <c r="F31" s="237"/>
      <c r="G31" s="26">
        <v>23</v>
      </c>
      <c r="H31" s="47">
        <v>0</v>
      </c>
      <c r="I31" s="47">
        <v>0</v>
      </c>
    </row>
    <row r="32" spans="1:9" ht="12.75" customHeight="1">
      <c r="A32" s="235" t="s">
        <v>233</v>
      </c>
      <c r="B32" s="236"/>
      <c r="C32" s="236"/>
      <c r="D32" s="236"/>
      <c r="E32" s="236"/>
      <c r="F32" s="237"/>
      <c r="G32" s="26">
        <v>24</v>
      </c>
      <c r="H32" s="47">
        <v>0</v>
      </c>
      <c r="I32" s="47">
        <v>0</v>
      </c>
    </row>
    <row r="33" spans="1:9" ht="12.75" customHeight="1">
      <c r="A33" s="235" t="s">
        <v>234</v>
      </c>
      <c r="B33" s="236"/>
      <c r="C33" s="236"/>
      <c r="D33" s="236"/>
      <c r="E33" s="236"/>
      <c r="F33" s="237"/>
      <c r="G33" s="26">
        <v>25</v>
      </c>
      <c r="H33" s="47">
        <v>0</v>
      </c>
      <c r="I33" s="47">
        <v>0</v>
      </c>
    </row>
    <row r="34" spans="1:9" ht="12.75" customHeight="1">
      <c r="A34" s="235" t="s">
        <v>235</v>
      </c>
      <c r="B34" s="236"/>
      <c r="C34" s="236"/>
      <c r="D34" s="236"/>
      <c r="E34" s="236"/>
      <c r="F34" s="237"/>
      <c r="G34" s="26">
        <v>26</v>
      </c>
      <c r="H34" s="47">
        <v>0</v>
      </c>
      <c r="I34" s="47">
        <v>0</v>
      </c>
    </row>
    <row r="35" spans="1:9" ht="26.25" customHeight="1">
      <c r="A35" s="244" t="s">
        <v>236</v>
      </c>
      <c r="B35" s="245"/>
      <c r="C35" s="245"/>
      <c r="D35" s="245"/>
      <c r="E35" s="245"/>
      <c r="F35" s="246"/>
      <c r="G35" s="25">
        <v>27</v>
      </c>
      <c r="H35" s="48">
        <f>H29+H30+H31+H32+H33+H34</f>
        <v>109468</v>
      </c>
      <c r="I35" s="48">
        <f>I29+I30+I31+I32+I33+I34</f>
        <v>0</v>
      </c>
    </row>
    <row r="36" spans="1:9" ht="22.5" customHeight="1">
      <c r="A36" s="235" t="s">
        <v>237</v>
      </c>
      <c r="B36" s="236"/>
      <c r="C36" s="236"/>
      <c r="D36" s="236"/>
      <c r="E36" s="236"/>
      <c r="F36" s="237"/>
      <c r="G36" s="26">
        <v>28</v>
      </c>
      <c r="H36" s="47">
        <v>0</v>
      </c>
      <c r="I36" s="47">
        <v>-10111</v>
      </c>
    </row>
    <row r="37" spans="1:9" ht="12.75" customHeight="1">
      <c r="A37" s="235" t="s">
        <v>238</v>
      </c>
      <c r="B37" s="236"/>
      <c r="C37" s="236"/>
      <c r="D37" s="236"/>
      <c r="E37" s="236"/>
      <c r="F37" s="237"/>
      <c r="G37" s="26">
        <v>29</v>
      </c>
      <c r="H37" s="47">
        <v>0</v>
      </c>
      <c r="I37" s="47">
        <v>0</v>
      </c>
    </row>
    <row r="38" spans="1:9" ht="12.75" customHeight="1">
      <c r="A38" s="235" t="s">
        <v>239</v>
      </c>
      <c r="B38" s="236"/>
      <c r="C38" s="236"/>
      <c r="D38" s="236"/>
      <c r="E38" s="236"/>
      <c r="F38" s="237"/>
      <c r="G38" s="26">
        <v>30</v>
      </c>
      <c r="H38" s="47">
        <v>0</v>
      </c>
      <c r="I38" s="47">
        <v>0</v>
      </c>
    </row>
    <row r="39" spans="1:9" ht="12.75" customHeight="1">
      <c r="A39" s="235" t="s">
        <v>240</v>
      </c>
      <c r="B39" s="236"/>
      <c r="C39" s="236"/>
      <c r="D39" s="236"/>
      <c r="E39" s="236"/>
      <c r="F39" s="237"/>
      <c r="G39" s="26">
        <v>31</v>
      </c>
      <c r="H39" s="47">
        <v>0</v>
      </c>
      <c r="I39" s="47">
        <v>0</v>
      </c>
    </row>
    <row r="40" spans="1:9" ht="12.75" customHeight="1">
      <c r="A40" s="235" t="s">
        <v>241</v>
      </c>
      <c r="B40" s="236"/>
      <c r="C40" s="236"/>
      <c r="D40" s="236"/>
      <c r="E40" s="236"/>
      <c r="F40" s="237"/>
      <c r="G40" s="26">
        <v>32</v>
      </c>
      <c r="H40" s="47">
        <v>0</v>
      </c>
      <c r="I40" s="47">
        <v>0</v>
      </c>
    </row>
    <row r="41" spans="1:9" ht="24" customHeight="1">
      <c r="A41" s="244" t="s">
        <v>242</v>
      </c>
      <c r="B41" s="245"/>
      <c r="C41" s="245"/>
      <c r="D41" s="245"/>
      <c r="E41" s="245"/>
      <c r="F41" s="246"/>
      <c r="G41" s="25">
        <v>33</v>
      </c>
      <c r="H41" s="48">
        <f>H36+H37+H38+H39+H40</f>
        <v>0</v>
      </c>
      <c r="I41" s="48">
        <f>I36+I37+I38+I39+I40</f>
        <v>-10111</v>
      </c>
    </row>
    <row r="42" spans="1:9" ht="29.25" customHeight="1">
      <c r="A42" s="262" t="s">
        <v>243</v>
      </c>
      <c r="B42" s="263"/>
      <c r="C42" s="263"/>
      <c r="D42" s="263"/>
      <c r="E42" s="263"/>
      <c r="F42" s="264"/>
      <c r="G42" s="27">
        <v>34</v>
      </c>
      <c r="H42" s="49">
        <f>H35+H41</f>
        <v>109468</v>
      </c>
      <c r="I42" s="49">
        <f>I35+I41</f>
        <v>-10111</v>
      </c>
    </row>
    <row r="43" spans="1:9" ht="12.75">
      <c r="A43" s="253" t="s">
        <v>244</v>
      </c>
      <c r="B43" s="254"/>
      <c r="C43" s="254"/>
      <c r="D43" s="254"/>
      <c r="E43" s="254"/>
      <c r="F43" s="254"/>
      <c r="G43" s="254"/>
      <c r="H43" s="254"/>
      <c r="I43" s="255"/>
    </row>
    <row r="44" spans="1:9" ht="12.75" customHeight="1">
      <c r="A44" s="256" t="s">
        <v>245</v>
      </c>
      <c r="B44" s="257"/>
      <c r="C44" s="257"/>
      <c r="D44" s="257"/>
      <c r="E44" s="257"/>
      <c r="F44" s="258"/>
      <c r="G44" s="24">
        <v>35</v>
      </c>
      <c r="H44" s="46">
        <v>0</v>
      </c>
      <c r="I44" s="46">
        <v>0</v>
      </c>
    </row>
    <row r="45" spans="1:9" ht="24.75" customHeight="1">
      <c r="A45" s="235" t="s">
        <v>246</v>
      </c>
      <c r="B45" s="236"/>
      <c r="C45" s="236"/>
      <c r="D45" s="236"/>
      <c r="E45" s="236"/>
      <c r="F45" s="237"/>
      <c r="G45" s="26">
        <v>36</v>
      </c>
      <c r="H45" s="47">
        <v>0</v>
      </c>
      <c r="I45" s="47">
        <v>0</v>
      </c>
    </row>
    <row r="46" spans="1:9" ht="12.75" customHeight="1">
      <c r="A46" s="235" t="s">
        <v>247</v>
      </c>
      <c r="B46" s="236"/>
      <c r="C46" s="236"/>
      <c r="D46" s="236"/>
      <c r="E46" s="236"/>
      <c r="F46" s="237"/>
      <c r="G46" s="26">
        <v>37</v>
      </c>
      <c r="H46" s="47">
        <v>0</v>
      </c>
      <c r="I46" s="47">
        <v>0</v>
      </c>
    </row>
    <row r="47" spans="1:9" ht="12.75" customHeight="1">
      <c r="A47" s="235" t="s">
        <v>248</v>
      </c>
      <c r="B47" s="236"/>
      <c r="C47" s="236"/>
      <c r="D47" s="236"/>
      <c r="E47" s="236"/>
      <c r="F47" s="237"/>
      <c r="G47" s="26">
        <v>38</v>
      </c>
      <c r="H47" s="47">
        <v>0</v>
      </c>
      <c r="I47" s="47">
        <v>0</v>
      </c>
    </row>
    <row r="48" spans="1:9" ht="21.75" customHeight="1">
      <c r="A48" s="244" t="s">
        <v>249</v>
      </c>
      <c r="B48" s="245"/>
      <c r="C48" s="245"/>
      <c r="D48" s="245"/>
      <c r="E48" s="245"/>
      <c r="F48" s="246"/>
      <c r="G48" s="25">
        <v>39</v>
      </c>
      <c r="H48" s="48">
        <f>H44+H45+H46+H47</f>
        <v>0</v>
      </c>
      <c r="I48" s="48">
        <f>I44+I45+I46+I47</f>
        <v>0</v>
      </c>
    </row>
    <row r="49" spans="1:9" ht="24" customHeight="1">
      <c r="A49" s="235" t="s">
        <v>389</v>
      </c>
      <c r="B49" s="236"/>
      <c r="C49" s="236"/>
      <c r="D49" s="236"/>
      <c r="E49" s="236"/>
      <c r="F49" s="237"/>
      <c r="G49" s="26">
        <v>40</v>
      </c>
      <c r="H49" s="47">
        <v>0</v>
      </c>
      <c r="I49" s="47">
        <v>0</v>
      </c>
    </row>
    <row r="50" spans="1:9" ht="12.75" customHeight="1">
      <c r="A50" s="235" t="s">
        <v>250</v>
      </c>
      <c r="B50" s="236"/>
      <c r="C50" s="236"/>
      <c r="D50" s="236"/>
      <c r="E50" s="236"/>
      <c r="F50" s="237"/>
      <c r="G50" s="26">
        <v>41</v>
      </c>
      <c r="H50" s="47">
        <v>0</v>
      </c>
      <c r="I50" s="47">
        <v>0</v>
      </c>
    </row>
    <row r="51" spans="1:9" ht="12.75" customHeight="1">
      <c r="A51" s="235" t="s">
        <v>251</v>
      </c>
      <c r="B51" s="236"/>
      <c r="C51" s="236"/>
      <c r="D51" s="236"/>
      <c r="E51" s="236"/>
      <c r="F51" s="237"/>
      <c r="G51" s="26">
        <v>42</v>
      </c>
      <c r="H51" s="47">
        <v>0</v>
      </c>
      <c r="I51" s="47">
        <v>0</v>
      </c>
    </row>
    <row r="52" spans="1:9" ht="22.5" customHeight="1">
      <c r="A52" s="235" t="s">
        <v>252</v>
      </c>
      <c r="B52" s="236"/>
      <c r="C52" s="236"/>
      <c r="D52" s="236"/>
      <c r="E52" s="236"/>
      <c r="F52" s="237"/>
      <c r="G52" s="26">
        <v>43</v>
      </c>
      <c r="H52" s="47">
        <v>0</v>
      </c>
      <c r="I52" s="47">
        <v>0</v>
      </c>
    </row>
    <row r="53" spans="1:9" ht="12.75" customHeight="1">
      <c r="A53" s="235" t="s">
        <v>253</v>
      </c>
      <c r="B53" s="236"/>
      <c r="C53" s="236"/>
      <c r="D53" s="236"/>
      <c r="E53" s="236"/>
      <c r="F53" s="237"/>
      <c r="G53" s="26">
        <v>44</v>
      </c>
      <c r="H53" s="47">
        <v>0</v>
      </c>
      <c r="I53" s="47">
        <v>99396</v>
      </c>
    </row>
    <row r="54" spans="1:9" ht="30" customHeight="1">
      <c r="A54" s="244" t="s">
        <v>254</v>
      </c>
      <c r="B54" s="245"/>
      <c r="C54" s="245"/>
      <c r="D54" s="245"/>
      <c r="E54" s="245"/>
      <c r="F54" s="246"/>
      <c r="G54" s="25">
        <v>45</v>
      </c>
      <c r="H54" s="48">
        <f>H49+H50+H51+H52+H53</f>
        <v>0</v>
      </c>
      <c r="I54" s="48">
        <f>I49+I50+I51+I52+I53</f>
        <v>99396</v>
      </c>
    </row>
    <row r="55" spans="1:9" ht="29.25" customHeight="1">
      <c r="A55" s="268" t="s">
        <v>255</v>
      </c>
      <c r="B55" s="269"/>
      <c r="C55" s="269"/>
      <c r="D55" s="269"/>
      <c r="E55" s="269"/>
      <c r="F55" s="270"/>
      <c r="G55" s="25">
        <v>46</v>
      </c>
      <c r="H55" s="48">
        <f>H48+H54</f>
        <v>0</v>
      </c>
      <c r="I55" s="48">
        <f>I48+I54</f>
        <v>99396</v>
      </c>
    </row>
    <row r="56" spans="1:9" ht="12.75">
      <c r="A56" s="235" t="s">
        <v>256</v>
      </c>
      <c r="B56" s="236"/>
      <c r="C56" s="236"/>
      <c r="D56" s="236"/>
      <c r="E56" s="236"/>
      <c r="F56" s="237"/>
      <c r="G56" s="26">
        <v>47</v>
      </c>
      <c r="H56" s="47">
        <v>0</v>
      </c>
      <c r="I56" s="47">
        <v>0</v>
      </c>
    </row>
    <row r="57" spans="1:9" ht="26.25" customHeight="1">
      <c r="A57" s="268" t="s">
        <v>257</v>
      </c>
      <c r="B57" s="269"/>
      <c r="C57" s="269"/>
      <c r="D57" s="269"/>
      <c r="E57" s="269"/>
      <c r="F57" s="270"/>
      <c r="G57" s="25">
        <v>48</v>
      </c>
      <c r="H57" s="48">
        <f>H27+H42+H55+H56</f>
        <v>-423149</v>
      </c>
      <c r="I57" s="48">
        <f>I27+I42+I55+I56</f>
        <v>-752</v>
      </c>
    </row>
    <row r="58" spans="1:9" ht="12.75">
      <c r="A58" s="265" t="s">
        <v>258</v>
      </c>
      <c r="B58" s="266"/>
      <c r="C58" s="266"/>
      <c r="D58" s="266"/>
      <c r="E58" s="266"/>
      <c r="F58" s="267"/>
      <c r="G58" s="26">
        <v>49</v>
      </c>
      <c r="H58" s="47">
        <v>455480</v>
      </c>
      <c r="I58" s="47">
        <v>26989</v>
      </c>
    </row>
    <row r="59" spans="1:9" ht="30.75" customHeight="1">
      <c r="A59" s="262" t="s">
        <v>259</v>
      </c>
      <c r="B59" s="263"/>
      <c r="C59" s="263"/>
      <c r="D59" s="263"/>
      <c r="E59" s="263"/>
      <c r="F59" s="264"/>
      <c r="G59" s="27">
        <v>50</v>
      </c>
      <c r="H59" s="49">
        <f>H57+H58</f>
        <v>32331</v>
      </c>
      <c r="I59" s="49">
        <f>I57+I58</f>
        <v>26237</v>
      </c>
    </row>
  </sheetData>
  <sheetProtection sheet="1" objects="1" scenarios="1"/>
  <mergeCells count="59">
    <mergeCell ref="A44:F44"/>
    <mergeCell ref="A45:F45"/>
    <mergeCell ref="A46:F46"/>
    <mergeCell ref="A47:F47"/>
    <mergeCell ref="A56:F56"/>
    <mergeCell ref="A57:F57"/>
    <mergeCell ref="A49:F49"/>
    <mergeCell ref="A50:F50"/>
    <mergeCell ref="A58:F58"/>
    <mergeCell ref="A51:F51"/>
    <mergeCell ref="A52:F52"/>
    <mergeCell ref="A53:F53"/>
    <mergeCell ref="A54:F54"/>
    <mergeCell ref="A59:F59"/>
    <mergeCell ref="A55:F55"/>
    <mergeCell ref="A29:F29"/>
    <mergeCell ref="A30:F30"/>
    <mergeCell ref="A31:F31"/>
    <mergeCell ref="A32:F32"/>
    <mergeCell ref="A33:F33"/>
    <mergeCell ref="A34:F34"/>
    <mergeCell ref="A37:F37"/>
    <mergeCell ref="A48:F48"/>
    <mergeCell ref="A39:F39"/>
    <mergeCell ref="A40:F40"/>
    <mergeCell ref="A35:F35"/>
    <mergeCell ref="A36:F36"/>
    <mergeCell ref="A38:F38"/>
    <mergeCell ref="A41:F41"/>
    <mergeCell ref="A42:F42"/>
    <mergeCell ref="A43:I43"/>
    <mergeCell ref="A10:F10"/>
    <mergeCell ref="A11:F11"/>
    <mergeCell ref="A28:I28"/>
    <mergeCell ref="A23:F23"/>
    <mergeCell ref="A24:F24"/>
    <mergeCell ref="A26:F26"/>
    <mergeCell ref="A27:F27"/>
    <mergeCell ref="A19:F19"/>
    <mergeCell ref="A5:F5"/>
    <mergeCell ref="A6:F6"/>
    <mergeCell ref="A13:F13"/>
    <mergeCell ref="A14:F14"/>
    <mergeCell ref="A15:F15"/>
    <mergeCell ref="A16:F16"/>
    <mergeCell ref="A12:F12"/>
    <mergeCell ref="A7:I7"/>
    <mergeCell ref="A8:F8"/>
    <mergeCell ref="A9:F9"/>
    <mergeCell ref="A1:I1"/>
    <mergeCell ref="A2:I2"/>
    <mergeCell ref="A25:F25"/>
    <mergeCell ref="A4:I4"/>
    <mergeCell ref="A20:F20"/>
    <mergeCell ref="A21:F21"/>
    <mergeCell ref="A3:I3"/>
    <mergeCell ref="A22:F22"/>
    <mergeCell ref="A17:F17"/>
    <mergeCell ref="A18:F18"/>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horizontalDpi="600" verticalDpi="600" orientation="portrait" paperSize="9" scale="6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SheetLayoutView="110" zoomScalePageLayoutView="0" workbookViewId="0" topLeftCell="A1">
      <selection activeCell="A3" sqref="A3:I3"/>
    </sheetView>
  </sheetViews>
  <sheetFormatPr defaultColWidth="9.140625" defaultRowHeight="12.75"/>
  <cols>
    <col min="1" max="7" width="9.140625" style="17" customWidth="1"/>
    <col min="8" max="9" width="22.140625" style="36" customWidth="1"/>
    <col min="10" max="10" width="12.00390625" style="17" bestFit="1" customWidth="1"/>
    <col min="11" max="11" width="10.28125" style="17" bestFit="1" customWidth="1"/>
    <col min="12" max="12" width="12.28125" style="17" bestFit="1" customWidth="1"/>
    <col min="13" max="16384" width="9.140625" style="17" customWidth="1"/>
  </cols>
  <sheetData>
    <row r="1" spans="1:9" ht="12.75" customHeight="1">
      <c r="A1" s="233" t="s">
        <v>260</v>
      </c>
      <c r="B1" s="234"/>
      <c r="C1" s="234"/>
      <c r="D1" s="234"/>
      <c r="E1" s="234"/>
      <c r="F1" s="234"/>
      <c r="G1" s="234"/>
      <c r="H1" s="234"/>
      <c r="I1" s="234"/>
    </row>
    <row r="2" spans="1:9" ht="12.75" customHeight="1">
      <c r="A2" s="224" t="s">
        <v>453</v>
      </c>
      <c r="B2" s="192"/>
      <c r="C2" s="192"/>
      <c r="D2" s="192"/>
      <c r="E2" s="192"/>
      <c r="F2" s="192"/>
      <c r="G2" s="192"/>
      <c r="H2" s="192"/>
      <c r="I2" s="192"/>
    </row>
    <row r="3" spans="1:9" ht="12.75">
      <c r="A3" s="280" t="s">
        <v>355</v>
      </c>
      <c r="B3" s="281"/>
      <c r="C3" s="281"/>
      <c r="D3" s="281"/>
      <c r="E3" s="281"/>
      <c r="F3" s="281"/>
      <c r="G3" s="281"/>
      <c r="H3" s="281"/>
      <c r="I3" s="281"/>
    </row>
    <row r="4" spans="1:9" ht="12.75">
      <c r="A4" s="238" t="s">
        <v>448</v>
      </c>
      <c r="B4" s="196"/>
      <c r="C4" s="196"/>
      <c r="D4" s="196"/>
      <c r="E4" s="196"/>
      <c r="F4" s="196"/>
      <c r="G4" s="196"/>
      <c r="H4" s="196"/>
      <c r="I4" s="197"/>
    </row>
    <row r="5" spans="1:9" ht="25.5" thickBot="1">
      <c r="A5" s="247" t="s">
        <v>2</v>
      </c>
      <c r="B5" s="248"/>
      <c r="C5" s="248"/>
      <c r="D5" s="248"/>
      <c r="E5" s="248"/>
      <c r="F5" s="249"/>
      <c r="G5" s="22" t="s">
        <v>107</v>
      </c>
      <c r="H5" s="41" t="s">
        <v>380</v>
      </c>
      <c r="I5" s="41" t="s">
        <v>347</v>
      </c>
    </row>
    <row r="6" spans="1:9" ht="12.75">
      <c r="A6" s="250">
        <v>1</v>
      </c>
      <c r="B6" s="251"/>
      <c r="C6" s="251"/>
      <c r="D6" s="251"/>
      <c r="E6" s="251"/>
      <c r="F6" s="252"/>
      <c r="G6" s="28">
        <v>2</v>
      </c>
      <c r="H6" s="42" t="s">
        <v>207</v>
      </c>
      <c r="I6" s="42" t="s">
        <v>208</v>
      </c>
    </row>
    <row r="7" spans="1:9" ht="12.75">
      <c r="A7" s="275" t="s">
        <v>209</v>
      </c>
      <c r="B7" s="276"/>
      <c r="C7" s="276"/>
      <c r="D7" s="276"/>
      <c r="E7" s="276"/>
      <c r="F7" s="276"/>
      <c r="G7" s="276"/>
      <c r="H7" s="276"/>
      <c r="I7" s="277"/>
    </row>
    <row r="8" spans="1:9" ht="12.75">
      <c r="A8" s="279" t="s">
        <v>261</v>
      </c>
      <c r="B8" s="279"/>
      <c r="C8" s="279"/>
      <c r="D8" s="279"/>
      <c r="E8" s="279"/>
      <c r="F8" s="279"/>
      <c r="G8" s="29">
        <v>1</v>
      </c>
      <c r="H8" s="51">
        <v>0</v>
      </c>
      <c r="I8" s="51">
        <v>0</v>
      </c>
    </row>
    <row r="9" spans="1:9" ht="12.75">
      <c r="A9" s="272" t="s">
        <v>262</v>
      </c>
      <c r="B9" s="272"/>
      <c r="C9" s="272"/>
      <c r="D9" s="272"/>
      <c r="E9" s="272"/>
      <c r="F9" s="272"/>
      <c r="G9" s="30">
        <v>2</v>
      </c>
      <c r="H9" s="52">
        <v>0</v>
      </c>
      <c r="I9" s="52">
        <v>0</v>
      </c>
    </row>
    <row r="10" spans="1:9" ht="12.75">
      <c r="A10" s="272" t="s">
        <v>263</v>
      </c>
      <c r="B10" s="272"/>
      <c r="C10" s="272"/>
      <c r="D10" s="272"/>
      <c r="E10" s="272"/>
      <c r="F10" s="272"/>
      <c r="G10" s="30">
        <v>3</v>
      </c>
      <c r="H10" s="52">
        <v>0</v>
      </c>
      <c r="I10" s="52">
        <v>0</v>
      </c>
    </row>
    <row r="11" spans="1:9" ht="12.75">
      <c r="A11" s="272" t="s">
        <v>264</v>
      </c>
      <c r="B11" s="272"/>
      <c r="C11" s="272"/>
      <c r="D11" s="272"/>
      <c r="E11" s="272"/>
      <c r="F11" s="272"/>
      <c r="G11" s="30">
        <v>4</v>
      </c>
      <c r="H11" s="52">
        <v>0</v>
      </c>
      <c r="I11" s="52">
        <v>0</v>
      </c>
    </row>
    <row r="12" spans="1:9" ht="12.75">
      <c r="A12" s="272" t="s">
        <v>265</v>
      </c>
      <c r="B12" s="272"/>
      <c r="C12" s="272"/>
      <c r="D12" s="272"/>
      <c r="E12" s="272"/>
      <c r="F12" s="272"/>
      <c r="G12" s="30">
        <v>5</v>
      </c>
      <c r="H12" s="52">
        <v>0</v>
      </c>
      <c r="I12" s="52">
        <v>0</v>
      </c>
    </row>
    <row r="13" spans="1:9" ht="12.75">
      <c r="A13" s="272" t="s">
        <v>266</v>
      </c>
      <c r="B13" s="272"/>
      <c r="C13" s="272"/>
      <c r="D13" s="272"/>
      <c r="E13" s="272"/>
      <c r="F13" s="272"/>
      <c r="G13" s="30">
        <v>6</v>
      </c>
      <c r="H13" s="52">
        <v>0</v>
      </c>
      <c r="I13" s="52">
        <v>0</v>
      </c>
    </row>
    <row r="14" spans="1:9" ht="12.75">
      <c r="A14" s="272" t="s">
        <v>267</v>
      </c>
      <c r="B14" s="272"/>
      <c r="C14" s="272"/>
      <c r="D14" s="272"/>
      <c r="E14" s="272"/>
      <c r="F14" s="272"/>
      <c r="G14" s="30">
        <v>7</v>
      </c>
      <c r="H14" s="52">
        <v>0</v>
      </c>
      <c r="I14" s="52">
        <v>0</v>
      </c>
    </row>
    <row r="15" spans="1:9" ht="12.75">
      <c r="A15" s="272" t="s">
        <v>268</v>
      </c>
      <c r="B15" s="272"/>
      <c r="C15" s="272"/>
      <c r="D15" s="272"/>
      <c r="E15" s="272"/>
      <c r="F15" s="272"/>
      <c r="G15" s="30">
        <v>8</v>
      </c>
      <c r="H15" s="52">
        <v>0</v>
      </c>
      <c r="I15" s="52">
        <v>0</v>
      </c>
    </row>
    <row r="16" spans="1:9" ht="12.75">
      <c r="A16" s="273" t="s">
        <v>269</v>
      </c>
      <c r="B16" s="273"/>
      <c r="C16" s="273"/>
      <c r="D16" s="273"/>
      <c r="E16" s="273"/>
      <c r="F16" s="273"/>
      <c r="G16" s="31">
        <v>9</v>
      </c>
      <c r="H16" s="53">
        <f>SUM(H8:H15)</f>
        <v>0</v>
      </c>
      <c r="I16" s="53">
        <f>SUM(I8:I15)</f>
        <v>0</v>
      </c>
    </row>
    <row r="17" spans="1:9" ht="12.75">
      <c r="A17" s="272" t="s">
        <v>270</v>
      </c>
      <c r="B17" s="272"/>
      <c r="C17" s="272"/>
      <c r="D17" s="272"/>
      <c r="E17" s="272"/>
      <c r="F17" s="272"/>
      <c r="G17" s="30">
        <v>10</v>
      </c>
      <c r="H17" s="52">
        <v>0</v>
      </c>
      <c r="I17" s="52">
        <v>0</v>
      </c>
    </row>
    <row r="18" spans="1:9" ht="12.75">
      <c r="A18" s="272" t="s">
        <v>271</v>
      </c>
      <c r="B18" s="272"/>
      <c r="C18" s="272"/>
      <c r="D18" s="272"/>
      <c r="E18" s="272"/>
      <c r="F18" s="272"/>
      <c r="G18" s="30">
        <v>11</v>
      </c>
      <c r="H18" s="52">
        <v>0</v>
      </c>
      <c r="I18" s="52">
        <v>0</v>
      </c>
    </row>
    <row r="19" spans="1:9" ht="27" customHeight="1">
      <c r="A19" s="278" t="s">
        <v>272</v>
      </c>
      <c r="B19" s="278"/>
      <c r="C19" s="278"/>
      <c r="D19" s="278"/>
      <c r="E19" s="278"/>
      <c r="F19" s="278"/>
      <c r="G19" s="32">
        <v>12</v>
      </c>
      <c r="H19" s="54">
        <f>H16+H17+H18</f>
        <v>0</v>
      </c>
      <c r="I19" s="54">
        <f>I16+I17+I18</f>
        <v>0</v>
      </c>
    </row>
    <row r="20" spans="1:9" ht="12.75">
      <c r="A20" s="275" t="s">
        <v>229</v>
      </c>
      <c r="B20" s="276"/>
      <c r="C20" s="276"/>
      <c r="D20" s="276"/>
      <c r="E20" s="276"/>
      <c r="F20" s="276"/>
      <c r="G20" s="276"/>
      <c r="H20" s="276"/>
      <c r="I20" s="277"/>
    </row>
    <row r="21" spans="1:9" ht="26.25" customHeight="1">
      <c r="A21" s="279" t="s">
        <v>273</v>
      </c>
      <c r="B21" s="279"/>
      <c r="C21" s="279"/>
      <c r="D21" s="279"/>
      <c r="E21" s="279"/>
      <c r="F21" s="279"/>
      <c r="G21" s="29">
        <v>13</v>
      </c>
      <c r="H21" s="51">
        <v>0</v>
      </c>
      <c r="I21" s="51">
        <v>0</v>
      </c>
    </row>
    <row r="22" spans="1:9" ht="12.75">
      <c r="A22" s="272" t="s">
        <v>274</v>
      </c>
      <c r="B22" s="272"/>
      <c r="C22" s="272"/>
      <c r="D22" s="272"/>
      <c r="E22" s="272"/>
      <c r="F22" s="272"/>
      <c r="G22" s="30">
        <v>14</v>
      </c>
      <c r="H22" s="52">
        <v>0</v>
      </c>
      <c r="I22" s="52">
        <v>0</v>
      </c>
    </row>
    <row r="23" spans="1:9" ht="12.75">
      <c r="A23" s="272" t="s">
        <v>275</v>
      </c>
      <c r="B23" s="272"/>
      <c r="C23" s="272"/>
      <c r="D23" s="272"/>
      <c r="E23" s="272"/>
      <c r="F23" s="272"/>
      <c r="G23" s="30">
        <v>15</v>
      </c>
      <c r="H23" s="52">
        <v>0</v>
      </c>
      <c r="I23" s="52">
        <v>0</v>
      </c>
    </row>
    <row r="24" spans="1:9" ht="12.75">
      <c r="A24" s="272" t="s">
        <v>276</v>
      </c>
      <c r="B24" s="272"/>
      <c r="C24" s="272"/>
      <c r="D24" s="272"/>
      <c r="E24" s="272"/>
      <c r="F24" s="272"/>
      <c r="G24" s="30">
        <v>16</v>
      </c>
      <c r="H24" s="52">
        <v>0</v>
      </c>
      <c r="I24" s="52">
        <v>0</v>
      </c>
    </row>
    <row r="25" spans="1:9" ht="12.75">
      <c r="A25" s="272" t="s">
        <v>277</v>
      </c>
      <c r="B25" s="272"/>
      <c r="C25" s="272"/>
      <c r="D25" s="272"/>
      <c r="E25" s="272"/>
      <c r="F25" s="272"/>
      <c r="G25" s="30">
        <v>17</v>
      </c>
      <c r="H25" s="52">
        <v>0</v>
      </c>
      <c r="I25" s="52">
        <v>0</v>
      </c>
    </row>
    <row r="26" spans="1:9" ht="12.75">
      <c r="A26" s="272" t="s">
        <v>278</v>
      </c>
      <c r="B26" s="272"/>
      <c r="C26" s="272"/>
      <c r="D26" s="272"/>
      <c r="E26" s="272"/>
      <c r="F26" s="272"/>
      <c r="G26" s="30">
        <v>18</v>
      </c>
      <c r="H26" s="52">
        <v>0</v>
      </c>
      <c r="I26" s="52">
        <v>0</v>
      </c>
    </row>
    <row r="27" spans="1:9" ht="24" customHeight="1">
      <c r="A27" s="273" t="s">
        <v>279</v>
      </c>
      <c r="B27" s="273"/>
      <c r="C27" s="273"/>
      <c r="D27" s="273"/>
      <c r="E27" s="273"/>
      <c r="F27" s="273"/>
      <c r="G27" s="31">
        <v>19</v>
      </c>
      <c r="H27" s="53">
        <f>SUM(H21:H26)</f>
        <v>0</v>
      </c>
      <c r="I27" s="53">
        <f>SUM(I21:I26)</f>
        <v>0</v>
      </c>
    </row>
    <row r="28" spans="1:9" ht="27" customHeight="1">
      <c r="A28" s="272" t="s">
        <v>280</v>
      </c>
      <c r="B28" s="272"/>
      <c r="C28" s="272"/>
      <c r="D28" s="272"/>
      <c r="E28" s="272"/>
      <c r="F28" s="272"/>
      <c r="G28" s="30">
        <v>20</v>
      </c>
      <c r="H28" s="52">
        <v>0</v>
      </c>
      <c r="I28" s="52">
        <v>0</v>
      </c>
    </row>
    <row r="29" spans="1:9" ht="12.75">
      <c r="A29" s="272" t="s">
        <v>281</v>
      </c>
      <c r="B29" s="272"/>
      <c r="C29" s="272"/>
      <c r="D29" s="272"/>
      <c r="E29" s="272"/>
      <c r="F29" s="272"/>
      <c r="G29" s="30">
        <v>21</v>
      </c>
      <c r="H29" s="52">
        <v>0</v>
      </c>
      <c r="I29" s="52">
        <v>0</v>
      </c>
    </row>
    <row r="30" spans="1:9" ht="12.75">
      <c r="A30" s="272" t="s">
        <v>282</v>
      </c>
      <c r="B30" s="272"/>
      <c r="C30" s="272"/>
      <c r="D30" s="272"/>
      <c r="E30" s="272"/>
      <c r="F30" s="272"/>
      <c r="G30" s="30">
        <v>22</v>
      </c>
      <c r="H30" s="52">
        <v>0</v>
      </c>
      <c r="I30" s="52">
        <v>0</v>
      </c>
    </row>
    <row r="31" spans="1:9" ht="12.75">
      <c r="A31" s="272" t="s">
        <v>283</v>
      </c>
      <c r="B31" s="272"/>
      <c r="C31" s="272"/>
      <c r="D31" s="272"/>
      <c r="E31" s="272"/>
      <c r="F31" s="272"/>
      <c r="G31" s="30">
        <v>23</v>
      </c>
      <c r="H31" s="52">
        <v>0</v>
      </c>
      <c r="I31" s="52">
        <v>0</v>
      </c>
    </row>
    <row r="32" spans="1:9" ht="12.75">
      <c r="A32" s="272" t="s">
        <v>284</v>
      </c>
      <c r="B32" s="272"/>
      <c r="C32" s="272"/>
      <c r="D32" s="272"/>
      <c r="E32" s="272"/>
      <c r="F32" s="272"/>
      <c r="G32" s="30">
        <v>24</v>
      </c>
      <c r="H32" s="52">
        <v>0</v>
      </c>
      <c r="I32" s="52">
        <v>0</v>
      </c>
    </row>
    <row r="33" spans="1:9" ht="25.5" customHeight="1">
      <c r="A33" s="273" t="s">
        <v>285</v>
      </c>
      <c r="B33" s="273"/>
      <c r="C33" s="273"/>
      <c r="D33" s="273"/>
      <c r="E33" s="273"/>
      <c r="F33" s="273"/>
      <c r="G33" s="31">
        <v>25</v>
      </c>
      <c r="H33" s="53">
        <f>SUM(H28:H32)</f>
        <v>0</v>
      </c>
      <c r="I33" s="53">
        <f>SUM(I28:I32)</f>
        <v>0</v>
      </c>
    </row>
    <row r="34" spans="1:9" ht="27.75" customHeight="1">
      <c r="A34" s="278" t="s">
        <v>286</v>
      </c>
      <c r="B34" s="278"/>
      <c r="C34" s="278"/>
      <c r="D34" s="278"/>
      <c r="E34" s="278"/>
      <c r="F34" s="278"/>
      <c r="G34" s="32">
        <v>26</v>
      </c>
      <c r="H34" s="54">
        <f>H27+H33</f>
        <v>0</v>
      </c>
      <c r="I34" s="54">
        <f>I27+I33</f>
        <v>0</v>
      </c>
    </row>
    <row r="35" spans="1:9" ht="12.75">
      <c r="A35" s="275" t="s">
        <v>244</v>
      </c>
      <c r="B35" s="276"/>
      <c r="C35" s="276"/>
      <c r="D35" s="276"/>
      <c r="E35" s="276"/>
      <c r="F35" s="276"/>
      <c r="G35" s="276">
        <v>0</v>
      </c>
      <c r="H35" s="276"/>
      <c r="I35" s="277"/>
    </row>
    <row r="36" spans="1:9" ht="12.75">
      <c r="A36" s="274" t="s">
        <v>287</v>
      </c>
      <c r="B36" s="274"/>
      <c r="C36" s="274"/>
      <c r="D36" s="274"/>
      <c r="E36" s="274"/>
      <c r="F36" s="274"/>
      <c r="G36" s="29">
        <v>27</v>
      </c>
      <c r="H36" s="51">
        <v>0</v>
      </c>
      <c r="I36" s="51">
        <v>0</v>
      </c>
    </row>
    <row r="37" spans="1:9" ht="24.75" customHeight="1">
      <c r="A37" s="271" t="s">
        <v>288</v>
      </c>
      <c r="B37" s="271"/>
      <c r="C37" s="271"/>
      <c r="D37" s="271"/>
      <c r="E37" s="271"/>
      <c r="F37" s="271"/>
      <c r="G37" s="30">
        <v>28</v>
      </c>
      <c r="H37" s="52">
        <v>0</v>
      </c>
      <c r="I37" s="52">
        <v>0</v>
      </c>
    </row>
    <row r="38" spans="1:9" ht="12.75">
      <c r="A38" s="271" t="s">
        <v>289</v>
      </c>
      <c r="B38" s="271"/>
      <c r="C38" s="271"/>
      <c r="D38" s="271"/>
      <c r="E38" s="271"/>
      <c r="F38" s="271"/>
      <c r="G38" s="30">
        <v>29</v>
      </c>
      <c r="H38" s="52">
        <v>0</v>
      </c>
      <c r="I38" s="52">
        <v>0</v>
      </c>
    </row>
    <row r="39" spans="1:9" ht="12.75">
      <c r="A39" s="271" t="s">
        <v>290</v>
      </c>
      <c r="B39" s="271"/>
      <c r="C39" s="271"/>
      <c r="D39" s="271"/>
      <c r="E39" s="271"/>
      <c r="F39" s="271"/>
      <c r="G39" s="30">
        <v>30</v>
      </c>
      <c r="H39" s="52">
        <v>0</v>
      </c>
      <c r="I39" s="52">
        <v>0</v>
      </c>
    </row>
    <row r="40" spans="1:9" ht="25.5" customHeight="1">
      <c r="A40" s="273" t="s">
        <v>291</v>
      </c>
      <c r="B40" s="273"/>
      <c r="C40" s="273"/>
      <c r="D40" s="273"/>
      <c r="E40" s="273"/>
      <c r="F40" s="273"/>
      <c r="G40" s="31">
        <v>31</v>
      </c>
      <c r="H40" s="53">
        <f>H39+H38+H37+H36</f>
        <v>0</v>
      </c>
      <c r="I40" s="53">
        <f>I39+I38+I37+I36</f>
        <v>0</v>
      </c>
    </row>
    <row r="41" spans="1:9" ht="24" customHeight="1">
      <c r="A41" s="271" t="s">
        <v>292</v>
      </c>
      <c r="B41" s="271"/>
      <c r="C41" s="271"/>
      <c r="D41" s="271"/>
      <c r="E41" s="271"/>
      <c r="F41" s="271"/>
      <c r="G41" s="30">
        <v>32</v>
      </c>
      <c r="H41" s="52">
        <v>0</v>
      </c>
      <c r="I41" s="52">
        <v>0</v>
      </c>
    </row>
    <row r="42" spans="1:9" ht="12.75">
      <c r="A42" s="271" t="s">
        <v>293</v>
      </c>
      <c r="B42" s="271"/>
      <c r="C42" s="271"/>
      <c r="D42" s="271"/>
      <c r="E42" s="271"/>
      <c r="F42" s="271"/>
      <c r="G42" s="30">
        <v>33</v>
      </c>
      <c r="H42" s="52">
        <v>0</v>
      </c>
      <c r="I42" s="52">
        <v>0</v>
      </c>
    </row>
    <row r="43" spans="1:9" ht="12.75">
      <c r="A43" s="271" t="s">
        <v>294</v>
      </c>
      <c r="B43" s="271"/>
      <c r="C43" s="271"/>
      <c r="D43" s="271"/>
      <c r="E43" s="271"/>
      <c r="F43" s="271"/>
      <c r="G43" s="30">
        <v>34</v>
      </c>
      <c r="H43" s="52">
        <v>0</v>
      </c>
      <c r="I43" s="52">
        <v>0</v>
      </c>
    </row>
    <row r="44" spans="1:9" ht="21" customHeight="1">
      <c r="A44" s="271" t="s">
        <v>295</v>
      </c>
      <c r="B44" s="271"/>
      <c r="C44" s="271"/>
      <c r="D44" s="271"/>
      <c r="E44" s="271"/>
      <c r="F44" s="271"/>
      <c r="G44" s="30">
        <v>35</v>
      </c>
      <c r="H44" s="52">
        <v>0</v>
      </c>
      <c r="I44" s="52">
        <v>0</v>
      </c>
    </row>
    <row r="45" spans="1:9" ht="12.75">
      <c r="A45" s="271" t="s">
        <v>296</v>
      </c>
      <c r="B45" s="271"/>
      <c r="C45" s="271"/>
      <c r="D45" s="271"/>
      <c r="E45" s="271"/>
      <c r="F45" s="271"/>
      <c r="G45" s="30">
        <v>36</v>
      </c>
      <c r="H45" s="52">
        <v>0</v>
      </c>
      <c r="I45" s="52">
        <v>0</v>
      </c>
    </row>
    <row r="46" spans="1:9" ht="22.5" customHeight="1">
      <c r="A46" s="273" t="s">
        <v>297</v>
      </c>
      <c r="B46" s="273"/>
      <c r="C46" s="273"/>
      <c r="D46" s="273"/>
      <c r="E46" s="273"/>
      <c r="F46" s="273"/>
      <c r="G46" s="31">
        <v>37</v>
      </c>
      <c r="H46" s="53">
        <f>H45+H44+H43+H42+H41</f>
        <v>0</v>
      </c>
      <c r="I46" s="53">
        <f>I45+I44+I43+I42+I41</f>
        <v>0</v>
      </c>
    </row>
    <row r="47" spans="1:9" ht="25.5" customHeight="1">
      <c r="A47" s="282" t="s">
        <v>298</v>
      </c>
      <c r="B47" s="282"/>
      <c r="C47" s="282"/>
      <c r="D47" s="282"/>
      <c r="E47" s="282"/>
      <c r="F47" s="282"/>
      <c r="G47" s="31">
        <v>38</v>
      </c>
      <c r="H47" s="53">
        <f>H46+H40</f>
        <v>0</v>
      </c>
      <c r="I47" s="53">
        <f>I46+I40</f>
        <v>0</v>
      </c>
    </row>
    <row r="48" spans="1:9" ht="12.75">
      <c r="A48" s="272" t="s">
        <v>299</v>
      </c>
      <c r="B48" s="272"/>
      <c r="C48" s="272"/>
      <c r="D48" s="272"/>
      <c r="E48" s="272"/>
      <c r="F48" s="272"/>
      <c r="G48" s="30">
        <v>39</v>
      </c>
      <c r="H48" s="52">
        <v>0</v>
      </c>
      <c r="I48" s="52">
        <v>0</v>
      </c>
    </row>
    <row r="49" spans="1:9" ht="25.5" customHeight="1">
      <c r="A49" s="282" t="s">
        <v>300</v>
      </c>
      <c r="B49" s="282"/>
      <c r="C49" s="282"/>
      <c r="D49" s="282"/>
      <c r="E49" s="282"/>
      <c r="F49" s="282"/>
      <c r="G49" s="31">
        <v>40</v>
      </c>
      <c r="H49" s="53">
        <f>H19+H34+H47+H48</f>
        <v>0</v>
      </c>
      <c r="I49" s="53">
        <f>I19+I34+I47+I48</f>
        <v>0</v>
      </c>
    </row>
    <row r="50" spans="1:9" ht="12.75">
      <c r="A50" s="283" t="s">
        <v>258</v>
      </c>
      <c r="B50" s="283"/>
      <c r="C50" s="283"/>
      <c r="D50" s="283"/>
      <c r="E50" s="283"/>
      <c r="F50" s="283"/>
      <c r="G50" s="30">
        <v>41</v>
      </c>
      <c r="H50" s="52">
        <v>0</v>
      </c>
      <c r="I50" s="52">
        <v>0</v>
      </c>
    </row>
    <row r="51" spans="1:9" ht="31.5" customHeight="1">
      <c r="A51" s="278" t="s">
        <v>301</v>
      </c>
      <c r="B51" s="278"/>
      <c r="C51" s="278"/>
      <c r="D51" s="278"/>
      <c r="E51" s="278"/>
      <c r="F51" s="278"/>
      <c r="G51" s="32">
        <v>42</v>
      </c>
      <c r="H51" s="54">
        <f>H50+H49</f>
        <v>0</v>
      </c>
      <c r="I51" s="54">
        <f>I50+I49</f>
        <v>0</v>
      </c>
    </row>
  </sheetData>
  <sheetProtection sheet="1" objects="1" scenarios="1"/>
  <mergeCells count="51">
    <mergeCell ref="A48:F48"/>
    <mergeCell ref="A49:F49"/>
    <mergeCell ref="A50:F50"/>
    <mergeCell ref="A30:F30"/>
    <mergeCell ref="A31:F31"/>
    <mergeCell ref="A32:F32"/>
    <mergeCell ref="A27:F27"/>
    <mergeCell ref="A15:F15"/>
    <mergeCell ref="A51:F51"/>
    <mergeCell ref="A42:F42"/>
    <mergeCell ref="A43:F43"/>
    <mergeCell ref="A44:F44"/>
    <mergeCell ref="A45:F45"/>
    <mergeCell ref="A46:F46"/>
    <mergeCell ref="A47:F47"/>
    <mergeCell ref="A23:F23"/>
    <mergeCell ref="A14:F14"/>
    <mergeCell ref="A20:I20"/>
    <mergeCell ref="A21:F21"/>
    <mergeCell ref="A22:F22"/>
    <mergeCell ref="A3:I3"/>
    <mergeCell ref="A26:F26"/>
    <mergeCell ref="A6:F6"/>
    <mergeCell ref="A18:F18"/>
    <mergeCell ref="A19:F19"/>
    <mergeCell ref="A7:I7"/>
    <mergeCell ref="A8:F8"/>
    <mergeCell ref="A9:F9"/>
    <mergeCell ref="A10:F10"/>
    <mergeCell ref="A11:F11"/>
    <mergeCell ref="A13:F13"/>
    <mergeCell ref="A40:F40"/>
    <mergeCell ref="A36:F36"/>
    <mergeCell ref="A37:F37"/>
    <mergeCell ref="A38:F38"/>
    <mergeCell ref="A39:F39"/>
    <mergeCell ref="A24:F24"/>
    <mergeCell ref="A25:F25"/>
    <mergeCell ref="A35:I35"/>
    <mergeCell ref="A33:F33"/>
    <mergeCell ref="A34:F34"/>
    <mergeCell ref="A2:I2"/>
    <mergeCell ref="A1:I1"/>
    <mergeCell ref="A4:I4"/>
    <mergeCell ref="A5:F5"/>
    <mergeCell ref="A41:F41"/>
    <mergeCell ref="A28:F28"/>
    <mergeCell ref="A29:F29"/>
    <mergeCell ref="A16:F16"/>
    <mergeCell ref="A17:F17"/>
    <mergeCell ref="A12:F12"/>
  </mergeCells>
  <dataValidations count="4">
    <dataValidation type="whole" operator="greaterThanOrEqual" allowBlank="1" showInputMessage="1" showErrorMessage="1" errorTitle="Pogrešan unos" error="Mogu se unijeti samo cjelobrojne pozitivne vrijednosti." sqref="H65527:I65527">
      <formula1>0</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rintOptions/>
  <pageMargins left="0.71" right="0.22" top="1" bottom="1" header="0.5" footer="0.5"/>
  <pageSetup horizontalDpi="600" verticalDpi="600" orientation="portrait" paperSize="9" scale="81"/>
</worksheet>
</file>

<file path=xl/worksheets/sheet6.xml><?xml version="1.0" encoding="utf-8"?>
<worksheet xmlns="http://schemas.openxmlformats.org/spreadsheetml/2006/main" xmlns:r="http://schemas.openxmlformats.org/officeDocument/2006/relationships">
  <dimension ref="A1:W61"/>
  <sheetViews>
    <sheetView view="pageBreakPreview" zoomScale="87" zoomScaleSheetLayoutView="87" zoomScalePageLayoutView="0" workbookViewId="0" topLeftCell="A24">
      <selection activeCell="O35" sqref="O35"/>
    </sheetView>
  </sheetViews>
  <sheetFormatPr defaultColWidth="9.140625" defaultRowHeight="12.75"/>
  <cols>
    <col min="1" max="4" width="9.140625" style="1" customWidth="1"/>
    <col min="5" max="5" width="10.140625" style="1" bestFit="1" customWidth="1"/>
    <col min="6" max="6" width="9.140625" style="1" customWidth="1"/>
    <col min="7" max="7" width="10.140625" style="1" bestFit="1" customWidth="1"/>
    <col min="8" max="23" width="13.421875" style="56" customWidth="1"/>
    <col min="24" max="24" width="13.421875" style="1" customWidth="1"/>
    <col min="25" max="16384" width="9.140625" style="1" customWidth="1"/>
  </cols>
  <sheetData>
    <row r="1" spans="1:11" ht="12.75">
      <c r="A1" s="284" t="s">
        <v>302</v>
      </c>
      <c r="B1" s="285"/>
      <c r="C1" s="285"/>
      <c r="D1" s="285"/>
      <c r="E1" s="285"/>
      <c r="F1" s="285"/>
      <c r="G1" s="285"/>
      <c r="H1" s="285"/>
      <c r="I1" s="285"/>
      <c r="J1" s="285"/>
      <c r="K1" s="55"/>
    </row>
    <row r="2" spans="1:22" ht="15.75">
      <c r="A2" s="2"/>
      <c r="B2" s="3"/>
      <c r="C2" s="286" t="s">
        <v>303</v>
      </c>
      <c r="D2" s="286"/>
      <c r="E2" s="10">
        <v>43466</v>
      </c>
      <c r="F2" s="4" t="s">
        <v>0</v>
      </c>
      <c r="G2" s="10">
        <v>43830</v>
      </c>
      <c r="H2" s="57"/>
      <c r="I2" s="57"/>
      <c r="J2" s="57"/>
      <c r="K2" s="58"/>
      <c r="V2" s="59"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48.75" thickBot="1">
      <c r="A4" s="291"/>
      <c r="B4" s="292"/>
      <c r="C4" s="292"/>
      <c r="D4" s="292"/>
      <c r="E4" s="292"/>
      <c r="F4" s="292"/>
      <c r="G4" s="29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6"/>
      <c r="W4" s="298"/>
    </row>
    <row r="5" spans="1:23" ht="24">
      <c r="A5" s="299">
        <v>1</v>
      </c>
      <c r="B5" s="300"/>
      <c r="C5" s="300"/>
      <c r="D5" s="300"/>
      <c r="E5" s="300"/>
      <c r="F5" s="30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ht="12.7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ht="12.75">
      <c r="A7" s="304" t="s">
        <v>374</v>
      </c>
      <c r="B7" s="304"/>
      <c r="C7" s="304"/>
      <c r="D7" s="304"/>
      <c r="E7" s="304"/>
      <c r="F7" s="304"/>
      <c r="G7" s="6">
        <v>1</v>
      </c>
      <c r="H7" s="64">
        <v>110466000</v>
      </c>
      <c r="I7" s="64">
        <v>0</v>
      </c>
      <c r="J7" s="64">
        <v>0</v>
      </c>
      <c r="K7" s="64">
        <v>0</v>
      </c>
      <c r="L7" s="64">
        <v>0</v>
      </c>
      <c r="M7" s="64">
        <v>0</v>
      </c>
      <c r="N7" s="64">
        <v>0</v>
      </c>
      <c r="O7" s="64">
        <v>74091981</v>
      </c>
      <c r="P7" s="64">
        <v>0</v>
      </c>
      <c r="Q7" s="64">
        <v>0</v>
      </c>
      <c r="R7" s="64">
        <v>0</v>
      </c>
      <c r="S7" s="64">
        <v>-61094547</v>
      </c>
      <c r="T7" s="64">
        <v>-60784716</v>
      </c>
      <c r="U7" s="65">
        <f>H7+I7+J7+K7-L7+M7+N7+O7+P7+Q7+R7+S7+T7</f>
        <v>62678718</v>
      </c>
      <c r="V7" s="64">
        <v>0</v>
      </c>
      <c r="W7" s="65">
        <f>U7+V7</f>
        <v>62678718</v>
      </c>
    </row>
    <row r="8" spans="1:23" ht="12.75">
      <c r="A8" s="287" t="s">
        <v>323</v>
      </c>
      <c r="B8" s="287"/>
      <c r="C8" s="287"/>
      <c r="D8" s="287"/>
      <c r="E8" s="287"/>
      <c r="F8" s="287"/>
      <c r="G8" s="6">
        <v>2</v>
      </c>
      <c r="H8" s="64">
        <v>0</v>
      </c>
      <c r="I8" s="64">
        <v>0</v>
      </c>
      <c r="J8" s="64">
        <v>0</v>
      </c>
      <c r="K8" s="64">
        <v>0</v>
      </c>
      <c r="L8" s="64">
        <v>0</v>
      </c>
      <c r="M8" s="64">
        <v>0</v>
      </c>
      <c r="N8" s="64">
        <v>0</v>
      </c>
      <c r="O8" s="64">
        <v>0</v>
      </c>
      <c r="P8" s="64">
        <v>0</v>
      </c>
      <c r="Q8" s="64">
        <v>0</v>
      </c>
      <c r="R8" s="64">
        <v>0</v>
      </c>
      <c r="S8" s="64">
        <v>0</v>
      </c>
      <c r="T8" s="64">
        <v>0</v>
      </c>
      <c r="U8" s="65">
        <f>H8+I8+J8+K8-L8+M8+N8+O8+P8+Q8+R8+S8+T8</f>
        <v>0</v>
      </c>
      <c r="V8" s="64">
        <v>0</v>
      </c>
      <c r="W8" s="65">
        <f>U8+V8</f>
        <v>0</v>
      </c>
    </row>
    <row r="9" spans="1:23" ht="12.75">
      <c r="A9" s="287" t="s">
        <v>324</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H9+I9+J9+K9-L9+M9+N9+O9+P9+Q9+R9+S9+T9</f>
        <v>0</v>
      </c>
      <c r="V9" s="64">
        <v>0</v>
      </c>
      <c r="W9" s="65">
        <f>U9+V9</f>
        <v>0</v>
      </c>
    </row>
    <row r="10" spans="1:23" ht="24" customHeight="1">
      <c r="A10" s="288" t="s">
        <v>375</v>
      </c>
      <c r="B10" s="288"/>
      <c r="C10" s="288"/>
      <c r="D10" s="288"/>
      <c r="E10" s="288"/>
      <c r="F10" s="288"/>
      <c r="G10" s="7">
        <v>4</v>
      </c>
      <c r="H10" s="65">
        <f>H7+H8+H9</f>
        <v>110466000</v>
      </c>
      <c r="I10" s="65">
        <f aca="true" t="shared" si="0" ref="I10:W10">I7+I8+I9</f>
        <v>0</v>
      </c>
      <c r="J10" s="65">
        <f t="shared" si="0"/>
        <v>0</v>
      </c>
      <c r="K10" s="65">
        <f>K7+K8+K9</f>
        <v>0</v>
      </c>
      <c r="L10" s="65">
        <f t="shared" si="0"/>
        <v>0</v>
      </c>
      <c r="M10" s="65">
        <f t="shared" si="0"/>
        <v>0</v>
      </c>
      <c r="N10" s="65">
        <f t="shared" si="0"/>
        <v>0</v>
      </c>
      <c r="O10" s="65">
        <f t="shared" si="0"/>
        <v>74091981</v>
      </c>
      <c r="P10" s="65">
        <f t="shared" si="0"/>
        <v>0</v>
      </c>
      <c r="Q10" s="65">
        <f t="shared" si="0"/>
        <v>0</v>
      </c>
      <c r="R10" s="65">
        <f t="shared" si="0"/>
        <v>0</v>
      </c>
      <c r="S10" s="65">
        <f t="shared" si="0"/>
        <v>-61094547</v>
      </c>
      <c r="T10" s="65">
        <f t="shared" si="0"/>
        <v>-60784716</v>
      </c>
      <c r="U10" s="65">
        <f t="shared" si="0"/>
        <v>62678718</v>
      </c>
      <c r="V10" s="65">
        <f t="shared" si="0"/>
        <v>0</v>
      </c>
      <c r="W10" s="65">
        <f t="shared" si="0"/>
        <v>62678718</v>
      </c>
    </row>
    <row r="11" spans="1:23" ht="12.75">
      <c r="A11" s="287" t="s">
        <v>325</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v>0</v>
      </c>
      <c r="U11" s="65">
        <f>H11+I11+J11+K11-L11+M11+N11+O11+P11+Q11+R11+S11+T11</f>
        <v>0</v>
      </c>
      <c r="V11" s="64">
        <v>0</v>
      </c>
      <c r="W11" s="65">
        <f aca="true" t="shared" si="1" ref="W11:W28">U11+V11</f>
        <v>0</v>
      </c>
    </row>
    <row r="12" spans="1:23" ht="12.75">
      <c r="A12" s="287" t="s">
        <v>326</v>
      </c>
      <c r="B12" s="287"/>
      <c r="C12" s="287"/>
      <c r="D12" s="287"/>
      <c r="E12" s="287"/>
      <c r="F12" s="287"/>
      <c r="G12" s="6">
        <v>6</v>
      </c>
      <c r="H12" s="66">
        <v>0</v>
      </c>
      <c r="I12" s="66">
        <v>0</v>
      </c>
      <c r="J12" s="66">
        <v>0</v>
      </c>
      <c r="K12" s="66">
        <v>0</v>
      </c>
      <c r="L12" s="66">
        <v>0</v>
      </c>
      <c r="M12" s="66">
        <v>0</v>
      </c>
      <c r="N12" s="64">
        <v>0</v>
      </c>
      <c r="O12" s="66">
        <v>0</v>
      </c>
      <c r="P12" s="66">
        <v>0</v>
      </c>
      <c r="Q12" s="66">
        <v>0</v>
      </c>
      <c r="R12" s="66">
        <v>0</v>
      </c>
      <c r="S12" s="66">
        <v>0</v>
      </c>
      <c r="T12" s="66">
        <v>0</v>
      </c>
      <c r="U12" s="65">
        <f aca="true" t="shared" si="2" ref="U12:U28">H12+I12+J12+K12-L12+M12+N12+O12+P12+Q12+R12+S12+T12</f>
        <v>0</v>
      </c>
      <c r="V12" s="64">
        <v>0</v>
      </c>
      <c r="W12" s="65">
        <f t="shared" si="1"/>
        <v>0</v>
      </c>
    </row>
    <row r="13" spans="1:23" ht="26.25" customHeight="1">
      <c r="A13" s="287" t="s">
        <v>327</v>
      </c>
      <c r="B13" s="287"/>
      <c r="C13" s="287"/>
      <c r="D13" s="287"/>
      <c r="E13" s="287"/>
      <c r="F13" s="287"/>
      <c r="G13" s="6">
        <v>7</v>
      </c>
      <c r="H13" s="66">
        <v>0</v>
      </c>
      <c r="I13" s="66">
        <v>0</v>
      </c>
      <c r="J13" s="66">
        <v>0</v>
      </c>
      <c r="K13" s="66">
        <v>0</v>
      </c>
      <c r="L13" s="66">
        <v>0</v>
      </c>
      <c r="M13" s="66">
        <v>0</v>
      </c>
      <c r="N13" s="66">
        <v>0</v>
      </c>
      <c r="O13" s="64">
        <v>0</v>
      </c>
      <c r="P13" s="66">
        <v>0</v>
      </c>
      <c r="Q13" s="66">
        <v>0</v>
      </c>
      <c r="R13" s="66">
        <v>0</v>
      </c>
      <c r="S13" s="64">
        <v>0</v>
      </c>
      <c r="T13" s="64">
        <v>0</v>
      </c>
      <c r="U13" s="65">
        <f t="shared" si="2"/>
        <v>0</v>
      </c>
      <c r="V13" s="64">
        <v>0</v>
      </c>
      <c r="W13" s="65">
        <f t="shared" si="1"/>
        <v>0</v>
      </c>
    </row>
    <row r="14" spans="1:23" ht="29.25" customHeight="1">
      <c r="A14" s="287" t="s">
        <v>328</v>
      </c>
      <c r="B14" s="287"/>
      <c r="C14" s="287"/>
      <c r="D14" s="287"/>
      <c r="E14" s="287"/>
      <c r="F14" s="287"/>
      <c r="G14" s="6">
        <v>8</v>
      </c>
      <c r="H14" s="66">
        <v>0</v>
      </c>
      <c r="I14" s="66">
        <v>0</v>
      </c>
      <c r="J14" s="66">
        <v>0</v>
      </c>
      <c r="K14" s="66">
        <v>0</v>
      </c>
      <c r="L14" s="66">
        <v>0</v>
      </c>
      <c r="M14" s="66">
        <v>0</v>
      </c>
      <c r="N14" s="66">
        <v>0</v>
      </c>
      <c r="O14" s="66">
        <v>0</v>
      </c>
      <c r="P14" s="64">
        <v>0</v>
      </c>
      <c r="Q14" s="66">
        <v>0</v>
      </c>
      <c r="R14" s="66">
        <v>0</v>
      </c>
      <c r="S14" s="64">
        <v>0</v>
      </c>
      <c r="T14" s="64">
        <v>0</v>
      </c>
      <c r="U14" s="65">
        <f t="shared" si="2"/>
        <v>0</v>
      </c>
      <c r="V14" s="64">
        <v>0</v>
      </c>
      <c r="W14" s="65">
        <f t="shared" si="1"/>
        <v>0</v>
      </c>
    </row>
    <row r="15" spans="1:23" ht="12.75">
      <c r="A15" s="287" t="s">
        <v>329</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2"/>
        <v>0</v>
      </c>
      <c r="V15" s="64">
        <v>0</v>
      </c>
      <c r="W15" s="65">
        <f t="shared" si="1"/>
        <v>0</v>
      </c>
    </row>
    <row r="16" spans="1:23" ht="28.5" customHeight="1">
      <c r="A16" s="287" t="s">
        <v>330</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2"/>
        <v>0</v>
      </c>
      <c r="V16" s="64">
        <v>0</v>
      </c>
      <c r="W16" s="65">
        <f t="shared" si="1"/>
        <v>0</v>
      </c>
    </row>
    <row r="17" spans="1:23" ht="23.25" customHeight="1">
      <c r="A17" s="287" t="s">
        <v>331</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2"/>
        <v>0</v>
      </c>
      <c r="V17" s="64">
        <v>0</v>
      </c>
      <c r="W17" s="65">
        <f t="shared" si="1"/>
        <v>0</v>
      </c>
    </row>
    <row r="18" spans="1:23" ht="12.75">
      <c r="A18" s="287" t="s">
        <v>332</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2"/>
        <v>0</v>
      </c>
      <c r="V18" s="64">
        <v>0</v>
      </c>
      <c r="W18" s="65">
        <f t="shared" si="1"/>
        <v>0</v>
      </c>
    </row>
    <row r="19" spans="1:23" ht="12.75">
      <c r="A19" s="287" t="s">
        <v>333</v>
      </c>
      <c r="B19" s="287"/>
      <c r="C19" s="287"/>
      <c r="D19" s="287"/>
      <c r="E19" s="287"/>
      <c r="F19" s="287"/>
      <c r="G19" s="6">
        <v>13</v>
      </c>
      <c r="H19" s="64">
        <v>0</v>
      </c>
      <c r="I19" s="64">
        <v>0</v>
      </c>
      <c r="J19" s="64">
        <v>0</v>
      </c>
      <c r="K19" s="64">
        <v>0</v>
      </c>
      <c r="L19" s="64">
        <v>0</v>
      </c>
      <c r="M19" s="64">
        <v>0</v>
      </c>
      <c r="N19" s="64">
        <v>0</v>
      </c>
      <c r="O19" s="64">
        <v>0</v>
      </c>
      <c r="P19" s="64">
        <v>0</v>
      </c>
      <c r="Q19" s="64">
        <v>0</v>
      </c>
      <c r="R19" s="64">
        <v>0</v>
      </c>
      <c r="S19" s="64">
        <v>0</v>
      </c>
      <c r="T19" s="64">
        <v>0</v>
      </c>
      <c r="U19" s="65">
        <f t="shared" si="2"/>
        <v>0</v>
      </c>
      <c r="V19" s="64">
        <v>0</v>
      </c>
      <c r="W19" s="65">
        <f t="shared" si="1"/>
        <v>0</v>
      </c>
    </row>
    <row r="20" spans="1:23" ht="12.75">
      <c r="A20" s="287" t="s">
        <v>334</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2"/>
        <v>0</v>
      </c>
      <c r="V20" s="64">
        <v>0</v>
      </c>
      <c r="W20" s="65">
        <f t="shared" si="1"/>
        <v>0</v>
      </c>
    </row>
    <row r="21" spans="1:23" ht="30.75" customHeight="1">
      <c r="A21" s="287" t="s">
        <v>335</v>
      </c>
      <c r="B21" s="287"/>
      <c r="C21" s="287"/>
      <c r="D21" s="287"/>
      <c r="E21" s="287"/>
      <c r="F21" s="287"/>
      <c r="G21" s="6">
        <v>15</v>
      </c>
      <c r="H21" s="64">
        <v>0</v>
      </c>
      <c r="I21" s="64">
        <v>0</v>
      </c>
      <c r="J21" s="64">
        <v>0</v>
      </c>
      <c r="K21" s="64">
        <v>0</v>
      </c>
      <c r="L21" s="64">
        <v>0</v>
      </c>
      <c r="M21" s="64">
        <v>0</v>
      </c>
      <c r="N21" s="64">
        <v>0</v>
      </c>
      <c r="O21" s="64">
        <v>0</v>
      </c>
      <c r="P21" s="64">
        <v>0</v>
      </c>
      <c r="Q21" s="64">
        <v>0</v>
      </c>
      <c r="R21" s="64">
        <v>0</v>
      </c>
      <c r="S21" s="64">
        <v>0</v>
      </c>
      <c r="T21" s="64">
        <v>0</v>
      </c>
      <c r="U21" s="65">
        <f t="shared" si="2"/>
        <v>0</v>
      </c>
      <c r="V21" s="64">
        <v>0</v>
      </c>
      <c r="W21" s="65">
        <f t="shared" si="1"/>
        <v>0</v>
      </c>
    </row>
    <row r="22" spans="1:23" ht="28.5" customHeight="1">
      <c r="A22" s="287" t="s">
        <v>336</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2"/>
        <v>0</v>
      </c>
      <c r="V22" s="64">
        <v>0</v>
      </c>
      <c r="W22" s="65">
        <f t="shared" si="1"/>
        <v>0</v>
      </c>
    </row>
    <row r="23" spans="1:23" ht="26.25" customHeight="1">
      <c r="A23" s="287" t="s">
        <v>337</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2"/>
        <v>0</v>
      </c>
      <c r="V23" s="64">
        <v>0</v>
      </c>
      <c r="W23" s="65">
        <f t="shared" si="1"/>
        <v>0</v>
      </c>
    </row>
    <row r="24" spans="1:23" ht="12.75">
      <c r="A24" s="287" t="s">
        <v>338</v>
      </c>
      <c r="B24" s="287"/>
      <c r="C24" s="287"/>
      <c r="D24" s="287"/>
      <c r="E24" s="287"/>
      <c r="F24" s="287"/>
      <c r="G24" s="6">
        <v>18</v>
      </c>
      <c r="H24" s="64">
        <v>0</v>
      </c>
      <c r="I24" s="64">
        <v>0</v>
      </c>
      <c r="J24" s="64">
        <v>0</v>
      </c>
      <c r="K24" s="64">
        <v>0</v>
      </c>
      <c r="L24" s="64">
        <v>0</v>
      </c>
      <c r="M24" s="64">
        <v>0</v>
      </c>
      <c r="N24" s="64">
        <v>0</v>
      </c>
      <c r="O24" s="64">
        <v>0</v>
      </c>
      <c r="P24" s="64">
        <v>0</v>
      </c>
      <c r="Q24" s="64">
        <v>0</v>
      </c>
      <c r="R24" s="64">
        <v>0</v>
      </c>
      <c r="S24" s="64">
        <v>0</v>
      </c>
      <c r="T24" s="64">
        <v>0</v>
      </c>
      <c r="U24" s="65">
        <f t="shared" si="2"/>
        <v>0</v>
      </c>
      <c r="V24" s="64">
        <v>0</v>
      </c>
      <c r="W24" s="65">
        <f t="shared" si="1"/>
        <v>0</v>
      </c>
    </row>
    <row r="25" spans="1:23" ht="12.75">
      <c r="A25" s="287" t="s">
        <v>339</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0</v>
      </c>
      <c r="T25" s="64">
        <v>0</v>
      </c>
      <c r="U25" s="65">
        <f t="shared" si="2"/>
        <v>0</v>
      </c>
      <c r="V25" s="64">
        <v>0</v>
      </c>
      <c r="W25" s="65">
        <f t="shared" si="1"/>
        <v>0</v>
      </c>
    </row>
    <row r="26" spans="1:23" ht="12.75">
      <c r="A26" s="287" t="s">
        <v>340</v>
      </c>
      <c r="B26" s="287"/>
      <c r="C26" s="287"/>
      <c r="D26" s="287"/>
      <c r="E26" s="287"/>
      <c r="F26" s="287"/>
      <c r="G26" s="6">
        <v>20</v>
      </c>
      <c r="H26" s="64">
        <v>0</v>
      </c>
      <c r="I26" s="64">
        <v>0</v>
      </c>
      <c r="J26" s="64">
        <v>0</v>
      </c>
      <c r="K26" s="64">
        <v>0</v>
      </c>
      <c r="L26" s="64">
        <v>0</v>
      </c>
      <c r="M26" s="64">
        <v>0</v>
      </c>
      <c r="N26" s="64">
        <v>0</v>
      </c>
      <c r="O26" s="64">
        <v>0</v>
      </c>
      <c r="P26" s="64">
        <v>0</v>
      </c>
      <c r="Q26" s="64">
        <v>0</v>
      </c>
      <c r="R26" s="64">
        <v>0</v>
      </c>
      <c r="S26" s="64">
        <v>0</v>
      </c>
      <c r="T26" s="64">
        <v>0</v>
      </c>
      <c r="U26" s="65">
        <f t="shared" si="2"/>
        <v>0</v>
      </c>
      <c r="V26" s="64">
        <v>0</v>
      </c>
      <c r="W26" s="65">
        <f t="shared" si="1"/>
        <v>0</v>
      </c>
    </row>
    <row r="27" spans="1:23" ht="12.75">
      <c r="A27" s="287" t="s">
        <v>341</v>
      </c>
      <c r="B27" s="287"/>
      <c r="C27" s="287"/>
      <c r="D27" s="287"/>
      <c r="E27" s="287"/>
      <c r="F27" s="287"/>
      <c r="G27" s="6">
        <v>21</v>
      </c>
      <c r="H27" s="64">
        <v>0</v>
      </c>
      <c r="I27" s="64">
        <v>0</v>
      </c>
      <c r="J27" s="64">
        <v>0</v>
      </c>
      <c r="K27" s="64">
        <v>0</v>
      </c>
      <c r="L27" s="64">
        <v>0</v>
      </c>
      <c r="M27" s="64">
        <v>0</v>
      </c>
      <c r="N27" s="64">
        <v>0</v>
      </c>
      <c r="O27" s="64">
        <v>0</v>
      </c>
      <c r="P27" s="64">
        <v>0</v>
      </c>
      <c r="Q27" s="64">
        <v>0</v>
      </c>
      <c r="R27" s="64">
        <v>0</v>
      </c>
      <c r="S27" s="64">
        <v>0</v>
      </c>
      <c r="T27" s="64">
        <v>0</v>
      </c>
      <c r="U27" s="65">
        <f t="shared" si="2"/>
        <v>0</v>
      </c>
      <c r="V27" s="64">
        <v>0</v>
      </c>
      <c r="W27" s="65">
        <f t="shared" si="1"/>
        <v>0</v>
      </c>
    </row>
    <row r="28" spans="1:23" ht="12.75">
      <c r="A28" s="287" t="s">
        <v>342</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2"/>
        <v>0</v>
      </c>
      <c r="V28" s="64">
        <v>0</v>
      </c>
      <c r="W28" s="65">
        <f t="shared" si="1"/>
        <v>0</v>
      </c>
    </row>
    <row r="29" spans="1:23" ht="21.75" customHeight="1">
      <c r="A29" s="305" t="s">
        <v>376</v>
      </c>
      <c r="B29" s="305"/>
      <c r="C29" s="305"/>
      <c r="D29" s="305"/>
      <c r="E29" s="305"/>
      <c r="F29" s="305"/>
      <c r="G29" s="8">
        <v>23</v>
      </c>
      <c r="H29" s="67">
        <f>SUM(H10:H28)</f>
        <v>110466000</v>
      </c>
      <c r="I29" s="67">
        <f aca="true" t="shared" si="3" ref="I29:W29">SUM(I10:I28)</f>
        <v>0</v>
      </c>
      <c r="J29" s="67">
        <f t="shared" si="3"/>
        <v>0</v>
      </c>
      <c r="K29" s="67">
        <f t="shared" si="3"/>
        <v>0</v>
      </c>
      <c r="L29" s="67">
        <f t="shared" si="3"/>
        <v>0</v>
      </c>
      <c r="M29" s="67">
        <f t="shared" si="3"/>
        <v>0</v>
      </c>
      <c r="N29" s="67">
        <f t="shared" si="3"/>
        <v>0</v>
      </c>
      <c r="O29" s="67">
        <f t="shared" si="3"/>
        <v>74091981</v>
      </c>
      <c r="P29" s="67">
        <f t="shared" si="3"/>
        <v>0</v>
      </c>
      <c r="Q29" s="67">
        <f t="shared" si="3"/>
        <v>0</v>
      </c>
      <c r="R29" s="67">
        <f t="shared" si="3"/>
        <v>0</v>
      </c>
      <c r="S29" s="67">
        <f t="shared" si="3"/>
        <v>-61094547</v>
      </c>
      <c r="T29" s="67">
        <f t="shared" si="3"/>
        <v>-60784716</v>
      </c>
      <c r="U29" s="67">
        <f t="shared" si="3"/>
        <v>62678718</v>
      </c>
      <c r="V29" s="67">
        <f t="shared" si="3"/>
        <v>0</v>
      </c>
      <c r="W29" s="67">
        <f t="shared" si="3"/>
        <v>62678718</v>
      </c>
    </row>
    <row r="30" spans="1:23" ht="12.7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5">
        <f>SUM(H12:H20)</f>
        <v>0</v>
      </c>
      <c r="I31" s="65">
        <f aca="true" t="shared" si="4" ref="I31:W31">SUM(I12:I20)</f>
        <v>0</v>
      </c>
      <c r="J31" s="65">
        <f t="shared" si="4"/>
        <v>0</v>
      </c>
      <c r="K31" s="65">
        <f t="shared" si="4"/>
        <v>0</v>
      </c>
      <c r="L31" s="65">
        <f t="shared" si="4"/>
        <v>0</v>
      </c>
      <c r="M31" s="65">
        <f t="shared" si="4"/>
        <v>0</v>
      </c>
      <c r="N31" s="65">
        <f t="shared" si="4"/>
        <v>0</v>
      </c>
      <c r="O31" s="65">
        <f t="shared" si="4"/>
        <v>0</v>
      </c>
      <c r="P31" s="65">
        <f t="shared" si="4"/>
        <v>0</v>
      </c>
      <c r="Q31" s="65">
        <f t="shared" si="4"/>
        <v>0</v>
      </c>
      <c r="R31" s="65">
        <f t="shared" si="4"/>
        <v>0</v>
      </c>
      <c r="S31" s="65">
        <f t="shared" si="4"/>
        <v>0</v>
      </c>
      <c r="T31" s="65">
        <f t="shared" si="4"/>
        <v>0</v>
      </c>
      <c r="U31" s="65">
        <f t="shared" si="4"/>
        <v>0</v>
      </c>
      <c r="V31" s="65">
        <f t="shared" si="4"/>
        <v>0</v>
      </c>
      <c r="W31" s="65">
        <f t="shared" si="4"/>
        <v>0</v>
      </c>
    </row>
    <row r="32" spans="1:23" ht="31.5" customHeight="1">
      <c r="A32" s="308" t="s">
        <v>345</v>
      </c>
      <c r="B32" s="308"/>
      <c r="C32" s="308"/>
      <c r="D32" s="308"/>
      <c r="E32" s="308"/>
      <c r="F32" s="308"/>
      <c r="G32" s="7">
        <v>25</v>
      </c>
      <c r="H32" s="65">
        <f>H11+H31</f>
        <v>0</v>
      </c>
      <c r="I32" s="65">
        <f aca="true" t="shared" si="5" ref="I32:W32">I11+I31</f>
        <v>0</v>
      </c>
      <c r="J32" s="65">
        <f t="shared" si="5"/>
        <v>0</v>
      </c>
      <c r="K32" s="65">
        <f t="shared" si="5"/>
        <v>0</v>
      </c>
      <c r="L32" s="65">
        <f t="shared" si="5"/>
        <v>0</v>
      </c>
      <c r="M32" s="65">
        <f t="shared" si="5"/>
        <v>0</v>
      </c>
      <c r="N32" s="65">
        <f t="shared" si="5"/>
        <v>0</v>
      </c>
      <c r="O32" s="65">
        <f t="shared" si="5"/>
        <v>0</v>
      </c>
      <c r="P32" s="65">
        <f t="shared" si="5"/>
        <v>0</v>
      </c>
      <c r="Q32" s="65">
        <f t="shared" si="5"/>
        <v>0</v>
      </c>
      <c r="R32" s="65">
        <f t="shared" si="5"/>
        <v>0</v>
      </c>
      <c r="S32" s="65">
        <f t="shared" si="5"/>
        <v>0</v>
      </c>
      <c r="T32" s="65">
        <f t="shared" si="5"/>
        <v>0</v>
      </c>
      <c r="U32" s="65">
        <f t="shared" si="5"/>
        <v>0</v>
      </c>
      <c r="V32" s="65">
        <f t="shared" si="5"/>
        <v>0</v>
      </c>
      <c r="W32" s="65">
        <f t="shared" si="5"/>
        <v>0</v>
      </c>
    </row>
    <row r="33" spans="1:23" ht="30.75" customHeight="1">
      <c r="A33" s="309" t="s">
        <v>346</v>
      </c>
      <c r="B33" s="309"/>
      <c r="C33" s="309"/>
      <c r="D33" s="309"/>
      <c r="E33" s="309"/>
      <c r="F33" s="309"/>
      <c r="G33" s="8">
        <v>26</v>
      </c>
      <c r="H33" s="67">
        <f>SUM(H21:H28)</f>
        <v>0</v>
      </c>
      <c r="I33" s="67">
        <f aca="true" t="shared" si="6" ref="I33:W33">SUM(I21:I28)</f>
        <v>0</v>
      </c>
      <c r="J33" s="67">
        <f t="shared" si="6"/>
        <v>0</v>
      </c>
      <c r="K33" s="67">
        <f t="shared" si="6"/>
        <v>0</v>
      </c>
      <c r="L33" s="67">
        <f t="shared" si="6"/>
        <v>0</v>
      </c>
      <c r="M33" s="67">
        <f t="shared" si="6"/>
        <v>0</v>
      </c>
      <c r="N33" s="67">
        <f t="shared" si="6"/>
        <v>0</v>
      </c>
      <c r="O33" s="67">
        <f t="shared" si="6"/>
        <v>0</v>
      </c>
      <c r="P33" s="67">
        <f t="shared" si="6"/>
        <v>0</v>
      </c>
      <c r="Q33" s="67">
        <f t="shared" si="6"/>
        <v>0</v>
      </c>
      <c r="R33" s="67">
        <f t="shared" si="6"/>
        <v>0</v>
      </c>
      <c r="S33" s="67">
        <f t="shared" si="6"/>
        <v>0</v>
      </c>
      <c r="T33" s="67">
        <f t="shared" si="6"/>
        <v>0</v>
      </c>
      <c r="U33" s="67">
        <f t="shared" si="6"/>
        <v>0</v>
      </c>
      <c r="V33" s="67">
        <f t="shared" si="6"/>
        <v>0</v>
      </c>
      <c r="W33" s="67">
        <f t="shared" si="6"/>
        <v>0</v>
      </c>
    </row>
    <row r="34" spans="1:23" ht="12.7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ht="12.75">
      <c r="A35" s="304" t="s">
        <v>377</v>
      </c>
      <c r="B35" s="304"/>
      <c r="C35" s="304"/>
      <c r="D35" s="304"/>
      <c r="E35" s="304"/>
      <c r="F35" s="304"/>
      <c r="G35" s="6">
        <v>27</v>
      </c>
      <c r="H35" s="64">
        <v>110466000</v>
      </c>
      <c r="I35" s="64">
        <v>0</v>
      </c>
      <c r="J35" s="64">
        <v>0</v>
      </c>
      <c r="K35" s="64">
        <v>0</v>
      </c>
      <c r="L35" s="64">
        <v>0</v>
      </c>
      <c r="M35" s="64">
        <v>0</v>
      </c>
      <c r="N35" s="64">
        <v>0</v>
      </c>
      <c r="O35" s="64">
        <v>74091981</v>
      </c>
      <c r="P35" s="64">
        <v>0</v>
      </c>
      <c r="Q35" s="64">
        <v>0</v>
      </c>
      <c r="R35" s="64">
        <v>0</v>
      </c>
      <c r="S35" s="64">
        <v>-122421014</v>
      </c>
      <c r="T35" s="64">
        <v>-2162331</v>
      </c>
      <c r="U35" s="68">
        <f>H35+I35+J35+K35-L35+M35+N35+O35+P35+Q35+R35+S35+T35</f>
        <v>59974636</v>
      </c>
      <c r="V35" s="64">
        <v>0</v>
      </c>
      <c r="W35" s="68">
        <f>U35+V35</f>
        <v>59974636</v>
      </c>
    </row>
    <row r="36" spans="1:23" ht="12.75">
      <c r="A36" s="287" t="s">
        <v>323</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H36+I36+J36+K36-L36+M36+N36+O36+P36+Q36+R36+S36+T36</f>
        <v>0</v>
      </c>
      <c r="V36" s="64">
        <v>0</v>
      </c>
      <c r="W36" s="68">
        <f>U36+V36</f>
        <v>0</v>
      </c>
    </row>
    <row r="37" spans="1:23" ht="12.75">
      <c r="A37" s="287" t="s">
        <v>324</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0</v>
      </c>
      <c r="T37" s="64">
        <v>0</v>
      </c>
      <c r="U37" s="68">
        <f>H37+I37+J37+K37-L37+M37+N37+O37+P37+Q37+R37+S37+T37</f>
        <v>0</v>
      </c>
      <c r="V37" s="64">
        <v>0</v>
      </c>
      <c r="W37" s="68">
        <f>U37+V37</f>
        <v>0</v>
      </c>
    </row>
    <row r="38" spans="1:23" ht="25.5" customHeight="1">
      <c r="A38" s="304" t="s">
        <v>378</v>
      </c>
      <c r="B38" s="304"/>
      <c r="C38" s="304"/>
      <c r="D38" s="304"/>
      <c r="E38" s="304"/>
      <c r="F38" s="304"/>
      <c r="G38" s="6">
        <v>30</v>
      </c>
      <c r="H38" s="68">
        <f>H35+H36+H37</f>
        <v>110466000</v>
      </c>
      <c r="I38" s="68">
        <f aca="true" t="shared" si="7" ref="I38:W38">I35+I36+I37</f>
        <v>0</v>
      </c>
      <c r="J38" s="68">
        <f t="shared" si="7"/>
        <v>0</v>
      </c>
      <c r="K38" s="68">
        <f t="shared" si="7"/>
        <v>0</v>
      </c>
      <c r="L38" s="68">
        <f t="shared" si="7"/>
        <v>0</v>
      </c>
      <c r="M38" s="68">
        <f t="shared" si="7"/>
        <v>0</v>
      </c>
      <c r="N38" s="68">
        <f t="shared" si="7"/>
        <v>0</v>
      </c>
      <c r="O38" s="68">
        <f t="shared" si="7"/>
        <v>74091981</v>
      </c>
      <c r="P38" s="68">
        <f t="shared" si="7"/>
        <v>0</v>
      </c>
      <c r="Q38" s="68">
        <f t="shared" si="7"/>
        <v>0</v>
      </c>
      <c r="R38" s="68">
        <f t="shared" si="7"/>
        <v>0</v>
      </c>
      <c r="S38" s="68">
        <f t="shared" si="7"/>
        <v>-122421014</v>
      </c>
      <c r="T38" s="68">
        <f t="shared" si="7"/>
        <v>-2162331</v>
      </c>
      <c r="U38" s="68">
        <f t="shared" si="7"/>
        <v>59974636</v>
      </c>
      <c r="V38" s="68">
        <f t="shared" si="7"/>
        <v>0</v>
      </c>
      <c r="W38" s="68">
        <f t="shared" si="7"/>
        <v>59974636</v>
      </c>
    </row>
    <row r="39" spans="1:23" ht="12.75">
      <c r="A39" s="287" t="s">
        <v>325</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0</v>
      </c>
      <c r="U39" s="68">
        <f aca="true" t="shared" si="8" ref="U39:U56">H39+I39+J39+K39-L39+M39+N39+O39+P39+Q39+R39+S39+T39</f>
        <v>0</v>
      </c>
      <c r="V39" s="64">
        <v>0</v>
      </c>
      <c r="W39" s="68">
        <f aca="true" t="shared" si="9" ref="W39:W56">U39+V39</f>
        <v>0</v>
      </c>
    </row>
    <row r="40" spans="1:23" ht="12.75">
      <c r="A40" s="287" t="s">
        <v>326</v>
      </c>
      <c r="B40" s="287"/>
      <c r="C40" s="287"/>
      <c r="D40" s="287"/>
      <c r="E40" s="287"/>
      <c r="F40" s="287"/>
      <c r="G40" s="6">
        <v>32</v>
      </c>
      <c r="H40" s="66">
        <v>0</v>
      </c>
      <c r="I40" s="66">
        <v>0</v>
      </c>
      <c r="J40" s="66">
        <v>0</v>
      </c>
      <c r="K40" s="66">
        <v>0</v>
      </c>
      <c r="L40" s="66">
        <v>0</v>
      </c>
      <c r="M40" s="66">
        <v>0</v>
      </c>
      <c r="N40" s="64">
        <v>0</v>
      </c>
      <c r="O40" s="66">
        <v>0</v>
      </c>
      <c r="P40" s="66">
        <v>0</v>
      </c>
      <c r="Q40" s="66">
        <v>0</v>
      </c>
      <c r="R40" s="66">
        <v>0</v>
      </c>
      <c r="S40" s="66">
        <v>0</v>
      </c>
      <c r="T40" s="66">
        <v>0</v>
      </c>
      <c r="U40" s="68">
        <f t="shared" si="8"/>
        <v>0</v>
      </c>
      <c r="V40" s="64">
        <v>0</v>
      </c>
      <c r="W40" s="68">
        <f t="shared" si="9"/>
        <v>0</v>
      </c>
    </row>
    <row r="41" spans="1:23" ht="27" customHeight="1">
      <c r="A41" s="287" t="s">
        <v>348</v>
      </c>
      <c r="B41" s="287"/>
      <c r="C41" s="287"/>
      <c r="D41" s="287"/>
      <c r="E41" s="287"/>
      <c r="F41" s="287"/>
      <c r="G41" s="6">
        <v>33</v>
      </c>
      <c r="H41" s="66">
        <v>0</v>
      </c>
      <c r="I41" s="66">
        <v>0</v>
      </c>
      <c r="J41" s="66">
        <v>0</v>
      </c>
      <c r="K41" s="66">
        <v>0</v>
      </c>
      <c r="L41" s="66">
        <v>0</v>
      </c>
      <c r="M41" s="66">
        <v>0</v>
      </c>
      <c r="N41" s="66">
        <v>0</v>
      </c>
      <c r="O41" s="64">
        <v>0</v>
      </c>
      <c r="P41" s="66">
        <v>0</v>
      </c>
      <c r="Q41" s="66">
        <v>0</v>
      </c>
      <c r="R41" s="66">
        <v>0</v>
      </c>
      <c r="S41" s="64">
        <v>0</v>
      </c>
      <c r="T41" s="64">
        <v>0</v>
      </c>
      <c r="U41" s="68">
        <f t="shared" si="8"/>
        <v>0</v>
      </c>
      <c r="V41" s="64">
        <v>0</v>
      </c>
      <c r="W41" s="68">
        <f t="shared" si="9"/>
        <v>0</v>
      </c>
    </row>
    <row r="42" spans="1:23" ht="20.25" customHeight="1">
      <c r="A42" s="287" t="s">
        <v>328</v>
      </c>
      <c r="B42" s="287"/>
      <c r="C42" s="287"/>
      <c r="D42" s="287"/>
      <c r="E42" s="287"/>
      <c r="F42" s="287"/>
      <c r="G42" s="6">
        <v>34</v>
      </c>
      <c r="H42" s="66">
        <v>0</v>
      </c>
      <c r="I42" s="66">
        <v>0</v>
      </c>
      <c r="J42" s="66">
        <v>0</v>
      </c>
      <c r="K42" s="66">
        <v>0</v>
      </c>
      <c r="L42" s="66">
        <v>0</v>
      </c>
      <c r="M42" s="66">
        <v>0</v>
      </c>
      <c r="N42" s="66">
        <v>0</v>
      </c>
      <c r="O42" s="66">
        <v>0</v>
      </c>
      <c r="P42" s="64">
        <v>0</v>
      </c>
      <c r="Q42" s="66">
        <v>0</v>
      </c>
      <c r="R42" s="66">
        <v>0</v>
      </c>
      <c r="S42" s="64">
        <v>0</v>
      </c>
      <c r="T42" s="64">
        <v>0</v>
      </c>
      <c r="U42" s="68">
        <f t="shared" si="8"/>
        <v>0</v>
      </c>
      <c r="V42" s="64">
        <v>0</v>
      </c>
      <c r="W42" s="68">
        <f t="shared" si="9"/>
        <v>0</v>
      </c>
    </row>
    <row r="43" spans="1:23" ht="21" customHeight="1">
      <c r="A43" s="287" t="s">
        <v>329</v>
      </c>
      <c r="B43" s="287"/>
      <c r="C43" s="287"/>
      <c r="D43" s="287"/>
      <c r="E43" s="287"/>
      <c r="F43" s="287"/>
      <c r="G43" s="6">
        <v>35</v>
      </c>
      <c r="H43" s="66">
        <v>0</v>
      </c>
      <c r="I43" s="66">
        <v>0</v>
      </c>
      <c r="J43" s="66">
        <v>0</v>
      </c>
      <c r="K43" s="66">
        <v>0</v>
      </c>
      <c r="L43" s="66">
        <v>0</v>
      </c>
      <c r="M43" s="66">
        <v>0</v>
      </c>
      <c r="N43" s="66">
        <v>0</v>
      </c>
      <c r="O43" s="66">
        <v>0</v>
      </c>
      <c r="P43" s="66">
        <v>0</v>
      </c>
      <c r="Q43" s="64">
        <v>0</v>
      </c>
      <c r="R43" s="66">
        <v>0</v>
      </c>
      <c r="S43" s="64">
        <v>0</v>
      </c>
      <c r="T43" s="64">
        <v>0</v>
      </c>
      <c r="U43" s="68">
        <f t="shared" si="8"/>
        <v>0</v>
      </c>
      <c r="V43" s="64">
        <v>0</v>
      </c>
      <c r="W43" s="68">
        <f t="shared" si="9"/>
        <v>0</v>
      </c>
    </row>
    <row r="44" spans="1:23" ht="29.25" customHeight="1">
      <c r="A44" s="287" t="s">
        <v>330</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8"/>
        <v>0</v>
      </c>
      <c r="V44" s="64">
        <v>0</v>
      </c>
      <c r="W44" s="68">
        <f t="shared" si="9"/>
        <v>0</v>
      </c>
    </row>
    <row r="45" spans="1:23" ht="21" customHeight="1">
      <c r="A45" s="287" t="s">
        <v>349</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8"/>
        <v>0</v>
      </c>
      <c r="V45" s="64">
        <v>0</v>
      </c>
      <c r="W45" s="68">
        <f t="shared" si="9"/>
        <v>0</v>
      </c>
    </row>
    <row r="46" spans="1:23" ht="12.75">
      <c r="A46" s="287" t="s">
        <v>332</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8"/>
        <v>0</v>
      </c>
      <c r="V46" s="64">
        <v>0</v>
      </c>
      <c r="W46" s="68">
        <f t="shared" si="9"/>
        <v>0</v>
      </c>
    </row>
    <row r="47" spans="1:23" ht="12.75">
      <c r="A47" s="287" t="s">
        <v>333</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0</v>
      </c>
      <c r="T47" s="64">
        <v>0</v>
      </c>
      <c r="U47" s="68">
        <f t="shared" si="8"/>
        <v>0</v>
      </c>
      <c r="V47" s="64">
        <v>0</v>
      </c>
      <c r="W47" s="68">
        <f t="shared" si="9"/>
        <v>0</v>
      </c>
    </row>
    <row r="48" spans="1:23" ht="12.75">
      <c r="A48" s="287" t="s">
        <v>334</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8"/>
        <v>0</v>
      </c>
      <c r="V48" s="64">
        <v>0</v>
      </c>
      <c r="W48" s="68">
        <f t="shared" si="9"/>
        <v>0</v>
      </c>
    </row>
    <row r="49" spans="1:23" ht="24" customHeight="1">
      <c r="A49" s="287" t="s">
        <v>350</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9"/>
        <v>0</v>
      </c>
    </row>
    <row r="50" spans="1:23" ht="26.25" customHeight="1">
      <c r="A50" s="287" t="s">
        <v>336</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8"/>
        <v>0</v>
      </c>
      <c r="V50" s="64">
        <v>0</v>
      </c>
      <c r="W50" s="68">
        <f t="shared" si="9"/>
        <v>0</v>
      </c>
    </row>
    <row r="51" spans="1:23" ht="22.5" customHeight="1">
      <c r="A51" s="287" t="s">
        <v>351</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8"/>
        <v>0</v>
      </c>
      <c r="V51" s="64">
        <v>0</v>
      </c>
      <c r="W51" s="68">
        <f t="shared" si="9"/>
        <v>0</v>
      </c>
    </row>
    <row r="52" spans="1:23" ht="12.75">
      <c r="A52" s="287" t="s">
        <v>338</v>
      </c>
      <c r="B52" s="287"/>
      <c r="C52" s="287"/>
      <c r="D52" s="287"/>
      <c r="E52" s="287"/>
      <c r="F52" s="287"/>
      <c r="G52" s="6">
        <v>44</v>
      </c>
      <c r="H52" s="64">
        <v>0</v>
      </c>
      <c r="I52" s="64">
        <v>0</v>
      </c>
      <c r="J52" s="64">
        <v>0</v>
      </c>
      <c r="K52" s="64">
        <v>0</v>
      </c>
      <c r="L52" s="64">
        <v>0</v>
      </c>
      <c r="M52" s="64">
        <v>0</v>
      </c>
      <c r="N52" s="64">
        <v>0</v>
      </c>
      <c r="O52" s="64">
        <v>0</v>
      </c>
      <c r="P52" s="64">
        <v>0</v>
      </c>
      <c r="Q52" s="64">
        <v>0</v>
      </c>
      <c r="R52" s="64">
        <v>0</v>
      </c>
      <c r="S52" s="64">
        <v>0</v>
      </c>
      <c r="T52" s="64">
        <v>0</v>
      </c>
      <c r="U52" s="68">
        <f t="shared" si="8"/>
        <v>0</v>
      </c>
      <c r="V52" s="64">
        <v>0</v>
      </c>
      <c r="W52" s="68">
        <f t="shared" si="9"/>
        <v>0</v>
      </c>
    </row>
    <row r="53" spans="1:23" ht="12.75">
      <c r="A53" s="287" t="s">
        <v>339</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8"/>
        <v>0</v>
      </c>
      <c r="V53" s="64">
        <v>0</v>
      </c>
      <c r="W53" s="68">
        <f t="shared" si="9"/>
        <v>0</v>
      </c>
    </row>
    <row r="54" spans="1:23" ht="12.75">
      <c r="A54" s="287" t="s">
        <v>340</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0</v>
      </c>
      <c r="T54" s="64">
        <v>0</v>
      </c>
      <c r="U54" s="68">
        <f t="shared" si="8"/>
        <v>0</v>
      </c>
      <c r="V54" s="64">
        <v>0</v>
      </c>
      <c r="W54" s="68">
        <f t="shared" si="9"/>
        <v>0</v>
      </c>
    </row>
    <row r="55" spans="1:23" ht="12.75">
      <c r="A55" s="287" t="s">
        <v>341</v>
      </c>
      <c r="B55" s="287"/>
      <c r="C55" s="287"/>
      <c r="D55" s="287"/>
      <c r="E55" s="287"/>
      <c r="F55" s="287"/>
      <c r="G55" s="6">
        <v>47</v>
      </c>
      <c r="H55" s="64">
        <v>0</v>
      </c>
      <c r="I55" s="64">
        <v>0</v>
      </c>
      <c r="J55" s="64">
        <v>0</v>
      </c>
      <c r="K55" s="64">
        <v>0</v>
      </c>
      <c r="L55" s="64">
        <v>0</v>
      </c>
      <c r="M55" s="64">
        <v>0</v>
      </c>
      <c r="N55" s="64">
        <v>0</v>
      </c>
      <c r="O55" s="64">
        <v>0</v>
      </c>
      <c r="P55" s="64">
        <v>0</v>
      </c>
      <c r="Q55" s="64">
        <v>0</v>
      </c>
      <c r="R55" s="64">
        <v>0</v>
      </c>
      <c r="S55" s="64">
        <v>0</v>
      </c>
      <c r="T55" s="64">
        <v>0</v>
      </c>
      <c r="U55" s="68">
        <f t="shared" si="8"/>
        <v>0</v>
      </c>
      <c r="V55" s="64">
        <v>0</v>
      </c>
      <c r="W55" s="68">
        <f t="shared" si="9"/>
        <v>0</v>
      </c>
    </row>
    <row r="56" spans="1:23" ht="12.75">
      <c r="A56" s="287" t="s">
        <v>342</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8"/>
        <v>0</v>
      </c>
      <c r="V56" s="64">
        <v>0</v>
      </c>
      <c r="W56" s="68">
        <f t="shared" si="9"/>
        <v>0</v>
      </c>
    </row>
    <row r="57" spans="1:23" ht="25.5" customHeight="1">
      <c r="A57" s="313" t="s">
        <v>379</v>
      </c>
      <c r="B57" s="313"/>
      <c r="C57" s="313"/>
      <c r="D57" s="313"/>
      <c r="E57" s="313"/>
      <c r="F57" s="313"/>
      <c r="G57" s="9">
        <v>49</v>
      </c>
      <c r="H57" s="69">
        <f>SUM(H38:H56)</f>
        <v>110466000</v>
      </c>
      <c r="I57" s="69">
        <f aca="true" t="shared" si="10" ref="I57:W57">SUM(I38:I56)</f>
        <v>0</v>
      </c>
      <c r="J57" s="69">
        <f t="shared" si="10"/>
        <v>0</v>
      </c>
      <c r="K57" s="69">
        <f t="shared" si="10"/>
        <v>0</v>
      </c>
      <c r="L57" s="69">
        <f t="shared" si="10"/>
        <v>0</v>
      </c>
      <c r="M57" s="69">
        <f t="shared" si="10"/>
        <v>0</v>
      </c>
      <c r="N57" s="69">
        <f t="shared" si="10"/>
        <v>0</v>
      </c>
      <c r="O57" s="69">
        <f t="shared" si="10"/>
        <v>74091981</v>
      </c>
      <c r="P57" s="69">
        <f t="shared" si="10"/>
        <v>0</v>
      </c>
      <c r="Q57" s="69">
        <f t="shared" si="10"/>
        <v>0</v>
      </c>
      <c r="R57" s="69">
        <f t="shared" si="10"/>
        <v>0</v>
      </c>
      <c r="S57" s="69">
        <f t="shared" si="10"/>
        <v>-122421014</v>
      </c>
      <c r="T57" s="69">
        <f t="shared" si="10"/>
        <v>-2162331</v>
      </c>
      <c r="U57" s="69">
        <f t="shared" si="10"/>
        <v>59974636</v>
      </c>
      <c r="V57" s="69">
        <f t="shared" si="10"/>
        <v>0</v>
      </c>
      <c r="W57" s="69">
        <f t="shared" si="10"/>
        <v>59974636</v>
      </c>
    </row>
    <row r="58" spans="1:23" ht="12.7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8">
        <f>SUM(H40:H48)</f>
        <v>0</v>
      </c>
      <c r="I59" s="68">
        <f aca="true" t="shared" si="11" ref="I59:W59">SUM(I40:I48)</f>
        <v>0</v>
      </c>
      <c r="J59" s="68">
        <f t="shared" si="11"/>
        <v>0</v>
      </c>
      <c r="K59" s="68">
        <f t="shared" si="11"/>
        <v>0</v>
      </c>
      <c r="L59" s="68">
        <f t="shared" si="11"/>
        <v>0</v>
      </c>
      <c r="M59" s="68">
        <f t="shared" si="11"/>
        <v>0</v>
      </c>
      <c r="N59" s="68">
        <f t="shared" si="11"/>
        <v>0</v>
      </c>
      <c r="O59" s="68">
        <f t="shared" si="11"/>
        <v>0</v>
      </c>
      <c r="P59" s="68">
        <f t="shared" si="11"/>
        <v>0</v>
      </c>
      <c r="Q59" s="68">
        <f t="shared" si="11"/>
        <v>0</v>
      </c>
      <c r="R59" s="68">
        <f t="shared" si="11"/>
        <v>0</v>
      </c>
      <c r="S59" s="68">
        <f t="shared" si="11"/>
        <v>0</v>
      </c>
      <c r="T59" s="68">
        <f t="shared" si="11"/>
        <v>0</v>
      </c>
      <c r="U59" s="68">
        <f t="shared" si="11"/>
        <v>0</v>
      </c>
      <c r="V59" s="68">
        <f t="shared" si="11"/>
        <v>0</v>
      </c>
      <c r="W59" s="68">
        <f t="shared" si="11"/>
        <v>0</v>
      </c>
    </row>
    <row r="60" spans="1:23" ht="27.75" customHeight="1">
      <c r="A60" s="311" t="s">
        <v>353</v>
      </c>
      <c r="B60" s="311"/>
      <c r="C60" s="311"/>
      <c r="D60" s="311"/>
      <c r="E60" s="311"/>
      <c r="F60" s="311"/>
      <c r="G60" s="6">
        <v>51</v>
      </c>
      <c r="H60" s="68">
        <f>H39+H59</f>
        <v>0</v>
      </c>
      <c r="I60" s="68">
        <f aca="true" t="shared" si="12" ref="I60:W60">I39+I59</f>
        <v>0</v>
      </c>
      <c r="J60" s="68">
        <f t="shared" si="12"/>
        <v>0</v>
      </c>
      <c r="K60" s="68">
        <f t="shared" si="12"/>
        <v>0</v>
      </c>
      <c r="L60" s="68">
        <f t="shared" si="12"/>
        <v>0</v>
      </c>
      <c r="M60" s="68">
        <f t="shared" si="12"/>
        <v>0</v>
      </c>
      <c r="N60" s="68">
        <f t="shared" si="12"/>
        <v>0</v>
      </c>
      <c r="O60" s="68">
        <f t="shared" si="12"/>
        <v>0</v>
      </c>
      <c r="P60" s="68">
        <f t="shared" si="12"/>
        <v>0</v>
      </c>
      <c r="Q60" s="68">
        <f t="shared" si="12"/>
        <v>0</v>
      </c>
      <c r="R60" s="68">
        <f t="shared" si="12"/>
        <v>0</v>
      </c>
      <c r="S60" s="68">
        <f t="shared" si="12"/>
        <v>0</v>
      </c>
      <c r="T60" s="68">
        <f t="shared" si="12"/>
        <v>0</v>
      </c>
      <c r="U60" s="68">
        <f t="shared" si="12"/>
        <v>0</v>
      </c>
      <c r="V60" s="68">
        <f t="shared" si="12"/>
        <v>0</v>
      </c>
      <c r="W60" s="68">
        <f t="shared" si="12"/>
        <v>0</v>
      </c>
    </row>
    <row r="61" spans="1:23" ht="29.25" customHeight="1">
      <c r="A61" s="312" t="s">
        <v>354</v>
      </c>
      <c r="B61" s="312"/>
      <c r="C61" s="312"/>
      <c r="D61" s="312"/>
      <c r="E61" s="312"/>
      <c r="F61" s="312"/>
      <c r="G61" s="9">
        <v>52</v>
      </c>
      <c r="H61" s="69">
        <f>SUM(H49:H56)</f>
        <v>0</v>
      </c>
      <c r="I61" s="69">
        <f aca="true" t="shared" si="13" ref="I61:W61">SUM(I49:I56)</f>
        <v>0</v>
      </c>
      <c r="J61" s="69">
        <f t="shared" si="13"/>
        <v>0</v>
      </c>
      <c r="K61" s="69">
        <f t="shared" si="13"/>
        <v>0</v>
      </c>
      <c r="L61" s="69">
        <f t="shared" si="13"/>
        <v>0</v>
      </c>
      <c r="M61" s="69">
        <f t="shared" si="13"/>
        <v>0</v>
      </c>
      <c r="N61" s="69">
        <f t="shared" si="13"/>
        <v>0</v>
      </c>
      <c r="O61" s="69">
        <f t="shared" si="13"/>
        <v>0</v>
      </c>
      <c r="P61" s="69">
        <f t="shared" si="13"/>
        <v>0</v>
      </c>
      <c r="Q61" s="69">
        <f t="shared" si="13"/>
        <v>0</v>
      </c>
      <c r="R61" s="69">
        <f t="shared" si="13"/>
        <v>0</v>
      </c>
      <c r="S61" s="69">
        <f t="shared" si="13"/>
        <v>0</v>
      </c>
      <c r="T61" s="69">
        <f t="shared" si="13"/>
        <v>0</v>
      </c>
      <c r="U61" s="69">
        <f t="shared" si="13"/>
        <v>0</v>
      </c>
      <c r="V61" s="69">
        <f t="shared" si="13"/>
        <v>0</v>
      </c>
      <c r="W61" s="69">
        <f t="shared" si="13"/>
        <v>0</v>
      </c>
    </row>
  </sheetData>
  <sheetProtection sheet="1" objects="1" scenarios="1"/>
  <protectedRanges>
    <protectedRange sqref="E2" name="Range1_1"/>
    <protectedRange sqref="G2" name="Range1"/>
  </protectedRanges>
  <mergeCells count="64">
    <mergeCell ref="A59:F59"/>
    <mergeCell ref="A50:F50"/>
    <mergeCell ref="A51:F51"/>
    <mergeCell ref="A52:F52"/>
    <mergeCell ref="A60:F60"/>
    <mergeCell ref="A61:F61"/>
    <mergeCell ref="A54:F54"/>
    <mergeCell ref="A55:F55"/>
    <mergeCell ref="A56:F56"/>
    <mergeCell ref="A57:F57"/>
    <mergeCell ref="A58:W58"/>
    <mergeCell ref="A40:F40"/>
    <mergeCell ref="A53:F53"/>
    <mergeCell ref="A42:F42"/>
    <mergeCell ref="A43:F43"/>
    <mergeCell ref="A44:F44"/>
    <mergeCell ref="A45:F45"/>
    <mergeCell ref="A46:F46"/>
    <mergeCell ref="A47:F47"/>
    <mergeCell ref="A48:F48"/>
    <mergeCell ref="A49:F49"/>
    <mergeCell ref="A34:W34"/>
    <mergeCell ref="A35:F35"/>
    <mergeCell ref="A36:F36"/>
    <mergeCell ref="A37:F37"/>
    <mergeCell ref="A38:F38"/>
    <mergeCell ref="A39:F39"/>
    <mergeCell ref="A24:F24"/>
    <mergeCell ref="A25:F25"/>
    <mergeCell ref="A26:F26"/>
    <mergeCell ref="A27:F27"/>
    <mergeCell ref="A28:F28"/>
    <mergeCell ref="A41:F41"/>
    <mergeCell ref="A30:W30"/>
    <mergeCell ref="A31:F31"/>
    <mergeCell ref="A32:F32"/>
    <mergeCell ref="A33:F33"/>
    <mergeCell ref="V3:V4"/>
    <mergeCell ref="W3:W4"/>
    <mergeCell ref="A5:F5"/>
    <mergeCell ref="A6:W6"/>
    <mergeCell ref="A7:F7"/>
    <mergeCell ref="A29:F29"/>
    <mergeCell ref="A17:F17"/>
    <mergeCell ref="A18:F18"/>
    <mergeCell ref="A19:F19"/>
    <mergeCell ref="A20:F20"/>
    <mergeCell ref="A11:F11"/>
    <mergeCell ref="A12:F12"/>
    <mergeCell ref="A23:F23"/>
    <mergeCell ref="A13:F13"/>
    <mergeCell ref="A14:F14"/>
    <mergeCell ref="A15:F15"/>
    <mergeCell ref="A16:F16"/>
    <mergeCell ref="A21:F21"/>
    <mergeCell ref="A22:F22"/>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5">
      <formula1>39448</formula1>
    </dataValidation>
    <dataValidation type="whole" operator="greaterThanOrEqual" allowBlank="1" showInputMessage="1" showErrorMessage="1" errorTitle="Pogrešan unos" error="Mogu se unijeti samo cjelobrojne pozitivne vrijednosti." sqref="I65527:J65527">
      <formula1>0</formula1>
    </dataValidation>
    <dataValidation type="whole" operator="notEqual" allowBlank="1" showInputMessage="1" showErrorMessage="1" errorTitle="Pogrešan unos" error="Mogu se unijeti samo cjelobrojne vrijednosti." sqref="I65518:J65526">
      <formula1>999999999999</formula1>
    </dataValidation>
    <dataValidation type="whole" operator="notEqual" allowBlank="1" showInputMessage="1" showErrorMessage="1" errorTitle="Pogrešan unos" error="Mogu se unijeti samo cjelobrojne vrijednosti." sqref="I65536:J65536">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pageMargins left="0.75" right="0.75" top="1" bottom="1" header="0.5" footer="0.5"/>
  <pageSetup horizontalDpi="600" verticalDpi="600" orientation="landscape" paperSize="9" scale="37"/>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I40"/>
    </sheetView>
  </sheetViews>
  <sheetFormatPr defaultColWidth="8.8515625" defaultRowHeight="12.75"/>
  <sheetData>
    <row r="1" spans="1:9" ht="12.75">
      <c r="A1" s="314" t="s">
        <v>455</v>
      </c>
      <c r="B1" s="315"/>
      <c r="C1" s="315"/>
      <c r="D1" s="315"/>
      <c r="E1" s="315"/>
      <c r="F1" s="315"/>
      <c r="G1" s="315"/>
      <c r="H1" s="315"/>
      <c r="I1" s="315"/>
    </row>
    <row r="2" spans="1:9" ht="12.75">
      <c r="A2" s="315"/>
      <c r="B2" s="315"/>
      <c r="C2" s="315"/>
      <c r="D2" s="315"/>
      <c r="E2" s="315"/>
      <c r="F2" s="315"/>
      <c r="G2" s="315"/>
      <c r="H2" s="315"/>
      <c r="I2" s="315"/>
    </row>
    <row r="3" spans="1:9" ht="12.75">
      <c r="A3" s="315"/>
      <c r="B3" s="315"/>
      <c r="C3" s="315"/>
      <c r="D3" s="315"/>
      <c r="E3" s="315"/>
      <c r="F3" s="315"/>
      <c r="G3" s="315"/>
      <c r="H3" s="315"/>
      <c r="I3" s="315"/>
    </row>
    <row r="4" spans="1:9" ht="12.75">
      <c r="A4" s="315"/>
      <c r="B4" s="315"/>
      <c r="C4" s="315"/>
      <c r="D4" s="315"/>
      <c r="E4" s="315"/>
      <c r="F4" s="315"/>
      <c r="G4" s="315"/>
      <c r="H4" s="315"/>
      <c r="I4" s="315"/>
    </row>
    <row r="5" spans="1:9" ht="12.75">
      <c r="A5" s="315"/>
      <c r="B5" s="315"/>
      <c r="C5" s="315"/>
      <c r="D5" s="315"/>
      <c r="E5" s="315"/>
      <c r="F5" s="315"/>
      <c r="G5" s="315"/>
      <c r="H5" s="315"/>
      <c r="I5" s="315"/>
    </row>
    <row r="6" spans="1:9" ht="12.75">
      <c r="A6" s="315"/>
      <c r="B6" s="315"/>
      <c r="C6" s="315"/>
      <c r="D6" s="315"/>
      <c r="E6" s="315"/>
      <c r="F6" s="315"/>
      <c r="G6" s="315"/>
      <c r="H6" s="315"/>
      <c r="I6" s="315"/>
    </row>
    <row r="7" spans="1:9" ht="12.75">
      <c r="A7" s="315"/>
      <c r="B7" s="315"/>
      <c r="C7" s="315"/>
      <c r="D7" s="315"/>
      <c r="E7" s="315"/>
      <c r="F7" s="315"/>
      <c r="G7" s="315"/>
      <c r="H7" s="315"/>
      <c r="I7" s="315"/>
    </row>
    <row r="8" spans="1:9" ht="12.75">
      <c r="A8" s="315"/>
      <c r="B8" s="315"/>
      <c r="C8" s="315"/>
      <c r="D8" s="315"/>
      <c r="E8" s="315"/>
      <c r="F8" s="315"/>
      <c r="G8" s="315"/>
      <c r="H8" s="315"/>
      <c r="I8" s="315"/>
    </row>
    <row r="9" spans="1:9" ht="12.75">
      <c r="A9" s="315"/>
      <c r="B9" s="315"/>
      <c r="C9" s="315"/>
      <c r="D9" s="315"/>
      <c r="E9" s="315"/>
      <c r="F9" s="315"/>
      <c r="G9" s="315"/>
      <c r="H9" s="315"/>
      <c r="I9" s="315"/>
    </row>
    <row r="10" spans="1:9" ht="12.75">
      <c r="A10" s="315"/>
      <c r="B10" s="315"/>
      <c r="C10" s="315"/>
      <c r="D10" s="315"/>
      <c r="E10" s="315"/>
      <c r="F10" s="315"/>
      <c r="G10" s="315"/>
      <c r="H10" s="315"/>
      <c r="I10" s="315"/>
    </row>
    <row r="11" spans="1:9" ht="12.75">
      <c r="A11" s="315"/>
      <c r="B11" s="315"/>
      <c r="C11" s="315"/>
      <c r="D11" s="315"/>
      <c r="E11" s="315"/>
      <c r="F11" s="315"/>
      <c r="G11" s="315"/>
      <c r="H11" s="315"/>
      <c r="I11" s="315"/>
    </row>
    <row r="12" spans="1:9" ht="12.75">
      <c r="A12" s="315"/>
      <c r="B12" s="315"/>
      <c r="C12" s="315"/>
      <c r="D12" s="315"/>
      <c r="E12" s="315"/>
      <c r="F12" s="315"/>
      <c r="G12" s="315"/>
      <c r="H12" s="315"/>
      <c r="I12" s="315"/>
    </row>
    <row r="13" spans="1:9" ht="12.75">
      <c r="A13" s="315"/>
      <c r="B13" s="315"/>
      <c r="C13" s="315"/>
      <c r="D13" s="315"/>
      <c r="E13" s="315"/>
      <c r="F13" s="315"/>
      <c r="G13" s="315"/>
      <c r="H13" s="315"/>
      <c r="I13" s="315"/>
    </row>
    <row r="14" spans="1:9" ht="12.75">
      <c r="A14" s="315"/>
      <c r="B14" s="315"/>
      <c r="C14" s="315"/>
      <c r="D14" s="315"/>
      <c r="E14" s="315"/>
      <c r="F14" s="315"/>
      <c r="G14" s="315"/>
      <c r="H14" s="315"/>
      <c r="I14" s="315"/>
    </row>
    <row r="15" spans="1:9" ht="12.75">
      <c r="A15" s="315"/>
      <c r="B15" s="315"/>
      <c r="C15" s="315"/>
      <c r="D15" s="315"/>
      <c r="E15" s="315"/>
      <c r="F15" s="315"/>
      <c r="G15" s="315"/>
      <c r="H15" s="315"/>
      <c r="I15" s="315"/>
    </row>
    <row r="16" spans="1:9" ht="12.75">
      <c r="A16" s="315"/>
      <c r="B16" s="315"/>
      <c r="C16" s="315"/>
      <c r="D16" s="315"/>
      <c r="E16" s="315"/>
      <c r="F16" s="315"/>
      <c r="G16" s="315"/>
      <c r="H16" s="315"/>
      <c r="I16" s="315"/>
    </row>
    <row r="17" spans="1:9" ht="12.75">
      <c r="A17" s="315"/>
      <c r="B17" s="315"/>
      <c r="C17" s="315"/>
      <c r="D17" s="315"/>
      <c r="E17" s="315"/>
      <c r="F17" s="315"/>
      <c r="G17" s="315"/>
      <c r="H17" s="315"/>
      <c r="I17" s="315"/>
    </row>
    <row r="18" spans="1:9" ht="12.75">
      <c r="A18" s="315"/>
      <c r="B18" s="315"/>
      <c r="C18" s="315"/>
      <c r="D18" s="315"/>
      <c r="E18" s="315"/>
      <c r="F18" s="315"/>
      <c r="G18" s="315"/>
      <c r="H18" s="315"/>
      <c r="I18" s="315"/>
    </row>
    <row r="19" spans="1:9" ht="12.75">
      <c r="A19" s="315"/>
      <c r="B19" s="315"/>
      <c r="C19" s="315"/>
      <c r="D19" s="315"/>
      <c r="E19" s="315"/>
      <c r="F19" s="315"/>
      <c r="G19" s="315"/>
      <c r="H19" s="315"/>
      <c r="I19" s="315"/>
    </row>
    <row r="20" spans="1:9" ht="12.75">
      <c r="A20" s="315"/>
      <c r="B20" s="315"/>
      <c r="C20" s="315"/>
      <c r="D20" s="315"/>
      <c r="E20" s="315"/>
      <c r="F20" s="315"/>
      <c r="G20" s="315"/>
      <c r="H20" s="315"/>
      <c r="I20" s="315"/>
    </row>
    <row r="21" spans="1:9" ht="12.75">
      <c r="A21" s="315"/>
      <c r="B21" s="315"/>
      <c r="C21" s="315"/>
      <c r="D21" s="315"/>
      <c r="E21" s="315"/>
      <c r="F21" s="315"/>
      <c r="G21" s="315"/>
      <c r="H21" s="315"/>
      <c r="I21" s="315"/>
    </row>
    <row r="22" spans="1:9" ht="12.75">
      <c r="A22" s="315"/>
      <c r="B22" s="315"/>
      <c r="C22" s="315"/>
      <c r="D22" s="315"/>
      <c r="E22" s="315"/>
      <c r="F22" s="315"/>
      <c r="G22" s="315"/>
      <c r="H22" s="315"/>
      <c r="I22" s="315"/>
    </row>
    <row r="23" spans="1:9" ht="12.75">
      <c r="A23" s="315"/>
      <c r="B23" s="315"/>
      <c r="C23" s="315"/>
      <c r="D23" s="315"/>
      <c r="E23" s="315"/>
      <c r="F23" s="315"/>
      <c r="G23" s="315"/>
      <c r="H23" s="315"/>
      <c r="I23" s="315"/>
    </row>
    <row r="24" spans="1:9" ht="12.75">
      <c r="A24" s="315"/>
      <c r="B24" s="315"/>
      <c r="C24" s="315"/>
      <c r="D24" s="315"/>
      <c r="E24" s="315"/>
      <c r="F24" s="315"/>
      <c r="G24" s="315"/>
      <c r="H24" s="315"/>
      <c r="I24" s="315"/>
    </row>
    <row r="25" spans="1:9" ht="12.75">
      <c r="A25" s="315"/>
      <c r="B25" s="315"/>
      <c r="C25" s="315"/>
      <c r="D25" s="315"/>
      <c r="E25" s="315"/>
      <c r="F25" s="315"/>
      <c r="G25" s="315"/>
      <c r="H25" s="315"/>
      <c r="I25" s="315"/>
    </row>
    <row r="26" spans="1:9" ht="12.75">
      <c r="A26" s="315"/>
      <c r="B26" s="315"/>
      <c r="C26" s="315"/>
      <c r="D26" s="315"/>
      <c r="E26" s="315"/>
      <c r="F26" s="315"/>
      <c r="G26" s="315"/>
      <c r="H26" s="315"/>
      <c r="I26" s="315"/>
    </row>
    <row r="27" spans="1:9" ht="12.75">
      <c r="A27" s="315"/>
      <c r="B27" s="315"/>
      <c r="C27" s="315"/>
      <c r="D27" s="315"/>
      <c r="E27" s="315"/>
      <c r="F27" s="315"/>
      <c r="G27" s="315"/>
      <c r="H27" s="315"/>
      <c r="I27" s="315"/>
    </row>
    <row r="28" spans="1:9" ht="12.75">
      <c r="A28" s="315"/>
      <c r="B28" s="315"/>
      <c r="C28" s="315"/>
      <c r="D28" s="315"/>
      <c r="E28" s="315"/>
      <c r="F28" s="315"/>
      <c r="G28" s="315"/>
      <c r="H28" s="315"/>
      <c r="I28" s="315"/>
    </row>
    <row r="29" spans="1:9" ht="12.75">
      <c r="A29" s="315"/>
      <c r="B29" s="315"/>
      <c r="C29" s="315"/>
      <c r="D29" s="315"/>
      <c r="E29" s="315"/>
      <c r="F29" s="315"/>
      <c r="G29" s="315"/>
      <c r="H29" s="315"/>
      <c r="I29" s="315"/>
    </row>
    <row r="30" spans="1:9" ht="12.75">
      <c r="A30" s="315"/>
      <c r="B30" s="315"/>
      <c r="C30" s="315"/>
      <c r="D30" s="315"/>
      <c r="E30" s="315"/>
      <c r="F30" s="315"/>
      <c r="G30" s="315"/>
      <c r="H30" s="315"/>
      <c r="I30" s="315"/>
    </row>
    <row r="31" spans="1:9" ht="12.75">
      <c r="A31" s="315"/>
      <c r="B31" s="315"/>
      <c r="C31" s="315"/>
      <c r="D31" s="315"/>
      <c r="E31" s="315"/>
      <c r="F31" s="315"/>
      <c r="G31" s="315"/>
      <c r="H31" s="315"/>
      <c r="I31" s="315"/>
    </row>
    <row r="32" spans="1:9" ht="12.75">
      <c r="A32" s="315"/>
      <c r="B32" s="315"/>
      <c r="C32" s="315"/>
      <c r="D32" s="315"/>
      <c r="E32" s="315"/>
      <c r="F32" s="315"/>
      <c r="G32" s="315"/>
      <c r="H32" s="315"/>
      <c r="I32" s="315"/>
    </row>
    <row r="33" spans="1:9" ht="12.75">
      <c r="A33" s="315"/>
      <c r="B33" s="315"/>
      <c r="C33" s="315"/>
      <c r="D33" s="315"/>
      <c r="E33" s="315"/>
      <c r="F33" s="315"/>
      <c r="G33" s="315"/>
      <c r="H33" s="315"/>
      <c r="I33" s="315"/>
    </row>
    <row r="34" spans="1:9" ht="12.75">
      <c r="A34" s="315"/>
      <c r="B34" s="315"/>
      <c r="C34" s="315"/>
      <c r="D34" s="315"/>
      <c r="E34" s="315"/>
      <c r="F34" s="315"/>
      <c r="G34" s="315"/>
      <c r="H34" s="315"/>
      <c r="I34" s="315"/>
    </row>
    <row r="35" spans="1:9" ht="12.75">
      <c r="A35" s="315"/>
      <c r="B35" s="315"/>
      <c r="C35" s="315"/>
      <c r="D35" s="315"/>
      <c r="E35" s="315"/>
      <c r="F35" s="315"/>
      <c r="G35" s="315"/>
      <c r="H35" s="315"/>
      <c r="I35" s="315"/>
    </row>
    <row r="36" spans="1:9" ht="12.75">
      <c r="A36" s="315"/>
      <c r="B36" s="315"/>
      <c r="C36" s="315"/>
      <c r="D36" s="315"/>
      <c r="E36" s="315"/>
      <c r="F36" s="315"/>
      <c r="G36" s="315"/>
      <c r="H36" s="315"/>
      <c r="I36" s="315"/>
    </row>
    <row r="37" spans="1:9" ht="12.75">
      <c r="A37" s="315"/>
      <c r="B37" s="315"/>
      <c r="C37" s="315"/>
      <c r="D37" s="315"/>
      <c r="E37" s="315"/>
      <c r="F37" s="315"/>
      <c r="G37" s="315"/>
      <c r="H37" s="315"/>
      <c r="I37" s="315"/>
    </row>
    <row r="38" spans="1:9" ht="12.75">
      <c r="A38" s="315"/>
      <c r="B38" s="315"/>
      <c r="C38" s="315"/>
      <c r="D38" s="315"/>
      <c r="E38" s="315"/>
      <c r="F38" s="315"/>
      <c r="G38" s="315"/>
      <c r="H38" s="315"/>
      <c r="I38" s="315"/>
    </row>
    <row r="39" spans="1:9" ht="12.75">
      <c r="A39" s="315"/>
      <c r="B39" s="315"/>
      <c r="C39" s="315"/>
      <c r="D39" s="315"/>
      <c r="E39" s="315"/>
      <c r="F39" s="315"/>
      <c r="G39" s="315"/>
      <c r="H39" s="315"/>
      <c r="I39" s="315"/>
    </row>
    <row r="40" spans="1:9" ht="32.25" customHeight="1">
      <c r="A40" s="315"/>
      <c r="B40" s="315"/>
      <c r="C40" s="315"/>
      <c r="D40" s="315"/>
      <c r="E40" s="315"/>
      <c r="F40" s="315"/>
      <c r="G40" s="315"/>
      <c r="H40" s="315"/>
      <c r="I40" s="315"/>
    </row>
  </sheetData>
  <sheetProtection/>
  <mergeCells count="1">
    <mergeCell ref="A1:I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Microsoft Office User</cp:lastModifiedBy>
  <cp:lastPrinted>2020-01-31T09:49:12Z</cp:lastPrinted>
  <dcterms:created xsi:type="dcterms:W3CDTF">2008-10-17T11:51:54Z</dcterms:created>
  <dcterms:modified xsi:type="dcterms:W3CDTF">2020-01-31T09:53:01Z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VrstaPredmeta">
    <vt:lpwstr>-</vt:lpwstr>
  </property>
  <property fmtid="{D5CDD505-2E9C-101B-9397-08002B2CF9AE}" pid="4" name="TipPredmeta">
    <vt:lpwstr>-</vt:lpwstr>
  </property>
  <property fmtid="{D5CDD505-2E9C-101B-9397-08002B2CF9AE}" pid="5" name="KategorijaPoslovanja">
    <vt:lpwstr>;#-;#</vt:lpwstr>
  </property>
  <property fmtid="{D5CDD505-2E9C-101B-9397-08002B2CF9AE}" pid="6" name="Godina">
    <vt:lpwstr>-</vt:lpwstr>
  </property>
  <property fmtid="{D5CDD505-2E9C-101B-9397-08002B2CF9AE}" pid="7" name="Za arhivu">
    <vt:lpwstr/>
  </property>
  <property fmtid="{D5CDD505-2E9C-101B-9397-08002B2CF9AE}" pid="8" name="Izreka">
    <vt:lpwstr/>
  </property>
  <property fmtid="{D5CDD505-2E9C-101B-9397-08002B2CF9AE}" pid="9" name="NaslovTocke">
    <vt:lpwstr/>
  </property>
  <property fmtid="{D5CDD505-2E9C-101B-9397-08002B2CF9AE}" pid="10" name="Subjekt">
    <vt:lpwstr>Croatia Osiguranje</vt:lpwstr>
  </property>
</Properties>
</file>