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<sst xmlns="http://schemas.openxmlformats.org/spreadsheetml/2006/main" count="407" uniqueCount="351">
  <si>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</si>
  <si>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</si>
  <si>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</si>
  <si>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</si>
  <si>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</si>
  <si>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</si>
  <si>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</si>
  <si>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</si>
  <si>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</si>
  <si>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</si>
  <si>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</si>
  <si>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</si>
  <si>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</si>
  <si>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</si>
  <si>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</si>
  <si>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</si>
  <si>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</si>
  <si>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</si>
  <si>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</si>
  <si>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</si>
  <si>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</si>
  <si>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</si>
  <si>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</si>
  <si>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</si>
  <si>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</si>
  <si>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</si>
  <si>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</si>
  <si>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</si>
  <si>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</si>
  <si>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</si>
  <si>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</si>
  <si>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</si>
  <si>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</si>
  <si>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</si>
  <si>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</si>
  <si>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</si>
  <si>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</si>
  <si>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</si>
  <si>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</si>
  <si>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</si>
  <si>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</si>
  <si>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</si>
  <si>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</si>
  <si>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</si>
  <si>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</si>
  <si>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</si>
  <si>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</si>
  <si>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</si>
  <si>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</si>
  <si>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</si>
  <si>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</si>
  <si>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</si>
  <si>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</si>
  <si>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</si>
  <si>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</si>
  <si>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</si>
  <si>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</si>
  <si>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</si>
  <si>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</si>
  <si>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</si>
  <si>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</si>
  <si>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</si>
  <si>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</si>
  <si>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</si>
  <si>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</si>
  <si>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</si>
  <si>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</si>
  <si>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</si>
  <si>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</si>
  <si>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</si>
  <si>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</si>
  <si>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</si>
  <si>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</si>
  <si>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</si>
  <si>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</si>
  <si>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</si>
  <si>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</si>
  <si>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</si>
  <si>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</si>
  <si>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</si>
  <si>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</si>
  <si>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</si>
  <si>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</si>
  <si>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</si>
  <si>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</si>
  <si>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</si>
  <si>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</si>
  <si>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</si>
  <si>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</si>
  <si>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</si>
  <si>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</si>
  <si>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</si>
  <si>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</si>
  <si>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</si>
  <si>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</si>
  <si>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</si>
  <si>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</si>
  <si>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</si>
  <si>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</si>
  <si>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</si>
  <si>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</si>
  <si>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</si>
  <si>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</si>
  <si>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</si>
  <si>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</si>
  <si>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</si>
  <si>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</si>
  <si>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</si>
  <si>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</si>
  <si>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</si>
  <si>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</si>
  <si>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</si>
  <si>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</si>
  <si>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</si>
  <si>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</si>
  <si>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</si>
  <si>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</si>
  <si>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</si>
  <si>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</si>
  <si>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</si>
  <si>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</si>
  <si>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</si>
  <si>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</si>
  <si>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</si>
  <si>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</si>
  <si>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</si>
  <si>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</si>
  <si>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</si>
  <si>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</si>
  <si>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</si>
  <si>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</si>
  <si>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</si>
  <si>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</si>
  <si>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</si>
  <si>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</si>
  <si>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</si>
  <si>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</si>
  <si>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</si>
  <si>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</si>
  <si>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</si>
  <si>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</si>
  <si>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</si>
  <si>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</si>
  <si>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</si>
  <si>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</si>
  <si>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</si>
  <si>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</si>
  <si>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</si>
  <si>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</si>
  <si>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</si>
  <si>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</si>
  <si>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</si>
  <si>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</si>
  <si>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</si>
  <si>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</si>
  <si>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</si>
  <si>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</si>
  <si>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</si>
  <si>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</si>
  <si>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</si>
  <si>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</si>
  <si>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</si>
  <si>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</si>
  <si>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</si>
  <si>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</si>
  <si>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</si>
  <si>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</si>
  <si>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</si>
  <si>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</si>
  <si>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</si>
  <si>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</si>
  <si>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</si>
  <si>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</si>
  <si>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</si>
  <si>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</si>
  <si>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</si>
  <si>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</si>
  <si>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</si>
  <si>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</si>
  <si>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</si>
  <si>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</si>
  <si>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</si>
  <si>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</si>
  <si>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</si>
  <si>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</si>
  <si>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</si>
  <si>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</si>
  <si>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</si>
  <si>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</si>
  <si>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</si>
  <si>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</si>
  <si>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</si>
  <si>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</si>
  <si>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</si>
  <si>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</si>
  <si>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</si>
  <si>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</si>
  <si>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</si>
  <si>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</si>
  <si>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</si>
  <si>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</si>
  <si>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</si>
  <si>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</si>
  <si>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</si>
  <si>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</si>
  <si>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</si>
  <si>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</si>
  <si>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</si>
  <si>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</si>
  <si>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</si>
  <si>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</si>
  <si>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</si>
  <si>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</si>
  <si>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</si>
  <si>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</si>
  <si>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</si>
  <si>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</si>
  <si>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</si>
  <si>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</si>
  <si>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</si>
  <si>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</si>
  <si>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</si>
  <si>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</si>
  <si>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</si>
  <si>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</si>
  <si>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</si>
  <si>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</si>
  <si>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</si>
  <si>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</si>
  <si>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</si>
  <si>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</si>
  <si>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</si>
  <si>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</si>
  <si>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</si>
  <si>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</si>
  <si>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</si>
  <si>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</si>
  <si>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</si>
  <si>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</si>
  <si>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</si>
  <si>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</si>
  <si>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</si>
  <si>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</si>
  <si>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</si>
  <si>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</si>
  <si>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</si>
  <si>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</si>
  <si>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</si>
  <si>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</si>
  <si>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</si>
  <si>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</si>
  <si>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</si>
  <si>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</si>
  <si>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</si>
  <si>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</si>
  <si>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</si>
  <si>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</si>
  <si>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</si>
  <si>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</si>
  <si>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</si>
  <si>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</si>
  <si>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</si>
  <si>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</si>
  <si>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</si>
  <si>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</si>
  <si>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</si>
  <si>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</si>
  <si>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</si>
  <si>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</si>
  <si>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</si>
  <si>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</si>
  <si>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</si>
  <si>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</si>
  <si>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</si>
  <si>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</si>
  <si>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</si>
  <si>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</si>
  <si>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</si>
  <si>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</si>
  <si>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</si>
  <si>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</si>
  <si>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</si>
  <si>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</si>
  <si>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</si>
  <si>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</si>
  <si>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</si>
  <si>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</si>
  <si>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</si>
  <si>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</si>
  <si>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</si>
  <si>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</si>
  <si>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</si>
  <si>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</si>
  <si>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</si>
  <si>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</si>
  <si>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</si>
  <si>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</si>
  <si>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</si>
  <si>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</si>
  <si>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</si>
  <si>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</si>
  <si>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</si>
  <si>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</si>
  <si>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</si>
  <si>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</si>
  <si>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</si>
  <si>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</si>
  <si>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</si>
  <si>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</si>
  <si>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</si>
  <si>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</si>
  <si>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</si>
  <si>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</si>
  <si>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</si>
  <si>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</si>
  <si>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</si>
  <si>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</si>
  <si>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</si>
  <si>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</si>
  <si>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</si>
  <si>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</si>
  <si>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</si>
  <si>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</si>
  <si>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</si>
  <si>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30.06.2013.</t>
  </si>
  <si>
    <t>03203077</t>
  </si>
  <si>
    <t>07538718933</t>
  </si>
  <si>
    <t>ISTRA d.d. PULA</t>
  </si>
  <si>
    <t>PULA</t>
  </si>
  <si>
    <t>NARODNI TRG 10</t>
  </si>
  <si>
    <t>istra@istra-trgovina.hr</t>
  </si>
  <si>
    <t>www.istra-trgovina.hr</t>
  </si>
  <si>
    <t>ISTARSKA</t>
  </si>
  <si>
    <t>NE</t>
  </si>
  <si>
    <t>4690</t>
  </si>
  <si>
    <t>Obveznik: _ISTRA DD PULA____________________________________________________________</t>
  </si>
  <si>
    <t>u razdoblju 01.01.2013. do 30.06.2013.</t>
  </si>
  <si>
    <t>stanje na dan 30.06.2013.</t>
  </si>
  <si>
    <t>01.01.-30.06.2013.</t>
  </si>
  <si>
    <t xml:space="preserve">U prvom polugodištu Istra d.d. je ostvarila neto dobit u iznosu od 2.854.297 kuna što je uglavnom rezultat </t>
  </si>
  <si>
    <t xml:space="preserve">prodaje manjeg dijela dugotrajne materijalne imovine - 1,27 %,  prihodi od prodaje bilježe pad od 11 %, dok  </t>
  </si>
  <si>
    <t>su poslovni rashodi manji za 27 %. Povećana je kratkotrajna financijska imovina za 92 % danim</t>
  </si>
  <si>
    <t xml:space="preserve">zajmovima povezanim poduzetnicima. </t>
  </si>
  <si>
    <t>U promatranom razdoblju nije bilo promjene računovodstvenih politika.</t>
  </si>
  <si>
    <t>Obveznik: __ISTRA d.d. PULA___________________________________________________________</t>
  </si>
  <si>
    <t>BILIĆ NATALIJA</t>
  </si>
  <si>
    <t>052 535-101</t>
  </si>
  <si>
    <t>052 535-125</t>
  </si>
  <si>
    <t>natalija.bilic@istra-trgovina.hr</t>
  </si>
  <si>
    <t>VENCL ZORAN</t>
  </si>
  <si>
    <t>040016469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</si>
</sst>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Font="1" applyAlignment="1">
      <alignment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27" sqref="H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4" t="s">
        <v>248</v>
      </c>
      <c r="B1" s="135"/>
      <c r="C1" s="13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325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350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326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327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52100</v>
      </c>
      <c r="D14" s="169"/>
      <c r="E14" s="16"/>
      <c r="F14" s="165" t="s">
        <v>328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329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330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331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359</v>
      </c>
      <c r="D22" s="165" t="s">
        <v>328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18</v>
      </c>
      <c r="D24" s="165" t="s">
        <v>332</v>
      </c>
      <c r="E24" s="173"/>
      <c r="F24" s="173"/>
      <c r="G24" s="174"/>
      <c r="H24" s="51" t="s">
        <v>261</v>
      </c>
      <c r="I24" s="122">
        <v>104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333</v>
      </c>
      <c r="D26" s="25"/>
      <c r="E26" s="33"/>
      <c r="F26" s="24"/>
      <c r="G26" s="176" t="s">
        <v>263</v>
      </c>
      <c r="H26" s="162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44"/>
      <c r="D28" s="144"/>
      <c r="E28" s="145" t="s">
        <v>265</v>
      </c>
      <c r="F28" s="146"/>
      <c r="G28" s="146"/>
      <c r="H28" s="147" t="s">
        <v>266</v>
      </c>
      <c r="I28" s="14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41"/>
      <c r="C30" s="141"/>
      <c r="D30" s="142"/>
      <c r="E30" s="149"/>
      <c r="F30" s="141"/>
      <c r="G30" s="141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3"/>
      <c r="E31" s="143"/>
      <c r="F31" s="143"/>
      <c r="G31" s="140"/>
      <c r="H31" s="16"/>
      <c r="I31" s="101"/>
      <c r="J31" s="10"/>
      <c r="K31" s="10"/>
      <c r="L31" s="10"/>
    </row>
    <row r="32" spans="1:12" ht="12.75">
      <c r="A32" s="149"/>
      <c r="B32" s="141"/>
      <c r="C32" s="141"/>
      <c r="D32" s="142"/>
      <c r="E32" s="149"/>
      <c r="F32" s="141"/>
      <c r="G32" s="141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/>
      <c r="B34" s="141"/>
      <c r="C34" s="141"/>
      <c r="D34" s="142"/>
      <c r="E34" s="149"/>
      <c r="F34" s="141"/>
      <c r="G34" s="141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/>
      <c r="B36" s="141"/>
      <c r="C36" s="141"/>
      <c r="D36" s="142"/>
      <c r="E36" s="149"/>
      <c r="F36" s="141"/>
      <c r="G36" s="141"/>
      <c r="H36" s="153"/>
      <c r="I36" s="154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49"/>
      <c r="B38" s="141"/>
      <c r="C38" s="141"/>
      <c r="D38" s="142"/>
      <c r="E38" s="149"/>
      <c r="F38" s="141"/>
      <c r="G38" s="141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41"/>
      <c r="C40" s="141"/>
      <c r="D40" s="142"/>
      <c r="E40" s="149"/>
      <c r="F40" s="141"/>
      <c r="G40" s="141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79"/>
      <c r="C44" s="153"/>
      <c r="D44" s="154"/>
      <c r="E44" s="26"/>
      <c r="F44" s="165"/>
      <c r="G44" s="141"/>
      <c r="H44" s="141"/>
      <c r="I44" s="142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50" t="s">
        <v>268</v>
      </c>
      <c r="B46" s="179"/>
      <c r="C46" s="165" t="s">
        <v>345</v>
      </c>
      <c r="D46" s="139"/>
      <c r="E46" s="139"/>
      <c r="F46" s="139"/>
      <c r="G46" s="139"/>
      <c r="H46" s="139"/>
      <c r="I46" s="12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79"/>
      <c r="C48" s="180" t="s">
        <v>346</v>
      </c>
      <c r="D48" s="181"/>
      <c r="E48" s="182"/>
      <c r="F48" s="16"/>
      <c r="G48" s="51" t="s">
        <v>271</v>
      </c>
      <c r="H48" s="180" t="s">
        <v>347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79"/>
      <c r="C50" s="185" t="s">
        <v>348</v>
      </c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80" t="s">
        <v>349</v>
      </c>
      <c r="D52" s="181"/>
      <c r="E52" s="181"/>
      <c r="F52" s="181"/>
      <c r="G52" s="181"/>
      <c r="H52" s="181"/>
      <c r="I52" s="167"/>
      <c r="J52" s="10"/>
      <c r="K52" s="10"/>
      <c r="L52" s="10"/>
    </row>
    <row r="53" spans="1:12" ht="12.75">
      <c r="A53" s="108"/>
      <c r="B53" s="20"/>
      <c r="C53" s="130" t="s">
        <v>273</v>
      </c>
      <c r="D53" s="130"/>
      <c r="E53" s="130"/>
      <c r="F53" s="130"/>
      <c r="G53" s="130"/>
      <c r="H53" s="13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1" t="s">
        <v>277</v>
      </c>
      <c r="H62" s="132"/>
      <c r="I62" s="13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K118" sqref="K118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327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125955975</v>
      </c>
      <c r="K8" s="53">
        <f>K9+K16+K26+K35+K39</f>
        <v>124360082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248374</v>
      </c>
      <c r="K9" s="53">
        <f>SUM(K10:K15)</f>
        <v>170374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248374</v>
      </c>
      <c r="K11" s="7">
        <v>170374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89989571</v>
      </c>
      <c r="K16" s="53">
        <f>SUM(K17:K25)</f>
        <v>88500988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4902099</v>
      </c>
      <c r="K17" s="7">
        <v>4779049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84694179</v>
      </c>
      <c r="K18" s="7">
        <v>83369625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294147</v>
      </c>
      <c r="K19" s="7">
        <v>261996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71396</v>
      </c>
      <c r="K20" s="7">
        <v>62568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27750</v>
      </c>
      <c r="K23" s="7">
        <v>27750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28298549</v>
      </c>
      <c r="K26" s="53">
        <f>SUM(K27:K34)</f>
        <v>28298549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28284000</v>
      </c>
      <c r="K27" s="7">
        <v>28284000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12899</v>
      </c>
      <c r="K29" s="7">
        <v>12899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1650</v>
      </c>
      <c r="K33" s="7">
        <v>1650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7419481</v>
      </c>
      <c r="K35" s="53">
        <f>SUM(K36:K38)</f>
        <v>7390171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6975500</v>
      </c>
      <c r="K36" s="7">
        <v>6975500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443981</v>
      </c>
      <c r="K38" s="7">
        <v>414671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104287554</v>
      </c>
      <c r="K40" s="53">
        <f>K41+K49+K56+K64</f>
        <v>109623536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7043643</v>
      </c>
      <c r="K41" s="53">
        <f>SUM(K42:K48)</f>
        <v>7886808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/>
      <c r="K42" s="7"/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7000596</v>
      </c>
      <c r="K45" s="7">
        <v>7752007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43047</v>
      </c>
      <c r="K46" s="7">
        <v>134801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89664748</v>
      </c>
      <c r="K49" s="53">
        <f>SUM(K50:K55)</f>
        <v>89928603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1934940</v>
      </c>
      <c r="K50" s="7">
        <v>2730988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6738226</v>
      </c>
      <c r="K51" s="7">
        <v>6171116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36184</v>
      </c>
      <c r="K53" s="7">
        <v>19972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44691</v>
      </c>
      <c r="K54" s="7">
        <v>48738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80910707</v>
      </c>
      <c r="K55" s="7">
        <v>80957789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5963525</v>
      </c>
      <c r="K56" s="53">
        <f>SUM(K57:K63)</f>
        <v>11398528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5852302</v>
      </c>
      <c r="K58" s="7">
        <v>11293411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100186</v>
      </c>
      <c r="K62" s="7">
        <v>100186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11037</v>
      </c>
      <c r="K63" s="7">
        <v>4931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1615638</v>
      </c>
      <c r="K64" s="7">
        <v>409597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4523</v>
      </c>
      <c r="K65" s="7">
        <v>6523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230248052</v>
      </c>
      <c r="K66" s="53">
        <f>K7+K8+K40+K65</f>
        <v>233990141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2912310</v>
      </c>
      <c r="K67" s="8">
        <v>3184823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160344955</v>
      </c>
      <c r="K69" s="54">
        <f>K70+K71+K72+K78+K79+K82+K85</f>
        <v>162820778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110466000</v>
      </c>
      <c r="K70" s="7">
        <v>110466000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71317510</v>
      </c>
      <c r="K78" s="7">
        <v>70939037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-31692165</v>
      </c>
      <c r="K79" s="53">
        <f>K80-K81</f>
        <v>-21438556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31692165</v>
      </c>
      <c r="K81" s="7">
        <v>21438556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10253610</v>
      </c>
      <c r="K82" s="53">
        <v>2854297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10253610</v>
      </c>
      <c r="K83" s="7">
        <v>3567871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1081211</v>
      </c>
      <c r="K86" s="53">
        <f>SUM(K87:K89)</f>
        <v>1081211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1081211</v>
      </c>
      <c r="K87" s="7">
        <v>1081211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2903699</v>
      </c>
      <c r="K90" s="53">
        <f>SUM(K91:K99)</f>
        <v>2903699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2903699</v>
      </c>
      <c r="K93" s="7">
        <v>2903699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65918187</v>
      </c>
      <c r="K100" s="53">
        <f>SUM(K101:K112)</f>
        <v>67184453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43889818</v>
      </c>
      <c r="K101" s="7">
        <v>43485515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448322</v>
      </c>
      <c r="K103" s="7">
        <v>263917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197447</v>
      </c>
      <c r="K104" s="7">
        <v>123599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15946187</v>
      </c>
      <c r="K105" s="7">
        <v>18004459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1459808</v>
      </c>
      <c r="K106" s="7">
        <v>729904</v>
      </c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537278</v>
      </c>
      <c r="K108" s="7">
        <v>548638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398052</v>
      </c>
      <c r="K109" s="7">
        <v>999455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3041275</v>
      </c>
      <c r="K112" s="7">
        <v>3028966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/>
      <c r="K113" s="7"/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230248052</v>
      </c>
      <c r="K114" s="53">
        <f>K69+K86+K90+K100+K113</f>
        <v>233990141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2912310</v>
      </c>
      <c r="K115" s="8">
        <v>3184823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">
      <selection activeCell="M66" sqref="M6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336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335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20256906</v>
      </c>
      <c r="K7" s="54">
        <f>SUM(K8:K9)</f>
        <v>11332318</v>
      </c>
      <c r="L7" s="54">
        <f>SUM(L8:L9)</f>
        <v>19979025</v>
      </c>
      <c r="M7" s="54">
        <f>SUM(M8:M9)</f>
        <v>13062254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13402983</v>
      </c>
      <c r="K8" s="7">
        <v>7315761</v>
      </c>
      <c r="L8" s="7">
        <v>11917626</v>
      </c>
      <c r="M8" s="7">
        <v>6723201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6853923</v>
      </c>
      <c r="K9" s="7">
        <v>4016557</v>
      </c>
      <c r="L9" s="7">
        <v>8061399</v>
      </c>
      <c r="M9" s="7">
        <v>6339053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22587678</v>
      </c>
      <c r="K10" s="53">
        <f>K11+K12+K16+K20+K21+K22+K25+K26</f>
        <v>11622016</v>
      </c>
      <c r="L10" s="53">
        <f>L11+L12+L16+L20+L21+L22+L25+L26</f>
        <v>16521337</v>
      </c>
      <c r="M10" s="53">
        <f>M11+M12+M16+M20+M21+M22+M25+M26</f>
        <v>8769787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14502525</v>
      </c>
      <c r="K12" s="53">
        <f>SUM(K13:K15)</f>
        <v>7500564</v>
      </c>
      <c r="L12" s="53">
        <v>11225254</v>
      </c>
      <c r="M12" s="53">
        <f>SUM(M13:M15)</f>
        <v>6055223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1165797</v>
      </c>
      <c r="K13" s="7">
        <v>534692</v>
      </c>
      <c r="L13" s="7">
        <v>790951</v>
      </c>
      <c r="M13" s="7">
        <v>427444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9463122</v>
      </c>
      <c r="K14" s="7">
        <v>5235065</v>
      </c>
      <c r="L14" s="7">
        <v>8230862</v>
      </c>
      <c r="M14" s="7">
        <v>4557190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3873606</v>
      </c>
      <c r="K15" s="7">
        <v>1730807</v>
      </c>
      <c r="L15" s="7">
        <v>2203442</v>
      </c>
      <c r="M15" s="7">
        <v>1070589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4222019</v>
      </c>
      <c r="K16" s="53">
        <f>SUM(K17:K19)</f>
        <v>2031771</v>
      </c>
      <c r="L16" s="53">
        <f>SUM(L17:L19)</f>
        <v>2966865</v>
      </c>
      <c r="M16" s="53">
        <f>SUM(M17:M19)</f>
        <v>1532640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2707985</v>
      </c>
      <c r="K17" s="7">
        <v>1308555</v>
      </c>
      <c r="L17" s="7">
        <v>1935127</v>
      </c>
      <c r="M17" s="7">
        <v>996029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915996</v>
      </c>
      <c r="K18" s="7">
        <v>445451</v>
      </c>
      <c r="L18" s="7">
        <v>640275</v>
      </c>
      <c r="M18" s="7">
        <v>334388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598038</v>
      </c>
      <c r="K19" s="7">
        <v>277765</v>
      </c>
      <c r="L19" s="7">
        <v>391463</v>
      </c>
      <c r="M19" s="7">
        <v>202223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1604634</v>
      </c>
      <c r="K20" s="7">
        <v>801940</v>
      </c>
      <c r="L20" s="7">
        <v>366150</v>
      </c>
      <c r="M20" s="7">
        <v>184677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2258312</v>
      </c>
      <c r="K21" s="7">
        <v>1287643</v>
      </c>
      <c r="L21" s="7">
        <v>1953211</v>
      </c>
      <c r="M21" s="7">
        <v>995629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188</v>
      </c>
      <c r="K26" s="7">
        <v>98</v>
      </c>
      <c r="L26" s="7">
        <v>9857</v>
      </c>
      <c r="M26" s="7">
        <v>1618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210311</v>
      </c>
      <c r="K27" s="53">
        <f>SUM(K28:K32)</f>
        <v>102675</v>
      </c>
      <c r="L27" s="53">
        <f>SUM(L28:L32)</f>
        <v>411244.48</v>
      </c>
      <c r="M27" s="53">
        <f>SUM(M28:M32)</f>
        <v>207470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185689</v>
      </c>
      <c r="K28" s="7">
        <v>101733</v>
      </c>
      <c r="L28" s="7">
        <v>347991</v>
      </c>
      <c r="M28" s="7">
        <v>180958</v>
      </c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24622</v>
      </c>
      <c r="K29" s="7">
        <v>942</v>
      </c>
      <c r="L29" s="7">
        <v>37606.48</v>
      </c>
      <c r="M29" s="7">
        <v>11237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>
        <v>25647</v>
      </c>
      <c r="M32" s="7">
        <v>15275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280490</v>
      </c>
      <c r="K33" s="53">
        <f>SUM(K34:K37)</f>
        <v>148123</v>
      </c>
      <c r="L33" s="53">
        <f>SUM(L34:L37)</f>
        <v>301062</v>
      </c>
      <c r="M33" s="53">
        <f>SUM(M34:M37)</f>
        <v>132649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280490</v>
      </c>
      <c r="K35" s="7">
        <v>148123</v>
      </c>
      <c r="L35" s="7">
        <v>301062</v>
      </c>
      <c r="M35" s="7">
        <v>132649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20467217</v>
      </c>
      <c r="K42" s="53">
        <f>K7+K27+K38+K40</f>
        <v>11434993</v>
      </c>
      <c r="L42" s="53">
        <f>L7+L27+L38+L40</f>
        <v>20390269.48</v>
      </c>
      <c r="M42" s="53">
        <f>M7+M27+M38+M40</f>
        <v>13269724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22868168</v>
      </c>
      <c r="K43" s="53">
        <f>K10+K33+K39+K41</f>
        <v>11770139</v>
      </c>
      <c r="L43" s="53">
        <f>L10+L33+L39+L41</f>
        <v>16822399</v>
      </c>
      <c r="M43" s="53">
        <f>M10+M33+M39+M41</f>
        <v>8902436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-2400951</v>
      </c>
      <c r="K44" s="53">
        <f>K42-K43</f>
        <v>-335146</v>
      </c>
      <c r="L44" s="53">
        <f>L42-L43</f>
        <v>3567870.4800000004</v>
      </c>
      <c r="M44" s="53">
        <f>M42-M43</f>
        <v>4367288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3567870.4800000004</v>
      </c>
      <c r="M45" s="53">
        <f>IF(M42&gt;M43,M42-M43,0)</f>
        <v>4367288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2400951</v>
      </c>
      <c r="K46" s="53">
        <f>IF(K43&gt;K42,K43-K42,0)</f>
        <v>335146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>
        <v>713574</v>
      </c>
      <c r="M47" s="7">
        <v>713574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-2400951</v>
      </c>
      <c r="K48" s="53">
        <f>K44-K47</f>
        <v>-335146</v>
      </c>
      <c r="L48" s="53">
        <f>L44-L47</f>
        <v>2854296.4800000004</v>
      </c>
      <c r="M48" s="53">
        <f>M44-M47</f>
        <v>3653714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2854296.4800000004</v>
      </c>
      <c r="M49" s="53">
        <f>IF(M48&gt;0,M48,0)</f>
        <v>3653714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2400951</v>
      </c>
      <c r="K50" s="61">
        <f>IF(K48&lt;0,-K48,0)</f>
        <v>335146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/>
      <c r="K56" s="6"/>
      <c r="L56" s="6">
        <v>2854297</v>
      </c>
      <c r="M56" s="6">
        <v>3653714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-378473</v>
      </c>
      <c r="M57" s="53">
        <f>SUM(M58:M64)</f>
        <v>-378473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>
        <v>-378473</v>
      </c>
      <c r="M59" s="7">
        <v>-378473</v>
      </c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>
        <v>-75695</v>
      </c>
      <c r="M65" s="7">
        <v>-75695</v>
      </c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-302778</v>
      </c>
      <c r="M66" s="53">
        <f>M57-M65</f>
        <v>-302778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0</v>
      </c>
      <c r="K67" s="61">
        <f>K56+K66</f>
        <v>0</v>
      </c>
      <c r="L67" s="61">
        <f>L56+L66</f>
        <v>2551519</v>
      </c>
      <c r="M67" s="61">
        <f>M56+M66</f>
        <v>3350936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-2400951</v>
      </c>
      <c r="K7" s="7">
        <v>3567871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1604634</v>
      </c>
      <c r="K8" s="7">
        <v>366150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>
        <v>1266266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346344</v>
      </c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18794</v>
      </c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-431179</v>
      </c>
      <c r="K13" s="53">
        <f>SUM(K7:K12)</f>
        <v>5200287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1827671</v>
      </c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>
        <v>263856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>
        <v>843164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391697</v>
      </c>
      <c r="K17" s="7">
        <v>5360083</v>
      </c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2219368</v>
      </c>
      <c r="K18" s="53">
        <f>SUM(K14:K17)</f>
        <v>6467103</v>
      </c>
    </row>
    <row r="19" spans="1:11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2650547</v>
      </c>
      <c r="K20" s="53">
        <f>IF(K18&gt;K13,K18-K13,0)</f>
        <v>1266816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>
        <v>5686433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>
        <v>1619163</v>
      </c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1619163</v>
      </c>
      <c r="K27" s="53">
        <f>SUM(K22:K26)</f>
        <v>5686433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12444</v>
      </c>
      <c r="K28" s="7">
        <v>6250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12444</v>
      </c>
      <c r="K31" s="53">
        <f>SUM(K28:K30)</f>
        <v>6250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1606719</v>
      </c>
      <c r="K32" s="53">
        <f>IF(K27&gt;K31,K27-K31,0)</f>
        <v>5680183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892359</v>
      </c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892359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/>
      <c r="K39" s="7">
        <v>184405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>
        <v>5435003</v>
      </c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0</v>
      </c>
      <c r="K44" s="53">
        <f>SUM(K39:K43)</f>
        <v>5619408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892359</v>
      </c>
      <c r="K45" s="53">
        <f>IF(K38&gt;K44,K38-K44,0)</f>
        <v>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0</v>
      </c>
      <c r="K46" s="53">
        <f>IF(K44&gt;K38,K44-K38,0)</f>
        <v>5619408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151469</v>
      </c>
      <c r="K48" s="53">
        <f>IF(K20-K19+K33-K32+K46-K45&gt;0,K20-K19+K33-K32+K46-K45,0)</f>
        <v>1206041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703108</v>
      </c>
      <c r="K49" s="7">
        <v>1615638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151469</v>
      </c>
      <c r="K51" s="7">
        <v>1206041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551639</v>
      </c>
      <c r="K52" s="61">
        <f>K49+K50-K51</f>
        <v>409597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4" sqref="A4:H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69" t="s">
        <v>282</v>
      </c>
      <c r="D2" s="269"/>
      <c r="E2" s="77" t="s">
        <v>323</v>
      </c>
      <c r="F2" s="43" t="s">
        <v>250</v>
      </c>
      <c r="G2" s="270" t="s">
        <v>324</v>
      </c>
      <c r="H2" s="271"/>
      <c r="I2" s="74"/>
      <c r="J2" s="74"/>
      <c r="K2" s="74"/>
      <c r="L2" s="78"/>
    </row>
    <row r="3" spans="1:11" ht="23.2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110466000</v>
      </c>
      <c r="K5" s="45">
        <v>110466000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-31692165</v>
      </c>
      <c r="K8" s="46">
        <v>-21438556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-2400951</v>
      </c>
      <c r="K9" s="46">
        <v>2854297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>
        <v>72251590</v>
      </c>
      <c r="K10" s="46">
        <v>70939037</v>
      </c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148624474</v>
      </c>
      <c r="K14" s="79">
        <f>SUM(K5:K13)</f>
        <v>162820778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>
        <v>-2400951</v>
      </c>
      <c r="K20" s="46">
        <v>14196304</v>
      </c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-2400951</v>
      </c>
      <c r="K21" s="80">
        <f>SUM(K15:K20)</f>
        <v>14196304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H26" sqref="H2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327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338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339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340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128" t="s">
        <v>341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342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128" t="s">
        <v>343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128" t="s">
        <v>327</v>
      </c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2013-07-29T09:04:31Z</cp:lastPrinted>
  <dcterms:created xsi:type="dcterms:W3CDTF">2008-10-17T11:51:54Z</dcterms:created>
  <dcterms:modified xsi:type="dcterms:W3CDTF">2013-07-30T05:41:48Z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