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PODACI'!$A$1:$I$86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<sst xmlns="http://schemas.openxmlformats.org/spreadsheetml/2006/main" count="392" uniqueCount="353">
  <si>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</si>
  <si>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</si>
  <si>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</si>
  <si>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</si>
  <si>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</si>
  <si>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</si>
  <si>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</si>
  <si>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</si>
  <si>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</si>
  <si>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</si>
  <si>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</si>
  <si>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</si>
  <si>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</si>
  <si>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</si>
  <si>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</si>
  <si>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</si>
  <si>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</si>
  <si>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</si>
  <si>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</si>
  <si>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</si>
  <si>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</si>
  <si>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</si>
  <si>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</si>
  <si>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</si>
  <si>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</si>
  <si>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</si>
  <si>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</si>
  <si>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</si>
  <si>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</si>
  <si>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</si>
  <si>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</si>
  <si>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</si>
  <si>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</si>
  <si>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</si>
  <si>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</si>
  <si>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</si>
  <si>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</si>
  <si>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</si>
  <si>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</si>
  <si>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</si>
  <si>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</si>
  <si>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</si>
  <si>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</si>
  <si>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</si>
  <si>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</si>
  <si>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</si>
  <si>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</si>
  <si>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</si>
  <si>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</si>
  <si>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</si>
  <si>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</si>
  <si>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</si>
  <si>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</si>
  <si>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</si>
  <si>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</si>
  <si>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</si>
  <si>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</si>
  <si>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</si>
  <si>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</si>
  <si>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</si>
  <si>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</si>
  <si>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</si>
  <si>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</si>
  <si>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</si>
  <si>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</si>
  <si>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</si>
  <si>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</si>
  <si>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</si>
  <si>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</si>
  <si>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</si>
  <si>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</si>
  <si>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</si>
  <si>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</si>
  <si>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</si>
  <si>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</si>
  <si>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</si>
  <si>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</si>
  <si>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</si>
  <si>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</si>
  <si>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</si>
  <si>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</si>
  <si>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</si>
  <si>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</si>
  <si>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</si>
  <si>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</si>
  <si>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</si>
  <si>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</si>
  <si>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</si>
  <si>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</si>
  <si>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</si>
  <si>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</si>
  <si>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</si>
  <si>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</si>
  <si>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</si>
  <si>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</si>
  <si>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</si>
  <si>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</si>
  <si>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</si>
  <si>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</si>
  <si>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</si>
  <si>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</si>
  <si>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</si>
  <si>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</si>
  <si>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</si>
  <si>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</si>
  <si>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</si>
  <si>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</si>
  <si>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</si>
  <si>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</si>
  <si>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</si>
  <si>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</si>
  <si>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</si>
  <si>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</si>
  <si>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</si>
  <si>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</si>
  <si>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</si>
  <si>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</si>
  <si>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</si>
  <si>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</si>
  <si>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</si>
  <si>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</si>
  <si>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</si>
  <si>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</si>
  <si>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</si>
  <si>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</si>
  <si>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</si>
  <si>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</si>
  <si>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</si>
  <si>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</si>
  <si>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</si>
  <si>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</si>
  <si>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</si>
  <si>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</si>
  <si>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</si>
  <si>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</si>
  <si>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</si>
  <si>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</si>
  <si>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</si>
  <si>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</si>
  <si>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</si>
  <si>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</si>
  <si>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</si>
  <si>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</si>
  <si>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</si>
  <si>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</si>
  <si>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</si>
  <si>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</si>
  <si>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</si>
  <si>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</si>
  <si>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</si>
  <si>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</si>
  <si>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</si>
  <si>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</si>
  <si>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</si>
  <si>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</si>
  <si>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</si>
  <si>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</si>
  <si>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</si>
  <si>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</si>
  <si>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</si>
  <si>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</si>
  <si>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</si>
  <si>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</si>
  <si>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</si>
  <si>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</si>
  <si>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</si>
  <si>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</si>
  <si>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</si>
  <si>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</si>
  <si>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</si>
  <si>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</si>
  <si>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</si>
  <si>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</si>
  <si>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</si>
  <si>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</si>
  <si>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</si>
  <si>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</si>
  <si>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</si>
  <si>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</si>
  <si>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</si>
  <si>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</si>
  <si>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</si>
  <si>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</si>
  <si>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</si>
  <si>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</si>
  <si>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</si>
  <si>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</si>
  <si>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</si>
  <si>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</si>
  <si>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</si>
  <si>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</si>
  <si>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</si>
  <si>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</si>
  <si>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</si>
  <si>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</si>
  <si>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</si>
  <si>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</si>
  <si>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</si>
  <si>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</si>
  <si>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</si>
  <si>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</si>
  <si>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</si>
  <si>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</si>
  <si>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</si>
  <si>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</si>
  <si>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</si>
  <si>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</si>
  <si>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</si>
  <si>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</si>
  <si>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</si>
  <si>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</si>
  <si>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</si>
  <si>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</si>
  <si>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</si>
  <si>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</si>
  <si>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</si>
  <si>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</si>
  <si>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</si>
  <si>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</si>
  <si>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</si>
  <si>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</si>
  <si>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</si>
  <si>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</si>
  <si>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</si>
  <si>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</si>
  <si>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</si>
  <si>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</si>
  <si>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</si>
  <si>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</si>
  <si>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</si>
  <si>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</si>
  <si>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</si>
  <si>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</si>
  <si>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</si>
  <si>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</si>
  <si>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</si>
  <si>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</si>
  <si>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</si>
  <si>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</si>
  <si>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</si>
  <si>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</si>
  <si>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</si>
  <si>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</si>
  <si>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</si>
  <si>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</si>
  <si>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</si>
  <si>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</si>
  <si>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</si>
  <si>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</si>
  <si>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</si>
  <si>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</si>
  <si>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</si>
  <si>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</si>
  <si>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</si>
  <si>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</si>
  <si>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</si>
  <si>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</si>
  <si>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</si>
  <si>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</si>
  <si>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</si>
  <si>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</si>
  <si>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</si>
  <si>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</si>
  <si>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</si>
  <si>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</si>
  <si>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</si>
  <si>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</si>
  <si>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</si>
  <si>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</si>
  <si>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</si>
  <si>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</si>
  <si>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</si>
  <si>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</si>
  <si>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</si>
  <si>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</si>
  <si>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</si>
  <si>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</si>
  <si>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</si>
  <si>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</si>
  <si>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</si>
  <si>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</si>
  <si>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</si>
  <si>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</si>
  <si>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</si>
  <si>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</si>
  <si>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</si>
  <si>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</si>
  <si>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</si>
  <si>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</si>
  <si>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</si>
  <si>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</si>
  <si>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</si>
  <si>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</si>
  <si>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</si>
  <si>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</si>
  <si>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</si>
  <si>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</si>
  <si>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Ivan Asić</t>
  </si>
  <si>
    <t>01/6102-548</t>
  </si>
  <si>
    <t>01/6156-394</t>
  </si>
  <si>
    <t>Obveznik: INGRA d.d</t>
  </si>
  <si>
    <t>Obveznik: INGRA d.d.</t>
  </si>
  <si>
    <t xml:space="preserve">Igor Oppenheim </t>
  </si>
  <si>
    <t>01.01.2013.</t>
  </si>
  <si>
    <t>31.03.2013.</t>
  </si>
  <si>
    <t>u razdoblju 01.01.2013. do 31.03.2013.</t>
  </si>
  <si>
    <t>stanje na dan 31.03.2013.</t>
  </si>
  <si>
    <t>u razdoblju 01.01.2013 do 31.03.2013.</t>
  </si>
  <si>
    <t>DA</t>
  </si>
  <si>
    <t>LANIŠTE  d.o.o.</t>
  </si>
  <si>
    <t>A. von Humboldta 4b, Zagreb</t>
  </si>
  <si>
    <t>01614649</t>
  </si>
  <si>
    <t>INGRA M.E. d.o.o.</t>
  </si>
  <si>
    <t>01568612</t>
  </si>
  <si>
    <t>JUŽNI JADRAN NAUTIKA d.o.o.</t>
  </si>
  <si>
    <t>Pred Dvorom 1, Dubrovnik</t>
  </si>
  <si>
    <t>01840100</t>
  </si>
  <si>
    <t>DOMOVI DALMATINSKE RIVIJERE d.o.o.</t>
  </si>
  <si>
    <t>Ćire Carića 3, Dubrovnik</t>
  </si>
  <si>
    <t>01757148</t>
  </si>
  <si>
    <t>INGRA MAR d.o.o.</t>
  </si>
  <si>
    <t>01538870</t>
  </si>
  <si>
    <t>POSEDARJE RIVIJERA d.o.o.</t>
  </si>
  <si>
    <t>Trg Martina Posedarskog 1, Posedarje</t>
  </si>
  <si>
    <t>02096307</t>
  </si>
  <si>
    <t>INGRA ZAJEDNIČKI SERVIS d.o.o.</t>
  </si>
  <si>
    <t>02662574</t>
  </si>
  <si>
    <t>TIHA NEKRETNINE d.o.o.</t>
  </si>
  <si>
    <t>01853864</t>
  </si>
  <si>
    <t>DVORI LAPAD d.o.o.</t>
  </si>
  <si>
    <t>Masarykov put 2, Dubrovnik</t>
  </si>
  <si>
    <t>02718979</t>
  </si>
  <si>
    <t>GEOTEHNIKA d.o.o.</t>
  </si>
  <si>
    <t>02169533</t>
  </si>
  <si>
    <t>INGRA-BIOREN d.o.o.</t>
  </si>
  <si>
    <t>02267985</t>
  </si>
  <si>
    <t>BIOADRIA d.o.o.</t>
  </si>
  <si>
    <t>Dr. Mile Budaka 1, Slavonski brod</t>
  </si>
  <si>
    <t>02225603</t>
  </si>
  <si>
    <t>PRIMANI d.o.o.</t>
  </si>
  <si>
    <t>01902024</t>
  </si>
  <si>
    <t>MARINA SLANO d.o.o.</t>
  </si>
  <si>
    <t>Trg Ruđera Boškovića 1, Dubrovnik</t>
  </si>
  <si>
    <t>01924311</t>
  </si>
  <si>
    <t>DUBROVAČKE LUČICE d.o.o.</t>
  </si>
  <si>
    <t>Ćira Carića 3, Dubrovnik</t>
  </si>
  <si>
    <t>01924290</t>
  </si>
  <si>
    <t>INGRA POSLOVNA ZAJEDNICA d.d.</t>
  </si>
  <si>
    <t>02921243</t>
  </si>
  <si>
    <t>SARL ALŽIR</t>
  </si>
  <si>
    <t>Alžir, Alžir</t>
  </si>
  <si>
    <t>INGRA ENERGO d.o.o.</t>
  </si>
  <si>
    <t>Sarajevo, Bosna i Hercegovina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</si>
</sst>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???,??0.00"/>
    <numFmt numFmtId="166" formatCode="???,???,??0.00"/>
    <numFmt numFmtId="167" formatCode="?,???,??0.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3" xfId="56" applyFont="1" applyBorder="1" applyAlignment="1">
      <alignment/>
      <protection/>
    </xf>
    <xf numFmtId="0" fontId="4" fillId="0" borderId="24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4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4" xfId="56" applyFont="1" applyFill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4" xfId="56" applyFont="1" applyFill="1" applyBorder="1" applyAlignment="1" applyProtection="1">
      <alignment horizontal="right" vertical="center"/>
      <protection hidden="1" locked="0"/>
    </xf>
    <xf numFmtId="0" fontId="4" fillId="0" borderId="24" xfId="56" applyFont="1" applyBorder="1" applyAlignment="1" applyProtection="1">
      <alignment vertical="top"/>
      <protection hidden="1"/>
    </xf>
    <xf numFmtId="0" fontId="4" fillId="0" borderId="24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4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4" xfId="56" applyFont="1" applyBorder="1" applyAlignment="1" applyProtection="1">
      <alignment horizontal="left"/>
      <protection hidden="1"/>
    </xf>
    <xf numFmtId="0" fontId="4" fillId="0" borderId="23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4" xfId="56" applyFont="1" applyFill="1" applyBorder="1" applyAlignment="1" applyProtection="1">
      <alignment vertical="center"/>
      <protection hidden="1"/>
    </xf>
    <xf numFmtId="0" fontId="14" fillId="0" borderId="24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26" xfId="56" applyFont="1" applyFill="1" applyBorder="1" applyAlignment="1" applyProtection="1">
      <alignment horizontal="right" vertical="top" wrapText="1"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7" xfId="56" applyFont="1" applyFill="1" applyBorder="1" applyAlignment="1" applyProtection="1">
      <alignment/>
      <protection hidden="1"/>
    </xf>
    <xf numFmtId="0" fontId="4" fillId="0" borderId="28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6" applyFont="1" applyBorder="1" applyAlignment="1" applyProtection="1">
      <alignment horizontal="left" wrapText="1"/>
      <protection hidden="1"/>
    </xf>
    <xf numFmtId="0" fontId="4" fillId="0" borderId="24" xfId="56" applyFont="1" applyBorder="1" applyAlignment="1" applyProtection="1">
      <alignment horizontal="left" wrapText="1"/>
      <protection hidden="1"/>
    </xf>
    <xf numFmtId="0" fontId="4" fillId="0" borderId="0" xfId="56" applyFont="1" applyFill="1" applyBorder="1" applyAlignment="1" applyProtection="1">
      <alignment horizontal="left"/>
      <protection hidden="1"/>
    </xf>
    <xf numFmtId="41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49" fontId="3" fillId="0" borderId="24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24" xfId="56" applyFont="1" applyBorder="1" applyAlignment="1" applyProtection="1">
      <alignment horizontal="left" vertical="top" indent="2"/>
      <protection hidden="1"/>
    </xf>
    <xf numFmtId="0" fontId="4" fillId="0" borderId="24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24" xfId="56" applyFont="1" applyBorder="1" applyAlignment="1" applyProtection="1">
      <alignment/>
      <protection hidden="1"/>
    </xf>
    <xf numFmtId="0" fontId="3" fillId="0" borderId="16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>
      <alignment/>
      <protection/>
    </xf>
    <xf numFmtId="0" fontId="4" fillId="0" borderId="0" xfId="56" applyFont="1" applyFill="1" applyBorder="1" applyAlignment="1">
      <alignment/>
      <protection/>
    </xf>
    <xf numFmtId="49" fontId="3" fillId="0" borderId="26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4" xfId="56" applyFont="1" applyBorder="1" applyAlignment="1" applyProtection="1">
      <alignment horizontal="right"/>
      <protection hidden="1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4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4" xfId="56" applyFont="1" applyBorder="1" applyAlignment="1" applyProtection="1">
      <alignment horizontal="center" vertical="center" wrapText="1"/>
      <protection hidden="1"/>
    </xf>
    <xf numFmtId="0" fontId="3" fillId="0" borderId="26" xfId="56" applyFont="1" applyFill="1" applyBorder="1" applyAlignment="1" applyProtection="1">
      <alignment horizontal="left" vertical="center"/>
      <protection hidden="1" locked="0"/>
    </xf>
    <xf numFmtId="0" fontId="4" fillId="0" borderId="27" xfId="56" applyFont="1" applyFill="1" applyBorder="1" applyAlignment="1">
      <alignment horizontal="left" vertical="center"/>
      <protection/>
    </xf>
    <xf numFmtId="0" fontId="4" fillId="0" borderId="28" xfId="56" applyFont="1" applyFill="1" applyBorder="1" applyAlignment="1">
      <alignment horizontal="left" vertical="center"/>
      <protection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4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6" xfId="56" applyFont="1" applyFill="1" applyBorder="1" applyAlignment="1" applyProtection="1">
      <alignment horizontal="center" vertical="center"/>
      <protection hidden="1" locked="0"/>
    </xf>
    <xf numFmtId="0" fontId="4" fillId="0" borderId="27" xfId="56" applyFont="1" applyFill="1" applyBorder="1" applyAlignment="1">
      <alignment horizontal="center"/>
      <protection/>
    </xf>
    <xf numFmtId="0" fontId="4" fillId="0" borderId="28" xfId="56" applyFont="1" applyFill="1" applyBorder="1" applyAlignment="1">
      <alignment horizontal="center"/>
      <protection/>
    </xf>
    <xf numFmtId="49" fontId="3" fillId="0" borderId="26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6" xfId="56" applyNumberFormat="1" applyFont="1" applyFill="1" applyBorder="1" applyAlignment="1" applyProtection="1">
      <alignment horizontal="left" vertical="center"/>
      <protection hidden="1" locked="0"/>
    </xf>
    <xf numFmtId="1" fontId="3" fillId="0" borderId="28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0" fontId="13" fillId="0" borderId="26" xfId="52" applyFont="1" applyFill="1" applyBorder="1" applyAlignment="1" applyProtection="1">
      <alignment/>
      <protection hidden="1" locked="0"/>
    </xf>
    <xf numFmtId="0" fontId="3" fillId="0" borderId="27" xfId="56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horizontal="right" vertical="center"/>
      <protection hidden="1"/>
    </xf>
    <xf numFmtId="0" fontId="4" fillId="0" borderId="27" xfId="56" applyFont="1" applyFill="1" applyBorder="1" applyAlignment="1">
      <alignment horizontal="left"/>
      <protection/>
    </xf>
    <xf numFmtId="0" fontId="4" fillId="0" borderId="28" xfId="56" applyFont="1" applyFill="1" applyBorder="1" applyAlignment="1">
      <alignment horizontal="left"/>
      <protection/>
    </xf>
    <xf numFmtId="0" fontId="10" fillId="0" borderId="29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4" fillId="0" borderId="24" xfId="56" applyFont="1" applyBorder="1" applyAlignment="1" applyProtection="1">
      <alignment horizontal="right" wrapText="1"/>
      <protection hidden="1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4" fillId="0" borderId="27" xfId="56" applyFont="1" applyFill="1" applyBorder="1" applyAlignment="1">
      <alignment/>
      <protection/>
    </xf>
    <xf numFmtId="0" fontId="4" fillId="0" borderId="28" xfId="56" applyFont="1" applyFill="1" applyBorder="1" applyAlignment="1">
      <alignment/>
      <protection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7" xfId="56" applyFont="1" applyFill="1" applyBorder="1" applyAlignment="1" applyProtection="1">
      <alignment horizontal="center" vertical="top"/>
      <protection hidden="1"/>
    </xf>
    <xf numFmtId="0" fontId="4" fillId="0" borderId="27" xfId="56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49" fontId="13" fillId="0" borderId="26" xfId="52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214</v>
      </c>
      <c r="B1" s="179"/>
      <c r="C1" s="179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48" t="s">
        <v>215</v>
      </c>
      <c r="B2" s="149"/>
      <c r="C2" s="149"/>
      <c r="D2" s="150"/>
      <c r="E2" s="106" t="s">
        <v>303</v>
      </c>
      <c r="F2" s="12"/>
      <c r="G2" s="13" t="s">
        <v>216</v>
      </c>
      <c r="H2" s="106" t="s">
        <v>304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">
      <c r="A4" s="151" t="s">
        <v>283</v>
      </c>
      <c r="B4" s="152"/>
      <c r="C4" s="152"/>
      <c r="D4" s="152"/>
      <c r="E4" s="152"/>
      <c r="F4" s="152"/>
      <c r="G4" s="152"/>
      <c r="H4" s="152"/>
      <c r="I4" s="153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6" t="s">
        <v>217</v>
      </c>
      <c r="B6" s="147"/>
      <c r="C6" s="144" t="s">
        <v>287</v>
      </c>
      <c r="D6" s="145"/>
      <c r="E6" s="114"/>
      <c r="F6" s="114"/>
      <c r="G6" s="114"/>
      <c r="H6" s="114"/>
      <c r="I6" s="115"/>
      <c r="J6" s="10"/>
      <c r="K6" s="10"/>
      <c r="L6" s="10"/>
    </row>
    <row r="7" spans="1:12" ht="12.75">
      <c r="A7" s="82"/>
      <c r="B7" s="22"/>
      <c r="C7" s="20"/>
      <c r="D7" s="20"/>
      <c r="E7" s="114"/>
      <c r="F7" s="114"/>
      <c r="G7" s="114"/>
      <c r="H7" s="114"/>
      <c r="I7" s="115"/>
      <c r="J7" s="10"/>
      <c r="K7" s="10"/>
      <c r="L7" s="10"/>
    </row>
    <row r="8" spans="1:12" ht="12.75">
      <c r="A8" s="157" t="s">
        <v>218</v>
      </c>
      <c r="B8" s="158"/>
      <c r="C8" s="144" t="s">
        <v>288</v>
      </c>
      <c r="D8" s="145"/>
      <c r="E8" s="114"/>
      <c r="F8" s="114"/>
      <c r="G8" s="114"/>
      <c r="H8" s="114"/>
      <c r="I8" s="92"/>
      <c r="J8" s="10"/>
      <c r="K8" s="10"/>
      <c r="L8" s="10"/>
    </row>
    <row r="9" spans="1:12" ht="12.75">
      <c r="A9" s="84"/>
      <c r="B9" s="46"/>
      <c r="C9" s="20"/>
      <c r="D9" s="116"/>
      <c r="E9" s="20"/>
      <c r="F9" s="20"/>
      <c r="G9" s="20"/>
      <c r="H9" s="20"/>
      <c r="I9" s="92"/>
      <c r="J9" s="10"/>
      <c r="K9" s="10"/>
      <c r="L9" s="10"/>
    </row>
    <row r="10" spans="1:12" ht="12.75">
      <c r="A10" s="159" t="s">
        <v>219</v>
      </c>
      <c r="B10" s="160"/>
      <c r="C10" s="144" t="s">
        <v>289</v>
      </c>
      <c r="D10" s="145"/>
      <c r="E10" s="20"/>
      <c r="F10" s="20"/>
      <c r="G10" s="20"/>
      <c r="H10" s="20"/>
      <c r="I10" s="92"/>
      <c r="J10" s="10"/>
      <c r="K10" s="10"/>
      <c r="L10" s="10"/>
    </row>
    <row r="11" spans="1:12" ht="12.75">
      <c r="A11" s="161"/>
      <c r="B11" s="160"/>
      <c r="C11" s="20"/>
      <c r="D11" s="20"/>
      <c r="E11" s="20"/>
      <c r="F11" s="20"/>
      <c r="G11" s="20"/>
      <c r="H11" s="20"/>
      <c r="I11" s="92"/>
      <c r="J11" s="10"/>
      <c r="K11" s="10"/>
      <c r="L11" s="10"/>
    </row>
    <row r="12" spans="1:12" ht="12.75">
      <c r="A12" s="146" t="s">
        <v>220</v>
      </c>
      <c r="B12" s="147"/>
      <c r="C12" s="154" t="s">
        <v>290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82"/>
      <c r="B13" s="22"/>
      <c r="C13" s="32"/>
      <c r="D13" s="20"/>
      <c r="E13" s="20"/>
      <c r="F13" s="20"/>
      <c r="G13" s="20"/>
      <c r="H13" s="20"/>
      <c r="I13" s="92"/>
      <c r="J13" s="10"/>
      <c r="K13" s="10"/>
      <c r="L13" s="10"/>
    </row>
    <row r="14" spans="1:12" ht="12.75">
      <c r="A14" s="146" t="s">
        <v>221</v>
      </c>
      <c r="B14" s="147"/>
      <c r="C14" s="167">
        <v>10000</v>
      </c>
      <c r="D14" s="168"/>
      <c r="E14" s="20"/>
      <c r="F14" s="154" t="s">
        <v>291</v>
      </c>
      <c r="G14" s="155"/>
      <c r="H14" s="155"/>
      <c r="I14" s="156"/>
      <c r="J14" s="10"/>
      <c r="K14" s="10"/>
      <c r="L14" s="10"/>
    </row>
    <row r="15" spans="1:12" ht="12.75">
      <c r="A15" s="82"/>
      <c r="B15" s="22"/>
      <c r="C15" s="16"/>
      <c r="D15" s="16"/>
      <c r="E15" s="16"/>
      <c r="F15" s="16"/>
      <c r="G15" s="16"/>
      <c r="H15" s="16"/>
      <c r="I15" s="83"/>
      <c r="J15" s="10"/>
      <c r="K15" s="10"/>
      <c r="L15" s="10"/>
    </row>
    <row r="16" spans="1:12" ht="12.75">
      <c r="A16" s="146" t="s">
        <v>222</v>
      </c>
      <c r="B16" s="147"/>
      <c r="C16" s="154" t="s">
        <v>292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82"/>
      <c r="B17" s="22"/>
      <c r="C17" s="16"/>
      <c r="D17" s="16"/>
      <c r="E17" s="16"/>
      <c r="F17" s="16"/>
      <c r="G17" s="16"/>
      <c r="H17" s="16"/>
      <c r="I17" s="83"/>
      <c r="J17" s="10"/>
      <c r="K17" s="10"/>
      <c r="L17" s="10"/>
    </row>
    <row r="18" spans="1:12" ht="12.75">
      <c r="A18" s="146" t="s">
        <v>223</v>
      </c>
      <c r="B18" s="147"/>
      <c r="C18" s="172" t="s">
        <v>293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82"/>
      <c r="B19" s="22"/>
      <c r="C19" s="21"/>
      <c r="D19" s="16"/>
      <c r="E19" s="16"/>
      <c r="F19" s="16"/>
      <c r="G19" s="16"/>
      <c r="H19" s="16"/>
      <c r="I19" s="83"/>
      <c r="J19" s="10"/>
      <c r="K19" s="10"/>
      <c r="L19" s="10"/>
    </row>
    <row r="20" spans="1:12" ht="12.75">
      <c r="A20" s="146" t="s">
        <v>224</v>
      </c>
      <c r="B20" s="147"/>
      <c r="C20" s="172" t="s">
        <v>294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82"/>
      <c r="B21" s="22"/>
      <c r="C21" s="21"/>
      <c r="D21" s="16"/>
      <c r="E21" s="16"/>
      <c r="F21" s="16"/>
      <c r="G21" s="16"/>
      <c r="H21" s="16"/>
      <c r="I21" s="83"/>
      <c r="J21" s="10"/>
      <c r="K21" s="10"/>
      <c r="L21" s="10"/>
    </row>
    <row r="22" spans="1:12" ht="12.75">
      <c r="A22" s="146" t="s">
        <v>225</v>
      </c>
      <c r="B22" s="147"/>
      <c r="C22" s="107">
        <v>133</v>
      </c>
      <c r="D22" s="154" t="s">
        <v>291</v>
      </c>
      <c r="E22" s="176"/>
      <c r="F22" s="177"/>
      <c r="G22" s="146"/>
      <c r="H22" s="169"/>
      <c r="I22" s="85"/>
      <c r="J22" s="10"/>
      <c r="K22" s="10"/>
      <c r="L22" s="10"/>
    </row>
    <row r="23" spans="1:12" ht="12.75">
      <c r="A23" s="82"/>
      <c r="B23" s="22"/>
      <c r="C23" s="16"/>
      <c r="D23" s="24"/>
      <c r="E23" s="24"/>
      <c r="F23" s="24"/>
      <c r="G23" s="24"/>
      <c r="H23" s="16"/>
      <c r="I23" s="83"/>
      <c r="J23" s="10"/>
      <c r="K23" s="10"/>
      <c r="L23" s="10"/>
    </row>
    <row r="24" spans="1:12" ht="12.75">
      <c r="A24" s="146" t="s">
        <v>226</v>
      </c>
      <c r="B24" s="147"/>
      <c r="C24" s="107">
        <v>21</v>
      </c>
      <c r="D24" s="154" t="s">
        <v>295</v>
      </c>
      <c r="E24" s="176"/>
      <c r="F24" s="176"/>
      <c r="G24" s="177"/>
      <c r="H24" s="47" t="s">
        <v>227</v>
      </c>
      <c r="I24" s="108">
        <v>104</v>
      </c>
      <c r="J24" s="10"/>
      <c r="K24" s="10"/>
      <c r="L24" s="10"/>
    </row>
    <row r="25" spans="1:12" ht="12.75">
      <c r="A25" s="82"/>
      <c r="B25" s="22"/>
      <c r="C25" s="16"/>
      <c r="D25" s="24"/>
      <c r="E25" s="24"/>
      <c r="F25" s="24"/>
      <c r="G25" s="22"/>
      <c r="H25" s="22" t="s">
        <v>284</v>
      </c>
      <c r="I25" s="86"/>
      <c r="J25" s="10"/>
      <c r="K25" s="10"/>
      <c r="L25" s="10"/>
    </row>
    <row r="26" spans="1:12" ht="12.75">
      <c r="A26" s="146" t="s">
        <v>228</v>
      </c>
      <c r="B26" s="147"/>
      <c r="C26" s="109" t="s">
        <v>308</v>
      </c>
      <c r="D26" s="25"/>
      <c r="E26" s="31"/>
      <c r="F26" s="24"/>
      <c r="G26" s="175" t="s">
        <v>229</v>
      </c>
      <c r="H26" s="147"/>
      <c r="I26" s="110" t="s">
        <v>296</v>
      </c>
      <c r="J26" s="10"/>
      <c r="K26" s="10"/>
      <c r="L26" s="10"/>
    </row>
    <row r="27" spans="1:12" ht="12.75">
      <c r="A27" s="82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80" t="s">
        <v>230</v>
      </c>
      <c r="B28" s="181"/>
      <c r="C28" s="182"/>
      <c r="D28" s="182"/>
      <c r="E28" s="183" t="s">
        <v>231</v>
      </c>
      <c r="F28" s="184"/>
      <c r="G28" s="184"/>
      <c r="H28" s="170" t="s">
        <v>232</v>
      </c>
      <c r="I28" s="171"/>
      <c r="J28" s="10"/>
      <c r="K28" s="10"/>
      <c r="L28" s="10"/>
    </row>
    <row r="29" spans="1:12" ht="12.75">
      <c r="A29" s="88"/>
      <c r="B29" s="31"/>
      <c r="C29" s="31"/>
      <c r="D29" s="26"/>
      <c r="E29" s="16"/>
      <c r="F29" s="16"/>
      <c r="G29" s="16"/>
      <c r="H29" s="27"/>
      <c r="I29" s="87"/>
      <c r="J29" s="10"/>
      <c r="K29" s="10"/>
      <c r="L29" s="10"/>
    </row>
    <row r="30" spans="1:12" s="126" customFormat="1" ht="12.75">
      <c r="A30" s="162" t="s">
        <v>309</v>
      </c>
      <c r="B30" s="163"/>
      <c r="C30" s="163"/>
      <c r="D30" s="164"/>
      <c r="E30" s="162" t="s">
        <v>310</v>
      </c>
      <c r="F30" s="163"/>
      <c r="G30" s="163"/>
      <c r="H30" s="165" t="s">
        <v>311</v>
      </c>
      <c r="I30" s="166"/>
      <c r="J30" s="125"/>
      <c r="K30" s="125"/>
      <c r="L30" s="125"/>
    </row>
    <row r="31" spans="1:12" s="126" customFormat="1" ht="12.75">
      <c r="A31" s="127"/>
      <c r="B31" s="128"/>
      <c r="C31" s="129"/>
      <c r="D31" s="211"/>
      <c r="E31" s="211"/>
      <c r="F31" s="211"/>
      <c r="G31" s="212"/>
      <c r="H31" s="24"/>
      <c r="I31" s="132"/>
      <c r="J31" s="125"/>
      <c r="K31" s="125"/>
      <c r="L31" s="125"/>
    </row>
    <row r="32" spans="1:12" s="126" customFormat="1" ht="12.75">
      <c r="A32" s="162" t="s">
        <v>312</v>
      </c>
      <c r="B32" s="163"/>
      <c r="C32" s="163"/>
      <c r="D32" s="164"/>
      <c r="E32" s="162" t="s">
        <v>310</v>
      </c>
      <c r="F32" s="163"/>
      <c r="G32" s="163"/>
      <c r="H32" s="165" t="s">
        <v>313</v>
      </c>
      <c r="I32" s="166"/>
      <c r="J32" s="125"/>
      <c r="K32" s="125"/>
      <c r="L32" s="125"/>
    </row>
    <row r="33" spans="1:12" s="126" customFormat="1" ht="12.75">
      <c r="A33" s="127"/>
      <c r="B33" s="128"/>
      <c r="C33" s="129"/>
      <c r="D33" s="130"/>
      <c r="E33" s="130"/>
      <c r="F33" s="130"/>
      <c r="G33" s="131"/>
      <c r="H33" s="24"/>
      <c r="I33" s="133"/>
      <c r="J33" s="125"/>
      <c r="K33" s="125"/>
      <c r="L33" s="125"/>
    </row>
    <row r="34" spans="1:12" s="126" customFormat="1" ht="12.75">
      <c r="A34" s="197" t="s">
        <v>314</v>
      </c>
      <c r="B34" s="198"/>
      <c r="C34" s="198"/>
      <c r="D34" s="199"/>
      <c r="E34" s="197" t="s">
        <v>315</v>
      </c>
      <c r="F34" s="198"/>
      <c r="G34" s="199"/>
      <c r="H34" s="213" t="s">
        <v>316</v>
      </c>
      <c r="I34" s="214"/>
      <c r="J34" s="125"/>
      <c r="K34" s="125"/>
      <c r="L34" s="125"/>
    </row>
    <row r="35" spans="1:12" s="126" customFormat="1" ht="12.75">
      <c r="A35" s="127"/>
      <c r="B35" s="128"/>
      <c r="C35" s="129"/>
      <c r="D35" s="130"/>
      <c r="E35" s="130"/>
      <c r="F35" s="130"/>
      <c r="G35" s="131"/>
      <c r="H35" s="24"/>
      <c r="I35" s="133"/>
      <c r="J35" s="125"/>
      <c r="K35" s="125"/>
      <c r="L35" s="125"/>
    </row>
    <row r="36" spans="1:12" s="126" customFormat="1" ht="12.75">
      <c r="A36" s="162" t="s">
        <v>317</v>
      </c>
      <c r="B36" s="163"/>
      <c r="C36" s="163"/>
      <c r="D36" s="164"/>
      <c r="E36" s="162" t="s">
        <v>318</v>
      </c>
      <c r="F36" s="163"/>
      <c r="G36" s="163"/>
      <c r="H36" s="165" t="s">
        <v>319</v>
      </c>
      <c r="I36" s="166"/>
      <c r="J36" s="125"/>
      <c r="K36" s="125"/>
      <c r="L36" s="125"/>
    </row>
    <row r="37" spans="1:12" s="126" customFormat="1" ht="12.75">
      <c r="A37" s="134"/>
      <c r="B37" s="135"/>
      <c r="C37" s="209"/>
      <c r="D37" s="210"/>
      <c r="E37" s="24"/>
      <c r="F37" s="209"/>
      <c r="G37" s="210"/>
      <c r="H37" s="24"/>
      <c r="I37" s="138"/>
      <c r="J37" s="125"/>
      <c r="K37" s="125"/>
      <c r="L37" s="125"/>
    </row>
    <row r="38" spans="1:12" s="126" customFormat="1" ht="12.75">
      <c r="A38" s="162" t="s">
        <v>320</v>
      </c>
      <c r="B38" s="163"/>
      <c r="C38" s="163"/>
      <c r="D38" s="164"/>
      <c r="E38" s="162" t="s">
        <v>310</v>
      </c>
      <c r="F38" s="163"/>
      <c r="G38" s="163"/>
      <c r="H38" s="165" t="s">
        <v>321</v>
      </c>
      <c r="I38" s="166"/>
      <c r="J38" s="125"/>
      <c r="K38" s="125"/>
      <c r="L38" s="125"/>
    </row>
    <row r="39" spans="1:12" s="126" customFormat="1" ht="12.75">
      <c r="A39" s="134"/>
      <c r="B39" s="135"/>
      <c r="C39" s="136"/>
      <c r="D39" s="137"/>
      <c r="E39" s="24"/>
      <c r="F39" s="136"/>
      <c r="G39" s="137"/>
      <c r="H39" s="24"/>
      <c r="I39" s="138"/>
      <c r="J39" s="125"/>
      <c r="K39" s="125"/>
      <c r="L39" s="125"/>
    </row>
    <row r="40" spans="1:12" s="126" customFormat="1" ht="12.75">
      <c r="A40" s="162" t="s">
        <v>322</v>
      </c>
      <c r="B40" s="163"/>
      <c r="C40" s="163"/>
      <c r="D40" s="164"/>
      <c r="E40" s="162" t="s">
        <v>323</v>
      </c>
      <c r="F40" s="163"/>
      <c r="G40" s="163"/>
      <c r="H40" s="165" t="s">
        <v>324</v>
      </c>
      <c r="I40" s="166"/>
      <c r="J40" s="125"/>
      <c r="K40" s="125"/>
      <c r="L40" s="125"/>
    </row>
    <row r="41" spans="1:12" s="126" customFormat="1" ht="12.75">
      <c r="A41" s="139"/>
      <c r="B41" s="140"/>
      <c r="C41" s="140"/>
      <c r="D41" s="140"/>
      <c r="E41" s="141"/>
      <c r="F41" s="140"/>
      <c r="G41" s="140"/>
      <c r="H41" s="112"/>
      <c r="I41" s="124"/>
      <c r="J41" s="125"/>
      <c r="K41" s="125"/>
      <c r="L41" s="125"/>
    </row>
    <row r="42" spans="1:12" s="126" customFormat="1" ht="12.75">
      <c r="A42" s="162" t="s">
        <v>325</v>
      </c>
      <c r="B42" s="163"/>
      <c r="C42" s="163"/>
      <c r="D42" s="164"/>
      <c r="E42" s="162" t="s">
        <v>310</v>
      </c>
      <c r="F42" s="163"/>
      <c r="G42" s="163"/>
      <c r="H42" s="165" t="s">
        <v>326</v>
      </c>
      <c r="I42" s="166"/>
      <c r="J42" s="125"/>
      <c r="K42" s="125"/>
      <c r="L42" s="125"/>
    </row>
    <row r="43" spans="1:12" s="126" customFormat="1" ht="12.75">
      <c r="A43" s="139"/>
      <c r="B43" s="140"/>
      <c r="C43" s="140"/>
      <c r="D43" s="140"/>
      <c r="E43" s="141"/>
      <c r="F43" s="140"/>
      <c r="G43" s="140"/>
      <c r="H43" s="112"/>
      <c r="I43" s="124"/>
      <c r="J43" s="125"/>
      <c r="K43" s="125"/>
      <c r="L43" s="125"/>
    </row>
    <row r="44" spans="1:12" s="126" customFormat="1" ht="12.75">
      <c r="A44" s="162" t="s">
        <v>327</v>
      </c>
      <c r="B44" s="163"/>
      <c r="C44" s="163"/>
      <c r="D44" s="164"/>
      <c r="E44" s="162" t="s">
        <v>310</v>
      </c>
      <c r="F44" s="163"/>
      <c r="G44" s="163"/>
      <c r="H44" s="165" t="s">
        <v>328</v>
      </c>
      <c r="I44" s="166"/>
      <c r="J44" s="125"/>
      <c r="K44" s="125"/>
      <c r="L44" s="125"/>
    </row>
    <row r="45" spans="1:12" s="126" customFormat="1" ht="12.75">
      <c r="A45" s="139"/>
      <c r="B45" s="140"/>
      <c r="C45" s="140"/>
      <c r="D45" s="140"/>
      <c r="E45" s="141"/>
      <c r="F45" s="140"/>
      <c r="G45" s="140"/>
      <c r="H45" s="112"/>
      <c r="I45" s="124"/>
      <c r="J45" s="125"/>
      <c r="K45" s="125"/>
      <c r="L45" s="125"/>
    </row>
    <row r="46" spans="1:12" s="126" customFormat="1" ht="12.75">
      <c r="A46" s="162" t="s">
        <v>329</v>
      </c>
      <c r="B46" s="163"/>
      <c r="C46" s="163"/>
      <c r="D46" s="164"/>
      <c r="E46" s="162" t="s">
        <v>330</v>
      </c>
      <c r="F46" s="163"/>
      <c r="G46" s="163"/>
      <c r="H46" s="165" t="s">
        <v>331</v>
      </c>
      <c r="I46" s="166"/>
      <c r="J46" s="125"/>
      <c r="K46" s="125"/>
      <c r="L46" s="125"/>
    </row>
    <row r="47" spans="1:12" s="126" customFormat="1" ht="12.75">
      <c r="A47" s="139"/>
      <c r="B47" s="140"/>
      <c r="C47" s="140"/>
      <c r="D47" s="140"/>
      <c r="E47" s="141"/>
      <c r="F47" s="140"/>
      <c r="G47" s="140"/>
      <c r="H47" s="112"/>
      <c r="I47" s="124"/>
      <c r="J47" s="125"/>
      <c r="K47" s="125"/>
      <c r="L47" s="125"/>
    </row>
    <row r="48" spans="1:12" s="126" customFormat="1" ht="12.75">
      <c r="A48" s="162" t="s">
        <v>332</v>
      </c>
      <c r="B48" s="163"/>
      <c r="C48" s="163"/>
      <c r="D48" s="164"/>
      <c r="E48" s="162" t="s">
        <v>310</v>
      </c>
      <c r="F48" s="163"/>
      <c r="G48" s="163"/>
      <c r="H48" s="165" t="s">
        <v>333</v>
      </c>
      <c r="I48" s="166"/>
      <c r="J48" s="125"/>
      <c r="K48" s="125"/>
      <c r="L48" s="125"/>
    </row>
    <row r="49" spans="1:12" s="126" customFormat="1" ht="12.75">
      <c r="A49" s="139"/>
      <c r="B49" s="140"/>
      <c r="C49" s="140"/>
      <c r="D49" s="140"/>
      <c r="E49" s="141"/>
      <c r="F49" s="140"/>
      <c r="G49" s="140"/>
      <c r="H49" s="112"/>
      <c r="I49" s="124"/>
      <c r="J49" s="125"/>
      <c r="K49" s="125"/>
      <c r="L49" s="125"/>
    </row>
    <row r="50" spans="1:12" s="126" customFormat="1" ht="12.75">
      <c r="A50" s="162" t="s">
        <v>334</v>
      </c>
      <c r="B50" s="163"/>
      <c r="C50" s="163"/>
      <c r="D50" s="164"/>
      <c r="E50" s="162" t="s">
        <v>310</v>
      </c>
      <c r="F50" s="163"/>
      <c r="G50" s="163"/>
      <c r="H50" s="165" t="s">
        <v>335</v>
      </c>
      <c r="I50" s="166"/>
      <c r="J50" s="125"/>
      <c r="K50" s="125"/>
      <c r="L50" s="125"/>
    </row>
    <row r="51" spans="1:12" s="126" customFormat="1" ht="12.75">
      <c r="A51" s="139"/>
      <c r="B51" s="140"/>
      <c r="C51" s="140"/>
      <c r="D51" s="140"/>
      <c r="E51" s="141"/>
      <c r="F51" s="140"/>
      <c r="G51" s="140"/>
      <c r="H51" s="112"/>
      <c r="I51" s="124"/>
      <c r="J51" s="125"/>
      <c r="K51" s="125"/>
      <c r="L51" s="125"/>
    </row>
    <row r="52" spans="1:12" s="126" customFormat="1" ht="12.75">
      <c r="A52" s="162" t="s">
        <v>336</v>
      </c>
      <c r="B52" s="163"/>
      <c r="C52" s="163"/>
      <c r="D52" s="164"/>
      <c r="E52" s="162" t="s">
        <v>337</v>
      </c>
      <c r="F52" s="163"/>
      <c r="G52" s="163"/>
      <c r="H52" s="165" t="s">
        <v>338</v>
      </c>
      <c r="I52" s="166"/>
      <c r="J52" s="125"/>
      <c r="K52" s="125"/>
      <c r="L52" s="125"/>
    </row>
    <row r="53" spans="1:12" s="126" customFormat="1" ht="12.75">
      <c r="A53" s="111"/>
      <c r="B53" s="142"/>
      <c r="C53" s="142"/>
      <c r="D53" s="142"/>
      <c r="E53" s="23"/>
      <c r="F53" s="143"/>
      <c r="G53" s="143"/>
      <c r="H53" s="112"/>
      <c r="I53" s="90"/>
      <c r="J53" s="125"/>
      <c r="K53" s="125"/>
      <c r="L53" s="125"/>
    </row>
    <row r="54" spans="1:12" s="126" customFormat="1" ht="12.75">
      <c r="A54" s="162" t="s">
        <v>339</v>
      </c>
      <c r="B54" s="163"/>
      <c r="C54" s="163"/>
      <c r="D54" s="164"/>
      <c r="E54" s="162" t="s">
        <v>310</v>
      </c>
      <c r="F54" s="163"/>
      <c r="G54" s="163"/>
      <c r="H54" s="165" t="s">
        <v>340</v>
      </c>
      <c r="I54" s="166"/>
      <c r="J54" s="125"/>
      <c r="K54" s="125"/>
      <c r="L54" s="125"/>
    </row>
    <row r="55" spans="1:12" s="126" customFormat="1" ht="12.75">
      <c r="A55" s="139"/>
      <c r="B55" s="140"/>
      <c r="C55" s="140"/>
      <c r="D55" s="140"/>
      <c r="E55" s="141"/>
      <c r="F55" s="140"/>
      <c r="G55" s="140"/>
      <c r="H55" s="112"/>
      <c r="I55" s="124"/>
      <c r="J55" s="125"/>
      <c r="K55" s="125"/>
      <c r="L55" s="125"/>
    </row>
    <row r="56" spans="1:12" s="126" customFormat="1" ht="12.75">
      <c r="A56" s="162" t="s">
        <v>341</v>
      </c>
      <c r="B56" s="163"/>
      <c r="C56" s="163"/>
      <c r="D56" s="164"/>
      <c r="E56" s="197" t="s">
        <v>342</v>
      </c>
      <c r="F56" s="198"/>
      <c r="G56" s="199"/>
      <c r="H56" s="165" t="s">
        <v>343</v>
      </c>
      <c r="I56" s="166"/>
      <c r="J56" s="125"/>
      <c r="K56" s="125"/>
      <c r="L56" s="125"/>
    </row>
    <row r="57" spans="1:12" s="126" customFormat="1" ht="12.75">
      <c r="A57" s="139"/>
      <c r="B57" s="140"/>
      <c r="C57" s="140"/>
      <c r="D57" s="140"/>
      <c r="E57" s="141"/>
      <c r="F57" s="140"/>
      <c r="G57" s="140"/>
      <c r="H57" s="112"/>
      <c r="I57" s="124"/>
      <c r="J57" s="125"/>
      <c r="K57" s="125"/>
      <c r="L57" s="125"/>
    </row>
    <row r="58" spans="1:12" s="126" customFormat="1" ht="12.75">
      <c r="A58" s="162" t="s">
        <v>344</v>
      </c>
      <c r="B58" s="163"/>
      <c r="C58" s="163"/>
      <c r="D58" s="164"/>
      <c r="E58" s="197" t="s">
        <v>345</v>
      </c>
      <c r="F58" s="198"/>
      <c r="G58" s="199"/>
      <c r="H58" s="165" t="s">
        <v>346</v>
      </c>
      <c r="I58" s="166"/>
      <c r="J58" s="125"/>
      <c r="K58" s="125"/>
      <c r="L58" s="125"/>
    </row>
    <row r="59" spans="1:12" s="126" customFormat="1" ht="12.75">
      <c r="A59" s="139"/>
      <c r="B59" s="140"/>
      <c r="C59" s="140"/>
      <c r="D59" s="140"/>
      <c r="E59" s="141"/>
      <c r="F59" s="140"/>
      <c r="G59" s="140"/>
      <c r="H59" s="112"/>
      <c r="I59" s="124"/>
      <c r="J59" s="125"/>
      <c r="K59" s="125"/>
      <c r="L59" s="125"/>
    </row>
    <row r="60" spans="1:12" s="126" customFormat="1" ht="12.75">
      <c r="A60" s="162" t="s">
        <v>347</v>
      </c>
      <c r="B60" s="163"/>
      <c r="C60" s="163"/>
      <c r="D60" s="164"/>
      <c r="E60" s="162" t="s">
        <v>310</v>
      </c>
      <c r="F60" s="163"/>
      <c r="G60" s="163"/>
      <c r="H60" s="165" t="s">
        <v>348</v>
      </c>
      <c r="I60" s="166"/>
      <c r="J60" s="125"/>
      <c r="K60" s="125"/>
      <c r="L60" s="125"/>
    </row>
    <row r="61" spans="1:12" s="126" customFormat="1" ht="12.75">
      <c r="A61" s="139"/>
      <c r="B61" s="140"/>
      <c r="C61" s="140"/>
      <c r="D61" s="140"/>
      <c r="E61" s="141"/>
      <c r="F61" s="140"/>
      <c r="G61" s="140"/>
      <c r="H61" s="112"/>
      <c r="I61" s="124"/>
      <c r="J61" s="125"/>
      <c r="K61" s="125"/>
      <c r="L61" s="125"/>
    </row>
    <row r="62" spans="1:12" s="126" customFormat="1" ht="12.75">
      <c r="A62" s="162" t="s">
        <v>349</v>
      </c>
      <c r="B62" s="163"/>
      <c r="C62" s="163"/>
      <c r="D62" s="164"/>
      <c r="E62" s="162" t="s">
        <v>350</v>
      </c>
      <c r="F62" s="163"/>
      <c r="G62" s="163"/>
      <c r="H62" s="165"/>
      <c r="I62" s="166"/>
      <c r="J62" s="125"/>
      <c r="K62" s="125"/>
      <c r="L62" s="125"/>
    </row>
    <row r="63" spans="1:12" s="126" customFormat="1" ht="12.75">
      <c r="A63" s="139"/>
      <c r="B63" s="140"/>
      <c r="C63" s="140"/>
      <c r="D63" s="140"/>
      <c r="E63" s="141"/>
      <c r="F63" s="140"/>
      <c r="G63" s="140"/>
      <c r="H63" s="112"/>
      <c r="I63" s="124"/>
      <c r="J63" s="125"/>
      <c r="K63" s="125"/>
      <c r="L63" s="125"/>
    </row>
    <row r="64" spans="1:12" s="126" customFormat="1" ht="12.75">
      <c r="A64" s="162" t="s">
        <v>351</v>
      </c>
      <c r="B64" s="163"/>
      <c r="C64" s="163"/>
      <c r="D64" s="164"/>
      <c r="E64" s="162" t="s">
        <v>352</v>
      </c>
      <c r="F64" s="163"/>
      <c r="G64" s="163"/>
      <c r="H64" s="165"/>
      <c r="I64" s="166"/>
      <c r="J64" s="125"/>
      <c r="K64" s="125"/>
      <c r="L64" s="125"/>
    </row>
    <row r="65" spans="1:12" ht="12.75">
      <c r="A65" s="89"/>
      <c r="B65" s="28"/>
      <c r="C65" s="29"/>
      <c r="D65" s="30"/>
      <c r="E65" s="16"/>
      <c r="F65" s="29"/>
      <c r="G65" s="30"/>
      <c r="H65" s="16"/>
      <c r="I65" s="83"/>
      <c r="J65" s="10"/>
      <c r="K65" s="10"/>
      <c r="L65" s="10"/>
    </row>
    <row r="66" spans="1:12" ht="12.75">
      <c r="A66" s="91"/>
      <c r="B66" s="32"/>
      <c r="C66" s="32"/>
      <c r="D66" s="20"/>
      <c r="E66" s="20"/>
      <c r="F66" s="32"/>
      <c r="G66" s="20"/>
      <c r="H66" s="20"/>
      <c r="I66" s="92"/>
      <c r="J66" s="10"/>
      <c r="K66" s="10"/>
      <c r="L66" s="10"/>
    </row>
    <row r="67" spans="1:12" ht="12.75">
      <c r="A67" s="159" t="s">
        <v>233</v>
      </c>
      <c r="B67" s="188"/>
      <c r="C67" s="144"/>
      <c r="D67" s="145"/>
      <c r="E67" s="26"/>
      <c r="F67" s="154"/>
      <c r="G67" s="191"/>
      <c r="H67" s="191"/>
      <c r="I67" s="192"/>
      <c r="J67" s="10"/>
      <c r="K67" s="10"/>
      <c r="L67" s="10"/>
    </row>
    <row r="68" spans="1:12" ht="12.75">
      <c r="A68" s="89"/>
      <c r="B68" s="28"/>
      <c r="C68" s="194"/>
      <c r="D68" s="195"/>
      <c r="E68" s="16"/>
      <c r="F68" s="194"/>
      <c r="G68" s="196"/>
      <c r="H68" s="33"/>
      <c r="I68" s="93"/>
      <c r="J68" s="10"/>
      <c r="K68" s="10"/>
      <c r="L68" s="10"/>
    </row>
    <row r="69" spans="1:12" ht="12.75">
      <c r="A69" s="159" t="s">
        <v>234</v>
      </c>
      <c r="B69" s="188"/>
      <c r="C69" s="154" t="s">
        <v>297</v>
      </c>
      <c r="D69" s="189"/>
      <c r="E69" s="189"/>
      <c r="F69" s="189"/>
      <c r="G69" s="189"/>
      <c r="H69" s="189"/>
      <c r="I69" s="190"/>
      <c r="J69" s="10"/>
      <c r="K69" s="10"/>
      <c r="L69" s="10"/>
    </row>
    <row r="70" spans="1:12" ht="12.75">
      <c r="A70" s="82"/>
      <c r="B70" s="22"/>
      <c r="C70" s="21" t="s">
        <v>235</v>
      </c>
      <c r="D70" s="16"/>
      <c r="E70" s="16"/>
      <c r="F70" s="16"/>
      <c r="G70" s="16"/>
      <c r="H70" s="16"/>
      <c r="I70" s="83"/>
      <c r="J70" s="10"/>
      <c r="K70" s="10"/>
      <c r="L70" s="10"/>
    </row>
    <row r="71" spans="1:12" ht="12.75">
      <c r="A71" s="159" t="s">
        <v>236</v>
      </c>
      <c r="B71" s="188"/>
      <c r="C71" s="144" t="s">
        <v>298</v>
      </c>
      <c r="D71" s="193"/>
      <c r="E71" s="145"/>
      <c r="F71" s="16"/>
      <c r="G71" s="47" t="s">
        <v>237</v>
      </c>
      <c r="H71" s="144" t="s">
        <v>299</v>
      </c>
      <c r="I71" s="145"/>
      <c r="J71" s="10"/>
      <c r="K71" s="10"/>
      <c r="L71" s="10"/>
    </row>
    <row r="72" spans="1:12" ht="12.75">
      <c r="A72" s="82"/>
      <c r="B72" s="22"/>
      <c r="C72" s="21"/>
      <c r="D72" s="16"/>
      <c r="E72" s="16"/>
      <c r="F72" s="16"/>
      <c r="G72" s="16"/>
      <c r="H72" s="16"/>
      <c r="I72" s="83"/>
      <c r="J72" s="10"/>
      <c r="K72" s="10"/>
      <c r="L72" s="10"/>
    </row>
    <row r="73" spans="1:12" ht="12.75">
      <c r="A73" s="159" t="s">
        <v>223</v>
      </c>
      <c r="B73" s="188"/>
      <c r="C73" s="204" t="s">
        <v>293</v>
      </c>
      <c r="D73" s="193"/>
      <c r="E73" s="193"/>
      <c r="F73" s="193"/>
      <c r="G73" s="193"/>
      <c r="H73" s="193"/>
      <c r="I73" s="145"/>
      <c r="J73" s="10"/>
      <c r="K73" s="10"/>
      <c r="L73" s="10"/>
    </row>
    <row r="74" spans="1:12" ht="12.75">
      <c r="A74" s="82"/>
      <c r="B74" s="22"/>
      <c r="C74" s="16"/>
      <c r="D74" s="16"/>
      <c r="E74" s="16"/>
      <c r="F74" s="16"/>
      <c r="G74" s="16"/>
      <c r="H74" s="16"/>
      <c r="I74" s="83"/>
      <c r="J74" s="10"/>
      <c r="K74" s="10"/>
      <c r="L74" s="10"/>
    </row>
    <row r="75" spans="1:12" ht="12.75">
      <c r="A75" s="146" t="s">
        <v>238</v>
      </c>
      <c r="B75" s="147"/>
      <c r="C75" s="144" t="s">
        <v>302</v>
      </c>
      <c r="D75" s="193"/>
      <c r="E75" s="193"/>
      <c r="F75" s="193"/>
      <c r="G75" s="193"/>
      <c r="H75" s="193"/>
      <c r="I75" s="156"/>
      <c r="J75" s="10"/>
      <c r="K75" s="10"/>
      <c r="L75" s="10"/>
    </row>
    <row r="76" spans="1:12" ht="12.75">
      <c r="A76" s="94"/>
      <c r="B76" s="20"/>
      <c r="C76" s="205" t="s">
        <v>239</v>
      </c>
      <c r="D76" s="205"/>
      <c r="E76" s="205"/>
      <c r="F76" s="205"/>
      <c r="G76" s="205"/>
      <c r="H76" s="205"/>
      <c r="I76" s="95"/>
      <c r="J76" s="10"/>
      <c r="K76" s="10"/>
      <c r="L76" s="10"/>
    </row>
    <row r="77" spans="1:12" ht="12.75">
      <c r="A77" s="94"/>
      <c r="B77" s="20"/>
      <c r="C77" s="34"/>
      <c r="D77" s="34"/>
      <c r="E77" s="34"/>
      <c r="F77" s="34"/>
      <c r="G77" s="34"/>
      <c r="H77" s="34"/>
      <c r="I77" s="95"/>
      <c r="J77" s="10"/>
      <c r="K77" s="10"/>
      <c r="L77" s="10"/>
    </row>
    <row r="78" spans="1:12" ht="12.75">
      <c r="A78" s="94"/>
      <c r="B78" s="202" t="s">
        <v>240</v>
      </c>
      <c r="C78" s="203"/>
      <c r="D78" s="203"/>
      <c r="E78" s="203"/>
      <c r="F78" s="45"/>
      <c r="G78" s="45"/>
      <c r="H78" s="45"/>
      <c r="I78" s="96"/>
      <c r="J78" s="10"/>
      <c r="K78" s="10"/>
      <c r="L78" s="10"/>
    </row>
    <row r="79" spans="1:12" ht="12.75">
      <c r="A79" s="94"/>
      <c r="B79" s="185" t="s">
        <v>272</v>
      </c>
      <c r="C79" s="186"/>
      <c r="D79" s="186"/>
      <c r="E79" s="186"/>
      <c r="F79" s="186"/>
      <c r="G79" s="186"/>
      <c r="H79" s="186"/>
      <c r="I79" s="187"/>
      <c r="J79" s="10"/>
      <c r="K79" s="10"/>
      <c r="L79" s="10"/>
    </row>
    <row r="80" spans="1:12" ht="12.75">
      <c r="A80" s="94"/>
      <c r="B80" s="185" t="s">
        <v>273</v>
      </c>
      <c r="C80" s="186"/>
      <c r="D80" s="186"/>
      <c r="E80" s="186"/>
      <c r="F80" s="186"/>
      <c r="G80" s="186"/>
      <c r="H80" s="186"/>
      <c r="I80" s="96"/>
      <c r="J80" s="10"/>
      <c r="K80" s="10"/>
      <c r="L80" s="10"/>
    </row>
    <row r="81" spans="1:12" ht="12.75">
      <c r="A81" s="94"/>
      <c r="B81" s="185" t="s">
        <v>274</v>
      </c>
      <c r="C81" s="186"/>
      <c r="D81" s="186"/>
      <c r="E81" s="186"/>
      <c r="F81" s="186"/>
      <c r="G81" s="186"/>
      <c r="H81" s="186"/>
      <c r="I81" s="187"/>
      <c r="J81" s="10"/>
      <c r="K81" s="10"/>
      <c r="L81" s="10"/>
    </row>
    <row r="82" spans="1:12" ht="12.75">
      <c r="A82" s="94"/>
      <c r="B82" s="185" t="s">
        <v>275</v>
      </c>
      <c r="C82" s="186"/>
      <c r="D82" s="186"/>
      <c r="E82" s="186"/>
      <c r="F82" s="186"/>
      <c r="G82" s="186"/>
      <c r="H82" s="186"/>
      <c r="I82" s="187"/>
      <c r="J82" s="10"/>
      <c r="K82" s="10"/>
      <c r="L82" s="10"/>
    </row>
    <row r="83" spans="1:12" ht="12.75">
      <c r="A83" s="94"/>
      <c r="B83" s="97"/>
      <c r="C83" s="98"/>
      <c r="D83" s="98"/>
      <c r="E83" s="98"/>
      <c r="F83" s="98"/>
      <c r="G83" s="98"/>
      <c r="H83" s="98"/>
      <c r="I83" s="99"/>
      <c r="J83" s="10"/>
      <c r="K83" s="10"/>
      <c r="L83" s="10"/>
    </row>
    <row r="84" spans="1:12" ht="13.5" thickBot="1">
      <c r="A84" s="100" t="s">
        <v>241</v>
      </c>
      <c r="B84" s="16"/>
      <c r="C84" s="16"/>
      <c r="D84" s="16"/>
      <c r="E84" s="16"/>
      <c r="F84" s="16"/>
      <c r="G84" s="35"/>
      <c r="H84" s="36"/>
      <c r="I84" s="101"/>
      <c r="J84" s="10"/>
      <c r="K84" s="10"/>
      <c r="L84" s="10"/>
    </row>
    <row r="85" spans="1:12" ht="12.75">
      <c r="A85" s="79"/>
      <c r="B85" s="16"/>
      <c r="C85" s="16"/>
      <c r="D85" s="16"/>
      <c r="E85" s="20" t="s">
        <v>242</v>
      </c>
      <c r="F85" s="31"/>
      <c r="G85" s="206" t="s">
        <v>243</v>
      </c>
      <c r="H85" s="207"/>
      <c r="I85" s="208"/>
      <c r="J85" s="10"/>
      <c r="K85" s="10"/>
      <c r="L85" s="10"/>
    </row>
    <row r="86" spans="1:12" ht="12.75">
      <c r="A86" s="102"/>
      <c r="B86" s="103"/>
      <c r="C86" s="104"/>
      <c r="D86" s="104"/>
      <c r="E86" s="104"/>
      <c r="F86" s="104"/>
      <c r="G86" s="200"/>
      <c r="H86" s="201"/>
      <c r="I86" s="105"/>
      <c r="J86" s="10"/>
      <c r="K86" s="10"/>
      <c r="L86" s="10"/>
    </row>
  </sheetData>
  <sheetProtection/>
  <protectedRanges>
    <protectedRange sqref="A30:I30 E42:G52 E54:G55 E57:G57 E59:G64" name="Range1_10_1"/>
    <protectedRange sqref="A32:G32" name="Range1_11_1"/>
    <protectedRange sqref="A34:G34 E56:G56 E58:G58" name="Range1_12_1"/>
    <protectedRange sqref="E38:G38" name="Range1_13_1"/>
  </protectedRanges>
  <mergeCells count="109">
    <mergeCell ref="H60:I60"/>
    <mergeCell ref="A62:D62"/>
    <mergeCell ref="E62:G62"/>
    <mergeCell ref="H62:I62"/>
    <mergeCell ref="A64:D64"/>
    <mergeCell ref="E64:G64"/>
    <mergeCell ref="H64:I64"/>
    <mergeCell ref="A54:D54"/>
    <mergeCell ref="E54:G54"/>
    <mergeCell ref="H54:I54"/>
    <mergeCell ref="A56:D56"/>
    <mergeCell ref="E56:G56"/>
    <mergeCell ref="H56:I56"/>
    <mergeCell ref="A50:D50"/>
    <mergeCell ref="E50:G50"/>
    <mergeCell ref="H50:I50"/>
    <mergeCell ref="A52:D52"/>
    <mergeCell ref="E52:G52"/>
    <mergeCell ref="H52:I52"/>
    <mergeCell ref="A44:D44"/>
    <mergeCell ref="E44:G44"/>
    <mergeCell ref="H44:I44"/>
    <mergeCell ref="A46:D46"/>
    <mergeCell ref="E46:G46"/>
    <mergeCell ref="H46:I46"/>
    <mergeCell ref="A40:D40"/>
    <mergeCell ref="E40:G40"/>
    <mergeCell ref="H40:I40"/>
    <mergeCell ref="A42:D42"/>
    <mergeCell ref="E42:G42"/>
    <mergeCell ref="H42:I42"/>
    <mergeCell ref="D31:G31"/>
    <mergeCell ref="A34:D34"/>
    <mergeCell ref="E34:G34"/>
    <mergeCell ref="H34:I34"/>
    <mergeCell ref="A36:D36"/>
    <mergeCell ref="E36:G36"/>
    <mergeCell ref="H36:I36"/>
    <mergeCell ref="A32:D32"/>
    <mergeCell ref="E32:G32"/>
    <mergeCell ref="H32:I32"/>
    <mergeCell ref="C76:H76"/>
    <mergeCell ref="G85:I85"/>
    <mergeCell ref="A48:D48"/>
    <mergeCell ref="E48:G48"/>
    <mergeCell ref="H48:I48"/>
    <mergeCell ref="C37:D37"/>
    <mergeCell ref="F37:G37"/>
    <mergeCell ref="A38:D38"/>
    <mergeCell ref="E38:G38"/>
    <mergeCell ref="H38:I38"/>
    <mergeCell ref="H58:I58"/>
    <mergeCell ref="A60:D60"/>
    <mergeCell ref="G86:H86"/>
    <mergeCell ref="B78:E78"/>
    <mergeCell ref="B79:I79"/>
    <mergeCell ref="C73:I73"/>
    <mergeCell ref="A75:B75"/>
    <mergeCell ref="A73:B73"/>
    <mergeCell ref="C75:I75"/>
    <mergeCell ref="B82:I82"/>
    <mergeCell ref="A71:B71"/>
    <mergeCell ref="C71:E71"/>
    <mergeCell ref="C68:D68"/>
    <mergeCell ref="F68:G68"/>
    <mergeCell ref="A67:B67"/>
    <mergeCell ref="A58:D58"/>
    <mergeCell ref="E58:G58"/>
    <mergeCell ref="E60:G60"/>
    <mergeCell ref="A16:B16"/>
    <mergeCell ref="C16:I16"/>
    <mergeCell ref="A26:B26"/>
    <mergeCell ref="B81:I81"/>
    <mergeCell ref="B80:H80"/>
    <mergeCell ref="A69:B69"/>
    <mergeCell ref="C69:I69"/>
    <mergeCell ref="H71:I71"/>
    <mergeCell ref="C67:D67"/>
    <mergeCell ref="F67:I67"/>
    <mergeCell ref="C20:I20"/>
    <mergeCell ref="G26:H26"/>
    <mergeCell ref="D22:F22"/>
    <mergeCell ref="A1:C1"/>
    <mergeCell ref="D24:G24"/>
    <mergeCell ref="E30:G30"/>
    <mergeCell ref="A28:D28"/>
    <mergeCell ref="E28:G28"/>
    <mergeCell ref="C18:I18"/>
    <mergeCell ref="A24:B24"/>
    <mergeCell ref="A8:B8"/>
    <mergeCell ref="C8:D8"/>
    <mergeCell ref="A10:B11"/>
    <mergeCell ref="A30:D30"/>
    <mergeCell ref="H30:I30"/>
    <mergeCell ref="A18:B18"/>
    <mergeCell ref="C14:D14"/>
    <mergeCell ref="A20:B20"/>
    <mergeCell ref="G22:H22"/>
    <mergeCell ref="H28:I28"/>
    <mergeCell ref="C10:D10"/>
    <mergeCell ref="A12:B12"/>
    <mergeCell ref="A14:B14"/>
    <mergeCell ref="A22:B22"/>
    <mergeCell ref="A2:D2"/>
    <mergeCell ref="A4:I4"/>
    <mergeCell ref="A6:B6"/>
    <mergeCell ref="C6:D6"/>
    <mergeCell ref="C12:I12"/>
    <mergeCell ref="F14:I1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64" r:id="rId1"/>
  <ignoredErrors>
    <ignoredError sqref="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view="pageBreakPreview" zoomScale="110" zoomScaleSheetLayoutView="110" zoomScalePageLayoutView="0" workbookViewId="0" topLeftCell="A1">
      <selection activeCell="M23" sqref="M23"/>
    </sheetView>
  </sheetViews>
  <sheetFormatPr defaultColWidth="9.140625" defaultRowHeight="12.75"/>
  <cols>
    <col min="1" max="9" width="9.140625" style="48" customWidth="1"/>
    <col min="10" max="10" width="11.28125" style="48" customWidth="1"/>
    <col min="11" max="11" width="12.28125" style="64" customWidth="1"/>
    <col min="12" max="12" width="11.28125" style="48" bestFit="1" customWidth="1"/>
    <col min="13" max="14" width="15.140625" style="48" bestFit="1" customWidth="1"/>
    <col min="15" max="16384" width="9.140625" style="48" customWidth="1"/>
  </cols>
  <sheetData>
    <row r="1" spans="1:11" ht="12.75" customHeight="1">
      <c r="A1" s="248" t="s">
        <v>127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 customHeight="1">
      <c r="A2" s="249" t="s">
        <v>306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50" t="s">
        <v>300</v>
      </c>
      <c r="B3" s="251"/>
      <c r="C3" s="251"/>
      <c r="D3" s="251"/>
      <c r="E3" s="251"/>
      <c r="F3" s="251"/>
      <c r="G3" s="251"/>
      <c r="H3" s="251"/>
      <c r="I3" s="251"/>
      <c r="J3" s="251"/>
      <c r="K3" s="252"/>
    </row>
    <row r="4" spans="1:11" ht="22.5">
      <c r="A4" s="253" t="s">
        <v>50</v>
      </c>
      <c r="B4" s="254"/>
      <c r="C4" s="254"/>
      <c r="D4" s="254"/>
      <c r="E4" s="254"/>
      <c r="F4" s="254"/>
      <c r="G4" s="254"/>
      <c r="H4" s="255"/>
      <c r="I4" s="53" t="s">
        <v>244</v>
      </c>
      <c r="J4" s="54" t="s">
        <v>285</v>
      </c>
      <c r="K4" s="55" t="s">
        <v>286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52">
        <v>2</v>
      </c>
      <c r="J5" s="51">
        <v>3</v>
      </c>
      <c r="K5" s="51">
        <v>4</v>
      </c>
    </row>
    <row r="6" spans="1:11" ht="12.75">
      <c r="A6" s="256"/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ht="12.75">
      <c r="A7" s="224" t="s">
        <v>51</v>
      </c>
      <c r="B7" s="225"/>
      <c r="C7" s="225"/>
      <c r="D7" s="225"/>
      <c r="E7" s="225"/>
      <c r="F7" s="225"/>
      <c r="G7" s="225"/>
      <c r="H7" s="245"/>
      <c r="I7" s="3">
        <v>1</v>
      </c>
      <c r="J7" s="6"/>
      <c r="K7" s="6"/>
    </row>
    <row r="8" spans="1:11" ht="12.75">
      <c r="A8" s="234" t="s">
        <v>8</v>
      </c>
      <c r="B8" s="235"/>
      <c r="C8" s="235"/>
      <c r="D8" s="235"/>
      <c r="E8" s="235"/>
      <c r="F8" s="235"/>
      <c r="G8" s="235"/>
      <c r="H8" s="236"/>
      <c r="I8" s="1">
        <v>2</v>
      </c>
      <c r="J8" s="121">
        <f>J9+J16+J26+J35+J39</f>
        <v>1012441615</v>
      </c>
      <c r="K8" s="121">
        <f>K9+K16+K26+K35+K39</f>
        <v>1003707798</v>
      </c>
    </row>
    <row r="9" spans="1:11" ht="12.75">
      <c r="A9" s="228" t="s">
        <v>171</v>
      </c>
      <c r="B9" s="229"/>
      <c r="C9" s="229"/>
      <c r="D9" s="229"/>
      <c r="E9" s="229"/>
      <c r="F9" s="229"/>
      <c r="G9" s="229"/>
      <c r="H9" s="230"/>
      <c r="I9" s="1">
        <v>3</v>
      </c>
      <c r="J9" s="121">
        <f>SUM(J10:J15)</f>
        <v>5079699</v>
      </c>
      <c r="K9" s="121">
        <f>SUM(K10:K15)</f>
        <v>5079699</v>
      </c>
    </row>
    <row r="10" spans="1:11" ht="12.75">
      <c r="A10" s="228" t="s">
        <v>99</v>
      </c>
      <c r="B10" s="229"/>
      <c r="C10" s="229"/>
      <c r="D10" s="229"/>
      <c r="E10" s="229"/>
      <c r="F10" s="229"/>
      <c r="G10" s="229"/>
      <c r="H10" s="230"/>
      <c r="I10" s="1">
        <v>4</v>
      </c>
      <c r="J10" s="7"/>
      <c r="K10" s="7"/>
    </row>
    <row r="11" spans="1:11" ht="12.75">
      <c r="A11" s="228" t="s">
        <v>9</v>
      </c>
      <c r="B11" s="229"/>
      <c r="C11" s="229"/>
      <c r="D11" s="229"/>
      <c r="E11" s="229"/>
      <c r="F11" s="229"/>
      <c r="G11" s="229"/>
      <c r="H11" s="230"/>
      <c r="I11" s="1">
        <v>5</v>
      </c>
      <c r="J11" s="7"/>
      <c r="K11" s="7"/>
    </row>
    <row r="12" spans="1:11" ht="12.75">
      <c r="A12" s="228" t="s">
        <v>100</v>
      </c>
      <c r="B12" s="229"/>
      <c r="C12" s="229"/>
      <c r="D12" s="229"/>
      <c r="E12" s="229"/>
      <c r="F12" s="229"/>
      <c r="G12" s="229"/>
      <c r="H12" s="230"/>
      <c r="I12" s="1">
        <v>6</v>
      </c>
      <c r="J12" s="7">
        <v>5079699</v>
      </c>
      <c r="K12" s="7">
        <v>5079699</v>
      </c>
    </row>
    <row r="13" spans="1:11" ht="12.75">
      <c r="A13" s="228" t="s">
        <v>174</v>
      </c>
      <c r="B13" s="229"/>
      <c r="C13" s="229"/>
      <c r="D13" s="229"/>
      <c r="E13" s="229"/>
      <c r="F13" s="229"/>
      <c r="G13" s="229"/>
      <c r="H13" s="230"/>
      <c r="I13" s="1">
        <v>7</v>
      </c>
      <c r="J13" s="7"/>
      <c r="K13" s="7"/>
    </row>
    <row r="14" spans="1:11" ht="12.75">
      <c r="A14" s="228" t="s">
        <v>175</v>
      </c>
      <c r="B14" s="229"/>
      <c r="C14" s="229"/>
      <c r="D14" s="229"/>
      <c r="E14" s="229"/>
      <c r="F14" s="229"/>
      <c r="G14" s="229"/>
      <c r="H14" s="230"/>
      <c r="I14" s="1">
        <v>8</v>
      </c>
      <c r="J14" s="7"/>
      <c r="K14" s="7"/>
    </row>
    <row r="15" spans="1:11" ht="12.75">
      <c r="A15" s="228" t="s">
        <v>176</v>
      </c>
      <c r="B15" s="229"/>
      <c r="C15" s="229"/>
      <c r="D15" s="229"/>
      <c r="E15" s="229"/>
      <c r="F15" s="229"/>
      <c r="G15" s="229"/>
      <c r="H15" s="230"/>
      <c r="I15" s="1">
        <v>9</v>
      </c>
      <c r="J15" s="7"/>
      <c r="K15" s="7"/>
    </row>
    <row r="16" spans="1:11" ht="12.75">
      <c r="A16" s="228" t="s">
        <v>172</v>
      </c>
      <c r="B16" s="229"/>
      <c r="C16" s="229"/>
      <c r="D16" s="229"/>
      <c r="E16" s="229"/>
      <c r="F16" s="229"/>
      <c r="G16" s="229"/>
      <c r="H16" s="230"/>
      <c r="I16" s="1">
        <v>10</v>
      </c>
      <c r="J16" s="121">
        <f>SUM(J17:J25)</f>
        <v>228584467</v>
      </c>
      <c r="K16" s="121">
        <f>SUM(K17:K25)</f>
        <v>227023536</v>
      </c>
    </row>
    <row r="17" spans="1:11" ht="12.75">
      <c r="A17" s="228" t="s">
        <v>177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13915295</v>
      </c>
      <c r="K17" s="7">
        <v>13915295</v>
      </c>
    </row>
    <row r="18" spans="1:11" ht="12.75">
      <c r="A18" s="228" t="s">
        <v>213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77767645</v>
      </c>
      <c r="K18" s="7">
        <v>77087147</v>
      </c>
    </row>
    <row r="19" spans="1:11" ht="12.75">
      <c r="A19" s="228" t="s">
        <v>178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289819</v>
      </c>
      <c r="K19" s="7">
        <v>282992</v>
      </c>
    </row>
    <row r="20" spans="1:11" ht="12.75">
      <c r="A20" s="228" t="s">
        <v>21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243557</v>
      </c>
      <c r="K20" s="7">
        <v>230332</v>
      </c>
    </row>
    <row r="21" spans="1:11" ht="12.75">
      <c r="A21" s="228" t="s">
        <v>22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/>
      <c r="K21" s="7"/>
    </row>
    <row r="22" spans="1:11" ht="12.75">
      <c r="A22" s="228" t="s">
        <v>63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/>
      <c r="K22" s="7"/>
    </row>
    <row r="23" spans="1:11" ht="12.75">
      <c r="A23" s="228" t="s">
        <v>64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/>
      <c r="K23" s="7"/>
    </row>
    <row r="24" spans="1:11" ht="12.75">
      <c r="A24" s="228" t="s">
        <v>65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>
        <v>49796</v>
      </c>
      <c r="K24" s="7">
        <v>49796</v>
      </c>
    </row>
    <row r="25" spans="1:11" ht="12.75">
      <c r="A25" s="228" t="s">
        <v>66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136318355</v>
      </c>
      <c r="K25" s="7">
        <v>135457974</v>
      </c>
    </row>
    <row r="26" spans="1:14" ht="12.75">
      <c r="A26" s="228" t="s">
        <v>159</v>
      </c>
      <c r="B26" s="229"/>
      <c r="C26" s="229"/>
      <c r="D26" s="229"/>
      <c r="E26" s="229"/>
      <c r="F26" s="229"/>
      <c r="G26" s="229"/>
      <c r="H26" s="230"/>
      <c r="I26" s="1">
        <v>20</v>
      </c>
      <c r="J26" s="121">
        <f>SUM(J27:J34)</f>
        <v>38600975</v>
      </c>
      <c r="K26" s="121">
        <f>SUM(K27:K34)</f>
        <v>38612498</v>
      </c>
      <c r="N26" s="113"/>
    </row>
    <row r="27" spans="1:11" ht="12.75">
      <c r="A27" s="228" t="s">
        <v>67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/>
      <c r="K27" s="7"/>
    </row>
    <row r="28" spans="1:13" ht="12.75">
      <c r="A28" s="228" t="s">
        <v>68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/>
      <c r="K28" s="7"/>
      <c r="M28" s="113"/>
    </row>
    <row r="29" spans="1:11" ht="12.75">
      <c r="A29" s="228" t="s">
        <v>69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26934953</v>
      </c>
      <c r="K29" s="7">
        <v>26934953</v>
      </c>
    </row>
    <row r="30" spans="1:13" ht="12.75">
      <c r="A30" s="228" t="s">
        <v>74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/>
      <c r="K30" s="7"/>
      <c r="M30" s="113"/>
    </row>
    <row r="31" spans="1:13" ht="12.75">
      <c r="A31" s="228" t="s">
        <v>75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>
        <v>28634</v>
      </c>
      <c r="K31" s="7">
        <v>29594</v>
      </c>
      <c r="M31" s="113"/>
    </row>
    <row r="32" spans="1:11" ht="12.75">
      <c r="A32" s="228" t="s">
        <v>76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1948363</v>
      </c>
      <c r="K32" s="7">
        <v>1958926</v>
      </c>
    </row>
    <row r="33" spans="1:13" ht="12.75">
      <c r="A33" s="228" t="s">
        <v>70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/>
      <c r="K33" s="7"/>
      <c r="M33" s="113"/>
    </row>
    <row r="34" spans="1:13" ht="12.75">
      <c r="A34" s="228" t="s">
        <v>152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>
        <v>9689025</v>
      </c>
      <c r="K34" s="7">
        <v>9689025</v>
      </c>
      <c r="M34" s="113"/>
    </row>
    <row r="35" spans="1:11" ht="12.75">
      <c r="A35" s="228" t="s">
        <v>153</v>
      </c>
      <c r="B35" s="229"/>
      <c r="C35" s="229"/>
      <c r="D35" s="229"/>
      <c r="E35" s="229"/>
      <c r="F35" s="229"/>
      <c r="G35" s="229"/>
      <c r="H35" s="230"/>
      <c r="I35" s="1">
        <v>29</v>
      </c>
      <c r="J35" s="121">
        <f>SUM(J36:J38)</f>
        <v>740176474</v>
      </c>
      <c r="K35" s="121">
        <f>SUM(K36:K38)</f>
        <v>732992065</v>
      </c>
    </row>
    <row r="36" spans="1:11" ht="12.75">
      <c r="A36" s="228" t="s">
        <v>71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/>
      <c r="K36" s="7"/>
    </row>
    <row r="37" spans="1:11" ht="12.75">
      <c r="A37" s="228" t="s">
        <v>72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/>
      <c r="K37" s="7"/>
    </row>
    <row r="38" spans="1:11" ht="12.75">
      <c r="A38" s="228" t="s">
        <v>73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>
        <v>740176474</v>
      </c>
      <c r="K38" s="7">
        <v>732992065</v>
      </c>
    </row>
    <row r="39" spans="1:11" ht="12.75">
      <c r="A39" s="228" t="s">
        <v>154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/>
      <c r="K39" s="7"/>
    </row>
    <row r="40" spans="1:11" ht="12.75">
      <c r="A40" s="234" t="s">
        <v>206</v>
      </c>
      <c r="B40" s="235"/>
      <c r="C40" s="235"/>
      <c r="D40" s="235"/>
      <c r="E40" s="235"/>
      <c r="F40" s="235"/>
      <c r="G40" s="235"/>
      <c r="H40" s="236"/>
      <c r="I40" s="1">
        <v>34</v>
      </c>
      <c r="J40" s="121">
        <f>J41+J49+J56+J64</f>
        <v>432153043.03240013</v>
      </c>
      <c r="K40" s="121">
        <f>K41+K49+K56+K64</f>
        <v>434952570.64000005</v>
      </c>
    </row>
    <row r="41" spans="1:12" ht="12.75">
      <c r="A41" s="228" t="s">
        <v>91</v>
      </c>
      <c r="B41" s="229"/>
      <c r="C41" s="229"/>
      <c r="D41" s="229"/>
      <c r="E41" s="229"/>
      <c r="F41" s="229"/>
      <c r="G41" s="229"/>
      <c r="H41" s="230"/>
      <c r="I41" s="1">
        <v>35</v>
      </c>
      <c r="J41" s="121">
        <f>SUM(J42:J48)</f>
        <v>218268863</v>
      </c>
      <c r="K41" s="121">
        <f>SUM(K42:K48)</f>
        <v>218443457</v>
      </c>
      <c r="L41" s="113"/>
    </row>
    <row r="42" spans="1:11" ht="12.75">
      <c r="A42" s="228" t="s">
        <v>103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16385</v>
      </c>
      <c r="K42" s="7">
        <v>5716</v>
      </c>
    </row>
    <row r="43" spans="1:11" ht="12.75">
      <c r="A43" s="228" t="s">
        <v>104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>
        <v>19651988</v>
      </c>
      <c r="K43" s="7">
        <v>19837251</v>
      </c>
    </row>
    <row r="44" spans="1:11" ht="12.75">
      <c r="A44" s="228" t="s">
        <v>77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>
        <v>198600490</v>
      </c>
      <c r="K44" s="7">
        <v>198600490</v>
      </c>
    </row>
    <row r="45" spans="1:11" ht="12.75">
      <c r="A45" s="228" t="s">
        <v>78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/>
      <c r="K45" s="7"/>
    </row>
    <row r="46" spans="1:11" ht="12.75">
      <c r="A46" s="228" t="s">
        <v>79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/>
      <c r="K46" s="7"/>
    </row>
    <row r="47" spans="1:11" ht="12.75">
      <c r="A47" s="228" t="s">
        <v>80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/>
      <c r="K47" s="7"/>
    </row>
    <row r="48" spans="1:11" ht="12.75">
      <c r="A48" s="228" t="s">
        <v>81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/>
      <c r="K48" s="7"/>
    </row>
    <row r="49" spans="1:14" ht="12.75">
      <c r="A49" s="228" t="s">
        <v>92</v>
      </c>
      <c r="B49" s="229"/>
      <c r="C49" s="229"/>
      <c r="D49" s="229"/>
      <c r="E49" s="229"/>
      <c r="F49" s="229"/>
      <c r="G49" s="229"/>
      <c r="H49" s="230"/>
      <c r="I49" s="1">
        <v>43</v>
      </c>
      <c r="J49" s="121">
        <f>SUM(J50:J55)</f>
        <v>139949087.03240013</v>
      </c>
      <c r="K49" s="121">
        <f>SUM(K50:K55)</f>
        <v>143906627.79000002</v>
      </c>
      <c r="N49" s="113"/>
    </row>
    <row r="50" spans="1:13" ht="12.75">
      <c r="A50" s="228" t="s">
        <v>166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>
        <v>4607620</v>
      </c>
      <c r="K50" s="7">
        <v>4857127</v>
      </c>
      <c r="M50" s="113"/>
    </row>
    <row r="51" spans="1:14" ht="12.75">
      <c r="A51" s="228" t="s">
        <v>167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104272432.03240013</v>
      </c>
      <c r="K51" s="7">
        <v>103657736.79000002</v>
      </c>
      <c r="M51" s="117"/>
      <c r="N51" s="117"/>
    </row>
    <row r="52" spans="1:11" ht="12.75">
      <c r="A52" s="228" t="s">
        <v>168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/>
      <c r="K52" s="7"/>
    </row>
    <row r="53" spans="1:11" ht="12.75">
      <c r="A53" s="228" t="s">
        <v>169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>
        <v>136877</v>
      </c>
      <c r="K53" s="7">
        <v>114762</v>
      </c>
    </row>
    <row r="54" spans="1:12" ht="12.75">
      <c r="A54" s="228" t="s">
        <v>5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1083546</v>
      </c>
      <c r="K54" s="7">
        <v>2148027</v>
      </c>
      <c r="L54" s="113"/>
    </row>
    <row r="55" spans="1:11" ht="12.75">
      <c r="A55" s="228" t="s">
        <v>6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29848612</v>
      </c>
      <c r="K55" s="7">
        <v>33128975</v>
      </c>
    </row>
    <row r="56" spans="1:11" ht="12.75">
      <c r="A56" s="228" t="s">
        <v>93</v>
      </c>
      <c r="B56" s="229"/>
      <c r="C56" s="229"/>
      <c r="D56" s="229"/>
      <c r="E56" s="229"/>
      <c r="F56" s="229"/>
      <c r="G56" s="229"/>
      <c r="H56" s="230"/>
      <c r="I56" s="1">
        <v>50</v>
      </c>
      <c r="J56" s="121">
        <f>SUM(J57:J63)</f>
        <v>67243430</v>
      </c>
      <c r="K56" s="121">
        <f>SUM(K57:K63)</f>
        <v>67658230</v>
      </c>
    </row>
    <row r="57" spans="1:11" ht="12.75">
      <c r="A57" s="228" t="s">
        <v>67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/>
      <c r="K57" s="7"/>
    </row>
    <row r="58" spans="1:11" ht="12.75">
      <c r="A58" s="228" t="s">
        <v>68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>
        <v>7999150</v>
      </c>
      <c r="K58" s="7">
        <v>8710100</v>
      </c>
    </row>
    <row r="59" spans="1:11" ht="12.75">
      <c r="A59" s="228" t="s">
        <v>208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/>
      <c r="K59" s="7"/>
    </row>
    <row r="60" spans="1:11" ht="12.75">
      <c r="A60" s="228" t="s">
        <v>74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/>
      <c r="K60" s="7"/>
    </row>
    <row r="61" spans="1:13" ht="12.75">
      <c r="A61" s="228" t="s">
        <v>75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>
        <v>915440</v>
      </c>
      <c r="K61" s="7">
        <v>317920</v>
      </c>
      <c r="M61" s="113"/>
    </row>
    <row r="62" spans="1:13" ht="12.75">
      <c r="A62" s="228" t="s">
        <v>76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58328840</v>
      </c>
      <c r="K62" s="7">
        <v>58630210</v>
      </c>
      <c r="M62" s="113"/>
    </row>
    <row r="63" spans="1:13" ht="12.75">
      <c r="A63" s="228" t="s">
        <v>40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/>
      <c r="K63" s="7"/>
      <c r="M63" s="113"/>
    </row>
    <row r="64" spans="1:11" ht="12.75">
      <c r="A64" s="228" t="s">
        <v>173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6691663</v>
      </c>
      <c r="K64" s="7">
        <v>4944255.85000002</v>
      </c>
    </row>
    <row r="65" spans="1:13" ht="12.75">
      <c r="A65" s="234" t="s">
        <v>47</v>
      </c>
      <c r="B65" s="235"/>
      <c r="C65" s="235"/>
      <c r="D65" s="235"/>
      <c r="E65" s="235"/>
      <c r="F65" s="235"/>
      <c r="G65" s="235"/>
      <c r="H65" s="236"/>
      <c r="I65" s="1">
        <v>59</v>
      </c>
      <c r="J65" s="7">
        <v>3481690</v>
      </c>
      <c r="K65" s="7">
        <v>5656316.5</v>
      </c>
      <c r="M65" s="113"/>
    </row>
    <row r="66" spans="1:11" ht="12.75">
      <c r="A66" s="234" t="s">
        <v>207</v>
      </c>
      <c r="B66" s="235"/>
      <c r="C66" s="235"/>
      <c r="D66" s="235"/>
      <c r="E66" s="235"/>
      <c r="F66" s="235"/>
      <c r="G66" s="235"/>
      <c r="H66" s="236"/>
      <c r="I66" s="1">
        <v>60</v>
      </c>
      <c r="J66" s="121">
        <f>J7+J8+J40+J65</f>
        <v>1448076348.0324001</v>
      </c>
      <c r="K66" s="121">
        <f>K7+K8+K40+K65</f>
        <v>1444316685.14</v>
      </c>
    </row>
    <row r="67" spans="1:13" ht="12.75">
      <c r="A67" s="242" t="s">
        <v>82</v>
      </c>
      <c r="B67" s="243"/>
      <c r="C67" s="243"/>
      <c r="D67" s="243"/>
      <c r="E67" s="243"/>
      <c r="F67" s="243"/>
      <c r="G67" s="243"/>
      <c r="H67" s="244"/>
      <c r="I67" s="4">
        <v>61</v>
      </c>
      <c r="J67" s="8">
        <v>202107000</v>
      </c>
      <c r="K67" s="8">
        <v>198263989</v>
      </c>
      <c r="M67" s="113"/>
    </row>
    <row r="68" spans="1:11" ht="12.75">
      <c r="A68" s="220" t="s">
        <v>49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7"/>
    </row>
    <row r="69" spans="1:11" ht="12.75">
      <c r="A69" s="224" t="s">
        <v>160</v>
      </c>
      <c r="B69" s="225"/>
      <c r="C69" s="225"/>
      <c r="D69" s="225"/>
      <c r="E69" s="225"/>
      <c r="F69" s="225"/>
      <c r="G69" s="225"/>
      <c r="H69" s="245"/>
      <c r="I69" s="3">
        <v>62</v>
      </c>
      <c r="J69" s="122">
        <f>J70+J71+J72+J78+J79+J82+J85</f>
        <v>264802503.19239998</v>
      </c>
      <c r="K69" s="122">
        <f>K70+K71+K72+K78+K79+K82+K85</f>
        <v>245337977</v>
      </c>
    </row>
    <row r="70" spans="1:11" ht="12.75">
      <c r="A70" s="228" t="s">
        <v>117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270904000</v>
      </c>
      <c r="K70" s="7">
        <v>270904000</v>
      </c>
    </row>
    <row r="71" spans="1:11" ht="12.75">
      <c r="A71" s="228" t="s">
        <v>118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>
        <v>85140629</v>
      </c>
      <c r="K71" s="7">
        <v>85140629</v>
      </c>
    </row>
    <row r="72" spans="1:11" ht="12.75">
      <c r="A72" s="228" t="s">
        <v>119</v>
      </c>
      <c r="B72" s="229"/>
      <c r="C72" s="229"/>
      <c r="D72" s="229"/>
      <c r="E72" s="229"/>
      <c r="F72" s="229"/>
      <c r="G72" s="229"/>
      <c r="H72" s="230"/>
      <c r="I72" s="1">
        <v>65</v>
      </c>
      <c r="J72" s="121">
        <f>J73+J74-J75+J76+J77</f>
        <v>8609550.192399997</v>
      </c>
      <c r="K72" s="121">
        <f>K73+K74-K75+K76+K77</f>
        <v>-6684681</v>
      </c>
    </row>
    <row r="73" spans="1:13" ht="12.75">
      <c r="A73" s="228" t="s">
        <v>120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8266600</v>
      </c>
      <c r="K73" s="7">
        <v>8266600</v>
      </c>
      <c r="M73" s="113"/>
    </row>
    <row r="74" spans="1:11" ht="12.75">
      <c r="A74" s="228" t="s">
        <v>121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>
        <v>9000000</v>
      </c>
      <c r="K74" s="7">
        <v>9000000</v>
      </c>
    </row>
    <row r="75" spans="1:11" ht="12.75">
      <c r="A75" s="228" t="s">
        <v>109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/>
      <c r="K75" s="7"/>
    </row>
    <row r="76" spans="1:11" ht="12.75">
      <c r="A76" s="228" t="s">
        <v>110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/>
      <c r="K76" s="7"/>
    </row>
    <row r="77" spans="1:11" ht="12.75">
      <c r="A77" s="228" t="s">
        <v>111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-8657049.807600003</v>
      </c>
      <c r="K77" s="7">
        <v>-23951281</v>
      </c>
    </row>
    <row r="78" spans="1:11" ht="12.75">
      <c r="A78" s="228" t="s">
        <v>112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>
        <v>39048601</v>
      </c>
      <c r="K78" s="7">
        <v>38824950</v>
      </c>
    </row>
    <row r="79" spans="1:11" ht="12.75">
      <c r="A79" s="228" t="s">
        <v>204</v>
      </c>
      <c r="B79" s="229"/>
      <c r="C79" s="229"/>
      <c r="D79" s="229"/>
      <c r="E79" s="229"/>
      <c r="F79" s="229"/>
      <c r="G79" s="229"/>
      <c r="H79" s="230"/>
      <c r="I79" s="1">
        <v>72</v>
      </c>
      <c r="J79" s="121">
        <f>J80-J81</f>
        <v>0</v>
      </c>
      <c r="K79" s="121">
        <f>K80-K81</f>
        <v>-124972822</v>
      </c>
    </row>
    <row r="80" spans="1:11" ht="12.75">
      <c r="A80" s="239" t="s">
        <v>138</v>
      </c>
      <c r="B80" s="240"/>
      <c r="C80" s="240"/>
      <c r="D80" s="240"/>
      <c r="E80" s="240"/>
      <c r="F80" s="240"/>
      <c r="G80" s="240"/>
      <c r="H80" s="241"/>
      <c r="I80" s="1">
        <v>73</v>
      </c>
      <c r="J80" s="7"/>
      <c r="K80" s="7"/>
    </row>
    <row r="81" spans="1:11" ht="12.75">
      <c r="A81" s="239" t="s">
        <v>139</v>
      </c>
      <c r="B81" s="240"/>
      <c r="C81" s="240"/>
      <c r="D81" s="240"/>
      <c r="E81" s="240"/>
      <c r="F81" s="240"/>
      <c r="G81" s="240"/>
      <c r="H81" s="241"/>
      <c r="I81" s="1">
        <v>74</v>
      </c>
      <c r="J81" s="7"/>
      <c r="K81" s="7">
        <v>124972822</v>
      </c>
    </row>
    <row r="82" spans="1:11" ht="12.75">
      <c r="A82" s="228" t="s">
        <v>205</v>
      </c>
      <c r="B82" s="229"/>
      <c r="C82" s="229"/>
      <c r="D82" s="229"/>
      <c r="E82" s="229"/>
      <c r="F82" s="229"/>
      <c r="G82" s="229"/>
      <c r="H82" s="230"/>
      <c r="I82" s="1">
        <v>75</v>
      </c>
      <c r="J82" s="121">
        <f>J83-J84</f>
        <v>-138312280</v>
      </c>
      <c r="K82" s="121">
        <f>K83-K84</f>
        <v>-17671306</v>
      </c>
    </row>
    <row r="83" spans="1:11" ht="12.75">
      <c r="A83" s="239" t="s">
        <v>140</v>
      </c>
      <c r="B83" s="240"/>
      <c r="C83" s="240"/>
      <c r="D83" s="240"/>
      <c r="E83" s="240"/>
      <c r="F83" s="240"/>
      <c r="G83" s="240"/>
      <c r="H83" s="241"/>
      <c r="I83" s="1">
        <v>76</v>
      </c>
      <c r="J83" s="7"/>
      <c r="K83" s="7"/>
    </row>
    <row r="84" spans="1:11" ht="12.75">
      <c r="A84" s="239" t="s">
        <v>141</v>
      </c>
      <c r="B84" s="240"/>
      <c r="C84" s="240"/>
      <c r="D84" s="240"/>
      <c r="E84" s="240"/>
      <c r="F84" s="240"/>
      <c r="G84" s="240"/>
      <c r="H84" s="241"/>
      <c r="I84" s="1">
        <v>77</v>
      </c>
      <c r="J84" s="7">
        <v>138312280</v>
      </c>
      <c r="K84" s="7">
        <v>17671306</v>
      </c>
    </row>
    <row r="85" spans="1:11" ht="12.75">
      <c r="A85" s="228" t="s">
        <v>142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>
        <v>-587997</v>
      </c>
      <c r="K85" s="7">
        <v>-202793</v>
      </c>
    </row>
    <row r="86" spans="1:11" ht="12.75">
      <c r="A86" s="234" t="s">
        <v>13</v>
      </c>
      <c r="B86" s="235"/>
      <c r="C86" s="235"/>
      <c r="D86" s="235"/>
      <c r="E86" s="235"/>
      <c r="F86" s="235"/>
      <c r="G86" s="235"/>
      <c r="H86" s="236"/>
      <c r="I86" s="1">
        <v>79</v>
      </c>
      <c r="J86" s="121">
        <f>SUM(J87:J89)</f>
        <v>16362120</v>
      </c>
      <c r="K86" s="121">
        <f>SUM(K87:K89)</f>
        <v>19301175.66</v>
      </c>
    </row>
    <row r="87" spans="1:11" ht="12.75">
      <c r="A87" s="228" t="s">
        <v>105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/>
      <c r="K87" s="7"/>
    </row>
    <row r="88" spans="1:11" ht="12.75">
      <c r="A88" s="228" t="s">
        <v>106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/>
      <c r="K88" s="7"/>
    </row>
    <row r="89" spans="1:11" ht="12.75">
      <c r="A89" s="228" t="s">
        <v>107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16362120</v>
      </c>
      <c r="K89" s="7">
        <v>19301175.66</v>
      </c>
    </row>
    <row r="90" spans="1:11" ht="12.75">
      <c r="A90" s="234" t="s">
        <v>14</v>
      </c>
      <c r="B90" s="235"/>
      <c r="C90" s="235"/>
      <c r="D90" s="235"/>
      <c r="E90" s="235"/>
      <c r="F90" s="235"/>
      <c r="G90" s="235"/>
      <c r="H90" s="236"/>
      <c r="I90" s="1">
        <v>83</v>
      </c>
      <c r="J90" s="121">
        <f>SUM(J91:J99)</f>
        <v>300491112</v>
      </c>
      <c r="K90" s="121">
        <f>SUM(K91:K99)</f>
        <v>297467428</v>
      </c>
    </row>
    <row r="91" spans="1:11" ht="12.75">
      <c r="A91" s="228" t="s">
        <v>108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/>
      <c r="K91" s="7"/>
    </row>
    <row r="92" spans="1:11" ht="12.75">
      <c r="A92" s="228" t="s">
        <v>209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>
        <v>49046556</v>
      </c>
      <c r="K92" s="7">
        <v>49313726</v>
      </c>
    </row>
    <row r="93" spans="1:11" ht="12.75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237218452</v>
      </c>
      <c r="K93" s="7">
        <v>233963718</v>
      </c>
    </row>
    <row r="94" spans="1:11" ht="12.75">
      <c r="A94" s="228" t="s">
        <v>210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/>
      <c r="K94" s="7"/>
    </row>
    <row r="95" spans="1:11" ht="12.75">
      <c r="A95" s="228" t="s">
        <v>211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>
        <v>469506</v>
      </c>
      <c r="K95" s="7">
        <v>733042</v>
      </c>
    </row>
    <row r="96" spans="1:11" ht="12.75">
      <c r="A96" s="228" t="s">
        <v>212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/>
      <c r="K96" s="7"/>
    </row>
    <row r="97" spans="1:11" ht="12.75">
      <c r="A97" s="228" t="s">
        <v>85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/>
      <c r="K97" s="7"/>
    </row>
    <row r="98" spans="1:11" ht="12.75">
      <c r="A98" s="228" t="s">
        <v>83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1445624</v>
      </c>
      <c r="K98" s="7">
        <v>1204914</v>
      </c>
    </row>
    <row r="99" spans="1:11" ht="12.75">
      <c r="A99" s="228" t="s">
        <v>84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>
        <v>12310974</v>
      </c>
      <c r="K99" s="7">
        <v>12252028</v>
      </c>
    </row>
    <row r="100" spans="1:14" ht="12.75">
      <c r="A100" s="234" t="s">
        <v>15</v>
      </c>
      <c r="B100" s="235"/>
      <c r="C100" s="235"/>
      <c r="D100" s="235"/>
      <c r="E100" s="235"/>
      <c r="F100" s="235"/>
      <c r="G100" s="235"/>
      <c r="H100" s="236"/>
      <c r="I100" s="1">
        <v>93</v>
      </c>
      <c r="J100" s="121">
        <f>SUM(J101:J112)</f>
        <v>789751929.84</v>
      </c>
      <c r="K100" s="121">
        <f>SUM(K101:K112)</f>
        <v>791848870.46</v>
      </c>
      <c r="N100" s="113"/>
    </row>
    <row r="101" spans="1:11" ht="12.75">
      <c r="A101" s="228" t="s">
        <v>108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>
        <v>1158382</v>
      </c>
      <c r="K101" s="7">
        <v>1121175</v>
      </c>
    </row>
    <row r="102" spans="1:11" ht="12.75">
      <c r="A102" s="228" t="s">
        <v>209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>
        <v>3748430</v>
      </c>
      <c r="K102" s="7">
        <v>2744030</v>
      </c>
    </row>
    <row r="103" spans="1:12" ht="12.75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449206539</v>
      </c>
      <c r="K103" s="7">
        <v>448808109.46</v>
      </c>
      <c r="L103" s="113"/>
    </row>
    <row r="104" spans="1:11" ht="12.75">
      <c r="A104" s="228" t="s">
        <v>210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38408477</v>
      </c>
      <c r="K104" s="7">
        <v>40478732</v>
      </c>
    </row>
    <row r="105" spans="1:14" ht="12.75">
      <c r="A105" s="228" t="s">
        <v>211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83488986</v>
      </c>
      <c r="K105" s="7">
        <v>87613880</v>
      </c>
      <c r="M105" s="117"/>
      <c r="N105" s="117"/>
    </row>
    <row r="106" spans="1:11" ht="12.75">
      <c r="A106" s="228" t="s">
        <v>212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>
        <v>188515764</v>
      </c>
      <c r="K106" s="7">
        <v>188674700</v>
      </c>
    </row>
    <row r="107" spans="1:13" ht="12.75">
      <c r="A107" s="228" t="s">
        <v>85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/>
      <c r="K107" s="7"/>
      <c r="M107" s="113"/>
    </row>
    <row r="108" spans="1:11" ht="12.75">
      <c r="A108" s="228" t="s">
        <v>86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405340</v>
      </c>
      <c r="K108" s="7">
        <v>143454</v>
      </c>
    </row>
    <row r="109" spans="1:11" ht="12.75">
      <c r="A109" s="228" t="s">
        <v>87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11170675.840000004</v>
      </c>
      <c r="K109" s="7">
        <v>9575612</v>
      </c>
    </row>
    <row r="110" spans="1:11" ht="12.75">
      <c r="A110" s="228" t="s">
        <v>90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>
        <v>2454213</v>
      </c>
      <c r="K110" s="7">
        <v>2454213</v>
      </c>
    </row>
    <row r="111" spans="1:13" ht="12.75">
      <c r="A111" s="228" t="s">
        <v>88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/>
      <c r="K111" s="7"/>
      <c r="M111" s="113"/>
    </row>
    <row r="112" spans="1:13" ht="12.75">
      <c r="A112" s="228" t="s">
        <v>89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11195123</v>
      </c>
      <c r="K112" s="7">
        <v>10234965</v>
      </c>
      <c r="M112" s="113"/>
    </row>
    <row r="113" spans="1:13" ht="12.75">
      <c r="A113" s="234" t="s">
        <v>1</v>
      </c>
      <c r="B113" s="235"/>
      <c r="C113" s="235"/>
      <c r="D113" s="235"/>
      <c r="E113" s="235"/>
      <c r="F113" s="235"/>
      <c r="G113" s="235"/>
      <c r="H113" s="236"/>
      <c r="I113" s="1">
        <v>106</v>
      </c>
      <c r="J113" s="7">
        <v>76668683</v>
      </c>
      <c r="K113" s="7">
        <v>90361234.31000002</v>
      </c>
      <c r="M113" s="113"/>
    </row>
    <row r="114" spans="1:11" ht="12.75">
      <c r="A114" s="234" t="s">
        <v>19</v>
      </c>
      <c r="B114" s="235"/>
      <c r="C114" s="235"/>
      <c r="D114" s="235"/>
      <c r="E114" s="235"/>
      <c r="F114" s="235"/>
      <c r="G114" s="235"/>
      <c r="H114" s="236"/>
      <c r="I114" s="1">
        <v>107</v>
      </c>
      <c r="J114" s="121">
        <f>J69+J86+J90+J100+J113</f>
        <v>1448076348.0324001</v>
      </c>
      <c r="K114" s="121">
        <f>K69+K86+K90+K100+K113</f>
        <v>1444316685.4299998</v>
      </c>
    </row>
    <row r="115" spans="1:13" ht="12.75">
      <c r="A115" s="217" t="s">
        <v>48</v>
      </c>
      <c r="B115" s="218"/>
      <c r="C115" s="218"/>
      <c r="D115" s="218"/>
      <c r="E115" s="218"/>
      <c r="F115" s="218"/>
      <c r="G115" s="218"/>
      <c r="H115" s="219"/>
      <c r="I115" s="2">
        <v>108</v>
      </c>
      <c r="J115" s="8">
        <v>202107000</v>
      </c>
      <c r="K115" s="8">
        <v>198263989</v>
      </c>
      <c r="L115" s="113"/>
      <c r="M115" s="113"/>
    </row>
    <row r="116" spans="1:11" ht="12.75">
      <c r="A116" s="220" t="s">
        <v>276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224" t="s">
        <v>155</v>
      </c>
      <c r="B117" s="225"/>
      <c r="C117" s="225"/>
      <c r="D117" s="225"/>
      <c r="E117" s="225"/>
      <c r="F117" s="225"/>
      <c r="G117" s="225"/>
      <c r="H117" s="225"/>
      <c r="I117" s="226"/>
      <c r="J117" s="226"/>
      <c r="K117" s="227"/>
    </row>
    <row r="118" spans="1:11" ht="12.75">
      <c r="A118" s="228" t="s">
        <v>3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>
        <v>265390500.19239998</v>
      </c>
      <c r="K118" s="7">
        <v>245540770</v>
      </c>
    </row>
    <row r="119" spans="1:13" ht="12.75">
      <c r="A119" s="231" t="s">
        <v>4</v>
      </c>
      <c r="B119" s="232"/>
      <c r="C119" s="232"/>
      <c r="D119" s="232"/>
      <c r="E119" s="232"/>
      <c r="F119" s="232"/>
      <c r="G119" s="232"/>
      <c r="H119" s="233"/>
      <c r="I119" s="4">
        <v>110</v>
      </c>
      <c r="J119" s="8">
        <v>-587997</v>
      </c>
      <c r="K119" s="8">
        <v>-202793</v>
      </c>
      <c r="M119" s="113"/>
    </row>
    <row r="120" spans="1:13" ht="12.75">
      <c r="A120" s="237" t="s">
        <v>277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  <c r="M120" s="113"/>
    </row>
    <row r="121" spans="1:11" ht="12.75">
      <c r="A121" s="215"/>
      <c r="B121" s="216"/>
      <c r="C121" s="216"/>
      <c r="D121" s="216"/>
      <c r="E121" s="216"/>
      <c r="F121" s="216"/>
      <c r="G121" s="216"/>
      <c r="H121" s="216"/>
      <c r="I121" s="216"/>
      <c r="J121" s="216"/>
      <c r="K121" s="216"/>
    </row>
    <row r="122" ht="12.75">
      <c r="J122" s="113"/>
    </row>
    <row r="124" spans="11:13" ht="12.75">
      <c r="K124" s="120"/>
      <c r="M124" s="113"/>
    </row>
    <row r="126" ht="12.75">
      <c r="K126" s="120"/>
    </row>
  </sheetData>
  <sheetProtection/>
  <mergeCells count="121">
    <mergeCell ref="A22:H22"/>
    <mergeCell ref="A21:H21"/>
    <mergeCell ref="A18:H18"/>
    <mergeCell ref="A20:H20"/>
    <mergeCell ref="A25:H25"/>
    <mergeCell ref="A26:H26"/>
    <mergeCell ref="A24:H24"/>
    <mergeCell ref="A23:H23"/>
    <mergeCell ref="A19:H19"/>
    <mergeCell ref="A17:H17"/>
    <mergeCell ref="A1:K1"/>
    <mergeCell ref="A2:K2"/>
    <mergeCell ref="A3:K3"/>
    <mergeCell ref="A4:H4"/>
    <mergeCell ref="A6:K6"/>
    <mergeCell ref="A5:H5"/>
    <mergeCell ref="A15:H15"/>
    <mergeCell ref="A7:H7"/>
    <mergeCell ref="A8:H8"/>
    <mergeCell ref="A11:H11"/>
    <mergeCell ref="A16:H16"/>
    <mergeCell ref="A9:H9"/>
    <mergeCell ref="A12:H12"/>
    <mergeCell ref="A10:H10"/>
    <mergeCell ref="A13:H13"/>
    <mergeCell ref="A14:H14"/>
    <mergeCell ref="A41:H41"/>
    <mergeCell ref="A35:H35"/>
    <mergeCell ref="A36:H36"/>
    <mergeCell ref="A37:H37"/>
    <mergeCell ref="A38:H38"/>
    <mergeCell ref="A39:H39"/>
    <mergeCell ref="A40:H40"/>
    <mergeCell ref="A27:H27"/>
    <mergeCell ref="A28:H28"/>
    <mergeCell ref="A29:H29"/>
    <mergeCell ref="A30:H30"/>
    <mergeCell ref="A34:H34"/>
    <mergeCell ref="A31:H31"/>
    <mergeCell ref="A33:H33"/>
    <mergeCell ref="A32:H32"/>
    <mergeCell ref="A42:H42"/>
    <mergeCell ref="A82:H82"/>
    <mergeCell ref="A57:H57"/>
    <mergeCell ref="A44:H44"/>
    <mergeCell ref="A47:H47"/>
    <mergeCell ref="A45:H45"/>
    <mergeCell ref="A46:H46"/>
    <mergeCell ref="A55:H55"/>
    <mergeCell ref="A56:H56"/>
    <mergeCell ref="A68:K68"/>
    <mergeCell ref="A43:H43"/>
    <mergeCell ref="A48:H48"/>
    <mergeCell ref="A54:H54"/>
    <mergeCell ref="A49:H49"/>
    <mergeCell ref="A50:H50"/>
    <mergeCell ref="A51:H51"/>
    <mergeCell ref="A52:H52"/>
    <mergeCell ref="A53:H53"/>
    <mergeCell ref="A67:H67"/>
    <mergeCell ref="A83:H83"/>
    <mergeCell ref="A76:H76"/>
    <mergeCell ref="A80:H80"/>
    <mergeCell ref="A81:H81"/>
    <mergeCell ref="A77:H77"/>
    <mergeCell ref="A78:H78"/>
    <mergeCell ref="A79:H79"/>
    <mergeCell ref="A69:H69"/>
    <mergeCell ref="A75:H75"/>
    <mergeCell ref="A74:H74"/>
    <mergeCell ref="A70:H70"/>
    <mergeCell ref="A71:H71"/>
    <mergeCell ref="A73:H73"/>
    <mergeCell ref="A72:H72"/>
    <mergeCell ref="A58:H58"/>
    <mergeCell ref="A64:H64"/>
    <mergeCell ref="A65:H65"/>
    <mergeCell ref="A66:H66"/>
    <mergeCell ref="A59:H59"/>
    <mergeCell ref="A60:H60"/>
    <mergeCell ref="A63:H63"/>
    <mergeCell ref="A62:H62"/>
    <mergeCell ref="A61:H61"/>
    <mergeCell ref="A84:H84"/>
    <mergeCell ref="A106:H106"/>
    <mergeCell ref="A97:H97"/>
    <mergeCell ref="A93:H93"/>
    <mergeCell ref="A85:H85"/>
    <mergeCell ref="A86:H86"/>
    <mergeCell ref="A110:H110"/>
    <mergeCell ref="A111:H111"/>
    <mergeCell ref="A98:H98"/>
    <mergeCell ref="A101:H101"/>
    <mergeCell ref="A100:H100"/>
    <mergeCell ref="A99:H99"/>
    <mergeCell ref="A103:H103"/>
    <mergeCell ref="A104:H104"/>
    <mergeCell ref="A107:H107"/>
    <mergeCell ref="A109:H109"/>
    <mergeCell ref="A92:H92"/>
    <mergeCell ref="A88:H88"/>
    <mergeCell ref="A90:H90"/>
    <mergeCell ref="A91:H91"/>
    <mergeCell ref="A87:H87"/>
    <mergeCell ref="A89:H89"/>
    <mergeCell ref="A94:H94"/>
    <mergeCell ref="A114:H114"/>
    <mergeCell ref="A113:H113"/>
    <mergeCell ref="A120:K120"/>
    <mergeCell ref="A96:H96"/>
    <mergeCell ref="A95:H95"/>
    <mergeCell ref="A112:H112"/>
    <mergeCell ref="A108:H108"/>
    <mergeCell ref="A102:H102"/>
    <mergeCell ref="A105:H105"/>
    <mergeCell ref="A121:K121"/>
    <mergeCell ref="A115:H115"/>
    <mergeCell ref="A116:K116"/>
    <mergeCell ref="A117:K117"/>
    <mergeCell ref="A118:H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20:J67 K7:K67 J7:J18 J72:K76 K86:K115 J86:J102 J104:J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O67" sqref="O67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4" width="13.00390625" style="48" bestFit="1" customWidth="1"/>
    <col min="15" max="16384" width="9.140625" style="48" customWidth="1"/>
  </cols>
  <sheetData>
    <row r="1" spans="1:13" ht="12.75" customHeight="1">
      <c r="A1" s="248" t="s">
        <v>128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.75" customHeight="1">
      <c r="A2" s="275" t="s">
        <v>305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2.75" customHeight="1">
      <c r="A3" s="276" t="s">
        <v>301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23.25">
      <c r="A4" s="274" t="s">
        <v>50</v>
      </c>
      <c r="B4" s="274"/>
      <c r="C4" s="274"/>
      <c r="D4" s="274"/>
      <c r="E4" s="274"/>
      <c r="F4" s="274"/>
      <c r="G4" s="274"/>
      <c r="H4" s="274"/>
      <c r="I4" s="53" t="s">
        <v>245</v>
      </c>
      <c r="J4" s="273" t="s">
        <v>285</v>
      </c>
      <c r="K4" s="273"/>
      <c r="L4" s="273" t="s">
        <v>286</v>
      </c>
      <c r="M4" s="273"/>
    </row>
    <row r="5" spans="1:13" ht="22.5">
      <c r="A5" s="274"/>
      <c r="B5" s="274"/>
      <c r="C5" s="274"/>
      <c r="D5" s="274"/>
      <c r="E5" s="274"/>
      <c r="F5" s="274"/>
      <c r="G5" s="274"/>
      <c r="H5" s="274"/>
      <c r="I5" s="53"/>
      <c r="J5" s="55" t="s">
        <v>280</v>
      </c>
      <c r="K5" s="55" t="s">
        <v>281</v>
      </c>
      <c r="L5" s="55" t="s">
        <v>280</v>
      </c>
      <c r="M5" s="55" t="s">
        <v>281</v>
      </c>
    </row>
    <row r="6" spans="1:13" ht="12.75">
      <c r="A6" s="273">
        <v>1</v>
      </c>
      <c r="B6" s="273"/>
      <c r="C6" s="273"/>
      <c r="D6" s="273"/>
      <c r="E6" s="273"/>
      <c r="F6" s="273"/>
      <c r="G6" s="273"/>
      <c r="H6" s="273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24" t="s">
        <v>20</v>
      </c>
      <c r="B7" s="225"/>
      <c r="C7" s="225"/>
      <c r="D7" s="225"/>
      <c r="E7" s="225"/>
      <c r="F7" s="225"/>
      <c r="G7" s="225"/>
      <c r="H7" s="245"/>
      <c r="I7" s="3">
        <v>111</v>
      </c>
      <c r="J7" s="119">
        <f>SUM(J8:J9)</f>
        <v>37684175.49</v>
      </c>
      <c r="K7" s="119">
        <f>SUM(K8:K9)</f>
        <v>37684175.49</v>
      </c>
      <c r="L7" s="119">
        <f>SUM(L8:L9)</f>
        <v>23725070</v>
      </c>
      <c r="M7" s="119">
        <f>SUM(M8:M9)</f>
        <v>23725070</v>
      </c>
    </row>
    <row r="8" spans="1:13" ht="12.75">
      <c r="A8" s="234" t="s">
        <v>126</v>
      </c>
      <c r="B8" s="235"/>
      <c r="C8" s="235"/>
      <c r="D8" s="235"/>
      <c r="E8" s="235"/>
      <c r="F8" s="235"/>
      <c r="G8" s="235"/>
      <c r="H8" s="236"/>
      <c r="I8" s="1">
        <v>112</v>
      </c>
      <c r="J8" s="7">
        <v>36823450.97</v>
      </c>
      <c r="K8" s="7">
        <v>36823450.97</v>
      </c>
      <c r="L8" s="7">
        <v>19952123</v>
      </c>
      <c r="M8" s="7">
        <v>19952123</v>
      </c>
    </row>
    <row r="9" spans="1:13" ht="12.75">
      <c r="A9" s="234" t="s">
        <v>94</v>
      </c>
      <c r="B9" s="235"/>
      <c r="C9" s="235"/>
      <c r="D9" s="235"/>
      <c r="E9" s="235"/>
      <c r="F9" s="235"/>
      <c r="G9" s="235"/>
      <c r="H9" s="236"/>
      <c r="I9" s="1">
        <v>113</v>
      </c>
      <c r="J9" s="7">
        <v>860724.52</v>
      </c>
      <c r="K9" s="7">
        <v>860724.52</v>
      </c>
      <c r="L9" s="7">
        <v>3772947</v>
      </c>
      <c r="M9" s="7">
        <v>3772947</v>
      </c>
    </row>
    <row r="10" spans="1:13" ht="12.75">
      <c r="A10" s="234" t="s">
        <v>7</v>
      </c>
      <c r="B10" s="235"/>
      <c r="C10" s="235"/>
      <c r="D10" s="235"/>
      <c r="E10" s="235"/>
      <c r="F10" s="235"/>
      <c r="G10" s="235"/>
      <c r="H10" s="236"/>
      <c r="I10" s="1">
        <v>114</v>
      </c>
      <c r="J10" s="49">
        <f>J11+J12+J16+J20+J21+J22+J25+J26</f>
        <v>47520618.67</v>
      </c>
      <c r="K10" s="49">
        <f>K11+K12+K16+K20+K21+K22+K25+K26</f>
        <v>47520618.67</v>
      </c>
      <c r="L10" s="49">
        <f>L11+L12+L16+L20+L21+L22+L25+L26</f>
        <v>28181740</v>
      </c>
      <c r="M10" s="49">
        <f>M11+M12+M16+M20+M21+M22+M25+M26</f>
        <v>28181740</v>
      </c>
    </row>
    <row r="11" spans="1:13" ht="12.75">
      <c r="A11" s="234" t="s">
        <v>95</v>
      </c>
      <c r="B11" s="235"/>
      <c r="C11" s="235"/>
      <c r="D11" s="235"/>
      <c r="E11" s="235"/>
      <c r="F11" s="235"/>
      <c r="G11" s="235"/>
      <c r="H11" s="236"/>
      <c r="I11" s="1">
        <v>115</v>
      </c>
      <c r="J11" s="7">
        <v>6312870.11</v>
      </c>
      <c r="K11" s="7">
        <v>6312870.11</v>
      </c>
      <c r="L11" s="7">
        <v>-185262</v>
      </c>
      <c r="M11" s="7">
        <v>-185262</v>
      </c>
    </row>
    <row r="12" spans="1:13" ht="12.75">
      <c r="A12" s="234" t="s">
        <v>16</v>
      </c>
      <c r="B12" s="235"/>
      <c r="C12" s="235"/>
      <c r="D12" s="235"/>
      <c r="E12" s="235"/>
      <c r="F12" s="235"/>
      <c r="G12" s="235"/>
      <c r="H12" s="236"/>
      <c r="I12" s="1">
        <v>116</v>
      </c>
      <c r="J12" s="49">
        <f>SUM(J13:J15)</f>
        <v>21344528.860000003</v>
      </c>
      <c r="K12" s="49">
        <f>SUM(K13:K15)</f>
        <v>21344528.860000003</v>
      </c>
      <c r="L12" s="49">
        <f>SUM(L13:L15)</f>
        <v>11488889</v>
      </c>
      <c r="M12" s="49">
        <f>SUM(M13:M15)</f>
        <v>11488889</v>
      </c>
    </row>
    <row r="13" spans="1:13" ht="12.75">
      <c r="A13" s="228" t="s">
        <v>122</v>
      </c>
      <c r="B13" s="229"/>
      <c r="C13" s="229"/>
      <c r="D13" s="229"/>
      <c r="E13" s="229"/>
      <c r="F13" s="229"/>
      <c r="G13" s="229"/>
      <c r="H13" s="230"/>
      <c r="I13" s="1">
        <v>117</v>
      </c>
      <c r="J13" s="7">
        <v>1761944</v>
      </c>
      <c r="K13" s="7">
        <v>1761944</v>
      </c>
      <c r="L13" s="7">
        <v>1345532</v>
      </c>
      <c r="M13" s="7">
        <v>1345532</v>
      </c>
    </row>
    <row r="14" spans="1:13" ht="12.75">
      <c r="A14" s="228" t="s">
        <v>123</v>
      </c>
      <c r="B14" s="229"/>
      <c r="C14" s="229"/>
      <c r="D14" s="229"/>
      <c r="E14" s="229"/>
      <c r="F14" s="229"/>
      <c r="G14" s="229"/>
      <c r="H14" s="230"/>
      <c r="I14" s="1">
        <v>118</v>
      </c>
      <c r="J14" s="7"/>
      <c r="K14" s="7"/>
      <c r="L14" s="7"/>
      <c r="M14" s="7"/>
    </row>
    <row r="15" spans="1:13" ht="12.75">
      <c r="A15" s="228" t="s">
        <v>52</v>
      </c>
      <c r="B15" s="229"/>
      <c r="C15" s="229"/>
      <c r="D15" s="229"/>
      <c r="E15" s="229"/>
      <c r="F15" s="229"/>
      <c r="G15" s="229"/>
      <c r="H15" s="230"/>
      <c r="I15" s="1">
        <v>119</v>
      </c>
      <c r="J15" s="7">
        <v>19582584.860000003</v>
      </c>
      <c r="K15" s="7">
        <v>19582584.860000003</v>
      </c>
      <c r="L15" s="7">
        <v>10143357</v>
      </c>
      <c r="M15" s="7">
        <v>10143357</v>
      </c>
    </row>
    <row r="16" spans="1:13" ht="12.75">
      <c r="A16" s="234" t="s">
        <v>17</v>
      </c>
      <c r="B16" s="235"/>
      <c r="C16" s="235"/>
      <c r="D16" s="235"/>
      <c r="E16" s="235"/>
      <c r="F16" s="235"/>
      <c r="G16" s="235"/>
      <c r="H16" s="236"/>
      <c r="I16" s="1">
        <v>120</v>
      </c>
      <c r="J16" s="49">
        <f>SUM(J17:J19)</f>
        <v>7568758.09</v>
      </c>
      <c r="K16" s="49">
        <f>SUM(K17:K19)</f>
        <v>7568758.09</v>
      </c>
      <c r="L16" s="49">
        <f>SUM(L17:L19)</f>
        <v>6539247</v>
      </c>
      <c r="M16" s="49">
        <f>SUM(M17:M19)</f>
        <v>6539247</v>
      </c>
    </row>
    <row r="17" spans="1:13" ht="12.75">
      <c r="A17" s="228" t="s">
        <v>53</v>
      </c>
      <c r="B17" s="229"/>
      <c r="C17" s="229"/>
      <c r="D17" s="229"/>
      <c r="E17" s="229"/>
      <c r="F17" s="229"/>
      <c r="G17" s="229"/>
      <c r="H17" s="230"/>
      <c r="I17" s="1">
        <v>121</v>
      </c>
      <c r="J17" s="7">
        <v>4754444.62</v>
      </c>
      <c r="K17" s="7">
        <v>4754444.62</v>
      </c>
      <c r="L17" s="7">
        <v>4354696</v>
      </c>
      <c r="M17" s="7">
        <v>4354696</v>
      </c>
    </row>
    <row r="18" spans="1:13" ht="12.75">
      <c r="A18" s="228" t="s">
        <v>54</v>
      </c>
      <c r="B18" s="229"/>
      <c r="C18" s="229"/>
      <c r="D18" s="229"/>
      <c r="E18" s="229"/>
      <c r="F18" s="229"/>
      <c r="G18" s="229"/>
      <c r="H18" s="230"/>
      <c r="I18" s="1">
        <v>122</v>
      </c>
      <c r="J18" s="7">
        <v>1749793.59</v>
      </c>
      <c r="K18" s="7">
        <v>1749793.59</v>
      </c>
      <c r="L18" s="7">
        <v>1369759</v>
      </c>
      <c r="M18" s="7">
        <v>1369759</v>
      </c>
    </row>
    <row r="19" spans="1:13" ht="12.75">
      <c r="A19" s="228" t="s">
        <v>55</v>
      </c>
      <c r="B19" s="229"/>
      <c r="C19" s="229"/>
      <c r="D19" s="229"/>
      <c r="E19" s="229"/>
      <c r="F19" s="229"/>
      <c r="G19" s="229"/>
      <c r="H19" s="230"/>
      <c r="I19" s="1">
        <v>123</v>
      </c>
      <c r="J19" s="7">
        <v>1064519.88</v>
      </c>
      <c r="K19" s="7">
        <v>1064519.88</v>
      </c>
      <c r="L19" s="7">
        <v>814792</v>
      </c>
      <c r="M19" s="7">
        <v>814792</v>
      </c>
    </row>
    <row r="20" spans="1:13" ht="12.75">
      <c r="A20" s="234" t="s">
        <v>96</v>
      </c>
      <c r="B20" s="235"/>
      <c r="C20" s="235"/>
      <c r="D20" s="235"/>
      <c r="E20" s="235"/>
      <c r="F20" s="235"/>
      <c r="G20" s="235"/>
      <c r="H20" s="236"/>
      <c r="I20" s="1">
        <v>124</v>
      </c>
      <c r="J20" s="7">
        <v>1177196.5</v>
      </c>
      <c r="K20" s="7">
        <v>1177196.5</v>
      </c>
      <c r="L20" s="7">
        <v>1196950</v>
      </c>
      <c r="M20" s="7">
        <v>1196950</v>
      </c>
    </row>
    <row r="21" spans="1:13" ht="12.75">
      <c r="A21" s="234" t="s">
        <v>97</v>
      </c>
      <c r="B21" s="235"/>
      <c r="C21" s="235"/>
      <c r="D21" s="235"/>
      <c r="E21" s="235"/>
      <c r="F21" s="235"/>
      <c r="G21" s="235"/>
      <c r="H21" s="236"/>
      <c r="I21" s="1">
        <v>125</v>
      </c>
      <c r="J21" s="7"/>
      <c r="K21" s="7"/>
      <c r="L21" s="7"/>
      <c r="M21" s="7"/>
    </row>
    <row r="22" spans="1:13" ht="12.75">
      <c r="A22" s="234" t="s">
        <v>18</v>
      </c>
      <c r="B22" s="235"/>
      <c r="C22" s="235"/>
      <c r="D22" s="235"/>
      <c r="E22" s="235"/>
      <c r="F22" s="235"/>
      <c r="G22" s="235"/>
      <c r="H22" s="236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28" t="s">
        <v>113</v>
      </c>
      <c r="B23" s="229"/>
      <c r="C23" s="229"/>
      <c r="D23" s="229"/>
      <c r="E23" s="229"/>
      <c r="F23" s="229"/>
      <c r="G23" s="229"/>
      <c r="H23" s="230"/>
      <c r="I23" s="1">
        <v>127</v>
      </c>
      <c r="J23" s="7"/>
      <c r="K23" s="7"/>
      <c r="L23" s="7"/>
      <c r="M23" s="7"/>
    </row>
    <row r="24" spans="1:13" ht="12.75">
      <c r="A24" s="228" t="s">
        <v>114</v>
      </c>
      <c r="B24" s="229"/>
      <c r="C24" s="229"/>
      <c r="D24" s="229"/>
      <c r="E24" s="229"/>
      <c r="F24" s="229"/>
      <c r="G24" s="229"/>
      <c r="H24" s="230"/>
      <c r="I24" s="1">
        <v>128</v>
      </c>
      <c r="J24" s="7"/>
      <c r="K24" s="7"/>
      <c r="L24" s="7"/>
      <c r="M24" s="7"/>
    </row>
    <row r="25" spans="1:13" ht="12.75">
      <c r="A25" s="234" t="s">
        <v>98</v>
      </c>
      <c r="B25" s="235"/>
      <c r="C25" s="235"/>
      <c r="D25" s="235"/>
      <c r="E25" s="235"/>
      <c r="F25" s="235"/>
      <c r="G25" s="235"/>
      <c r="H25" s="236"/>
      <c r="I25" s="1">
        <v>129</v>
      </c>
      <c r="J25" s="7"/>
      <c r="K25" s="7"/>
      <c r="L25" s="7">
        <v>4697348</v>
      </c>
      <c r="M25" s="7">
        <v>4697348</v>
      </c>
    </row>
    <row r="26" spans="1:13" ht="12.75">
      <c r="A26" s="234" t="s">
        <v>41</v>
      </c>
      <c r="B26" s="235"/>
      <c r="C26" s="235"/>
      <c r="D26" s="235"/>
      <c r="E26" s="235"/>
      <c r="F26" s="235"/>
      <c r="G26" s="235"/>
      <c r="H26" s="236"/>
      <c r="I26" s="1">
        <v>130</v>
      </c>
      <c r="J26" s="7">
        <v>11117265.11</v>
      </c>
      <c r="K26" s="7">
        <v>11117265.11</v>
      </c>
      <c r="L26" s="7">
        <v>4444568</v>
      </c>
      <c r="M26" s="7">
        <v>4444568</v>
      </c>
    </row>
    <row r="27" spans="1:14" ht="12.75">
      <c r="A27" s="234" t="s">
        <v>179</v>
      </c>
      <c r="B27" s="235"/>
      <c r="C27" s="235"/>
      <c r="D27" s="235"/>
      <c r="E27" s="235"/>
      <c r="F27" s="235"/>
      <c r="G27" s="235"/>
      <c r="H27" s="236"/>
      <c r="I27" s="1">
        <v>131</v>
      </c>
      <c r="J27" s="49">
        <f>SUM(J28:J32)</f>
        <v>8976494.4</v>
      </c>
      <c r="K27" s="49">
        <f>SUM(K28:K32)</f>
        <v>8976494.4</v>
      </c>
      <c r="L27" s="49">
        <f>SUM(L28:L32)</f>
        <v>7088265</v>
      </c>
      <c r="M27" s="49">
        <f>SUM(M28:M32)</f>
        <v>7088265</v>
      </c>
      <c r="N27" s="117"/>
    </row>
    <row r="28" spans="1:14" ht="27" customHeight="1">
      <c r="A28" s="234" t="s">
        <v>193</v>
      </c>
      <c r="B28" s="235"/>
      <c r="C28" s="235"/>
      <c r="D28" s="235"/>
      <c r="E28" s="235"/>
      <c r="F28" s="235"/>
      <c r="G28" s="235"/>
      <c r="H28" s="236"/>
      <c r="I28" s="1">
        <v>132</v>
      </c>
      <c r="J28" s="7"/>
      <c r="K28" s="7"/>
      <c r="L28" s="7"/>
      <c r="M28" s="7"/>
      <c r="N28" s="113"/>
    </row>
    <row r="29" spans="1:13" ht="29.25" customHeight="1">
      <c r="A29" s="234" t="s">
        <v>129</v>
      </c>
      <c r="B29" s="235"/>
      <c r="C29" s="235"/>
      <c r="D29" s="235"/>
      <c r="E29" s="235"/>
      <c r="F29" s="235"/>
      <c r="G29" s="235"/>
      <c r="H29" s="236"/>
      <c r="I29" s="1">
        <v>133</v>
      </c>
      <c r="J29" s="7">
        <v>8706776.58</v>
      </c>
      <c r="K29" s="7">
        <v>8706776.58</v>
      </c>
      <c r="L29" s="7">
        <v>7085004</v>
      </c>
      <c r="M29" s="7">
        <v>7085004</v>
      </c>
    </row>
    <row r="30" spans="1:13" ht="21.75" customHeight="1">
      <c r="A30" s="234" t="s">
        <v>115</v>
      </c>
      <c r="B30" s="235"/>
      <c r="C30" s="235"/>
      <c r="D30" s="235"/>
      <c r="E30" s="235"/>
      <c r="F30" s="235"/>
      <c r="G30" s="235"/>
      <c r="H30" s="236"/>
      <c r="I30" s="1">
        <v>134</v>
      </c>
      <c r="J30" s="7"/>
      <c r="K30" s="7"/>
      <c r="L30" s="7"/>
      <c r="M30" s="7"/>
    </row>
    <row r="31" spans="1:13" ht="20.25" customHeight="1">
      <c r="A31" s="234" t="s">
        <v>189</v>
      </c>
      <c r="B31" s="235"/>
      <c r="C31" s="235"/>
      <c r="D31" s="235"/>
      <c r="E31" s="235"/>
      <c r="F31" s="235"/>
      <c r="G31" s="235"/>
      <c r="H31" s="236"/>
      <c r="I31" s="1">
        <v>135</v>
      </c>
      <c r="J31" s="7">
        <v>3395.4</v>
      </c>
      <c r="K31" s="7">
        <v>3395.4</v>
      </c>
      <c r="L31" s="7">
        <v>3261</v>
      </c>
      <c r="M31" s="7">
        <v>3261</v>
      </c>
    </row>
    <row r="32" spans="1:13" ht="12.75">
      <c r="A32" s="234" t="s">
        <v>116</v>
      </c>
      <c r="B32" s="235"/>
      <c r="C32" s="235"/>
      <c r="D32" s="235"/>
      <c r="E32" s="235"/>
      <c r="F32" s="235"/>
      <c r="G32" s="235"/>
      <c r="H32" s="236"/>
      <c r="I32" s="1">
        <v>136</v>
      </c>
      <c r="J32" s="7">
        <v>266322.42</v>
      </c>
      <c r="K32" s="7">
        <v>266322.42</v>
      </c>
      <c r="L32" s="7"/>
      <c r="M32" s="7"/>
    </row>
    <row r="33" spans="1:13" ht="12.75">
      <c r="A33" s="234" t="s">
        <v>180</v>
      </c>
      <c r="B33" s="235"/>
      <c r="C33" s="235"/>
      <c r="D33" s="235"/>
      <c r="E33" s="235"/>
      <c r="F33" s="235"/>
      <c r="G33" s="235"/>
      <c r="H33" s="236"/>
      <c r="I33" s="1">
        <v>137</v>
      </c>
      <c r="J33" s="49">
        <f>SUM(J34:J37)</f>
        <v>18662402</v>
      </c>
      <c r="K33" s="49">
        <f>SUM(K34:K37)</f>
        <v>18662402</v>
      </c>
      <c r="L33" s="49">
        <f>SUM(L34:L37)</f>
        <v>19917617</v>
      </c>
      <c r="M33" s="49">
        <f>SUM(M34:M37)</f>
        <v>19917617</v>
      </c>
    </row>
    <row r="34" spans="1:13" ht="29.25" customHeight="1">
      <c r="A34" s="234" t="s">
        <v>57</v>
      </c>
      <c r="B34" s="235"/>
      <c r="C34" s="235"/>
      <c r="D34" s="235"/>
      <c r="E34" s="235"/>
      <c r="F34" s="235"/>
      <c r="G34" s="235"/>
      <c r="H34" s="236"/>
      <c r="I34" s="1">
        <v>138</v>
      </c>
      <c r="J34" s="7"/>
      <c r="K34" s="7"/>
      <c r="L34" s="7"/>
      <c r="M34" s="7"/>
    </row>
    <row r="35" spans="1:13" ht="27.75" customHeight="1">
      <c r="A35" s="234" t="s">
        <v>56</v>
      </c>
      <c r="B35" s="235"/>
      <c r="C35" s="235"/>
      <c r="D35" s="235"/>
      <c r="E35" s="235"/>
      <c r="F35" s="235"/>
      <c r="G35" s="235"/>
      <c r="H35" s="236"/>
      <c r="I35" s="1">
        <v>139</v>
      </c>
      <c r="J35" s="7">
        <v>18226988.9</v>
      </c>
      <c r="K35" s="7">
        <v>18226988.9</v>
      </c>
      <c r="L35" s="7">
        <v>19917617</v>
      </c>
      <c r="M35" s="7">
        <v>19917617</v>
      </c>
    </row>
    <row r="36" spans="1:13" ht="12.75">
      <c r="A36" s="234" t="s">
        <v>190</v>
      </c>
      <c r="B36" s="235"/>
      <c r="C36" s="235"/>
      <c r="D36" s="235"/>
      <c r="E36" s="235"/>
      <c r="F36" s="235"/>
      <c r="G36" s="235"/>
      <c r="H36" s="236"/>
      <c r="I36" s="1">
        <v>140</v>
      </c>
      <c r="J36" s="7"/>
      <c r="K36" s="7"/>
      <c r="L36" s="7"/>
      <c r="M36" s="7"/>
    </row>
    <row r="37" spans="1:13" ht="12.75">
      <c r="A37" s="234" t="s">
        <v>58</v>
      </c>
      <c r="B37" s="235"/>
      <c r="C37" s="235"/>
      <c r="D37" s="235"/>
      <c r="E37" s="235"/>
      <c r="F37" s="235"/>
      <c r="G37" s="235"/>
      <c r="H37" s="236"/>
      <c r="I37" s="1">
        <v>141</v>
      </c>
      <c r="J37" s="7">
        <v>435413.1</v>
      </c>
      <c r="K37" s="7">
        <v>435413.1</v>
      </c>
      <c r="L37" s="7"/>
      <c r="M37" s="7"/>
    </row>
    <row r="38" spans="1:13" ht="12.75">
      <c r="A38" s="234" t="s">
        <v>164</v>
      </c>
      <c r="B38" s="235"/>
      <c r="C38" s="235"/>
      <c r="D38" s="235"/>
      <c r="E38" s="235"/>
      <c r="F38" s="235"/>
      <c r="G38" s="235"/>
      <c r="H38" s="236"/>
      <c r="I38" s="1">
        <v>142</v>
      </c>
      <c r="J38" s="7"/>
      <c r="K38" s="7"/>
      <c r="L38" s="7"/>
      <c r="M38" s="7"/>
    </row>
    <row r="39" spans="1:13" ht="12.75">
      <c r="A39" s="234" t="s">
        <v>165</v>
      </c>
      <c r="B39" s="235"/>
      <c r="C39" s="235"/>
      <c r="D39" s="235"/>
      <c r="E39" s="235"/>
      <c r="F39" s="235"/>
      <c r="G39" s="235"/>
      <c r="H39" s="236"/>
      <c r="I39" s="1">
        <v>143</v>
      </c>
      <c r="J39" s="7"/>
      <c r="K39" s="7"/>
      <c r="L39" s="7"/>
      <c r="M39" s="7"/>
    </row>
    <row r="40" spans="1:13" ht="12.75">
      <c r="A40" s="234" t="s">
        <v>191</v>
      </c>
      <c r="B40" s="235"/>
      <c r="C40" s="235"/>
      <c r="D40" s="235"/>
      <c r="E40" s="235"/>
      <c r="F40" s="235"/>
      <c r="G40" s="235"/>
      <c r="H40" s="236"/>
      <c r="I40" s="1">
        <v>144</v>
      </c>
      <c r="J40" s="7"/>
      <c r="K40" s="7"/>
      <c r="L40" s="7"/>
      <c r="M40" s="7"/>
    </row>
    <row r="41" spans="1:13" ht="12.75">
      <c r="A41" s="234" t="s">
        <v>192</v>
      </c>
      <c r="B41" s="235"/>
      <c r="C41" s="235"/>
      <c r="D41" s="235"/>
      <c r="E41" s="235"/>
      <c r="F41" s="235"/>
      <c r="G41" s="235"/>
      <c r="H41" s="236"/>
      <c r="I41" s="1">
        <v>145</v>
      </c>
      <c r="J41" s="7"/>
      <c r="K41" s="7"/>
      <c r="L41" s="7"/>
      <c r="M41" s="7"/>
    </row>
    <row r="42" spans="1:13" ht="12.75">
      <c r="A42" s="234" t="s">
        <v>181</v>
      </c>
      <c r="B42" s="235"/>
      <c r="C42" s="235"/>
      <c r="D42" s="235"/>
      <c r="E42" s="235"/>
      <c r="F42" s="235"/>
      <c r="G42" s="235"/>
      <c r="H42" s="236"/>
      <c r="I42" s="1">
        <v>146</v>
      </c>
      <c r="J42" s="49">
        <f>J7+J27+J38+J40</f>
        <v>46660669.89</v>
      </c>
      <c r="K42" s="49">
        <f>K7+K27+K38+K40</f>
        <v>46660669.89</v>
      </c>
      <c r="L42" s="49">
        <f>L7+L27+L38+L40</f>
        <v>30813335</v>
      </c>
      <c r="M42" s="49">
        <f>M7+M27+M38+M40</f>
        <v>30813335</v>
      </c>
    </row>
    <row r="43" spans="1:13" ht="12.75">
      <c r="A43" s="234" t="s">
        <v>182</v>
      </c>
      <c r="B43" s="235"/>
      <c r="C43" s="235"/>
      <c r="D43" s="235"/>
      <c r="E43" s="235"/>
      <c r="F43" s="235"/>
      <c r="G43" s="235"/>
      <c r="H43" s="236"/>
      <c r="I43" s="1">
        <v>147</v>
      </c>
      <c r="J43" s="49">
        <f>J10+J33+J39+J41</f>
        <v>66183020.67</v>
      </c>
      <c r="K43" s="49">
        <f>K10+K33+K39+K41</f>
        <v>66183020.67</v>
      </c>
      <c r="L43" s="49">
        <f>L10+L33+L39+L41</f>
        <v>48099357</v>
      </c>
      <c r="M43" s="49">
        <f>M10+M33+M39+M41</f>
        <v>48099357</v>
      </c>
    </row>
    <row r="44" spans="1:13" ht="12.75">
      <c r="A44" s="234" t="s">
        <v>202</v>
      </c>
      <c r="B44" s="235"/>
      <c r="C44" s="235"/>
      <c r="D44" s="235"/>
      <c r="E44" s="235"/>
      <c r="F44" s="235"/>
      <c r="G44" s="235"/>
      <c r="H44" s="236"/>
      <c r="I44" s="1">
        <v>148</v>
      </c>
      <c r="J44" s="49">
        <f>J42-J43</f>
        <v>-19522350.78</v>
      </c>
      <c r="K44" s="49">
        <f>K42-K43</f>
        <v>-19522350.78</v>
      </c>
      <c r="L44" s="49">
        <f>L42-L43</f>
        <v>-17286022</v>
      </c>
      <c r="M44" s="49">
        <f>M42-M43</f>
        <v>-17286022</v>
      </c>
    </row>
    <row r="45" spans="1:13" ht="12.75">
      <c r="A45" s="239" t="s">
        <v>184</v>
      </c>
      <c r="B45" s="240"/>
      <c r="C45" s="240"/>
      <c r="D45" s="240"/>
      <c r="E45" s="240"/>
      <c r="F45" s="240"/>
      <c r="G45" s="240"/>
      <c r="H45" s="241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39" t="s">
        <v>185</v>
      </c>
      <c r="B46" s="240"/>
      <c r="C46" s="240"/>
      <c r="D46" s="240"/>
      <c r="E46" s="240"/>
      <c r="F46" s="240"/>
      <c r="G46" s="240"/>
      <c r="H46" s="241"/>
      <c r="I46" s="1">
        <v>150</v>
      </c>
      <c r="J46" s="49">
        <f>IF(J43&gt;J42,J43-J42,0)</f>
        <v>19522350.78</v>
      </c>
      <c r="K46" s="49">
        <f>IF(K43&gt;K42,K43-K42,0)</f>
        <v>19522350.78</v>
      </c>
      <c r="L46" s="49">
        <f>IF(L43&gt;L42,L43-L42,0)</f>
        <v>17286022</v>
      </c>
      <c r="M46" s="49">
        <f>IF(M43&gt;M42,M43-M42,0)</f>
        <v>17286022</v>
      </c>
    </row>
    <row r="47" spans="1:13" ht="12.75">
      <c r="A47" s="234" t="s">
        <v>183</v>
      </c>
      <c r="B47" s="235"/>
      <c r="C47" s="235"/>
      <c r="D47" s="235"/>
      <c r="E47" s="235"/>
      <c r="F47" s="235"/>
      <c r="G47" s="235"/>
      <c r="H47" s="236"/>
      <c r="I47" s="1">
        <v>151</v>
      </c>
      <c r="J47" s="7"/>
      <c r="K47" s="7"/>
      <c r="L47" s="7"/>
      <c r="M47" s="7"/>
    </row>
    <row r="48" spans="1:13" ht="12.75">
      <c r="A48" s="234" t="s">
        <v>203</v>
      </c>
      <c r="B48" s="235"/>
      <c r="C48" s="235"/>
      <c r="D48" s="235"/>
      <c r="E48" s="235"/>
      <c r="F48" s="235"/>
      <c r="G48" s="235"/>
      <c r="H48" s="236"/>
      <c r="I48" s="1">
        <v>152</v>
      </c>
      <c r="J48" s="49">
        <f>J44-J47</f>
        <v>-19522350.78</v>
      </c>
      <c r="K48" s="49">
        <f>K44-K47</f>
        <v>-19522350.78</v>
      </c>
      <c r="L48" s="49">
        <f>L44-L47</f>
        <v>-17286022</v>
      </c>
      <c r="M48" s="49">
        <f>M44-M47</f>
        <v>-17286022</v>
      </c>
    </row>
    <row r="49" spans="1:13" ht="12.75">
      <c r="A49" s="239" t="s">
        <v>161</v>
      </c>
      <c r="B49" s="240"/>
      <c r="C49" s="240"/>
      <c r="D49" s="240"/>
      <c r="E49" s="240"/>
      <c r="F49" s="240"/>
      <c r="G49" s="240"/>
      <c r="H49" s="241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60" t="s">
        <v>186</v>
      </c>
      <c r="B50" s="261"/>
      <c r="C50" s="261"/>
      <c r="D50" s="261"/>
      <c r="E50" s="261"/>
      <c r="F50" s="261"/>
      <c r="G50" s="261"/>
      <c r="H50" s="262"/>
      <c r="I50" s="2">
        <v>154</v>
      </c>
      <c r="J50" s="56">
        <f>IF(J48&lt;0,-J48,0)</f>
        <v>19522350.78</v>
      </c>
      <c r="K50" s="56">
        <f>IF(K48&lt;0,-K48,0)</f>
        <v>19522350.78</v>
      </c>
      <c r="L50" s="56">
        <f>IF(L48&lt;0,-L48,0)</f>
        <v>17286022</v>
      </c>
      <c r="M50" s="56">
        <f>IF(M48&lt;0,-M48,0)</f>
        <v>17286022</v>
      </c>
    </row>
    <row r="51" spans="1:13" ht="12.75" customHeight="1">
      <c r="A51" s="220" t="s">
        <v>278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224" t="s">
        <v>156</v>
      </c>
      <c r="B52" s="225"/>
      <c r="C52" s="225"/>
      <c r="D52" s="225"/>
      <c r="E52" s="225"/>
      <c r="F52" s="225"/>
      <c r="G52" s="225"/>
      <c r="H52" s="225"/>
      <c r="I52" s="50"/>
      <c r="J52" s="50"/>
      <c r="K52" s="50"/>
      <c r="L52" s="50"/>
      <c r="M52" s="57"/>
    </row>
    <row r="53" spans="1:13" ht="12.75">
      <c r="A53" s="263" t="s">
        <v>200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>
        <v>-19516431.899849992</v>
      </c>
      <c r="K53" s="7">
        <v>-19516431.899849992</v>
      </c>
      <c r="L53" s="7">
        <v>-17671305.625099994</v>
      </c>
      <c r="M53" s="7">
        <v>-17671305.625099994</v>
      </c>
    </row>
    <row r="54" spans="1:13" ht="12.75">
      <c r="A54" s="263" t="s">
        <v>201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>
        <v>-5919.470150000002</v>
      </c>
      <c r="K54" s="8">
        <v>-5919.470150000002</v>
      </c>
      <c r="L54" s="8">
        <v>385283.1251</v>
      </c>
      <c r="M54" s="8">
        <v>385283.1251</v>
      </c>
    </row>
    <row r="55" spans="1:13" ht="12.75" customHeight="1">
      <c r="A55" s="220" t="s">
        <v>158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224" t="s">
        <v>170</v>
      </c>
      <c r="B56" s="225"/>
      <c r="C56" s="225"/>
      <c r="D56" s="225"/>
      <c r="E56" s="225"/>
      <c r="F56" s="225"/>
      <c r="G56" s="225"/>
      <c r="H56" s="245"/>
      <c r="I56" s="9">
        <v>157</v>
      </c>
      <c r="J56" s="6">
        <v>-19522351</v>
      </c>
      <c r="K56" s="6">
        <v>-19522351</v>
      </c>
      <c r="L56" s="6">
        <v>-17286022</v>
      </c>
      <c r="M56" s="6">
        <v>-17286022</v>
      </c>
    </row>
    <row r="57" spans="1:13" ht="12.75">
      <c r="A57" s="234" t="s">
        <v>187</v>
      </c>
      <c r="B57" s="235"/>
      <c r="C57" s="235"/>
      <c r="D57" s="235"/>
      <c r="E57" s="235"/>
      <c r="F57" s="235"/>
      <c r="G57" s="235"/>
      <c r="H57" s="236"/>
      <c r="I57" s="1">
        <v>158</v>
      </c>
      <c r="J57" s="49">
        <f>SUM(J58:J64)</f>
        <v>-402484.17</v>
      </c>
      <c r="K57" s="49">
        <f>SUM(K58:K64)</f>
        <v>-402484.17</v>
      </c>
      <c r="L57" s="49">
        <f>SUM(L58:L64)</f>
        <v>-263330.17</v>
      </c>
      <c r="M57" s="49">
        <f>SUM(M58:M64)</f>
        <v>-263330.17</v>
      </c>
    </row>
    <row r="58" spans="1:13" ht="12.75">
      <c r="A58" s="234" t="s">
        <v>194</v>
      </c>
      <c r="B58" s="235"/>
      <c r="C58" s="235"/>
      <c r="D58" s="235"/>
      <c r="E58" s="235"/>
      <c r="F58" s="235"/>
      <c r="G58" s="235"/>
      <c r="H58" s="236"/>
      <c r="I58" s="1">
        <v>159</v>
      </c>
      <c r="J58" s="7">
        <v>-4608</v>
      </c>
      <c r="K58" s="7">
        <v>-4608</v>
      </c>
      <c r="L58" s="7">
        <v>19268</v>
      </c>
      <c r="M58" s="7">
        <v>19268</v>
      </c>
    </row>
    <row r="59" spans="1:13" ht="24" customHeight="1">
      <c r="A59" s="234" t="s">
        <v>195</v>
      </c>
      <c r="B59" s="235"/>
      <c r="C59" s="235"/>
      <c r="D59" s="235"/>
      <c r="E59" s="235"/>
      <c r="F59" s="235"/>
      <c r="G59" s="235"/>
      <c r="H59" s="236"/>
      <c r="I59" s="1">
        <v>160</v>
      </c>
      <c r="J59" s="7">
        <v>-294733.17</v>
      </c>
      <c r="K59" s="7">
        <v>-294733.17</v>
      </c>
      <c r="L59" s="7">
        <v>-294733.17</v>
      </c>
      <c r="M59" s="7">
        <v>-294733.17</v>
      </c>
    </row>
    <row r="60" spans="1:13" ht="12.75">
      <c r="A60" s="234" t="s">
        <v>39</v>
      </c>
      <c r="B60" s="235"/>
      <c r="C60" s="235"/>
      <c r="D60" s="235"/>
      <c r="E60" s="235"/>
      <c r="F60" s="235"/>
      <c r="G60" s="235"/>
      <c r="H60" s="236"/>
      <c r="I60" s="1">
        <v>161</v>
      </c>
      <c r="J60" s="7">
        <v>-103143</v>
      </c>
      <c r="K60" s="7">
        <v>-103143</v>
      </c>
      <c r="L60" s="7">
        <v>12135</v>
      </c>
      <c r="M60" s="7">
        <v>12135</v>
      </c>
    </row>
    <row r="61" spans="1:13" ht="12.75">
      <c r="A61" s="234" t="s">
        <v>196</v>
      </c>
      <c r="B61" s="235"/>
      <c r="C61" s="235"/>
      <c r="D61" s="235"/>
      <c r="E61" s="235"/>
      <c r="F61" s="235"/>
      <c r="G61" s="235"/>
      <c r="H61" s="236"/>
      <c r="I61" s="1">
        <v>162</v>
      </c>
      <c r="J61" s="7"/>
      <c r="K61" s="7"/>
      <c r="L61" s="7"/>
      <c r="M61" s="7"/>
    </row>
    <row r="62" spans="1:13" ht="12.75">
      <c r="A62" s="234" t="s">
        <v>197</v>
      </c>
      <c r="B62" s="235"/>
      <c r="C62" s="235"/>
      <c r="D62" s="235"/>
      <c r="E62" s="235"/>
      <c r="F62" s="235"/>
      <c r="G62" s="235"/>
      <c r="H62" s="236"/>
      <c r="I62" s="1">
        <v>163</v>
      </c>
      <c r="J62" s="7"/>
      <c r="K62" s="7"/>
      <c r="L62" s="7"/>
      <c r="M62" s="7"/>
    </row>
    <row r="63" spans="1:13" ht="12.75">
      <c r="A63" s="234" t="s">
        <v>198</v>
      </c>
      <c r="B63" s="235"/>
      <c r="C63" s="235"/>
      <c r="D63" s="235"/>
      <c r="E63" s="235"/>
      <c r="F63" s="235"/>
      <c r="G63" s="235"/>
      <c r="H63" s="236"/>
      <c r="I63" s="1">
        <v>164</v>
      </c>
      <c r="J63" s="7"/>
      <c r="K63" s="7"/>
      <c r="L63" s="7"/>
      <c r="M63" s="7"/>
    </row>
    <row r="64" spans="1:13" ht="12.75">
      <c r="A64" s="234" t="s">
        <v>199</v>
      </c>
      <c r="B64" s="235"/>
      <c r="C64" s="235"/>
      <c r="D64" s="235"/>
      <c r="E64" s="235"/>
      <c r="F64" s="235"/>
      <c r="G64" s="235"/>
      <c r="H64" s="236"/>
      <c r="I64" s="1">
        <v>165</v>
      </c>
      <c r="J64" s="7"/>
      <c r="K64" s="7"/>
      <c r="L64" s="7"/>
      <c r="M64" s="7"/>
    </row>
    <row r="65" spans="1:13" ht="12.75">
      <c r="A65" s="234" t="s">
        <v>188</v>
      </c>
      <c r="B65" s="235"/>
      <c r="C65" s="235"/>
      <c r="D65" s="235"/>
      <c r="E65" s="235"/>
      <c r="F65" s="235"/>
      <c r="G65" s="235"/>
      <c r="H65" s="236"/>
      <c r="I65" s="1">
        <v>166</v>
      </c>
      <c r="J65" s="7">
        <v>-58947</v>
      </c>
      <c r="K65" s="7">
        <v>-58947</v>
      </c>
      <c r="L65" s="7">
        <v>-58947</v>
      </c>
      <c r="M65" s="7">
        <v>-58947</v>
      </c>
    </row>
    <row r="66" spans="1:13" ht="12.75">
      <c r="A66" s="234" t="s">
        <v>162</v>
      </c>
      <c r="B66" s="235"/>
      <c r="C66" s="235"/>
      <c r="D66" s="235"/>
      <c r="E66" s="235"/>
      <c r="F66" s="235"/>
      <c r="G66" s="235"/>
      <c r="H66" s="236"/>
      <c r="I66" s="1">
        <v>167</v>
      </c>
      <c r="J66" s="49">
        <f>J57-J65</f>
        <v>-343537.17</v>
      </c>
      <c r="K66" s="49">
        <f>K57-K65</f>
        <v>-343537.17</v>
      </c>
      <c r="L66" s="49">
        <f>L57-L65</f>
        <v>-204383.16999999998</v>
      </c>
      <c r="M66" s="49">
        <f>M57-M65</f>
        <v>-204383.16999999998</v>
      </c>
    </row>
    <row r="67" spans="1:13" ht="12.75">
      <c r="A67" s="234" t="s">
        <v>163</v>
      </c>
      <c r="B67" s="235"/>
      <c r="C67" s="235"/>
      <c r="D67" s="235"/>
      <c r="E67" s="235"/>
      <c r="F67" s="235"/>
      <c r="G67" s="235"/>
      <c r="H67" s="236"/>
      <c r="I67" s="1">
        <v>168</v>
      </c>
      <c r="J67" s="56">
        <f>J56+J66</f>
        <v>-19865888.17</v>
      </c>
      <c r="K67" s="56">
        <f>K56+K66</f>
        <v>-19865888.17</v>
      </c>
      <c r="L67" s="56">
        <f>L56+L66</f>
        <v>-17490405.17</v>
      </c>
      <c r="M67" s="56">
        <f>M56+M66</f>
        <v>-17490405.17</v>
      </c>
    </row>
    <row r="68" spans="1:13" ht="12.75" customHeight="1">
      <c r="A68" s="269" t="s">
        <v>279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</row>
    <row r="69" spans="1:13" ht="12.75" customHeight="1">
      <c r="A69" s="271" t="s">
        <v>157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</row>
    <row r="70" spans="1:13" ht="12.75">
      <c r="A70" s="263" t="s">
        <v>200</v>
      </c>
      <c r="B70" s="264"/>
      <c r="C70" s="264"/>
      <c r="D70" s="264"/>
      <c r="E70" s="264"/>
      <c r="F70" s="264"/>
      <c r="G70" s="264"/>
      <c r="H70" s="265"/>
      <c r="I70" s="1">
        <v>169</v>
      </c>
      <c r="J70" s="7">
        <f>J67-J71</f>
        <v>-19859968.69985</v>
      </c>
      <c r="K70" s="7">
        <f>K67-K71</f>
        <v>-19859968.69985</v>
      </c>
      <c r="L70" s="7">
        <v>-17875688.905100003</v>
      </c>
      <c r="M70" s="7">
        <v>-17875688.905100003</v>
      </c>
    </row>
    <row r="71" spans="1:13" ht="12.75">
      <c r="A71" s="266" t="s">
        <v>201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>
        <v>-5919.470150000002</v>
      </c>
      <c r="K71" s="8">
        <v>-5919.470150000002</v>
      </c>
      <c r="L71" s="8">
        <v>385283.1251</v>
      </c>
      <c r="M71" s="8">
        <v>385283.1251</v>
      </c>
    </row>
  </sheetData>
  <sheetProtection/>
  <mergeCells count="73">
    <mergeCell ref="A10:H10"/>
    <mergeCell ref="A11:H11"/>
    <mergeCell ref="A41:H41"/>
    <mergeCell ref="A38:H38"/>
    <mergeCell ref="A32:H32"/>
    <mergeCell ref="A34:H34"/>
    <mergeCell ref="A33:H33"/>
    <mergeCell ref="A18:H18"/>
    <mergeCell ref="A17:H17"/>
    <mergeCell ref="A30:H30"/>
    <mergeCell ref="A29:H29"/>
    <mergeCell ref="A28:H28"/>
    <mergeCell ref="A23:H23"/>
    <mergeCell ref="A35:H35"/>
    <mergeCell ref="A31:H31"/>
    <mergeCell ref="A1:M1"/>
    <mergeCell ref="A8:H8"/>
    <mergeCell ref="A2:M2"/>
    <mergeCell ref="A3:M3"/>
    <mergeCell ref="J4:K4"/>
    <mergeCell ref="L4:M4"/>
    <mergeCell ref="A5:H5"/>
    <mergeCell ref="A7:H7"/>
    <mergeCell ref="A4:H4"/>
    <mergeCell ref="A6:H6"/>
    <mergeCell ref="A45:H45"/>
    <mergeCell ref="A15:H15"/>
    <mergeCell ref="A14:H14"/>
    <mergeCell ref="A16:H16"/>
    <mergeCell ref="A12:H12"/>
    <mergeCell ref="A47:H47"/>
    <mergeCell ref="A44:H44"/>
    <mergeCell ref="A36:H36"/>
    <mergeCell ref="A37:H37"/>
    <mergeCell ref="A40:H40"/>
    <mergeCell ref="A43:H43"/>
    <mergeCell ref="A39:H39"/>
    <mergeCell ref="A46:H46"/>
    <mergeCell ref="A13:H13"/>
    <mergeCell ref="A9:H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71:H71"/>
    <mergeCell ref="A65:H65"/>
    <mergeCell ref="A66:H66"/>
    <mergeCell ref="A67:H67"/>
    <mergeCell ref="A68:M68"/>
    <mergeCell ref="A69:M69"/>
    <mergeCell ref="A70:H70"/>
    <mergeCell ref="A49:H49"/>
    <mergeCell ref="A48:H48"/>
    <mergeCell ref="A52:H52"/>
    <mergeCell ref="A50:H50"/>
    <mergeCell ref="A53:H53"/>
    <mergeCell ref="A51:M51"/>
    <mergeCell ref="A54:H54"/>
    <mergeCell ref="A56:H56"/>
    <mergeCell ref="A55:M55"/>
    <mergeCell ref="A60:H60"/>
    <mergeCell ref="A57:H57"/>
    <mergeCell ref="A61:H61"/>
    <mergeCell ref="A64:H64"/>
    <mergeCell ref="A63:H63"/>
    <mergeCell ref="A62:H62"/>
    <mergeCell ref="A58:H58"/>
    <mergeCell ref="A59:H59"/>
  </mergeCells>
  <dataValidations count="4">
    <dataValidation type="whole" operator="notEqual" allowBlank="1" showInputMessage="1" showErrorMessage="1" errorTitle="Pogrešan unos" error="Mogu se unijeti samo cjelobrojne vrijednosti." sqref="L56 L70:M71 L53:M54 M60 L47:M47 L57:M58 L60:L64 L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7:M10 L48:M50 L12:M46">
      <formula1>0</formula1>
    </dataValidation>
    <dataValidation allowBlank="1" sqref="J53:K54 J70:K71 J56:K67 J7:K50 L59:M59 L65:M65"/>
  </dataValidation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51" max="12" man="1"/>
  </rowBreaks>
  <ignoredErrors>
    <ignoredError sqref="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M31" sqref="M31"/>
    </sheetView>
  </sheetViews>
  <sheetFormatPr defaultColWidth="9.140625" defaultRowHeight="12.75"/>
  <cols>
    <col min="1" max="9" width="9.140625" style="48" customWidth="1"/>
    <col min="10" max="10" width="11.140625" style="48" customWidth="1"/>
    <col min="11" max="11" width="11.57421875" style="48" customWidth="1"/>
    <col min="12" max="13" width="10.28125" style="48" bestFit="1" customWidth="1"/>
    <col min="14" max="14" width="14.421875" style="48" customWidth="1"/>
    <col min="15" max="15" width="9.140625" style="48" customWidth="1"/>
    <col min="16" max="16" width="10.28125" style="48" bestFit="1" customWidth="1"/>
    <col min="17" max="16384" width="9.140625" style="48" customWidth="1"/>
  </cols>
  <sheetData>
    <row r="1" spans="1:11" ht="12.75" customHeight="1">
      <c r="A1" s="283" t="s">
        <v>136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84" t="s">
        <v>307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79" t="s">
        <v>301</v>
      </c>
      <c r="B3" s="280"/>
      <c r="C3" s="280"/>
      <c r="D3" s="280"/>
      <c r="E3" s="280"/>
      <c r="F3" s="280"/>
      <c r="G3" s="280"/>
      <c r="H3" s="280"/>
      <c r="I3" s="280"/>
      <c r="J3" s="280"/>
      <c r="K3" s="281"/>
    </row>
    <row r="4" spans="1:11" ht="23.25">
      <c r="A4" s="285" t="s">
        <v>50</v>
      </c>
      <c r="B4" s="285"/>
      <c r="C4" s="285"/>
      <c r="D4" s="285"/>
      <c r="E4" s="285"/>
      <c r="F4" s="285"/>
      <c r="G4" s="285"/>
      <c r="H4" s="285"/>
      <c r="I4" s="60" t="s">
        <v>245</v>
      </c>
      <c r="J4" s="61" t="s">
        <v>285</v>
      </c>
      <c r="K4" s="61" t="s">
        <v>286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2">
        <v>2</v>
      </c>
      <c r="J5" s="63" t="s">
        <v>249</v>
      </c>
      <c r="K5" s="63" t="s">
        <v>250</v>
      </c>
    </row>
    <row r="6" spans="1:11" ht="12.75">
      <c r="A6" s="220" t="s">
        <v>130</v>
      </c>
      <c r="B6" s="221"/>
      <c r="C6" s="221"/>
      <c r="D6" s="221"/>
      <c r="E6" s="221"/>
      <c r="F6" s="221"/>
      <c r="G6" s="221"/>
      <c r="H6" s="221"/>
      <c r="I6" s="277"/>
      <c r="J6" s="277"/>
      <c r="K6" s="278"/>
    </row>
    <row r="7" spans="1:11" ht="12.75">
      <c r="A7" s="228" t="s">
        <v>34</v>
      </c>
      <c r="B7" s="229"/>
      <c r="C7" s="229"/>
      <c r="D7" s="229"/>
      <c r="E7" s="229"/>
      <c r="F7" s="229"/>
      <c r="G7" s="229"/>
      <c r="H7" s="229"/>
      <c r="I7" s="1">
        <v>1</v>
      </c>
      <c r="J7" s="7">
        <v>-19522350.78</v>
      </c>
      <c r="K7" s="7">
        <v>-17286022</v>
      </c>
    </row>
    <row r="8" spans="1:11" ht="12.75">
      <c r="A8" s="228" t="s">
        <v>35</v>
      </c>
      <c r="B8" s="229"/>
      <c r="C8" s="229"/>
      <c r="D8" s="229"/>
      <c r="E8" s="229"/>
      <c r="F8" s="229"/>
      <c r="G8" s="229"/>
      <c r="H8" s="229"/>
      <c r="I8" s="1">
        <v>2</v>
      </c>
      <c r="J8" s="7">
        <v>1177196.5</v>
      </c>
      <c r="K8" s="7">
        <v>1196950</v>
      </c>
    </row>
    <row r="9" spans="1:11" ht="12.75">
      <c r="A9" s="228" t="s">
        <v>36</v>
      </c>
      <c r="B9" s="229"/>
      <c r="C9" s="229"/>
      <c r="D9" s="229"/>
      <c r="E9" s="229"/>
      <c r="F9" s="229"/>
      <c r="G9" s="229"/>
      <c r="H9" s="229"/>
      <c r="I9" s="1">
        <v>3</v>
      </c>
      <c r="J9" s="7">
        <v>11837721.300000072</v>
      </c>
      <c r="K9" s="7">
        <v>3853733</v>
      </c>
    </row>
    <row r="10" spans="1:11" ht="12.75">
      <c r="A10" s="228" t="s">
        <v>37</v>
      </c>
      <c r="B10" s="229"/>
      <c r="C10" s="229"/>
      <c r="D10" s="229"/>
      <c r="E10" s="229"/>
      <c r="F10" s="229"/>
      <c r="G10" s="229"/>
      <c r="H10" s="229"/>
      <c r="I10" s="1">
        <v>4</v>
      </c>
      <c r="J10" s="7">
        <v>12879013.75000012</v>
      </c>
      <c r="K10" s="7"/>
    </row>
    <row r="11" spans="1:11" ht="12.75">
      <c r="A11" s="228" t="s">
        <v>38</v>
      </c>
      <c r="B11" s="229"/>
      <c r="C11" s="229"/>
      <c r="D11" s="229"/>
      <c r="E11" s="229"/>
      <c r="F11" s="229"/>
      <c r="G11" s="229"/>
      <c r="H11" s="229"/>
      <c r="I11" s="1">
        <v>5</v>
      </c>
      <c r="J11" s="7">
        <v>6259704.300000012</v>
      </c>
      <c r="K11" s="7"/>
    </row>
    <row r="12" spans="1:11" ht="12.75">
      <c r="A12" s="228" t="s">
        <v>42</v>
      </c>
      <c r="B12" s="229"/>
      <c r="C12" s="229"/>
      <c r="D12" s="229"/>
      <c r="E12" s="229"/>
      <c r="F12" s="229"/>
      <c r="G12" s="229"/>
      <c r="H12" s="229"/>
      <c r="I12" s="1">
        <v>6</v>
      </c>
      <c r="J12" s="7"/>
      <c r="K12" s="7">
        <v>19647332</v>
      </c>
    </row>
    <row r="13" spans="1:11" ht="12.75">
      <c r="A13" s="234" t="s">
        <v>131</v>
      </c>
      <c r="B13" s="235"/>
      <c r="C13" s="235"/>
      <c r="D13" s="235"/>
      <c r="E13" s="235"/>
      <c r="F13" s="235"/>
      <c r="G13" s="235"/>
      <c r="H13" s="235"/>
      <c r="I13" s="1">
        <v>7</v>
      </c>
      <c r="J13" s="49">
        <f>SUM(J7:J12)</f>
        <v>12631285.070000201</v>
      </c>
      <c r="K13" s="59">
        <f>SUM(K7:K12)</f>
        <v>7411993</v>
      </c>
    </row>
    <row r="14" spans="1:11" ht="12.75">
      <c r="A14" s="228" t="s">
        <v>43</v>
      </c>
      <c r="B14" s="229"/>
      <c r="C14" s="229"/>
      <c r="D14" s="229"/>
      <c r="E14" s="229"/>
      <c r="F14" s="229"/>
      <c r="G14" s="229"/>
      <c r="H14" s="229"/>
      <c r="I14" s="1">
        <v>8</v>
      </c>
      <c r="J14" s="7"/>
      <c r="K14" s="7"/>
    </row>
    <row r="15" spans="1:11" ht="12.75">
      <c r="A15" s="228" t="s">
        <v>44</v>
      </c>
      <c r="B15" s="229"/>
      <c r="C15" s="229"/>
      <c r="D15" s="229"/>
      <c r="E15" s="229"/>
      <c r="F15" s="229"/>
      <c r="G15" s="229"/>
      <c r="H15" s="229"/>
      <c r="I15" s="1">
        <v>9</v>
      </c>
      <c r="J15" s="7"/>
      <c r="K15" s="7">
        <v>7516453</v>
      </c>
    </row>
    <row r="16" spans="1:11" ht="12.75">
      <c r="A16" s="228" t="s">
        <v>45</v>
      </c>
      <c r="B16" s="229"/>
      <c r="C16" s="229"/>
      <c r="D16" s="229"/>
      <c r="E16" s="229"/>
      <c r="F16" s="229"/>
      <c r="G16" s="229"/>
      <c r="H16" s="229"/>
      <c r="I16" s="1">
        <v>10</v>
      </c>
      <c r="J16" s="7"/>
      <c r="K16" s="7">
        <v>185262</v>
      </c>
    </row>
    <row r="17" spans="1:13" ht="12.75">
      <c r="A17" s="228" t="s">
        <v>46</v>
      </c>
      <c r="B17" s="229"/>
      <c r="C17" s="229"/>
      <c r="D17" s="229"/>
      <c r="E17" s="229"/>
      <c r="F17" s="229"/>
      <c r="G17" s="229"/>
      <c r="H17" s="229"/>
      <c r="I17" s="1">
        <v>11</v>
      </c>
      <c r="J17" s="7">
        <v>379172.000150092</v>
      </c>
      <c r="K17" s="7">
        <v>8197438</v>
      </c>
      <c r="M17" s="113"/>
    </row>
    <row r="18" spans="1:11" ht="12.75">
      <c r="A18" s="234" t="s">
        <v>132</v>
      </c>
      <c r="B18" s="235"/>
      <c r="C18" s="235"/>
      <c r="D18" s="235"/>
      <c r="E18" s="235"/>
      <c r="F18" s="235"/>
      <c r="G18" s="235"/>
      <c r="H18" s="235"/>
      <c r="I18" s="1">
        <v>12</v>
      </c>
      <c r="J18" s="49">
        <f>SUM(J14:J17)</f>
        <v>379172.000150092</v>
      </c>
      <c r="K18" s="59">
        <f>SUM(K14:K17)</f>
        <v>15899153</v>
      </c>
    </row>
    <row r="19" spans="1:11" ht="12.75">
      <c r="A19" s="234" t="s">
        <v>30</v>
      </c>
      <c r="B19" s="235"/>
      <c r="C19" s="235"/>
      <c r="D19" s="235"/>
      <c r="E19" s="235"/>
      <c r="F19" s="235"/>
      <c r="G19" s="235"/>
      <c r="H19" s="235"/>
      <c r="I19" s="1">
        <v>13</v>
      </c>
      <c r="J19" s="49">
        <f>IF(J13&gt;J18,J13-J18,0)</f>
        <v>12252113.06985011</v>
      </c>
      <c r="K19" s="59">
        <f>IF(K13&gt;K18,K13-K18,0)</f>
        <v>0</v>
      </c>
    </row>
    <row r="20" spans="1:16" ht="12.75">
      <c r="A20" s="234" t="s">
        <v>31</v>
      </c>
      <c r="B20" s="235"/>
      <c r="C20" s="235"/>
      <c r="D20" s="235"/>
      <c r="E20" s="235"/>
      <c r="F20" s="235"/>
      <c r="G20" s="235"/>
      <c r="H20" s="235"/>
      <c r="I20" s="1">
        <v>14</v>
      </c>
      <c r="J20" s="49">
        <f>IF(J18&gt;J13,J18-J13,0)</f>
        <v>0</v>
      </c>
      <c r="K20" s="59">
        <f>IF(K18&gt;K13,K18-K13,0)</f>
        <v>8487160</v>
      </c>
      <c r="P20" s="113"/>
    </row>
    <row r="21" spans="1:11" ht="12.75">
      <c r="A21" s="220" t="s">
        <v>133</v>
      </c>
      <c r="B21" s="221"/>
      <c r="C21" s="221"/>
      <c r="D21" s="221"/>
      <c r="E21" s="221"/>
      <c r="F21" s="221"/>
      <c r="G21" s="221"/>
      <c r="H21" s="221"/>
      <c r="I21" s="277"/>
      <c r="J21" s="277"/>
      <c r="K21" s="278"/>
    </row>
    <row r="22" spans="1:11" ht="12.75">
      <c r="A22" s="228" t="s">
        <v>147</v>
      </c>
      <c r="B22" s="229"/>
      <c r="C22" s="229"/>
      <c r="D22" s="229"/>
      <c r="E22" s="229"/>
      <c r="F22" s="229"/>
      <c r="G22" s="229"/>
      <c r="H22" s="229"/>
      <c r="I22" s="1">
        <v>15</v>
      </c>
      <c r="J22" s="7"/>
      <c r="K22" s="7">
        <v>1000000</v>
      </c>
    </row>
    <row r="23" spans="1:11" ht="12.75">
      <c r="A23" s="228" t="s">
        <v>148</v>
      </c>
      <c r="B23" s="229"/>
      <c r="C23" s="229"/>
      <c r="D23" s="229"/>
      <c r="E23" s="229"/>
      <c r="F23" s="229"/>
      <c r="G23" s="229"/>
      <c r="H23" s="229"/>
      <c r="I23" s="1">
        <v>16</v>
      </c>
      <c r="J23" s="7"/>
      <c r="K23" s="7"/>
    </row>
    <row r="24" spans="1:11" ht="12.75">
      <c r="A24" s="228" t="s">
        <v>149</v>
      </c>
      <c r="B24" s="229"/>
      <c r="C24" s="229"/>
      <c r="D24" s="229"/>
      <c r="E24" s="229"/>
      <c r="F24" s="229"/>
      <c r="G24" s="229"/>
      <c r="H24" s="229"/>
      <c r="I24" s="1">
        <v>17</v>
      </c>
      <c r="J24" s="7"/>
      <c r="K24" s="7"/>
    </row>
    <row r="25" spans="1:11" ht="12.75">
      <c r="A25" s="228" t="s">
        <v>150</v>
      </c>
      <c r="B25" s="229"/>
      <c r="C25" s="229"/>
      <c r="D25" s="229"/>
      <c r="E25" s="229"/>
      <c r="F25" s="229"/>
      <c r="G25" s="229"/>
      <c r="H25" s="229"/>
      <c r="I25" s="1">
        <v>18</v>
      </c>
      <c r="J25" s="7"/>
      <c r="K25" s="7"/>
    </row>
    <row r="26" spans="1:11" ht="12.75">
      <c r="A26" s="228" t="s">
        <v>151</v>
      </c>
      <c r="B26" s="229"/>
      <c r="C26" s="229"/>
      <c r="D26" s="229"/>
      <c r="E26" s="229"/>
      <c r="F26" s="229"/>
      <c r="G26" s="229"/>
      <c r="H26" s="229"/>
      <c r="I26" s="1">
        <v>19</v>
      </c>
      <c r="J26" s="7">
        <v>13793656.92</v>
      </c>
      <c r="K26" s="7">
        <v>13759062</v>
      </c>
    </row>
    <row r="27" spans="1:11" ht="12.75">
      <c r="A27" s="234" t="s">
        <v>137</v>
      </c>
      <c r="B27" s="235"/>
      <c r="C27" s="235"/>
      <c r="D27" s="235"/>
      <c r="E27" s="235"/>
      <c r="F27" s="235"/>
      <c r="G27" s="235"/>
      <c r="H27" s="235"/>
      <c r="I27" s="1">
        <v>20</v>
      </c>
      <c r="J27" s="49">
        <f>SUM(J22:J26)</f>
        <v>13793656.92</v>
      </c>
      <c r="K27" s="59">
        <f>SUM(K22:K26)</f>
        <v>14759062</v>
      </c>
    </row>
    <row r="28" spans="1:11" ht="12.75">
      <c r="A28" s="228" t="s">
        <v>101</v>
      </c>
      <c r="B28" s="229"/>
      <c r="C28" s="229"/>
      <c r="D28" s="229"/>
      <c r="E28" s="229"/>
      <c r="F28" s="229"/>
      <c r="G28" s="229"/>
      <c r="H28" s="229"/>
      <c r="I28" s="1">
        <v>21</v>
      </c>
      <c r="J28" s="7">
        <v>2847822.199999988</v>
      </c>
      <c r="K28" s="7">
        <v>23868</v>
      </c>
    </row>
    <row r="29" spans="1:11" ht="12.75">
      <c r="A29" s="228" t="s">
        <v>102</v>
      </c>
      <c r="B29" s="229"/>
      <c r="C29" s="229"/>
      <c r="D29" s="229"/>
      <c r="E29" s="229"/>
      <c r="F29" s="229"/>
      <c r="G29" s="229"/>
      <c r="H29" s="229"/>
      <c r="I29" s="1">
        <v>22</v>
      </c>
      <c r="J29" s="7"/>
      <c r="K29" s="7"/>
    </row>
    <row r="30" spans="1:11" ht="12.75">
      <c r="A30" s="228" t="s">
        <v>10</v>
      </c>
      <c r="B30" s="229"/>
      <c r="C30" s="229"/>
      <c r="D30" s="229"/>
      <c r="E30" s="229"/>
      <c r="F30" s="229"/>
      <c r="G30" s="229"/>
      <c r="H30" s="229"/>
      <c r="I30" s="1">
        <v>23</v>
      </c>
      <c r="J30" s="7">
        <v>1304226.3299999947</v>
      </c>
      <c r="K30" s="7">
        <v>136131</v>
      </c>
    </row>
    <row r="31" spans="1:13" ht="12.75">
      <c r="A31" s="234" t="s">
        <v>2</v>
      </c>
      <c r="B31" s="235"/>
      <c r="C31" s="235"/>
      <c r="D31" s="235"/>
      <c r="E31" s="235"/>
      <c r="F31" s="235"/>
      <c r="G31" s="235"/>
      <c r="H31" s="235"/>
      <c r="I31" s="1">
        <v>24</v>
      </c>
      <c r="J31" s="49">
        <f>SUM(J28:J30)</f>
        <v>4152048.5299999826</v>
      </c>
      <c r="K31" s="59">
        <f>SUM(K28:K30)</f>
        <v>159999</v>
      </c>
      <c r="M31" s="113"/>
    </row>
    <row r="32" spans="1:11" ht="12.75">
      <c r="A32" s="234" t="s">
        <v>32</v>
      </c>
      <c r="B32" s="235"/>
      <c r="C32" s="235"/>
      <c r="D32" s="235"/>
      <c r="E32" s="235"/>
      <c r="F32" s="235"/>
      <c r="G32" s="235"/>
      <c r="H32" s="235"/>
      <c r="I32" s="1">
        <v>25</v>
      </c>
      <c r="J32" s="49">
        <f>IF(J27&gt;J31,J27-J31,0)</f>
        <v>9641608.390000017</v>
      </c>
      <c r="K32" s="59">
        <f>IF(K27&gt;K31,K27-K31,0)</f>
        <v>14599063</v>
      </c>
    </row>
    <row r="33" spans="1:11" ht="12.75">
      <c r="A33" s="234" t="s">
        <v>33</v>
      </c>
      <c r="B33" s="235"/>
      <c r="C33" s="235"/>
      <c r="D33" s="235"/>
      <c r="E33" s="235"/>
      <c r="F33" s="235"/>
      <c r="G33" s="235"/>
      <c r="H33" s="235"/>
      <c r="I33" s="1">
        <v>26</v>
      </c>
      <c r="J33" s="49">
        <f>IF(J31&gt;J27,J31-J27,0)</f>
        <v>0</v>
      </c>
      <c r="K33" s="59">
        <f>IF(K31&gt;K27,K31-K27,0)</f>
        <v>0</v>
      </c>
    </row>
    <row r="34" spans="1:11" ht="12.75">
      <c r="A34" s="220" t="s">
        <v>134</v>
      </c>
      <c r="B34" s="221"/>
      <c r="C34" s="221"/>
      <c r="D34" s="221"/>
      <c r="E34" s="221"/>
      <c r="F34" s="221"/>
      <c r="G34" s="221"/>
      <c r="H34" s="221"/>
      <c r="I34" s="277"/>
      <c r="J34" s="277"/>
      <c r="K34" s="278"/>
    </row>
    <row r="35" spans="1:11" ht="12.75">
      <c r="A35" s="228" t="s">
        <v>143</v>
      </c>
      <c r="B35" s="229"/>
      <c r="C35" s="229"/>
      <c r="D35" s="229"/>
      <c r="E35" s="229"/>
      <c r="F35" s="229"/>
      <c r="G35" s="229"/>
      <c r="H35" s="229"/>
      <c r="I35" s="1">
        <v>27</v>
      </c>
      <c r="J35" s="7"/>
      <c r="K35" s="7"/>
    </row>
    <row r="36" spans="1:11" ht="12.75">
      <c r="A36" s="228" t="s">
        <v>23</v>
      </c>
      <c r="B36" s="229"/>
      <c r="C36" s="229"/>
      <c r="D36" s="229"/>
      <c r="E36" s="229"/>
      <c r="F36" s="229"/>
      <c r="G36" s="229"/>
      <c r="H36" s="229"/>
      <c r="I36" s="1">
        <v>28</v>
      </c>
      <c r="J36" s="7"/>
      <c r="K36" s="7"/>
    </row>
    <row r="37" spans="1:11" ht="12.75">
      <c r="A37" s="228" t="s">
        <v>24</v>
      </c>
      <c r="B37" s="229"/>
      <c r="C37" s="229"/>
      <c r="D37" s="229"/>
      <c r="E37" s="229"/>
      <c r="F37" s="229"/>
      <c r="G37" s="229"/>
      <c r="H37" s="229"/>
      <c r="I37" s="1">
        <v>29</v>
      </c>
      <c r="J37" s="7"/>
      <c r="K37" s="7"/>
    </row>
    <row r="38" spans="1:11" ht="12.75">
      <c r="A38" s="234" t="s">
        <v>59</v>
      </c>
      <c r="B38" s="235"/>
      <c r="C38" s="235"/>
      <c r="D38" s="235"/>
      <c r="E38" s="235"/>
      <c r="F38" s="235"/>
      <c r="G38" s="235"/>
      <c r="H38" s="235"/>
      <c r="I38" s="1">
        <v>30</v>
      </c>
      <c r="J38" s="49">
        <f>SUM(J35:J37)</f>
        <v>0</v>
      </c>
      <c r="K38" s="59">
        <f>SUM(K35:K37)</f>
        <v>0</v>
      </c>
    </row>
    <row r="39" spans="1:11" ht="12.75">
      <c r="A39" s="228" t="s">
        <v>25</v>
      </c>
      <c r="B39" s="229"/>
      <c r="C39" s="229"/>
      <c r="D39" s="229"/>
      <c r="E39" s="229"/>
      <c r="F39" s="229"/>
      <c r="G39" s="229"/>
      <c r="H39" s="229"/>
      <c r="I39" s="1">
        <v>31</v>
      </c>
      <c r="J39" s="7">
        <v>7961252.960000119</v>
      </c>
      <c r="K39" s="7">
        <v>6854910</v>
      </c>
    </row>
    <row r="40" spans="1:11" ht="12.75">
      <c r="A40" s="228" t="s">
        <v>26</v>
      </c>
      <c r="B40" s="229"/>
      <c r="C40" s="229"/>
      <c r="D40" s="229"/>
      <c r="E40" s="229"/>
      <c r="F40" s="229"/>
      <c r="G40" s="229"/>
      <c r="H40" s="229"/>
      <c r="I40" s="1">
        <v>32</v>
      </c>
      <c r="J40" s="7"/>
      <c r="K40" s="7"/>
    </row>
    <row r="41" spans="1:11" ht="12.75">
      <c r="A41" s="228" t="s">
        <v>27</v>
      </c>
      <c r="B41" s="229"/>
      <c r="C41" s="229"/>
      <c r="D41" s="229"/>
      <c r="E41" s="229"/>
      <c r="F41" s="229"/>
      <c r="G41" s="229"/>
      <c r="H41" s="229"/>
      <c r="I41" s="1">
        <v>33</v>
      </c>
      <c r="J41" s="7"/>
      <c r="K41" s="7"/>
    </row>
    <row r="42" spans="1:11" ht="12.75">
      <c r="A42" s="228" t="s">
        <v>28</v>
      </c>
      <c r="B42" s="229"/>
      <c r="C42" s="229"/>
      <c r="D42" s="229"/>
      <c r="E42" s="229"/>
      <c r="F42" s="229"/>
      <c r="G42" s="229"/>
      <c r="H42" s="229"/>
      <c r="I42" s="1">
        <v>34</v>
      </c>
      <c r="J42" s="7"/>
      <c r="K42" s="7"/>
    </row>
    <row r="43" spans="1:11" ht="12.75">
      <c r="A43" s="228" t="s">
        <v>29</v>
      </c>
      <c r="B43" s="229"/>
      <c r="C43" s="229"/>
      <c r="D43" s="229"/>
      <c r="E43" s="229"/>
      <c r="F43" s="229"/>
      <c r="G43" s="229"/>
      <c r="H43" s="229"/>
      <c r="I43" s="1">
        <v>35</v>
      </c>
      <c r="J43" s="7"/>
      <c r="K43" s="7">
        <v>1004400</v>
      </c>
    </row>
    <row r="44" spans="1:11" ht="12.75">
      <c r="A44" s="234" t="s">
        <v>60</v>
      </c>
      <c r="B44" s="235"/>
      <c r="C44" s="235"/>
      <c r="D44" s="235"/>
      <c r="E44" s="235"/>
      <c r="F44" s="235"/>
      <c r="G44" s="235"/>
      <c r="H44" s="235"/>
      <c r="I44" s="1">
        <v>36</v>
      </c>
      <c r="J44" s="49">
        <f>SUM(J39:J43)</f>
        <v>7961252.960000119</v>
      </c>
      <c r="K44" s="49">
        <f>SUM(K39:K43)</f>
        <v>7859310</v>
      </c>
    </row>
    <row r="45" spans="1:11" ht="12.75">
      <c r="A45" s="234" t="s">
        <v>11</v>
      </c>
      <c r="B45" s="235"/>
      <c r="C45" s="235"/>
      <c r="D45" s="235"/>
      <c r="E45" s="235"/>
      <c r="F45" s="235"/>
      <c r="G45" s="235"/>
      <c r="H45" s="235"/>
      <c r="I45" s="1">
        <v>37</v>
      </c>
      <c r="J45" s="49">
        <f>IF(J38&gt;J44,J38-J44,0)</f>
        <v>0</v>
      </c>
      <c r="K45" s="49">
        <f>IF(K38&gt;K44,K38-K44,0)</f>
        <v>0</v>
      </c>
    </row>
    <row r="46" spans="1:11" ht="12.75">
      <c r="A46" s="234" t="s">
        <v>12</v>
      </c>
      <c r="B46" s="235"/>
      <c r="C46" s="235"/>
      <c r="D46" s="235"/>
      <c r="E46" s="235"/>
      <c r="F46" s="235"/>
      <c r="G46" s="235"/>
      <c r="H46" s="235"/>
      <c r="I46" s="1">
        <v>38</v>
      </c>
      <c r="J46" s="49">
        <f>IF(J44&gt;J38,J44-J38,0)</f>
        <v>7961252.960000119</v>
      </c>
      <c r="K46" s="49">
        <f>IF(K44&gt;K38,K44-K38,0)</f>
        <v>7859310</v>
      </c>
    </row>
    <row r="47" spans="1:11" ht="12.75">
      <c r="A47" s="228" t="s">
        <v>61</v>
      </c>
      <c r="B47" s="229"/>
      <c r="C47" s="229"/>
      <c r="D47" s="229"/>
      <c r="E47" s="229"/>
      <c r="F47" s="229"/>
      <c r="G47" s="229"/>
      <c r="H47" s="229"/>
      <c r="I47" s="1">
        <v>39</v>
      </c>
      <c r="J47" s="49">
        <f>IF(J19-J20+J32-J33+J45-J46&gt;0,J19-J20+J32-J33+J45-J46,0)</f>
        <v>13932468.499850005</v>
      </c>
      <c r="K47" s="49">
        <f>IF(K19-K20+K32-K33+K45-K46&gt;0,K19-K20+K32-K33+K45-K46,0)</f>
        <v>0</v>
      </c>
    </row>
    <row r="48" spans="1:11" ht="12.75">
      <c r="A48" s="228" t="s">
        <v>62</v>
      </c>
      <c r="B48" s="229"/>
      <c r="C48" s="229"/>
      <c r="D48" s="229"/>
      <c r="E48" s="229"/>
      <c r="F48" s="229"/>
      <c r="G48" s="229"/>
      <c r="H48" s="229"/>
      <c r="I48" s="1">
        <v>40</v>
      </c>
      <c r="J48" s="49">
        <f>IF(J20-J19+J33-J32+J46-J45&gt;0,J20-J19+J33-J32+J46-J45,0)</f>
        <v>0</v>
      </c>
      <c r="K48" s="49">
        <f>IF(K20-K19+K33-K32+K46-K45&gt;0,K20-K19+K33-K32+K46-K45,0)</f>
        <v>1747407</v>
      </c>
    </row>
    <row r="49" spans="1:11" ht="12.75">
      <c r="A49" s="228" t="s">
        <v>135</v>
      </c>
      <c r="B49" s="229"/>
      <c r="C49" s="229"/>
      <c r="D49" s="229"/>
      <c r="E49" s="229"/>
      <c r="F49" s="229"/>
      <c r="G49" s="229"/>
      <c r="H49" s="229"/>
      <c r="I49" s="1">
        <v>41</v>
      </c>
      <c r="J49" s="7">
        <v>4524370</v>
      </c>
      <c r="K49" s="7">
        <v>6691663</v>
      </c>
    </row>
    <row r="50" spans="1:14" ht="12.75">
      <c r="A50" s="228" t="s">
        <v>144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f>J19+J32+J45</f>
        <v>21893721.459850125</v>
      </c>
      <c r="K50" s="5">
        <f>K45+K32+K19</f>
        <v>14599063</v>
      </c>
      <c r="N50" s="113"/>
    </row>
    <row r="51" spans="1:11" ht="12.75">
      <c r="A51" s="228" t="s">
        <v>145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>
        <f>J20+J33+J46</f>
        <v>7961252.960000119</v>
      </c>
      <c r="K51" s="5">
        <f>K20+K33+K46</f>
        <v>16346470</v>
      </c>
    </row>
    <row r="52" spans="1:13" ht="12.75">
      <c r="A52" s="231" t="s">
        <v>146</v>
      </c>
      <c r="B52" s="232"/>
      <c r="C52" s="232"/>
      <c r="D52" s="232"/>
      <c r="E52" s="232"/>
      <c r="F52" s="232"/>
      <c r="G52" s="232"/>
      <c r="H52" s="232"/>
      <c r="I52" s="4">
        <v>44</v>
      </c>
      <c r="J52" s="56">
        <f>J49+J50-J51</f>
        <v>18456838.499850005</v>
      </c>
      <c r="K52" s="56">
        <f>K49+K50-K51</f>
        <v>4944256</v>
      </c>
      <c r="M52" s="113"/>
    </row>
    <row r="54" ht="12.75">
      <c r="N54" s="113"/>
    </row>
    <row r="55" ht="12.75">
      <c r="N55" s="113"/>
    </row>
    <row r="56" spans="10:14" ht="12.75">
      <c r="J56" s="113"/>
      <c r="K56" s="113"/>
      <c r="N56" s="113"/>
    </row>
    <row r="57" spans="10:14" ht="12.75">
      <c r="J57" s="113"/>
      <c r="K57" s="113"/>
      <c r="N57" s="113"/>
    </row>
    <row r="58" ht="12.75">
      <c r="J58" s="113"/>
    </row>
    <row r="59" spans="11:12" ht="12.75">
      <c r="K59" s="113"/>
      <c r="L59" s="113"/>
    </row>
    <row r="61" spans="10:11" ht="12.75">
      <c r="J61" s="113"/>
      <c r="K61" s="113"/>
    </row>
  </sheetData>
  <sheetProtection/>
  <mergeCells count="52">
    <mergeCell ref="A5:H5"/>
    <mergeCell ref="A6:K6"/>
    <mergeCell ref="A7:H7"/>
    <mergeCell ref="A8:H8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24:H24"/>
    <mergeCell ref="A14:H14"/>
    <mergeCell ref="A15:H15"/>
    <mergeCell ref="A17:H17"/>
    <mergeCell ref="A23:H23"/>
    <mergeCell ref="A20:H20"/>
    <mergeCell ref="A22:H22"/>
    <mergeCell ref="A16:H16"/>
    <mergeCell ref="A18:H18"/>
    <mergeCell ref="A21:K21"/>
    <mergeCell ref="A25:H25"/>
    <mergeCell ref="A26:H26"/>
    <mergeCell ref="A27:H27"/>
    <mergeCell ref="A31:H31"/>
    <mergeCell ref="A28:H28"/>
    <mergeCell ref="A29:H29"/>
    <mergeCell ref="A30:H30"/>
    <mergeCell ref="A34:K34"/>
    <mergeCell ref="A35:H35"/>
    <mergeCell ref="A36:H36"/>
    <mergeCell ref="A38:H38"/>
    <mergeCell ref="A37:H37"/>
    <mergeCell ref="A32:H32"/>
    <mergeCell ref="A46:H46"/>
    <mergeCell ref="A44:H44"/>
    <mergeCell ref="A41:H41"/>
    <mergeCell ref="A45:H45"/>
    <mergeCell ref="A43:H43"/>
    <mergeCell ref="A39:H39"/>
    <mergeCell ref="A40:H40"/>
    <mergeCell ref="A42:H42"/>
    <mergeCell ref="A33:H33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K28:K30 K14:K17 K39:K43 K49:K51 K7 K35:K37 K9:K12 K22:K26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3 K44:K48 K27 K18:K20 K8 K38 K31:K33 K52">
      <formula1>0</formula1>
    </dataValidation>
    <dataValidation allowBlank="1" sqref="J22:J33 J7:J20 J35:J52"/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K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125" zoomScaleSheetLayoutView="125" zoomScalePageLayoutView="0" workbookViewId="0" topLeftCell="B1">
      <selection activeCell="L27" sqref="L27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0" width="10.421875" style="67" customWidth="1"/>
    <col min="11" max="11" width="9.140625" style="67" customWidth="1"/>
    <col min="12" max="12" width="12.140625" style="67" bestFit="1" customWidth="1"/>
    <col min="13" max="13" width="14.57421875" style="67" customWidth="1"/>
    <col min="14" max="16384" width="9.140625" style="67" customWidth="1"/>
  </cols>
  <sheetData>
    <row r="1" spans="1:12" ht="12.75">
      <c r="A1" s="304" t="s">
        <v>247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66"/>
    </row>
    <row r="2" spans="1:12" ht="15.75">
      <c r="A2" s="40"/>
      <c r="B2" s="65"/>
      <c r="C2" s="306" t="s">
        <v>248</v>
      </c>
      <c r="D2" s="306"/>
      <c r="E2" s="68">
        <v>41275</v>
      </c>
      <c r="F2" s="41" t="s">
        <v>216</v>
      </c>
      <c r="G2" s="300">
        <v>41364</v>
      </c>
      <c r="H2" s="301"/>
      <c r="I2" s="65"/>
      <c r="J2" s="65"/>
      <c r="K2" s="65"/>
      <c r="L2" s="69"/>
    </row>
    <row r="3" spans="1:11" ht="23.25">
      <c r="A3" s="302" t="s">
        <v>50</v>
      </c>
      <c r="B3" s="302"/>
      <c r="C3" s="302"/>
      <c r="D3" s="302"/>
      <c r="E3" s="302"/>
      <c r="F3" s="302"/>
      <c r="G3" s="302"/>
      <c r="H3" s="302"/>
      <c r="I3" s="70" t="s">
        <v>271</v>
      </c>
      <c r="J3" s="71" t="s">
        <v>124</v>
      </c>
      <c r="K3" s="71" t="s">
        <v>125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73">
        <v>2</v>
      </c>
      <c r="J4" s="72" t="s">
        <v>249</v>
      </c>
      <c r="K4" s="72" t="s">
        <v>250</v>
      </c>
    </row>
    <row r="5" spans="1:11" ht="12.75">
      <c r="A5" s="294" t="s">
        <v>251</v>
      </c>
      <c r="B5" s="295"/>
      <c r="C5" s="295"/>
      <c r="D5" s="295"/>
      <c r="E5" s="295"/>
      <c r="F5" s="295"/>
      <c r="G5" s="295"/>
      <c r="H5" s="295"/>
      <c r="I5" s="42">
        <v>1</v>
      </c>
      <c r="J5" s="6">
        <v>270904000</v>
      </c>
      <c r="K5" s="6">
        <v>270904000</v>
      </c>
    </row>
    <row r="6" spans="1:11" ht="12.75">
      <c r="A6" s="294" t="s">
        <v>252</v>
      </c>
      <c r="B6" s="295"/>
      <c r="C6" s="295"/>
      <c r="D6" s="295"/>
      <c r="E6" s="295"/>
      <c r="F6" s="295"/>
      <c r="G6" s="295"/>
      <c r="H6" s="295"/>
      <c r="I6" s="42">
        <v>2</v>
      </c>
      <c r="J6" s="7">
        <v>85140629</v>
      </c>
      <c r="K6" s="7">
        <v>85140629</v>
      </c>
    </row>
    <row r="7" spans="1:11" ht="12.75">
      <c r="A7" s="294" t="s">
        <v>253</v>
      </c>
      <c r="B7" s="295"/>
      <c r="C7" s="295"/>
      <c r="D7" s="295"/>
      <c r="E7" s="295"/>
      <c r="F7" s="295"/>
      <c r="G7" s="295"/>
      <c r="H7" s="295"/>
      <c r="I7" s="42">
        <v>3</v>
      </c>
      <c r="J7" s="7">
        <v>8043752</v>
      </c>
      <c r="K7" s="7">
        <v>-7272758</v>
      </c>
    </row>
    <row r="8" spans="1:11" ht="12.75">
      <c r="A8" s="294" t="s">
        <v>254</v>
      </c>
      <c r="B8" s="295"/>
      <c r="C8" s="295"/>
      <c r="D8" s="295"/>
      <c r="E8" s="295"/>
      <c r="F8" s="295"/>
      <c r="G8" s="295"/>
      <c r="H8" s="295"/>
      <c r="I8" s="42">
        <v>4</v>
      </c>
      <c r="J8" s="7"/>
      <c r="K8" s="7">
        <v>-124972822</v>
      </c>
    </row>
    <row r="9" spans="1:11" ht="12.75">
      <c r="A9" s="294" t="s">
        <v>255</v>
      </c>
      <c r="B9" s="295"/>
      <c r="C9" s="295"/>
      <c r="D9" s="295"/>
      <c r="E9" s="295"/>
      <c r="F9" s="295"/>
      <c r="G9" s="295"/>
      <c r="H9" s="295"/>
      <c r="I9" s="42">
        <v>5</v>
      </c>
      <c r="J9" s="7">
        <v>-138334479</v>
      </c>
      <c r="K9" s="7">
        <v>-17286022</v>
      </c>
    </row>
    <row r="10" spans="1:11" ht="12.75">
      <c r="A10" s="294" t="s">
        <v>256</v>
      </c>
      <c r="B10" s="295"/>
      <c r="C10" s="295"/>
      <c r="D10" s="295"/>
      <c r="E10" s="295"/>
      <c r="F10" s="295"/>
      <c r="G10" s="295"/>
      <c r="H10" s="295"/>
      <c r="I10" s="42">
        <v>6</v>
      </c>
      <c r="J10" s="7">
        <v>40035694</v>
      </c>
      <c r="K10" s="7">
        <v>39799908</v>
      </c>
    </row>
    <row r="11" spans="1:12" ht="12.75">
      <c r="A11" s="294" t="s">
        <v>257</v>
      </c>
      <c r="B11" s="295"/>
      <c r="C11" s="295"/>
      <c r="D11" s="295"/>
      <c r="E11" s="295"/>
      <c r="F11" s="295"/>
      <c r="G11" s="295"/>
      <c r="H11" s="295"/>
      <c r="I11" s="42">
        <v>7</v>
      </c>
      <c r="J11" s="7"/>
      <c r="K11" s="7"/>
      <c r="L11" s="118"/>
    </row>
    <row r="12" spans="1:11" ht="12.75">
      <c r="A12" s="294" t="s">
        <v>258</v>
      </c>
      <c r="B12" s="295"/>
      <c r="C12" s="295"/>
      <c r="D12" s="295"/>
      <c r="E12" s="295"/>
      <c r="F12" s="295"/>
      <c r="G12" s="295"/>
      <c r="H12" s="295"/>
      <c r="I12" s="42">
        <v>8</v>
      </c>
      <c r="J12" s="7">
        <v>-987093</v>
      </c>
      <c r="K12" s="7">
        <v>-974958</v>
      </c>
    </row>
    <row r="13" spans="1:11" ht="12.75">
      <c r="A13" s="294" t="s">
        <v>259</v>
      </c>
      <c r="B13" s="295"/>
      <c r="C13" s="295"/>
      <c r="D13" s="295"/>
      <c r="E13" s="295"/>
      <c r="F13" s="295"/>
      <c r="G13" s="295"/>
      <c r="H13" s="295"/>
      <c r="I13" s="42">
        <v>9</v>
      </c>
      <c r="J13" s="7"/>
      <c r="K13" s="7"/>
    </row>
    <row r="14" spans="1:12" ht="12.75">
      <c r="A14" s="298" t="s">
        <v>260</v>
      </c>
      <c r="B14" s="299"/>
      <c r="C14" s="299"/>
      <c r="D14" s="299"/>
      <c r="E14" s="299"/>
      <c r="F14" s="299"/>
      <c r="G14" s="299"/>
      <c r="H14" s="299"/>
      <c r="I14" s="42">
        <v>10</v>
      </c>
      <c r="J14" s="121">
        <f>SUM(J5:J13)</f>
        <v>264802503</v>
      </c>
      <c r="K14" s="121">
        <f>SUM(K5:K13)</f>
        <v>245337977</v>
      </c>
      <c r="L14" s="118"/>
    </row>
    <row r="15" spans="1:11" ht="12.75">
      <c r="A15" s="294" t="s">
        <v>261</v>
      </c>
      <c r="B15" s="295"/>
      <c r="C15" s="295"/>
      <c r="D15" s="295"/>
      <c r="E15" s="295"/>
      <c r="F15" s="295"/>
      <c r="G15" s="295"/>
      <c r="H15" s="295"/>
      <c r="I15" s="42">
        <v>11</v>
      </c>
      <c r="J15" s="7">
        <v>-12662</v>
      </c>
      <c r="K15" s="7">
        <v>6606.089999999999</v>
      </c>
    </row>
    <row r="16" spans="1:11" ht="12.75">
      <c r="A16" s="294" t="s">
        <v>262</v>
      </c>
      <c r="B16" s="295"/>
      <c r="C16" s="295"/>
      <c r="D16" s="295"/>
      <c r="E16" s="295"/>
      <c r="F16" s="295"/>
      <c r="G16" s="295"/>
      <c r="H16" s="295"/>
      <c r="I16" s="42">
        <v>12</v>
      </c>
      <c r="J16" s="7"/>
      <c r="K16" s="7"/>
    </row>
    <row r="17" spans="1:13" ht="12.75">
      <c r="A17" s="294" t="s">
        <v>263</v>
      </c>
      <c r="B17" s="295"/>
      <c r="C17" s="295"/>
      <c r="D17" s="295"/>
      <c r="E17" s="295"/>
      <c r="F17" s="295"/>
      <c r="G17" s="295"/>
      <c r="H17" s="295"/>
      <c r="I17" s="42">
        <v>13</v>
      </c>
      <c r="J17" s="7"/>
      <c r="K17" s="7"/>
      <c r="M17" s="118"/>
    </row>
    <row r="18" spans="1:11" ht="12.75">
      <c r="A18" s="294" t="s">
        <v>264</v>
      </c>
      <c r="B18" s="295"/>
      <c r="C18" s="295"/>
      <c r="D18" s="295"/>
      <c r="E18" s="295"/>
      <c r="F18" s="295"/>
      <c r="G18" s="295"/>
      <c r="H18" s="295"/>
      <c r="I18" s="42">
        <v>14</v>
      </c>
      <c r="J18" s="7"/>
      <c r="K18" s="7"/>
    </row>
    <row r="19" spans="1:11" ht="12.75">
      <c r="A19" s="294" t="s">
        <v>265</v>
      </c>
      <c r="B19" s="295"/>
      <c r="C19" s="295"/>
      <c r="D19" s="295"/>
      <c r="E19" s="295"/>
      <c r="F19" s="295"/>
      <c r="G19" s="295"/>
      <c r="H19" s="295"/>
      <c r="I19" s="42">
        <v>15</v>
      </c>
      <c r="J19" s="7"/>
      <c r="K19" s="7"/>
    </row>
    <row r="20" spans="1:11" ht="12.75">
      <c r="A20" s="294" t="s">
        <v>266</v>
      </c>
      <c r="B20" s="295"/>
      <c r="C20" s="295"/>
      <c r="D20" s="295"/>
      <c r="E20" s="295"/>
      <c r="F20" s="295"/>
      <c r="G20" s="295"/>
      <c r="H20" s="295"/>
      <c r="I20" s="42">
        <v>16</v>
      </c>
      <c r="J20" s="7"/>
      <c r="K20" s="7"/>
    </row>
    <row r="21" spans="1:13" ht="12.75">
      <c r="A21" s="298" t="s">
        <v>267</v>
      </c>
      <c r="B21" s="299"/>
      <c r="C21" s="299"/>
      <c r="D21" s="299"/>
      <c r="E21" s="299"/>
      <c r="F21" s="299"/>
      <c r="G21" s="299"/>
      <c r="H21" s="299"/>
      <c r="I21" s="42">
        <v>17</v>
      </c>
      <c r="J21" s="123">
        <f>SUM(J15:J20)</f>
        <v>-12662</v>
      </c>
      <c r="K21" s="123">
        <f>SUM(K15:K20)</f>
        <v>6606.089999999999</v>
      </c>
      <c r="M21" s="118"/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8" t="s">
        <v>268</v>
      </c>
      <c r="B23" s="289"/>
      <c r="C23" s="289"/>
      <c r="D23" s="289"/>
      <c r="E23" s="289"/>
      <c r="F23" s="289"/>
      <c r="G23" s="289"/>
      <c r="H23" s="289"/>
      <c r="I23" s="43">
        <v>18</v>
      </c>
      <c r="J23" s="7">
        <v>265390500.19239998</v>
      </c>
      <c r="K23" s="7">
        <v>245540770</v>
      </c>
    </row>
    <row r="24" spans="1:11" ht="17.25" customHeight="1">
      <c r="A24" s="296" t="s">
        <v>269</v>
      </c>
      <c r="B24" s="297"/>
      <c r="C24" s="297"/>
      <c r="D24" s="297"/>
      <c r="E24" s="297"/>
      <c r="F24" s="297"/>
      <c r="G24" s="297"/>
      <c r="H24" s="297"/>
      <c r="I24" s="44">
        <v>19</v>
      </c>
      <c r="J24" s="8">
        <v>-587997</v>
      </c>
      <c r="K24" s="8">
        <v>-202793</v>
      </c>
    </row>
    <row r="25" spans="1:11" ht="30" customHeight="1">
      <c r="A25" s="286" t="s">
        <v>270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 K11:K13 J15:K20 J5:J13 K5:K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0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37" sqref="L37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7" t="s">
        <v>246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8" t="s">
        <v>282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2013-04-30T12:41:51Z</cp:lastPrinted>
  <dcterms:created xsi:type="dcterms:W3CDTF">2008-10-17T11:51:54Z</dcterms:created>
  <dcterms:modified xsi:type="dcterms:W3CDTF">2013-04-30T12:42:46Z</dcterms:modified>
  <cp:category/>
  <cp:version/>
  <cp:contentType/>
  <cp:contentStatus/>
</cp:coreProperties>
</file>