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defaultThemeVersion="124226"/>
  <bookViews>
    <workbookView xWindow="0" yWindow="15" windowWidth="12165" windowHeight="8175"/>
  </bookViews>
  <sheets>
    <sheet name="General data" sheetId="15" r:id="rId1"/>
    <sheet name="Balance sheet" sheetId="19" r:id="rId2"/>
    <sheet name="P&amp;L" sheetId="18" r:id="rId3"/>
    <sheet name="Cash flow" sheetId="20" r:id="rId4"/>
    <sheet name="PK" sheetId="17" r:id="rId5"/>
    <sheet name="Notes" sheetId="16" r:id="rId6"/>
  </sheets>
  <definedNames>
    <definedName name="_xlnm.Print_Area" localSheetId="1">'Balance sheet'!$A$1:$K$121</definedName>
    <definedName name="_xlnm.Print_Area" localSheetId="3">'Cash flow'!$A$1:$K$52</definedName>
    <definedName name="_xlnm.Print_Area" localSheetId="0">'General data'!$A$1:$I$62</definedName>
    <definedName name="_xlnm.Print_Area" localSheetId="5">Notes!$A$1:$J$53</definedName>
    <definedName name="_xlnm.Print_Area" localSheetId="2">'P&amp;L'!$A$1:$M$71</definedName>
    <definedName name="_xlnm.Print_Area" localSheetId="4">PK!$A$1:$K$25</definedName>
  </definedNames>
  <calcPr calcId="125725"/>
</workbook>
</file>

<file path=xl/calcChain.xml><?xml version="1.0" encoding="utf-8"?>
<calcChain xmlns="http://schemas.openxmlformats.org/spreadsheetml/2006/main">
  <c r="K21" i="17"/>
  <c r="J21"/>
  <c r="K14"/>
  <c r="J14"/>
  <c r="K38" i="20"/>
  <c r="K44"/>
  <c r="K45"/>
  <c r="K46"/>
  <c r="J38"/>
  <c r="J44"/>
  <c r="J45"/>
  <c r="J46"/>
  <c r="K31"/>
  <c r="K27"/>
  <c r="K33"/>
  <c r="J31"/>
  <c r="J27"/>
  <c r="J33"/>
  <c r="K32"/>
  <c r="K50" s="1"/>
  <c r="J32"/>
  <c r="J50" s="1"/>
  <c r="K18"/>
  <c r="K13"/>
  <c r="K20"/>
  <c r="K51" s="1"/>
  <c r="J18"/>
  <c r="J13"/>
  <c r="J20"/>
  <c r="J51" s="1"/>
  <c r="K19"/>
  <c r="K47" s="1"/>
  <c r="J19"/>
  <c r="J47" s="1"/>
  <c r="M57" i="18"/>
  <c r="M66"/>
  <c r="M67"/>
  <c r="L57"/>
  <c r="L66"/>
  <c r="L67"/>
  <c r="K57"/>
  <c r="K66"/>
  <c r="K67"/>
  <c r="J57"/>
  <c r="J66"/>
  <c r="J67"/>
  <c r="M7"/>
  <c r="M27"/>
  <c r="M42"/>
  <c r="M12"/>
  <c r="M16"/>
  <c r="M22"/>
  <c r="M10"/>
  <c r="M33"/>
  <c r="M43"/>
  <c r="M44"/>
  <c r="M48"/>
  <c r="M50"/>
  <c r="L7"/>
  <c r="L27"/>
  <c r="L42"/>
  <c r="L12"/>
  <c r="L16"/>
  <c r="L22"/>
  <c r="L10"/>
  <c r="L33"/>
  <c r="L43"/>
  <c r="L44"/>
  <c r="L48"/>
  <c r="L50"/>
  <c r="K7"/>
  <c r="K27"/>
  <c r="K42"/>
  <c r="K12"/>
  <c r="K16"/>
  <c r="K22"/>
  <c r="K10"/>
  <c r="K33"/>
  <c r="K43"/>
  <c r="K44"/>
  <c r="K48"/>
  <c r="K50"/>
  <c r="J7"/>
  <c r="J27"/>
  <c r="J42"/>
  <c r="J12"/>
  <c r="J16"/>
  <c r="J22"/>
  <c r="J10"/>
  <c r="J33"/>
  <c r="J43"/>
  <c r="J44"/>
  <c r="J48"/>
  <c r="J50"/>
  <c r="M49"/>
  <c r="L49"/>
  <c r="K49"/>
  <c r="J49"/>
  <c r="M46"/>
  <c r="L46"/>
  <c r="K46"/>
  <c r="J46"/>
  <c r="M45"/>
  <c r="L45"/>
  <c r="K45"/>
  <c r="J45"/>
  <c r="K72" i="19"/>
  <c r="K79"/>
  <c r="K82"/>
  <c r="K69"/>
  <c r="K86"/>
  <c r="K90"/>
  <c r="K100"/>
  <c r="K114"/>
  <c r="J72"/>
  <c r="J79"/>
  <c r="J82"/>
  <c r="J69"/>
  <c r="J86"/>
  <c r="J90"/>
  <c r="J100"/>
  <c r="J114"/>
  <c r="K9"/>
  <c r="K16"/>
  <c r="K26"/>
  <c r="K35"/>
  <c r="K8"/>
  <c r="K41"/>
  <c r="K49"/>
  <c r="K56"/>
  <c r="K40"/>
  <c r="K66"/>
  <c r="J9"/>
  <c r="J16"/>
  <c r="J26"/>
  <c r="J35"/>
  <c r="J8"/>
  <c r="J41"/>
  <c r="J49"/>
  <c r="J56"/>
  <c r="J40"/>
  <c r="J66"/>
  <c r="J52" i="20" l="1"/>
  <c r="K52"/>
  <c r="J48"/>
  <c r="K48"/>
</calcChain>
</file>

<file path=xl/sharedStrings.xml><?xml version="1.0" encoding="utf-8"?>
<sst xmlns="http://schemas.openxmlformats.org/spreadsheetml/2006/main" count="359" uniqueCount="321">
  <si>
    <t xml:space="preserve">     9. Taxes, contributions and similar liabilities</t>
  </si>
  <si>
    <t xml:space="preserve">     8. Liabilities to emloyees</t>
  </si>
  <si>
    <t xml:space="preserve">     1. Provisions for pensions, severance pay and similar libabilities</t>
  </si>
  <si>
    <t xml:space="preserve">   3. Receivables from participating parties</t>
  </si>
  <si>
    <t xml:space="preserve">   3. Increase of inventories</t>
  </si>
  <si>
    <t xml:space="preserve">   2. Proceeds from sale of non-current financial assets</t>
  </si>
  <si>
    <t xml:space="preserve">   2.Purchase of non-current financial assets</t>
  </si>
  <si>
    <t>17 b. Attributable to non-controlling interests</t>
  </si>
  <si>
    <t xml:space="preserve">   3. Increase of current liabilities</t>
  </si>
  <si>
    <t xml:space="preserve">   1. Decrease of current liabilities</t>
  </si>
  <si>
    <t xml:space="preserve">   3. Goodwill</t>
  </si>
  <si>
    <t>A) KAPITAL I REZERVE</t>
  </si>
  <si>
    <t xml:space="preserve">Dokumentacija za objavu: </t>
  </si>
  <si>
    <t/>
  </si>
  <si>
    <t>3</t>
  </si>
  <si>
    <t>4</t>
  </si>
  <si>
    <t>01.01.2011.</t>
  </si>
  <si>
    <t>3277267</t>
  </si>
  <si>
    <t>080020443</t>
  </si>
  <si>
    <t>14049708426</t>
  </si>
  <si>
    <t>Zagreb</t>
  </si>
  <si>
    <t>Alexandera von Humboldta 4b</t>
  </si>
  <si>
    <t>ingra@ingra.hr</t>
  </si>
  <si>
    <t>www.ingra.hr</t>
  </si>
  <si>
    <t>Grad Zagreb</t>
  </si>
  <si>
    <t>74200</t>
  </si>
  <si>
    <t>2719673</t>
  </si>
  <si>
    <t>ZAGREBAČKO RAČUNOVODSTVO d.o.o.</t>
  </si>
  <si>
    <t>Ivan Asić</t>
  </si>
  <si>
    <t>01/6102-548</t>
  </si>
  <si>
    <t>01/6156-394</t>
  </si>
  <si>
    <t xml:space="preserve">Igor Oppenheim </t>
  </si>
  <si>
    <t>ATTACHMENT 1</t>
  </si>
  <si>
    <t>Reporting period:</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</si>
  <si>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</si>
  <si>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</si>
  <si>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</si>
  <si>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</si>
  <si>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</si>
  <si>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</si>
  <si>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</si>
  <si>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</si>
  <si>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</si>
  <si>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</si>
  <si>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</si>
  <si>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Companies of the consolidation subject (according to IFRS):</t>
  </si>
  <si>
    <t>Seat:</t>
  </si>
  <si>
    <t>Bookkeeping service:</t>
  </si>
  <si>
    <t>Contact person:</t>
  </si>
  <si>
    <t>Telephone:</t>
  </si>
  <si>
    <t>Family name and name:</t>
  </si>
  <si>
    <t>(person authorized to represent the company)</t>
  </si>
  <si>
    <t>(only surname and name)</t>
  </si>
  <si>
    <t>Facsimile:</t>
  </si>
  <si>
    <t>(signature of the person authorized to represent the company)</t>
  </si>
  <si>
    <t>L.S.</t>
  </si>
  <si>
    <t>2. Interim Report of the Management Board on the Company Status</t>
  </si>
  <si>
    <t>Quarterly financial report of entrepreneur  -TFI-POD</t>
  </si>
  <si>
    <t>to</t>
  </si>
  <si>
    <t>Number of employees</t>
  </si>
  <si>
    <t>(at quarter end)</t>
  </si>
  <si>
    <t xml:space="preserve"> NKD/NWC code:</t>
  </si>
  <si>
    <t>Registration number (MB):</t>
  </si>
  <si>
    <t>3. Statement of responsible persons for preparation of financial statements</t>
  </si>
  <si>
    <t>A)  SUBSCRIBED CAPITAL UNPAID</t>
  </si>
  <si>
    <r>
      <t xml:space="preserve">B)  NON CURRENT ASSETS </t>
    </r>
    <r>
      <rPr>
        <sz val="9"/>
        <rFont val="Arial"/>
        <family val="2"/>
        <charset val="238"/>
      </rPr>
      <t>(003+010+020+029+033)</t>
    </r>
  </si>
  <si>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</si>
  <si>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</si>
  <si>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</si>
  <si>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</si>
  <si>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</si>
  <si>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</si>
  <si>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</si>
  <si>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</si>
  <si>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</si>
  <si>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</si>
  <si>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</si>
  <si>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</si>
  <si>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</si>
  <si>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</si>
  <si>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</si>
  <si>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</si>
  <si>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</si>
  <si>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</si>
  <si>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</si>
  <si>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</si>
  <si>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</si>
  <si>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</si>
  <si>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</si>
  <si>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</si>
  <si>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2. Receivables from credit sales</t>
  </si>
  <si>
    <t xml:space="preserve">     3. Other receivables</t>
  </si>
  <si>
    <t>V. DEFERRED TAX ASSETS</t>
  </si>
  <si>
    <r>
      <t xml:space="preserve">C)  CURENT ASSETS </t>
    </r>
    <r>
      <rPr>
        <sz val="9"/>
        <rFont val="Arial"/>
        <family val="2"/>
        <charset val="238"/>
      </rPr>
      <t>(035+043+050+058)</t>
    </r>
  </si>
  <si>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</si>
  <si>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</si>
  <si>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</si>
  <si>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</si>
  <si>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</si>
  <si>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</si>
  <si>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</si>
  <si>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</si>
  <si>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</si>
  <si>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2. Trade receivables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</si>
  <si>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</si>
  <si>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</si>
  <si>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</si>
  <si>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</si>
  <si>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</si>
  <si>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</si>
  <si>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</si>
  <si>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</si>
  <si>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r>
      <t xml:space="preserve">E)  TOTAL ASSETS </t>
    </r>
    <r>
      <rPr>
        <sz val="9"/>
        <rFont val="Arial"/>
        <family val="2"/>
        <charset val="238"/>
      </rPr>
      <t>(001+002+034+059)</t>
    </r>
  </si>
  <si>
    <t>F)  OFF-BALANCE SHEET ITEMS</t>
  </si>
  <si>
    <t>EQUITY AND LIABILITES</t>
  </si>
  <si>
    <r>
      <t xml:space="preserve">A)  CAPITAL AND RESERVES </t>
    </r>
    <r>
      <rPr>
        <sz val="9"/>
        <rFont val="Arial"/>
        <family val="2"/>
        <charset val="238"/>
      </rPr>
      <t>(063+064+065+071+072+075+078)</t>
    </r>
  </si>
  <si>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</si>
  <si>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</si>
  <si>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</si>
  <si>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</si>
  <si>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</si>
  <si>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</si>
  <si>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</si>
  <si>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</si>
  <si>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</si>
  <si>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</si>
  <si>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</si>
  <si>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</si>
  <si>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</si>
  <si>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</si>
  <si>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</si>
  <si>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</si>
  <si>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r>
      <t xml:space="preserve">B)  PROVISIONS </t>
    </r>
    <r>
      <rPr>
        <sz val="9"/>
        <rFont val="Arial"/>
        <family val="2"/>
        <charset val="238"/>
      </rPr>
      <t>(080 do 082)</t>
    </r>
  </si>
  <si>
    <t xml:space="preserve">     2. Provisions for tax obligations</t>
  </si>
  <si>
    <t xml:space="preserve">     3. Other provisions</t>
  </si>
  <si>
    <r>
      <t xml:space="preserve">C)  NON-CURRENT LIBILITIES </t>
    </r>
    <r>
      <rPr>
        <sz val="9"/>
        <rFont val="Arial"/>
        <family val="2"/>
        <charset val="238"/>
      </rPr>
      <t>(084 do 092)</t>
    </r>
  </si>
  <si>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</si>
  <si>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</si>
  <si>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</si>
  <si>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</si>
  <si>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</si>
  <si>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</si>
  <si>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</si>
  <si>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</si>
  <si>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charset val="238"/>
      </rPr>
      <t>(094 do 105)</t>
    </r>
  </si>
  <si>
    <t xml:space="preserve">   12. Other current liabilities</t>
  </si>
  <si>
    <r>
      <t xml:space="preserve">F) TOTAL LIABILITIES </t>
    </r>
    <r>
      <rPr>
        <sz val="9"/>
        <rFont val="Arial"/>
        <family val="2"/>
        <charset val="238"/>
      </rPr>
      <t>(062+079+083+093+106)</t>
    </r>
  </si>
  <si>
    <t>G)  OFF-BALANCE SHEET ITEMS</t>
  </si>
  <si>
    <t>ANNEX TO THE BALANCE SHEET (to be filled in by entrepreneur submitting consolidated financial report)</t>
  </si>
  <si>
    <t>1. Attributable to equity holders of  the parent company's capital</t>
  </si>
  <si>
    <t>Note 1.: APPENDIX TO THE BALANCE SHEET (to be filled in by entites who submitting consolidated financial statements).</t>
  </si>
  <si>
    <r>
      <t xml:space="preserve">I. OPERATING INCOME </t>
    </r>
    <r>
      <rPr>
        <sz val="9"/>
        <rFont val="Arial"/>
        <family val="2"/>
        <charset val="238"/>
      </rPr>
      <t>(112+113)</t>
    </r>
  </si>
  <si>
    <t xml:space="preserve">   1. Sales revenue</t>
  </si>
  <si>
    <t xml:space="preserve">   2. Other operating income</t>
  </si>
  <si>
    <r>
      <t xml:space="preserve">II. OPERATING EXPENSES </t>
    </r>
    <r>
      <rPr>
        <sz val="9"/>
        <rFont val="Arial"/>
        <family val="2"/>
        <charset val="238"/>
      </rPr>
      <t>(115+116+120+124+125+126+129+130)</t>
    </r>
  </si>
  <si>
    <t xml:space="preserve">    1. Changes in inventories of finished products and work in progress</t>
  </si>
  <si>
    <r>
      <t xml:space="preserve">    2. Material costs </t>
    </r>
    <r>
      <rPr>
        <sz val="9"/>
        <rFont val="Arial"/>
        <family val="2"/>
        <charset val="238"/>
      </rPr>
      <t>(117 do 119)</t>
    </r>
  </si>
  <si>
    <t xml:space="preserve">        a) Cost of raw materials &amp; consumables</t>
  </si>
  <si>
    <t xml:space="preserve">        b) Cost of  goods sold</t>
  </si>
  <si>
    <t xml:space="preserve">        c) Other costs</t>
  </si>
  <si>
    <r>
      <t xml:space="preserve">   3. Staff costs </t>
    </r>
    <r>
      <rPr>
        <sz val="9"/>
        <rFont val="Arial"/>
        <family val="2"/>
        <charset val="238"/>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</si>
  <si>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</si>
  <si>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</si>
  <si>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</si>
  <si>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</si>
  <si>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</si>
  <si>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charset val="238"/>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</si>
  <si>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</si>
  <si>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</si>
  <si>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</si>
  <si>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</si>
  <si>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charset val="238"/>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</si>
  <si>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</si>
  <si>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</si>
  <si>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</si>
  <si>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</si>
  <si>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</si>
  <si>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charset val="238"/>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</si>
  <si>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</si>
  <si>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</si>
  <si>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</si>
  <si>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</si>
  <si>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</si>
  <si>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</si>
  <si>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</si>
  <si>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</si>
  <si>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charset val="238"/>
      </rPr>
      <t>(111+131+142 + 144)</t>
    </r>
  </si>
  <si>
    <r>
      <t xml:space="preserve">X.   TOTAL EXPENSES </t>
    </r>
    <r>
      <rPr>
        <sz val="9"/>
        <rFont val="Arial"/>
        <family val="2"/>
        <charset val="238"/>
      </rPr>
      <t>(114+137+143 + 145)</t>
    </r>
  </si>
  <si>
    <r>
      <t xml:space="preserve">XI.  PROFIT OR LOSS BEFORE TAX </t>
    </r>
    <r>
      <rPr>
        <sz val="9"/>
        <rFont val="Arial"/>
        <family val="2"/>
        <charset val="238"/>
      </rPr>
      <t>(146-147)</t>
    </r>
  </si>
  <si>
    <t xml:space="preserve">  1. Profit before tax (146-147)</t>
  </si>
  <si>
    <t xml:space="preserve">  2. Loss before tax (147-146)</t>
  </si>
  <si>
    <t>XII.  INCOME TAX EXPENSE</t>
  </si>
  <si>
    <r>
      <t xml:space="preserve">XIII. PROFIT OR LOSS FOR THE PERIOD </t>
    </r>
    <r>
      <rPr>
        <sz val="9"/>
        <rFont val="Arial"/>
        <family val="2"/>
        <charset val="238"/>
      </rPr>
      <t>(148-151)</t>
    </r>
  </si>
  <si>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</si>
  <si>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</si>
  <si>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</si>
  <si>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</si>
  <si>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</si>
  <si>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</si>
  <si>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</si>
  <si>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</si>
  <si>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charset val="238"/>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</si>
  <si>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</si>
  <si>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</si>
  <si>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</si>
  <si>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</si>
  <si>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</si>
  <si>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</si>
  <si>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</si>
  <si>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</si>
  <si>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charset val="238"/>
      </rPr>
      <t>(158-166)</t>
    </r>
  </si>
  <si>
    <t>V. TOTAL COMPREHENSIVE INCOME/LOSS FOR THE PERIOD (157+167)</t>
  </si>
  <si>
    <t>APPENDIX Statement of Comprehensive Income (to be filled in by entities submitting consolidated financial statements)</t>
  </si>
  <si>
    <t>VI. TOTAL COMPREHENSIVE INCOME/LOSS FOR THE PERIOD</t>
  </si>
  <si>
    <t>Item</t>
  </si>
  <si>
    <t xml:space="preserve">AOP
</t>
  </si>
  <si>
    <t>Previous period</t>
  </si>
  <si>
    <t>Current period</t>
  </si>
  <si>
    <t>Cumulative</t>
  </si>
  <si>
    <t>Quarter</t>
  </si>
  <si>
    <t>Balance Sheet</t>
  </si>
  <si>
    <t>PROFIT AND LOSS</t>
  </si>
  <si>
    <t>CASH FLOW STATEMENT - Indirect method</t>
  </si>
  <si>
    <t>CASH FLOW FROM OPERATING ACTIVITIES</t>
  </si>
  <si>
    <t xml:space="preserve">   1. Profit before taxation</t>
  </si>
  <si>
    <t xml:space="preserve">   2. Depreciation and amortisation</t>
  </si>
  <si>
    <t xml:space="preserve">   4. Decrease of current receivables</t>
  </si>
  <si>
    <t xml:space="preserve">   5. Decrease of  inventories</t>
  </si>
  <si>
    <t xml:space="preserve">   6. Other increase of cash flow</t>
  </si>
  <si>
    <t>I. Total increase of cash flow from operating activities (001 do 006)</t>
  </si>
  <si>
    <t xml:space="preserve">   2. Increase of current receivables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</si>
  <si>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</si>
  <si>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</si>
  <si>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</si>
  <si>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</si>
  <si>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</si>
  <si>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</si>
  <si>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</si>
  <si>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</si>
  <si>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</si>
  <si>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</si>
  <si>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</si>
  <si>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</si>
  <si>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</si>
  <si>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</si>
  <si>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</si>
  <si>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</si>
  <si>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</si>
  <si>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</si>
  <si>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</si>
  <si>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</si>
  <si>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</si>
  <si>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</si>
  <si>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</si>
  <si>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</si>
  <si>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</si>
  <si>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</si>
  <si>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</si>
  <si>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</si>
  <si>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</si>
  <si>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</si>
  <si>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</si>
  <si>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</si>
  <si>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</si>
  <si>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ownership and debt financial instruments</t>
  </si>
  <si>
    <t>for the period</t>
  </si>
  <si>
    <t xml:space="preserve">  1. Share capital</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</si>
  <si>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</si>
  <si>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</si>
  <si>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</si>
  <si>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</si>
  <si>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</si>
  <si>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</si>
  <si>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</si>
  <si>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</si>
  <si>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</si>
  <si>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</si>
  <si>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</si>
  <si>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</si>
  <si>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</si>
  <si>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</si>
  <si>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</si>
  <si>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</si>
  <si>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17 a. Attributable to equity  holders of  the parent company's capital</t>
  </si>
  <si>
    <t>Items that decrease equity have negative sign
Items from 001 to 009 are state of balance sheet date</t>
  </si>
  <si>
    <t>Notes to financial statements</t>
  </si>
  <si>
    <t>(1) Notes to the financial statements contain additional and complementary information that is not presented in the balance sheet, income statement, statement of cash flows and statement of changes in equity in accordance with the provisions of the relevant financial reporting standards. (2) Notes to the annual financial report shall be published in full in accordance with the contents of the relevant provisions of Financial Reporting Standards.</t>
  </si>
  <si>
    <t>1. Audited annual financial statements (Balance sheet, Profit and loss account, Cash flow statement, Statement of changes in shareholders'  euqity, Notes to financial statements)</t>
  </si>
  <si>
    <t>STATEMENT OF CHANGES IN  EQUITY</t>
  </si>
  <si>
    <t>E) ACCRUED EXPENSES AND DEFERRED INCOME</t>
  </si>
  <si>
    <t xml:space="preserve">   1. Receivables from related parties</t>
  </si>
  <si>
    <t xml:space="preserve">     1. Share in related parties</t>
  </si>
  <si>
    <t xml:space="preserve">     2. Loans to related parties</t>
  </si>
  <si>
    <t xml:space="preserve">     1. Receivables from related parties</t>
  </si>
  <si>
    <t xml:space="preserve">     1. Liabilites to related parties</t>
  </si>
  <si>
    <t xml:space="preserve">   11. Liabilities arising from non-current assets held for sale</t>
  </si>
  <si>
    <t xml:space="preserve">   10. Liabilities arising from share in the result</t>
  </si>
  <si>
    <t>YES</t>
  </si>
  <si>
    <t>LANIŠTE  d.o.o.</t>
  </si>
  <si>
    <t>A. von Humboldta 4b, Zagreb</t>
  </si>
  <si>
    <t>080421718</t>
  </si>
  <si>
    <t>INGRA M.E. d.o.o.</t>
  </si>
  <si>
    <t>015686612</t>
  </si>
  <si>
    <t>JUŽNI JADRAN NAUTIKA d.o.o.</t>
  </si>
  <si>
    <t>Pred Dvorom 1, Dubrovnik</t>
  </si>
  <si>
    <t>01840100</t>
  </si>
  <si>
    <t>DOMOVI DALMATINSKE RIVIJERE d.o.o.</t>
  </si>
  <si>
    <t>Ćire Carića 3, Dubrovnik</t>
  </si>
  <si>
    <t>017571148</t>
  </si>
  <si>
    <t>INGRA MAR d.o.o.</t>
  </si>
  <si>
    <t>015388870</t>
  </si>
  <si>
    <t>POSEDARJE RIVIJERA d.o.o.</t>
  </si>
  <si>
    <t>Trg Martina Posedarskog 1, Posedarje</t>
  </si>
  <si>
    <t>02096307</t>
  </si>
  <si>
    <t>Issuer: INGRA Co.</t>
  </si>
  <si>
    <t>Issuer:  INGRA Co.</t>
  </si>
  <si>
    <t>INGRA Co.</t>
  </si>
  <si>
    <t>as at 30 September 2011</t>
  </si>
  <si>
    <t>30.09.2011.</t>
  </si>
  <si>
    <t>for the period 01 January 2011 to 30 September 2011</t>
  </si>
  <si>
    <t>in the period 01 January 2011 to 30 September 2011</t>
  </si>
</sst>
</file>

<file path=xl/styles.xml><?xml version="1.0" encoding="utf-8"?>
<styleSheet xmlns="http://schemas.openxmlformats.org/spreadsheetml/2006/main">
  <numFmts count="1">
    <numFmt numFmtId="164" formatCode="000"/>
  </numFmts>
  <fonts count="32">
    <font>
      <sz val="10"/>
      <name val="Arial"/>
      <charset val="238"/>
    </font>
    <font>
      <sz val="10"/>
      <name val="Arial"/>
      <charset val="238"/>
    </font>
    <font>
      <sz val="8"/>
      <name val="Arial"/>
      <family val="2"/>
      <charset val="238"/>
    </font>
    <font>
      <sz val="8"/>
      <name val="Arial"/>
      <family val="2"/>
    </font>
    <font>
      <b/>
      <sz val="9"/>
      <name val="Arial"/>
      <family val="2"/>
      <charset val="238"/>
    </font>
    <font>
      <sz val="9"/>
      <name val="Arial"/>
      <family val="2"/>
      <charset val="238"/>
    </font>
    <font>
      <u/>
      <sz val="10"/>
      <color indexed="12"/>
      <name val="Arial"/>
      <family val="2"/>
    </font>
    <font>
      <sz val="9"/>
      <name val="Arial"/>
      <family val="2"/>
    </font>
    <font>
      <b/>
      <sz val="8"/>
      <name val="Arial"/>
      <family val="2"/>
      <charset val="238"/>
    </font>
    <font>
      <b/>
      <sz val="10"/>
      <name val="Arial"/>
      <family val="2"/>
      <charset val="238"/>
    </font>
    <font>
      <sz val="8"/>
      <color indexed="16"/>
      <name val="Arial"/>
      <family val="2"/>
      <charset val="238"/>
    </font>
    <font>
      <sz val="10"/>
      <color indexed="8"/>
      <name val="Arial"/>
      <family val="2"/>
    </font>
    <font>
      <b/>
      <sz val="12"/>
      <name val="Arial"/>
      <family val="2"/>
      <charset val="238"/>
    </font>
    <font>
      <b/>
      <sz val="12"/>
      <name val="Arial Rounded MT Bold"/>
      <family val="2"/>
    </font>
    <font>
      <b/>
      <sz val="9"/>
      <name val="Arial Rounded MT Bold"/>
      <family val="2"/>
    </font>
    <font>
      <u/>
      <sz val="9"/>
      <name val="Arial"/>
      <family val="2"/>
    </font>
    <font>
      <sz val="9"/>
      <color indexed="8"/>
      <name val="Arial"/>
      <family val="2"/>
    </font>
    <font>
      <sz val="10"/>
      <name val="Arial"/>
      <family val="2"/>
      <charset val="238"/>
    </font>
    <font>
      <sz val="12"/>
      <name val="Arial"/>
      <family val="2"/>
    </font>
    <font>
      <b/>
      <sz val="9"/>
      <name val="Arial"/>
      <family val="2"/>
    </font>
    <font>
      <b/>
      <sz val="8"/>
      <name val="Arial"/>
      <family val="2"/>
    </font>
    <font>
      <b/>
      <sz val="9"/>
      <color indexed="8"/>
      <name val="Arial"/>
      <family val="2"/>
      <charset val="238"/>
    </font>
    <font>
      <b/>
      <sz val="10"/>
      <color indexed="8"/>
      <name val="Arial"/>
      <family val="2"/>
      <charset val="238"/>
    </font>
    <font>
      <sz val="8"/>
      <color indexed="8"/>
      <name val="Arial"/>
      <family val="2"/>
      <charset val="238"/>
    </font>
    <font>
      <b/>
      <sz val="12"/>
      <name val="Arial"/>
      <charset val="238"/>
    </font>
    <font>
      <sz val="10"/>
      <color indexed="8"/>
      <name val="ARIAL"/>
      <charset val="1"/>
    </font>
    <font>
      <b/>
      <sz val="10"/>
      <name val="Arial"/>
      <charset val="238"/>
    </font>
    <font>
      <b/>
      <sz val="9"/>
      <name val="Arial"/>
      <charset val="238"/>
    </font>
    <font>
      <b/>
      <sz val="8"/>
      <name val="Arial"/>
      <charset val="238"/>
    </font>
    <font>
      <sz val="9"/>
      <name val="Arial"/>
      <charset val="238"/>
    </font>
    <font>
      <sz val="8"/>
      <name val="Arial"/>
      <charset val="238"/>
    </font>
    <font>
      <sz val="11"/>
      <name val="Arial"/>
      <family val="2"/>
      <charset val="238"/>
    </font>
  </fonts>
  <fills count="2">
    <fill>
      <patternFill patternType="none"/>
    </fill>
    <fill>
      <patternFill patternType="gray125"/>
    </fill>
  </fills>
  <borders count="3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6">
    <xf numFmtId="0" fontId="0" fillId="0" borderId="0"/>
    <xf numFmtId="0" fontId="25" fillId="0" borderId="0">
      <alignment vertical="top"/>
    </xf>
    <xf numFmtId="0" fontId="6" fillId="0" borderId="0" applyNumberFormat="0" applyFill="0" applyBorder="0" applyAlignment="0" applyProtection="0">
      <alignment vertical="top"/>
      <protection locked="0"/>
    </xf>
    <xf numFmtId="0" fontId="11" fillId="0" borderId="0">
      <alignment vertical="top"/>
    </xf>
    <xf numFmtId="0" fontId="7" fillId="0" borderId="0"/>
    <xf numFmtId="0" fontId="11" fillId="0" borderId="0">
      <alignment vertical="top"/>
    </xf>
  </cellStyleXfs>
  <cellXfs count="295">
    <xf numFmtId="0" fontId="0" fillId="0" borderId="0" xfId="0"/>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6"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0" fontId="7" fillId="0" borderId="7" xfId="3" applyFont="1" applyFill="1" applyBorder="1" applyAlignment="1" applyProtection="1">
      <alignment horizontal="center" vertical="center"/>
      <protection locked="0"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0" borderId="0" xfId="3" applyFont="1" applyBorder="1" applyAlignment="1" applyProtection="1">
      <alignment vertical="top"/>
      <protection hidden="1"/>
    </xf>
    <xf numFmtId="0" fontId="7" fillId="0" borderId="0" xfId="3" applyFont="1" applyFill="1" applyBorder="1" applyAlignment="1" applyProtection="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xf numFmtId="0" fontId="7" fillId="0" borderId="0" xfId="3" applyFont="1" applyBorder="1" applyAlignment="1" applyProtection="1">
      <alignment horizontal="left" vertical="top"/>
      <protection hidden="1"/>
    </xf>
    <xf numFmtId="0" fontId="7" fillId="0" borderId="8" xfId="3" applyFont="1" applyBorder="1" applyAlignment="1" applyProtection="1">
      <protection hidden="1"/>
    </xf>
    <xf numFmtId="0" fontId="7" fillId="0" borderId="0" xfId="3" applyFont="1" applyBorder="1" applyAlignment="1" applyProtection="1">
      <alignment vertical="center"/>
      <protection hidden="1"/>
    </xf>
    <xf numFmtId="0" fontId="7" fillId="0" borderId="9" xfId="3" applyFont="1" applyBorder="1" applyAlignment="1" applyProtection="1">
      <protection hidden="1"/>
    </xf>
    <xf numFmtId="0" fontId="7" fillId="0" borderId="9" xfId="3" applyFont="1" applyBorder="1" applyAlignment="1"/>
    <xf numFmtId="0" fontId="11" fillId="0" borderId="0" xfId="5">
      <alignment vertical="top"/>
    </xf>
    <xf numFmtId="0" fontId="11" fillId="0" borderId="0" xfId="5" applyAlignment="1"/>
    <xf numFmtId="0" fontId="18" fillId="0" borderId="0" xfId="5" applyFont="1" applyAlignment="1"/>
    <xf numFmtId="164" fontId="19" fillId="0" borderId="1" xfId="0" applyNumberFormat="1" applyFont="1" applyFill="1" applyBorder="1" applyAlignment="1">
      <alignment horizontal="center" vertical="center"/>
    </xf>
    <xf numFmtId="3" fontId="3" fillId="0" borderId="6"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164" fontId="19" fillId="0" borderId="6" xfId="0" applyNumberFormat="1" applyFont="1" applyFill="1" applyBorder="1" applyAlignment="1">
      <alignment horizontal="center" vertical="center"/>
    </xf>
    <xf numFmtId="164" fontId="19" fillId="0" borderId="4" xfId="0" applyNumberFormat="1" applyFont="1" applyFill="1" applyBorder="1" applyAlignment="1">
      <alignment horizontal="center" vertical="center"/>
    </xf>
    <xf numFmtId="0" fontId="16" fillId="0" borderId="0" xfId="5" applyFont="1" applyBorder="1" applyAlignment="1" applyProtection="1">
      <alignment vertical="center"/>
      <protection hidden="1"/>
    </xf>
    <xf numFmtId="0" fontId="0" fillId="0" borderId="0" xfId="0" applyFill="1"/>
    <xf numFmtId="3" fontId="2" fillId="0" borderId="1" xfId="0" applyNumberFormat="1" applyFont="1" applyFill="1" applyBorder="1" applyAlignment="1" applyProtection="1">
      <alignment vertical="center"/>
      <protection hidden="1"/>
    </xf>
    <xf numFmtId="3" fontId="2" fillId="0" borderId="6" xfId="0" applyNumberFormat="1" applyFont="1" applyFill="1" applyBorder="1" applyAlignment="1" applyProtection="1">
      <alignment vertical="center"/>
      <protection hidden="1"/>
    </xf>
    <xf numFmtId="0" fontId="17" fillId="0" borderId="10" xfId="0" applyFont="1" applyFill="1" applyBorder="1" applyAlignment="1">
      <alignment vertical="center"/>
    </xf>
    <xf numFmtId="0" fontId="8" fillId="0" borderId="11"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3" fontId="2" fillId="0" borderId="4" xfId="0" applyNumberFormat="1" applyFont="1" applyFill="1" applyBorder="1" applyAlignment="1" applyProtection="1">
      <alignment vertical="center"/>
      <protection hidden="1"/>
    </xf>
    <xf numFmtId="0" fontId="0" fillId="0" borderId="10" xfId="0" applyFill="1" applyBorder="1"/>
    <xf numFmtId="0" fontId="8" fillId="0" borderId="12" xfId="0" applyFont="1" applyFill="1" applyBorder="1" applyAlignment="1" applyProtection="1">
      <alignment horizontal="center" vertical="center"/>
      <protection hidden="1"/>
    </xf>
    <xf numFmtId="3" fontId="2" fillId="0" borderId="5"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0" fontId="8" fillId="0" borderId="12" xfId="0"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5" applyFont="1" applyFill="1" applyAlignment="1">
      <alignment wrapText="1"/>
    </xf>
    <xf numFmtId="0" fontId="1" fillId="0" borderId="0" xfId="0" applyFont="1" applyFill="1"/>
    <xf numFmtId="0" fontId="1" fillId="0" borderId="0" xfId="5" applyFont="1" applyFill="1" applyBorder="1" applyAlignment="1">
      <alignment wrapText="1"/>
    </xf>
    <xf numFmtId="3" fontId="3" fillId="0" borderId="1" xfId="0" applyNumberFormat="1" applyFont="1" applyFill="1" applyBorder="1" applyAlignment="1" applyProtection="1">
      <alignment vertical="center"/>
      <protection hidden="1"/>
    </xf>
    <xf numFmtId="3" fontId="3" fillId="0" borderId="4" xfId="0" applyNumberFormat="1" applyFont="1" applyFill="1" applyBorder="1" applyAlignment="1" applyProtection="1">
      <alignment vertical="center"/>
      <protection hidden="1"/>
    </xf>
    <xf numFmtId="49" fontId="20" fillId="0" borderId="12"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xf>
    <xf numFmtId="0" fontId="7" fillId="0" borderId="8" xfId="3" applyFont="1" applyBorder="1" applyAlignment="1"/>
    <xf numFmtId="0" fontId="7" fillId="0" borderId="14" xfId="3" applyFont="1" applyBorder="1" applyAlignment="1"/>
    <xf numFmtId="0" fontId="5" fillId="0" borderId="15" xfId="3" applyFont="1" applyFill="1" applyBorder="1" applyAlignment="1" applyProtection="1">
      <alignment horizontal="left" vertical="center" wrapText="1"/>
      <protection hidden="1"/>
    </xf>
    <xf numFmtId="0" fontId="5" fillId="0" borderId="7" xfId="3" applyFont="1" applyFill="1" applyBorder="1" applyAlignment="1" applyProtection="1">
      <alignment vertical="center"/>
      <protection hidden="1"/>
    </xf>
    <xf numFmtId="0" fontId="7" fillId="0" borderId="15" xfId="3" applyFont="1" applyBorder="1" applyAlignment="1" applyProtection="1">
      <alignment horizontal="left" vertical="center" wrapText="1"/>
      <protection hidden="1"/>
    </xf>
    <xf numFmtId="0" fontId="7" fillId="0" borderId="7" xfId="3" applyFont="1" applyBorder="1" applyAlignment="1" applyProtection="1">
      <protection hidden="1"/>
    </xf>
    <xf numFmtId="0" fontId="14" fillId="0" borderId="0" xfId="3" applyFont="1" applyBorder="1" applyAlignment="1" applyProtection="1">
      <alignment horizontal="right"/>
      <protection hidden="1"/>
    </xf>
    <xf numFmtId="0" fontId="7" fillId="0" borderId="15" xfId="3" applyFont="1" applyFill="1" applyBorder="1" applyAlignment="1" applyProtection="1">
      <protection hidden="1"/>
    </xf>
    <xf numFmtId="0" fontId="7" fillId="0" borderId="7" xfId="3" applyFont="1" applyBorder="1" applyAlignment="1" applyProtection="1">
      <alignment horizontal="right"/>
      <protection hidden="1"/>
    </xf>
    <xf numFmtId="0" fontId="7" fillId="0" borderId="15" xfId="3" applyFont="1" applyBorder="1" applyAlignment="1" applyProtection="1">
      <protection hidden="1"/>
    </xf>
    <xf numFmtId="0" fontId="4" fillId="0" borderId="15" xfId="3" applyFont="1" applyFill="1" applyBorder="1" applyAlignment="1" applyProtection="1">
      <alignment horizontal="right" vertical="center"/>
      <protection locked="0" hidden="1"/>
    </xf>
    <xf numFmtId="0" fontId="7" fillId="0" borderId="15" xfId="3" applyFont="1" applyBorder="1" applyAlignment="1" applyProtection="1">
      <alignment vertical="top"/>
      <protection hidden="1"/>
    </xf>
    <xf numFmtId="0" fontId="7" fillId="0" borderId="15" xfId="3" applyFont="1" applyBorder="1" applyAlignment="1" applyProtection="1">
      <alignment horizontal="left" vertical="top" wrapText="1"/>
      <protection hidden="1"/>
    </xf>
    <xf numFmtId="0" fontId="7" fillId="0" borderId="7" xfId="3" applyFont="1" applyBorder="1" applyAlignment="1"/>
    <xf numFmtId="0" fontId="7" fillId="0" borderId="15" xfId="3" applyFont="1" applyBorder="1" applyAlignment="1" applyProtection="1">
      <alignment horizontal="left" vertical="top" indent="2"/>
      <protection hidden="1"/>
    </xf>
    <xf numFmtId="0" fontId="7" fillId="0" borderId="15" xfId="3" applyFont="1" applyBorder="1" applyAlignment="1" applyProtection="1">
      <alignment horizontal="left" vertical="top" wrapText="1" indent="2"/>
      <protection hidden="1"/>
    </xf>
    <xf numFmtId="0" fontId="7" fillId="0" borderId="7" xfId="3" applyFont="1" applyBorder="1" applyAlignment="1" applyProtection="1">
      <alignment horizontal="right" vertical="top"/>
      <protection hidden="1"/>
    </xf>
    <xf numFmtId="49" fontId="4" fillId="0" borderId="15" xfId="3" applyNumberFormat="1" applyFont="1" applyBorder="1" applyAlignment="1" applyProtection="1">
      <alignment horizontal="center" vertical="center"/>
      <protection locked="0" hidden="1"/>
    </xf>
    <xf numFmtId="0" fontId="7" fillId="0" borderId="7" xfId="3" applyFont="1" applyBorder="1" applyAlignment="1" applyProtection="1">
      <alignment horizontal="left" vertical="top"/>
      <protection hidden="1"/>
    </xf>
    <xf numFmtId="0" fontId="7" fillId="0" borderId="15" xfId="3" applyFont="1" applyBorder="1" applyAlignment="1" applyProtection="1">
      <alignment horizontal="left"/>
      <protection hidden="1"/>
    </xf>
    <xf numFmtId="0" fontId="7" fillId="0" borderId="14" xfId="3" applyFont="1" applyBorder="1" applyAlignment="1" applyProtection="1">
      <protection hidden="1"/>
    </xf>
    <xf numFmtId="0" fontId="7" fillId="0" borderId="7" xfId="3" applyFont="1" applyBorder="1" applyAlignment="1" applyProtection="1">
      <alignment horizontal="left"/>
      <protection hidden="1"/>
    </xf>
    <xf numFmtId="0" fontId="7" fillId="0" borderId="15" xfId="3" applyFont="1" applyFill="1" applyBorder="1" applyAlignment="1" applyProtection="1">
      <alignment vertical="center"/>
      <protection hidden="1"/>
    </xf>
    <xf numFmtId="0" fontId="16" fillId="0" borderId="15" xfId="5" applyFont="1" applyFill="1" applyBorder="1" applyAlignment="1" applyProtection="1">
      <alignment vertical="center"/>
      <protection hidden="1"/>
    </xf>
    <xf numFmtId="0" fontId="16" fillId="0" borderId="0" xfId="5" applyFont="1" applyBorder="1" applyAlignment="1" applyProtection="1">
      <alignment horizontal="left"/>
      <protection hidden="1"/>
    </xf>
    <xf numFmtId="0" fontId="11" fillId="0" borderId="0" xfId="5" applyBorder="1" applyAlignment="1"/>
    <xf numFmtId="0" fontId="11" fillId="0" borderId="15" xfId="5" applyBorder="1" applyAlignment="1"/>
    <xf numFmtId="0" fontId="4" fillId="0" borderId="7" xfId="3" applyFont="1" applyBorder="1" applyAlignment="1" applyProtection="1">
      <alignment vertical="center"/>
      <protection hidden="1"/>
    </xf>
    <xf numFmtId="0" fontId="7" fillId="0" borderId="16" xfId="3" applyFont="1" applyBorder="1" applyAlignment="1" applyProtection="1">
      <protection hidden="1"/>
    </xf>
    <xf numFmtId="0" fontId="7" fillId="0" borderId="17" xfId="3" applyFont="1" applyFill="1" applyBorder="1" applyAlignment="1" applyProtection="1">
      <alignment horizontal="right" vertical="top" wrapText="1"/>
      <protection hidden="1"/>
    </xf>
    <xf numFmtId="0" fontId="7" fillId="0" borderId="18" xfId="3" applyFont="1" applyFill="1" applyBorder="1" applyAlignment="1" applyProtection="1">
      <alignment horizontal="right" vertical="top" wrapText="1"/>
      <protection hidden="1"/>
    </xf>
    <xf numFmtId="0" fontId="7" fillId="0" borderId="18" xfId="3" applyFont="1" applyFill="1" applyBorder="1" applyAlignment="1" applyProtection="1">
      <protection hidden="1"/>
    </xf>
    <xf numFmtId="0" fontId="7" fillId="0" borderId="19" xfId="3" applyFont="1" applyFill="1" applyBorder="1" applyAlignment="1" applyProtection="1">
      <protection hidden="1"/>
    </xf>
    <xf numFmtId="14" fontId="4" fillId="0" borderId="12" xfId="3" applyNumberFormat="1" applyFont="1" applyFill="1" applyBorder="1" applyAlignment="1" applyProtection="1">
      <alignment horizontal="center" vertical="center"/>
      <protection locked="0" hidden="1"/>
    </xf>
    <xf numFmtId="1" fontId="4" fillId="0" borderId="11" xfId="3" applyNumberFormat="1" applyFont="1" applyFill="1" applyBorder="1" applyAlignment="1" applyProtection="1">
      <alignment horizontal="center" vertical="center"/>
      <protection locked="0" hidden="1"/>
    </xf>
    <xf numFmtId="3" fontId="4" fillId="0" borderId="11" xfId="3" applyNumberFormat="1" applyFont="1" applyFill="1" applyBorder="1" applyAlignment="1" applyProtection="1">
      <alignment horizontal="right" vertical="center"/>
      <protection locked="0" hidden="1"/>
    </xf>
    <xf numFmtId="0" fontId="4" fillId="0" borderId="11" xfId="3" applyFont="1" applyFill="1" applyBorder="1" applyAlignment="1" applyProtection="1">
      <alignment horizontal="center" vertical="center"/>
      <protection locked="0" hidden="1"/>
    </xf>
    <xf numFmtId="49" fontId="4" fillId="0" borderId="11" xfId="3" applyNumberFormat="1" applyFont="1" applyFill="1" applyBorder="1" applyAlignment="1" applyProtection="1">
      <alignment horizontal="right" vertical="center"/>
      <protection locked="0" hidden="1"/>
    </xf>
    <xf numFmtId="0" fontId="4" fillId="0" borderId="7" xfId="3" applyFont="1" applyFill="1" applyBorder="1" applyAlignment="1" applyProtection="1">
      <alignment horizontal="right" vertical="center"/>
      <protection locked="0" hidden="1"/>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3" fontId="0" fillId="0" borderId="0" xfId="0" applyNumberFormat="1" applyFill="1"/>
    <xf numFmtId="0" fontId="7" fillId="0" borderId="0" xfId="3" applyFont="1" applyBorder="1" applyAlignment="1" applyProtection="1">
      <alignment horizontal="left" wrapText="1"/>
      <protection hidden="1"/>
    </xf>
    <xf numFmtId="0" fontId="7" fillId="0" borderId="15" xfId="3" applyFont="1" applyBorder="1" applyAlignment="1" applyProtection="1">
      <alignment horizontal="left" wrapText="1"/>
      <protection hidden="1"/>
    </xf>
    <xf numFmtId="0" fontId="7" fillId="0" borderId="0" xfId="3" applyFont="1" applyFill="1" applyBorder="1" applyAlignment="1" applyProtection="1">
      <alignment horizontal="left"/>
      <protection hidden="1"/>
    </xf>
    <xf numFmtId="0" fontId="8" fillId="0" borderId="12" xfId="0" applyFont="1" applyFill="1" applyBorder="1" applyAlignment="1">
      <alignment horizontal="center" vertical="center" wrapText="1"/>
    </xf>
    <xf numFmtId="0" fontId="5" fillId="0" borderId="0" xfId="3" applyFont="1" applyBorder="1" applyAlignment="1" applyProtection="1">
      <alignment horizontal="right" vertical="top"/>
      <protection hidden="1"/>
    </xf>
    <xf numFmtId="0" fontId="4" fillId="0" borderId="0" xfId="0" applyFont="1" applyFill="1" applyBorder="1" applyAlignment="1" applyProtection="1">
      <alignment horizontal="left" vertical="center"/>
      <protection hidden="1"/>
    </xf>
    <xf numFmtId="0" fontId="8" fillId="0" borderId="20" xfId="0" applyFont="1" applyFill="1" applyBorder="1" applyAlignment="1" applyProtection="1">
      <alignment horizontal="center" vertical="center" wrapText="1"/>
      <protection hidden="1"/>
    </xf>
    <xf numFmtId="0" fontId="4" fillId="0" borderId="12" xfId="0" applyFont="1" applyFill="1" applyBorder="1" applyAlignment="1">
      <alignment horizontal="center" vertical="center" wrapText="1"/>
    </xf>
    <xf numFmtId="0" fontId="24" fillId="0" borderId="0" xfId="1" applyFont="1" applyFill="1" applyBorder="1" applyAlignment="1">
      <alignment horizontal="center" vertical="center" wrapText="1"/>
    </xf>
    <xf numFmtId="0" fontId="26" fillId="0" borderId="0" xfId="1" applyFont="1" applyFill="1" applyBorder="1" applyAlignment="1" applyProtection="1">
      <alignment horizontal="center" vertical="center"/>
      <protection hidden="1"/>
    </xf>
    <xf numFmtId="14" fontId="26" fillId="0" borderId="0" xfId="1" applyNumberFormat="1" applyFont="1" applyFill="1" applyBorder="1" applyAlignment="1" applyProtection="1">
      <alignment horizontal="center" vertical="center"/>
      <protection locked="0" hidden="1"/>
    </xf>
    <xf numFmtId="0" fontId="27"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7" fillId="0" borderId="0" xfId="3" applyFont="1" applyBorder="1" applyAlignment="1" applyProtection="1">
      <alignment horizontal="left" vertical="top" wrapText="1"/>
      <protection hidden="1"/>
    </xf>
    <xf numFmtId="0" fontId="5" fillId="0" borderId="7" xfId="3" applyFont="1" applyBorder="1" applyAlignment="1" applyProtection="1">
      <alignment horizontal="right"/>
      <protection hidden="1"/>
    </xf>
    <xf numFmtId="0" fontId="5" fillId="0" borderId="0" xfId="3" applyFont="1" applyBorder="1" applyAlignment="1" applyProtection="1">
      <alignment horizontal="right"/>
      <protection hidden="1"/>
    </xf>
    <xf numFmtId="0" fontId="5" fillId="0" borderId="7" xfId="3" applyFont="1" applyBorder="1" applyAlignment="1" applyProtection="1">
      <alignment horizontal="right" wrapText="1"/>
      <protection hidden="1"/>
    </xf>
    <xf numFmtId="0" fontId="5" fillId="0" borderId="0" xfId="3" applyFont="1" applyBorder="1" applyAlignment="1" applyProtection="1">
      <alignment horizontal="right" wrapText="1"/>
      <protection hidden="1"/>
    </xf>
    <xf numFmtId="0" fontId="5" fillId="0" borderId="0" xfId="0" applyFont="1" applyBorder="1" applyAlignment="1" applyProtection="1">
      <alignment horizontal="right" vertical="center"/>
      <protection hidden="1"/>
    </xf>
    <xf numFmtId="0" fontId="5" fillId="0" borderId="0" xfId="0" applyFont="1" applyBorder="1" applyAlignment="1" applyProtection="1">
      <alignment horizontal="right"/>
      <protection hidden="1"/>
    </xf>
    <xf numFmtId="0" fontId="5" fillId="0" borderId="7" xfId="3" applyFont="1" applyBorder="1" applyAlignment="1" applyProtection="1">
      <alignment horizontal="right" vertical="top"/>
      <protection hidden="1"/>
    </xf>
    <xf numFmtId="0" fontId="5" fillId="0" borderId="0" xfId="3" applyFont="1" applyBorder="1" applyAlignment="1" applyProtection="1">
      <alignment vertical="top"/>
      <protection hidden="1"/>
    </xf>
    <xf numFmtId="0" fontId="5" fillId="0" borderId="0" xfId="0" applyFont="1" applyBorder="1" applyAlignment="1" applyProtection="1">
      <alignment horizontal="left"/>
      <protection hidden="1"/>
    </xf>
    <xf numFmtId="0" fontId="5" fillId="0" borderId="0" xfId="3" applyFont="1" applyFill="1" applyBorder="1" applyAlignment="1" applyProtection="1">
      <alignment vertical="center"/>
      <protection hidden="1"/>
    </xf>
    <xf numFmtId="0" fontId="5" fillId="0" borderId="7" xfId="0" applyFont="1" applyBorder="1" applyAlignment="1" applyProtection="1">
      <alignment horizontal="right" vertical="center"/>
      <protection hidden="1"/>
    </xf>
    <xf numFmtId="0" fontId="5" fillId="0" borderId="15" xfId="0" applyFont="1" applyBorder="1" applyAlignment="1" applyProtection="1">
      <alignment horizontal="right"/>
      <protection hidden="1"/>
    </xf>
    <xf numFmtId="49" fontId="4" fillId="0" borderId="17" xfId="3" applyNumberFormat="1" applyFont="1" applyFill="1" applyBorder="1" applyAlignment="1" applyProtection="1">
      <alignment horizontal="left" vertical="center"/>
      <protection locked="0" hidden="1"/>
    </xf>
    <xf numFmtId="49" fontId="4" fillId="0" borderId="18" xfId="3" applyNumberFormat="1" applyFont="1" applyFill="1" applyBorder="1" applyAlignment="1" applyProtection="1">
      <alignment horizontal="left" vertical="center"/>
      <protection locked="0" hidden="1"/>
    </xf>
    <xf numFmtId="0" fontId="7" fillId="0" borderId="19" xfId="3" applyFont="1" applyFill="1" applyBorder="1" applyAlignment="1">
      <alignment horizontal="left" vertical="center"/>
    </xf>
    <xf numFmtId="49" fontId="15" fillId="0" borderId="17" xfId="2" applyNumberFormat="1" applyFont="1" applyFill="1" applyBorder="1" applyAlignment="1" applyProtection="1">
      <alignment horizontal="left" vertical="center"/>
      <protection locked="0" hidden="1"/>
    </xf>
    <xf numFmtId="49" fontId="4" fillId="0" borderId="19" xfId="3" applyNumberFormat="1" applyFont="1" applyFill="1" applyBorder="1" applyAlignment="1" applyProtection="1">
      <alignment horizontal="left" vertical="center"/>
      <protection locked="0" hidden="1"/>
    </xf>
    <xf numFmtId="0" fontId="7" fillId="0" borderId="18" xfId="3" applyFont="1" applyFill="1" applyBorder="1" applyAlignment="1" applyProtection="1">
      <alignment horizontal="center" vertical="top"/>
      <protection hidden="1"/>
    </xf>
    <xf numFmtId="0" fontId="7" fillId="0" borderId="18" xfId="3" applyFont="1" applyFill="1" applyBorder="1" applyAlignment="1" applyProtection="1">
      <alignment horizontal="center"/>
      <protection hidden="1"/>
    </xf>
    <xf numFmtId="0" fontId="21" fillId="0" borderId="0" xfId="5" applyFont="1" applyBorder="1" applyAlignment="1" applyProtection="1">
      <alignment horizontal="left"/>
      <protection hidden="1"/>
    </xf>
    <xf numFmtId="0" fontId="22" fillId="0" borderId="0" xfId="5" applyFont="1" applyBorder="1" applyAlignment="1"/>
    <xf numFmtId="0" fontId="16" fillId="0" borderId="0" xfId="5" applyFont="1" applyBorder="1" applyAlignment="1" applyProtection="1">
      <alignment horizontal="left" wrapText="1"/>
      <protection hidden="1"/>
    </xf>
    <xf numFmtId="0" fontId="16" fillId="0" borderId="15" xfId="5" applyFont="1" applyBorder="1" applyAlignment="1" applyProtection="1">
      <alignment horizontal="left" wrapText="1"/>
      <protection hidden="1"/>
    </xf>
    <xf numFmtId="0" fontId="16" fillId="0" borderId="0" xfId="5" applyFont="1" applyBorder="1" applyAlignment="1" applyProtection="1">
      <alignment horizontal="left"/>
      <protection hidden="1"/>
    </xf>
    <xf numFmtId="0" fontId="16" fillId="0" borderId="15" xfId="5" applyFont="1" applyBorder="1" applyAlignment="1" applyProtection="1">
      <alignment horizontal="left"/>
      <protection hidden="1"/>
    </xf>
    <xf numFmtId="0" fontId="5" fillId="0" borderId="22" xfId="0" applyFont="1" applyBorder="1" applyAlignment="1" applyProtection="1">
      <alignment horizontal="center" vertical="top"/>
      <protection hidden="1"/>
    </xf>
    <xf numFmtId="0" fontId="5" fillId="0" borderId="22" xfId="0" applyFont="1" applyBorder="1" applyAlignment="1">
      <alignment horizontal="center"/>
    </xf>
    <xf numFmtId="0" fontId="5" fillId="0" borderId="23" xfId="0" applyFont="1" applyBorder="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8" xfId="3" applyFont="1" applyBorder="1" applyAlignment="1" applyProtection="1">
      <alignment horizontal="center"/>
      <protection hidden="1"/>
    </xf>
    <xf numFmtId="49" fontId="4" fillId="0" borderId="17" xfId="3" applyNumberFormat="1" applyFont="1" applyFill="1" applyBorder="1" applyAlignment="1" applyProtection="1">
      <alignment horizontal="center" vertical="center"/>
      <protection locked="0" hidden="1"/>
    </xf>
    <xf numFmtId="49" fontId="4" fillId="0" borderId="19" xfId="3" applyNumberFormat="1" applyFont="1" applyFill="1" applyBorder="1" applyAlignment="1" applyProtection="1">
      <alignment horizontal="center" vertical="center"/>
      <protection locked="0" hidden="1"/>
    </xf>
    <xf numFmtId="0" fontId="5" fillId="0" borderId="7" xfId="0" applyFont="1" applyBorder="1" applyAlignment="1" applyProtection="1">
      <alignment horizontal="right" vertical="center" wrapText="1"/>
      <protection hidden="1"/>
    </xf>
    <xf numFmtId="0" fontId="5" fillId="0" borderId="15" xfId="0" applyFont="1" applyBorder="1" applyAlignment="1" applyProtection="1">
      <alignment horizontal="right" wrapText="1"/>
      <protection hidden="1"/>
    </xf>
    <xf numFmtId="0" fontId="4" fillId="0" borderId="17" xfId="3" applyFont="1" applyFill="1" applyBorder="1" applyAlignment="1" applyProtection="1">
      <alignment horizontal="left" vertical="center"/>
      <protection locked="0" hidden="1"/>
    </xf>
    <xf numFmtId="0" fontId="4" fillId="0" borderId="18" xfId="3" applyFont="1" applyFill="1" applyBorder="1" applyAlignment="1" applyProtection="1">
      <alignment horizontal="left" vertical="center"/>
      <protection locked="0" hidden="1"/>
    </xf>
    <xf numFmtId="0" fontId="4" fillId="0" borderId="19" xfId="3" applyFont="1" applyFill="1" applyBorder="1" applyAlignment="1" applyProtection="1">
      <alignment horizontal="left" vertical="center"/>
      <protection locked="0" hidden="1"/>
    </xf>
    <xf numFmtId="0" fontId="7" fillId="0" borderId="18" xfId="3" applyFont="1" applyFill="1" applyBorder="1" applyAlignment="1">
      <alignment horizontal="left"/>
    </xf>
    <xf numFmtId="0" fontId="7" fillId="0" borderId="19" xfId="3" applyFont="1" applyFill="1" applyBorder="1" applyAlignment="1">
      <alignment horizontal="left"/>
    </xf>
    <xf numFmtId="0" fontId="7" fillId="0" borderId="18" xfId="3" applyFont="1" applyFill="1" applyBorder="1" applyAlignment="1"/>
    <xf numFmtId="0" fontId="7" fillId="0" borderId="19" xfId="3" applyFont="1" applyFill="1" applyBorder="1" applyAlignment="1"/>
    <xf numFmtId="0" fontId="12" fillId="0" borderId="21" xfId="0" applyFont="1" applyBorder="1" applyAlignment="1"/>
    <xf numFmtId="0" fontId="12" fillId="0" borderId="8" xfId="0" applyFont="1" applyBorder="1" applyAlignment="1"/>
    <xf numFmtId="0" fontId="7" fillId="0" borderId="0" xfId="3" applyFont="1" applyBorder="1" applyAlignment="1" applyProtection="1">
      <alignment horizontal="left" vertical="top"/>
      <protection hidden="1"/>
    </xf>
    <xf numFmtId="0" fontId="7" fillId="0" borderId="0" xfId="3" applyFont="1" applyBorder="1" applyAlignment="1" applyProtection="1">
      <alignment horizontal="left"/>
      <protection hidden="1"/>
    </xf>
    <xf numFmtId="0" fontId="7" fillId="0" borderId="18" xfId="3" applyFont="1" applyFill="1" applyBorder="1" applyAlignment="1">
      <alignment horizontal="left" vertical="center"/>
    </xf>
    <xf numFmtId="0" fontId="5" fillId="0" borderId="0" xfId="0" applyFont="1" applyBorder="1" applyAlignment="1" applyProtection="1">
      <alignment horizontal="right" vertical="center"/>
      <protection hidden="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7" xfId="0" applyFont="1" applyBorder="1" applyAlignment="1" applyProtection="1">
      <alignment horizontal="center" vertical="center"/>
      <protection hidden="1"/>
    </xf>
    <xf numFmtId="0" fontId="5" fillId="0" borderId="0" xfId="0" applyFont="1" applyBorder="1" applyAlignment="1">
      <alignment horizontal="center"/>
    </xf>
    <xf numFmtId="0" fontId="5" fillId="0" borderId="15" xfId="0" applyFont="1" applyBorder="1" applyAlignment="1">
      <alignment horizontal="center"/>
    </xf>
    <xf numFmtId="0" fontId="4" fillId="0" borderId="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15" xfId="0" applyFont="1" applyFill="1" applyBorder="1" applyAlignment="1" applyProtection="1">
      <alignment horizontal="left" vertical="center" wrapText="1"/>
      <protection hidden="1"/>
    </xf>
    <xf numFmtId="0" fontId="13" fillId="0" borderId="7"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0" fontId="2" fillId="0" borderId="7" xfId="0" applyFont="1" applyBorder="1" applyAlignment="1" applyProtection="1">
      <alignment horizontal="right" vertical="center" wrapText="1"/>
      <protection hidden="1"/>
    </xf>
    <xf numFmtId="0" fontId="2" fillId="0" borderId="15" xfId="0" applyFont="1" applyBorder="1" applyAlignment="1" applyProtection="1">
      <alignment horizontal="right" wrapText="1"/>
      <protection hidden="1"/>
    </xf>
    <xf numFmtId="0" fontId="5" fillId="0" borderId="0" xfId="0" applyFont="1" applyBorder="1" applyAlignment="1" applyProtection="1">
      <alignment horizontal="right" wrapText="1"/>
      <protection hidden="1"/>
    </xf>
    <xf numFmtId="0" fontId="5" fillId="0" borderId="7" xfId="0" applyFont="1" applyBorder="1" applyAlignment="1" applyProtection="1">
      <alignment horizontal="right" wrapText="1"/>
      <protection hidden="1"/>
    </xf>
    <xf numFmtId="0" fontId="15" fillId="0" borderId="17" xfId="2" applyFont="1" applyFill="1" applyBorder="1" applyAlignment="1" applyProtection="1">
      <protection locked="0" hidden="1"/>
    </xf>
    <xf numFmtId="0" fontId="4" fillId="0" borderId="18" xfId="3" applyFont="1" applyFill="1" applyBorder="1" applyAlignment="1" applyProtection="1">
      <protection locked="0" hidden="1"/>
    </xf>
    <xf numFmtId="0" fontId="4" fillId="0" borderId="19" xfId="3" applyFont="1" applyFill="1" applyBorder="1" applyAlignment="1" applyProtection="1">
      <protection locked="0" hidden="1"/>
    </xf>
    <xf numFmtId="0" fontId="7" fillId="0" borderId="7" xfId="3" applyFont="1" applyBorder="1" applyAlignment="1" applyProtection="1">
      <alignment horizontal="right" vertical="center"/>
      <protection hidden="1"/>
    </xf>
    <xf numFmtId="0" fontId="7" fillId="0" borderId="0" xfId="3" applyFont="1" applyBorder="1" applyAlignment="1" applyProtection="1">
      <alignment horizontal="right"/>
      <protection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5" fillId="0" borderId="15" xfId="0" applyFont="1" applyBorder="1" applyAlignment="1" applyProtection="1">
      <alignment horizontal="right" vertical="center"/>
      <protection hidden="1"/>
    </xf>
    <xf numFmtId="1" fontId="4" fillId="0" borderId="17" xfId="3" applyNumberFormat="1" applyFont="1" applyFill="1" applyBorder="1" applyAlignment="1" applyProtection="1">
      <alignment horizontal="left" vertical="center"/>
      <protection locked="0" hidden="1"/>
    </xf>
    <xf numFmtId="1" fontId="4" fillId="0" borderId="19" xfId="3" applyNumberFormat="1" applyFont="1" applyFill="1" applyBorder="1" applyAlignment="1" applyProtection="1">
      <alignment horizontal="left" vertical="center"/>
      <protection locked="0" hidden="1"/>
    </xf>
    <xf numFmtId="0" fontId="5" fillId="0" borderId="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18" xfId="0" applyFont="1" applyFill="1" applyBorder="1" applyAlignment="1" applyProtection="1">
      <alignment horizontal="center" vertical="top" wrapText="1"/>
      <protection hidden="1"/>
    </xf>
    <xf numFmtId="0" fontId="9" fillId="0" borderId="20" xfId="0" applyFont="1" applyFill="1" applyBorder="1" applyAlignment="1" applyProtection="1">
      <alignment vertical="center" wrapText="1"/>
      <protection hidden="1"/>
    </xf>
    <xf numFmtId="0" fontId="9" fillId="0" borderId="26" xfId="0" applyFont="1" applyFill="1" applyBorder="1" applyAlignment="1" applyProtection="1">
      <alignment vertical="center" wrapText="1"/>
      <protection hidden="1"/>
    </xf>
    <xf numFmtId="0" fontId="9" fillId="0" borderId="27" xfId="0" applyFont="1" applyFill="1" applyBorder="1" applyAlignment="1" applyProtection="1">
      <alignment vertical="center" wrapText="1"/>
      <protection hidden="1"/>
    </xf>
    <xf numFmtId="0" fontId="4" fillId="0" borderId="20"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hidden="1"/>
    </xf>
    <xf numFmtId="0" fontId="4" fillId="0" borderId="2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8" fillId="0" borderId="11" xfId="0" applyFont="1" applyFill="1" applyBorder="1" applyAlignment="1" applyProtection="1">
      <alignment horizontal="center" vertical="center" wrapText="1"/>
      <protection hidden="1"/>
    </xf>
    <xf numFmtId="0" fontId="4"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5" fillId="0" borderId="5"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4" fillId="0" borderId="20" xfId="0" applyFont="1" applyFill="1" applyBorder="1" applyAlignment="1">
      <alignment horizontal="left" vertical="center" wrapText="1"/>
    </xf>
    <xf numFmtId="0" fontId="17" fillId="0" borderId="26" xfId="0" applyFont="1" applyFill="1" applyBorder="1" applyAlignment="1">
      <alignment vertical="center"/>
    </xf>
    <xf numFmtId="0" fontId="17" fillId="0" borderId="27"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Alignment="1">
      <alignment vertical="center"/>
    </xf>
    <xf numFmtId="0" fontId="10" fillId="0" borderId="0" xfId="0" applyFont="1" applyFill="1" applyBorder="1" applyAlignment="1">
      <alignment vertical="center" wrapText="1"/>
    </xf>
    <xf numFmtId="0" fontId="10" fillId="0" borderId="0" xfId="0" applyFont="1" applyFill="1" applyAlignment="1">
      <alignment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10" xfId="0" applyFont="1" applyFill="1" applyBorder="1" applyAlignment="1">
      <alignment vertical="center"/>
    </xf>
    <xf numFmtId="0" fontId="17" fillId="0" borderId="29" xfId="0" applyFont="1" applyFill="1" applyBorder="1" applyAlignment="1">
      <alignment vertical="center"/>
    </xf>
    <xf numFmtId="0" fontId="5" fillId="0" borderId="1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8" fillId="0" borderId="12"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0" borderId="18" xfId="0" applyFont="1" applyFill="1" applyBorder="1" applyAlignment="1" applyProtection="1">
      <alignment horizontal="left" vertical="center" wrapText="1"/>
      <protection hidden="1"/>
    </xf>
    <xf numFmtId="0" fontId="4" fillId="0" borderId="13" xfId="0" applyFont="1" applyFill="1" applyBorder="1" applyAlignment="1">
      <alignment horizontal="left" vertical="center" wrapText="1" indent="1"/>
    </xf>
    <xf numFmtId="0" fontId="4" fillId="0" borderId="30"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2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37" xfId="0" applyFont="1" applyFill="1" applyBorder="1" applyAlignment="1">
      <alignment horizontal="left" vertical="center" wrapText="1"/>
    </xf>
    <xf numFmtId="0" fontId="5" fillId="0" borderId="32" xfId="0" applyFont="1" applyFill="1" applyBorder="1" applyAlignment="1">
      <alignment horizontal="left" vertical="center" wrapText="1" indent="1"/>
    </xf>
    <xf numFmtId="0" fontId="5" fillId="0" borderId="33" xfId="0" applyFont="1" applyFill="1" applyBorder="1" applyAlignment="1">
      <alignment horizontal="left" vertical="center" wrapText="1" indent="1"/>
    </xf>
    <xf numFmtId="0" fontId="5" fillId="0" borderId="34" xfId="0" applyFont="1" applyFill="1" applyBorder="1" applyAlignment="1">
      <alignment horizontal="left" vertical="center" wrapText="1" indent="1"/>
    </xf>
    <xf numFmtId="0" fontId="8" fillId="0" borderId="12" xfId="0" applyFont="1" applyFill="1" applyBorder="1" applyAlignment="1">
      <alignment horizontal="center" vertical="center" wrapText="1"/>
    </xf>
    <xf numFmtId="0" fontId="17" fillId="0" borderId="26" xfId="0" applyFont="1" applyFill="1" applyBorder="1" applyAlignment="1">
      <alignment vertical="center" wrapText="1"/>
    </xf>
    <xf numFmtId="0" fontId="17" fillId="0" borderId="27" xfId="0" applyFont="1" applyFill="1" applyBorder="1" applyAlignment="1">
      <alignment vertical="center" wrapText="1"/>
    </xf>
    <xf numFmtId="0" fontId="12" fillId="0" borderId="0" xfId="0" applyFont="1" applyFill="1" applyBorder="1" applyAlignment="1">
      <alignment horizontal="center" vertical="center" wrapText="1"/>
    </xf>
    <xf numFmtId="0" fontId="9" fillId="0" borderId="18"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8" fillId="0" borderId="20" xfId="0" applyFont="1" applyFill="1" applyBorder="1" applyAlignment="1" applyProtection="1">
      <alignment vertical="center" wrapText="1"/>
      <protection hidden="1"/>
    </xf>
    <xf numFmtId="0" fontId="8" fillId="0" borderId="26" xfId="0" applyFont="1" applyFill="1" applyBorder="1" applyAlignment="1" applyProtection="1">
      <alignment vertical="center" wrapText="1"/>
      <protection hidden="1"/>
    </xf>
    <xf numFmtId="0" fontId="8" fillId="0" borderId="27" xfId="0" applyFont="1" applyFill="1" applyBorder="1" applyAlignment="1" applyProtection="1">
      <alignment vertical="center" wrapText="1"/>
      <protection hidden="1"/>
    </xf>
    <xf numFmtId="0" fontId="24" fillId="0" borderId="0" xfId="1" applyFont="1" applyFill="1" applyBorder="1" applyAlignment="1">
      <alignment horizontal="center" vertical="center" wrapText="1"/>
    </xf>
    <xf numFmtId="0" fontId="1" fillId="0" borderId="0" xfId="0" applyFont="1" applyFill="1" applyBorder="1" applyAlignment="1">
      <alignment horizontal="center" vertical="center" wrapText="1"/>
    </xf>
    <xf numFmtId="0" fontId="29" fillId="0" borderId="5"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6" fillId="0" borderId="0" xfId="1" applyFont="1" applyFill="1" applyBorder="1" applyAlignment="1" applyProtection="1">
      <alignment horizontal="center" vertical="center"/>
      <protection hidden="1"/>
    </xf>
    <xf numFmtId="14" fontId="26" fillId="0" borderId="0" xfId="1" applyNumberFormat="1" applyFont="1" applyFill="1" applyBorder="1" applyAlignment="1" applyProtection="1">
      <alignment horizontal="center" vertical="center"/>
      <protection locked="0" hidden="1"/>
    </xf>
    <xf numFmtId="0" fontId="1" fillId="0" borderId="0" xfId="1" applyFont="1" applyFill="1" applyBorder="1" applyAlignment="1">
      <alignment vertical="center"/>
    </xf>
    <xf numFmtId="0" fontId="27" fillId="0" borderId="12" xfId="0"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0" fontId="30" fillId="0" borderId="8" xfId="0" applyFont="1" applyFill="1" applyBorder="1" applyAlignment="1">
      <alignment horizontal="left" vertical="center" wrapText="1"/>
    </xf>
    <xf numFmtId="0" fontId="30" fillId="0" borderId="8" xfId="0" applyFont="1" applyFill="1" applyBorder="1" applyAlignment="1">
      <alignment vertical="center" wrapText="1"/>
    </xf>
    <xf numFmtId="0" fontId="29" fillId="0" borderId="28"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 fillId="0" borderId="26" xfId="0" applyFont="1" applyFill="1" applyBorder="1" applyAlignment="1">
      <alignment vertical="center" wrapText="1"/>
    </xf>
    <xf numFmtId="0" fontId="1" fillId="0" borderId="27" xfId="0" applyFont="1" applyFill="1" applyBorder="1" applyAlignment="1">
      <alignment vertical="center" wrapText="1"/>
    </xf>
    <xf numFmtId="0" fontId="29" fillId="0" borderId="13" xfId="0" applyFont="1" applyFill="1" applyBorder="1" applyAlignment="1">
      <alignment horizontal="left" vertical="center" wrapText="1"/>
    </xf>
    <xf numFmtId="0" fontId="29" fillId="0" borderId="30" xfId="0" applyFont="1" applyFill="1" applyBorder="1" applyAlignment="1">
      <alignment horizontal="left" vertical="center" wrapText="1"/>
    </xf>
    <xf numFmtId="0" fontId="12" fillId="0" borderId="0" xfId="5" applyFont="1" applyAlignment="1"/>
    <xf numFmtId="0" fontId="31" fillId="0" borderId="0" xfId="5" applyFont="1" applyBorder="1" applyAlignment="1">
      <alignment horizontal="justify" vertical="top" wrapText="1"/>
    </xf>
    <xf numFmtId="0" fontId="11" fillId="0" borderId="0" xfId="5" applyAlignment="1"/>
  </cellXfs>
  <cellStyles count="6">
    <cellStyle name=" 1" xfId="1"/>
    <cellStyle name="Hyperlink" xfId="2" builtinId="8"/>
    <cellStyle name="Normal" xfId="0" builtinId="0"/>
    <cellStyle name="Normal_TFI-POD" xfId="3"/>
    <cellStyle name="Obično_Knjiga2" xfId="4"/>
    <cellStyle name="Style 1" xfId="5"/>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L62"/>
  <sheetViews>
    <sheetView tabSelected="1" view="pageBreakPreview" zoomScale="110" zoomScaleSheetLayoutView="100" workbookViewId="0">
      <selection activeCell="H3" sqref="H3"/>
    </sheetView>
  </sheetViews>
  <sheetFormatPr defaultRowHeight="12.75"/>
  <cols>
    <col min="1" max="1" width="9.140625" style="11"/>
    <col min="2" max="2" width="16.140625" style="11" customWidth="1"/>
    <col min="3" max="3" width="9.140625" style="11"/>
    <col min="4" max="4" width="15.5703125" style="11" customWidth="1"/>
    <col min="5" max="5" width="10.7109375" style="11" customWidth="1"/>
    <col min="6" max="6" width="9.140625" style="11"/>
    <col min="7" max="7" width="15.140625" style="11" customWidth="1"/>
    <col min="8" max="8" width="19.28515625" style="11" customWidth="1"/>
    <col min="9" max="9" width="14.42578125" style="11" customWidth="1"/>
    <col min="10" max="16384" width="9.140625" style="11"/>
  </cols>
  <sheetData>
    <row r="1" spans="1:12" ht="15.75">
      <c r="A1" s="168" t="s">
        <v>32</v>
      </c>
      <c r="B1" s="169"/>
      <c r="C1" s="169"/>
      <c r="D1" s="70"/>
      <c r="E1" s="70"/>
      <c r="F1" s="70"/>
      <c r="G1" s="70"/>
      <c r="H1" s="70"/>
      <c r="I1" s="71"/>
      <c r="J1" s="10"/>
      <c r="K1" s="10"/>
      <c r="L1" s="10"/>
    </row>
    <row r="2" spans="1:12" ht="12.75" customHeight="1">
      <c r="A2" s="179" t="s">
        <v>33</v>
      </c>
      <c r="B2" s="180"/>
      <c r="C2" s="180"/>
      <c r="D2" s="181"/>
      <c r="E2" s="103" t="s">
        <v>16</v>
      </c>
      <c r="F2" s="12"/>
      <c r="G2" s="117" t="s">
        <v>58</v>
      </c>
      <c r="H2" s="103" t="s">
        <v>318</v>
      </c>
      <c r="I2" s="72"/>
      <c r="J2" s="10"/>
      <c r="K2" s="10"/>
      <c r="L2" s="10"/>
    </row>
    <row r="3" spans="1:12">
      <c r="A3" s="73"/>
      <c r="B3" s="13"/>
      <c r="C3" s="13"/>
      <c r="D3" s="13"/>
      <c r="E3" s="14"/>
      <c r="F3" s="14"/>
      <c r="G3" s="13"/>
      <c r="H3" s="13"/>
      <c r="I3" s="74"/>
      <c r="J3" s="10"/>
      <c r="K3" s="10"/>
      <c r="L3" s="10"/>
    </row>
    <row r="4" spans="1:12" ht="15" customHeight="1">
      <c r="A4" s="182" t="s">
        <v>57</v>
      </c>
      <c r="B4" s="183"/>
      <c r="C4" s="183"/>
      <c r="D4" s="183"/>
      <c r="E4" s="183"/>
      <c r="F4" s="183"/>
      <c r="G4" s="183"/>
      <c r="H4" s="183"/>
      <c r="I4" s="184"/>
      <c r="J4" s="10"/>
      <c r="K4" s="10"/>
      <c r="L4" s="10"/>
    </row>
    <row r="5" spans="1:12">
      <c r="A5" s="75"/>
      <c r="B5" s="15"/>
      <c r="C5" s="15"/>
      <c r="D5" s="15"/>
      <c r="E5" s="16"/>
      <c r="F5" s="76"/>
      <c r="G5" s="17"/>
      <c r="H5" s="18"/>
      <c r="I5" s="77"/>
      <c r="J5" s="10"/>
      <c r="K5" s="10"/>
      <c r="L5" s="10"/>
    </row>
    <row r="6" spans="1:12">
      <c r="A6" s="136" t="s">
        <v>34</v>
      </c>
      <c r="B6" s="137"/>
      <c r="C6" s="138" t="s">
        <v>17</v>
      </c>
      <c r="D6" s="142"/>
      <c r="E6" s="112"/>
      <c r="F6" s="112"/>
      <c r="G6" s="112"/>
      <c r="H6" s="112"/>
      <c r="I6" s="113"/>
      <c r="J6" s="10"/>
      <c r="K6" s="10"/>
      <c r="L6" s="10"/>
    </row>
    <row r="7" spans="1:12">
      <c r="A7" s="126"/>
      <c r="B7" s="127"/>
      <c r="C7" s="19"/>
      <c r="D7" s="19"/>
      <c r="E7" s="112"/>
      <c r="F7" s="112"/>
      <c r="G7" s="112"/>
      <c r="H7" s="112"/>
      <c r="I7" s="113"/>
      <c r="J7" s="10"/>
      <c r="K7" s="10"/>
      <c r="L7" s="10"/>
    </row>
    <row r="8" spans="1:12" ht="25.5" customHeight="1">
      <c r="A8" s="185" t="s">
        <v>35</v>
      </c>
      <c r="B8" s="186"/>
      <c r="C8" s="138" t="s">
        <v>18</v>
      </c>
      <c r="D8" s="142"/>
      <c r="E8" s="112"/>
      <c r="F8" s="112"/>
      <c r="G8" s="112"/>
      <c r="H8" s="112"/>
      <c r="I8" s="89"/>
      <c r="J8" s="10"/>
      <c r="K8" s="10"/>
      <c r="L8" s="10"/>
    </row>
    <row r="9" spans="1:12">
      <c r="A9" s="128"/>
      <c r="B9" s="129"/>
      <c r="C9" s="19"/>
      <c r="D9" s="114"/>
      <c r="E9" s="19"/>
      <c r="F9" s="19"/>
      <c r="G9" s="19"/>
      <c r="H9" s="19"/>
      <c r="I9" s="89"/>
      <c r="J9" s="10"/>
      <c r="K9" s="10"/>
      <c r="L9" s="10"/>
    </row>
    <row r="10" spans="1:12" ht="12.75" customHeight="1">
      <c r="A10" s="159" t="s">
        <v>36</v>
      </c>
      <c r="B10" s="187"/>
      <c r="C10" s="138" t="s">
        <v>19</v>
      </c>
      <c r="D10" s="142"/>
      <c r="E10" s="19"/>
      <c r="F10" s="19"/>
      <c r="G10" s="19"/>
      <c r="H10" s="19"/>
      <c r="I10" s="89"/>
      <c r="J10" s="10"/>
      <c r="K10" s="10"/>
      <c r="L10" s="10"/>
    </row>
    <row r="11" spans="1:12">
      <c r="A11" s="188"/>
      <c r="B11" s="187"/>
      <c r="C11" s="19"/>
      <c r="D11" s="19"/>
      <c r="E11" s="19"/>
      <c r="F11" s="19"/>
      <c r="G11" s="19"/>
      <c r="H11" s="19"/>
      <c r="I11" s="89"/>
      <c r="J11" s="10"/>
      <c r="K11" s="10"/>
      <c r="L11" s="10"/>
    </row>
    <row r="12" spans="1:12">
      <c r="A12" s="136" t="s">
        <v>37</v>
      </c>
      <c r="B12" s="137"/>
      <c r="C12" s="161" t="s">
        <v>316</v>
      </c>
      <c r="D12" s="172"/>
      <c r="E12" s="172"/>
      <c r="F12" s="172"/>
      <c r="G12" s="172"/>
      <c r="H12" s="172"/>
      <c r="I12" s="140"/>
      <c r="J12" s="10"/>
      <c r="K12" s="10"/>
      <c r="L12" s="10"/>
    </row>
    <row r="13" spans="1:12">
      <c r="A13" s="126"/>
      <c r="B13" s="127"/>
      <c r="C13" s="33"/>
      <c r="D13" s="19"/>
      <c r="E13" s="19"/>
      <c r="F13" s="19"/>
      <c r="G13" s="19"/>
      <c r="H13" s="19"/>
      <c r="I13" s="89"/>
      <c r="J13" s="10"/>
      <c r="K13" s="10"/>
      <c r="L13" s="10"/>
    </row>
    <row r="14" spans="1:12">
      <c r="A14" s="136" t="s">
        <v>38</v>
      </c>
      <c r="B14" s="196"/>
      <c r="C14" s="197">
        <v>10000</v>
      </c>
      <c r="D14" s="198"/>
      <c r="E14" s="19"/>
      <c r="F14" s="161" t="s">
        <v>20</v>
      </c>
      <c r="G14" s="172"/>
      <c r="H14" s="172"/>
      <c r="I14" s="140"/>
      <c r="J14" s="10"/>
      <c r="K14" s="10"/>
      <c r="L14" s="10"/>
    </row>
    <row r="15" spans="1:12">
      <c r="A15" s="126"/>
      <c r="B15" s="127"/>
      <c r="C15" s="15"/>
      <c r="D15" s="15"/>
      <c r="E15" s="15"/>
      <c r="F15" s="15"/>
      <c r="G15" s="15"/>
      <c r="H15" s="15"/>
      <c r="I15" s="79"/>
      <c r="J15" s="10"/>
      <c r="K15" s="10"/>
      <c r="L15" s="10"/>
    </row>
    <row r="16" spans="1:12">
      <c r="A16" s="136" t="s">
        <v>39</v>
      </c>
      <c r="B16" s="137"/>
      <c r="C16" s="161" t="s">
        <v>21</v>
      </c>
      <c r="D16" s="172"/>
      <c r="E16" s="172"/>
      <c r="F16" s="172"/>
      <c r="G16" s="172"/>
      <c r="H16" s="172"/>
      <c r="I16" s="140"/>
      <c r="J16" s="10"/>
      <c r="K16" s="10"/>
      <c r="L16" s="10"/>
    </row>
    <row r="17" spans="1:12">
      <c r="A17" s="126"/>
      <c r="B17" s="127"/>
      <c r="C17" s="15"/>
      <c r="D17" s="15"/>
      <c r="E17" s="15"/>
      <c r="F17" s="15"/>
      <c r="G17" s="15"/>
      <c r="H17" s="15"/>
      <c r="I17" s="79"/>
      <c r="J17" s="10"/>
      <c r="K17" s="10"/>
      <c r="L17" s="10"/>
    </row>
    <row r="18" spans="1:12">
      <c r="A18" s="136" t="s">
        <v>40</v>
      </c>
      <c r="B18" s="137"/>
      <c r="C18" s="189" t="s">
        <v>22</v>
      </c>
      <c r="D18" s="190"/>
      <c r="E18" s="190"/>
      <c r="F18" s="190"/>
      <c r="G18" s="190"/>
      <c r="H18" s="190"/>
      <c r="I18" s="191"/>
      <c r="J18" s="10"/>
      <c r="K18" s="10"/>
      <c r="L18" s="10"/>
    </row>
    <row r="19" spans="1:12">
      <c r="A19" s="126"/>
      <c r="B19" s="127"/>
      <c r="C19" s="20"/>
      <c r="D19" s="15"/>
      <c r="E19" s="15"/>
      <c r="F19" s="15"/>
      <c r="G19" s="15"/>
      <c r="H19" s="15"/>
      <c r="I19" s="79"/>
      <c r="J19" s="10"/>
      <c r="K19" s="10"/>
      <c r="L19" s="10"/>
    </row>
    <row r="20" spans="1:12">
      <c r="A20" s="136" t="s">
        <v>41</v>
      </c>
      <c r="B20" s="137"/>
      <c r="C20" s="189" t="s">
        <v>23</v>
      </c>
      <c r="D20" s="190"/>
      <c r="E20" s="190"/>
      <c r="F20" s="190"/>
      <c r="G20" s="190"/>
      <c r="H20" s="190"/>
      <c r="I20" s="191"/>
      <c r="J20" s="10"/>
      <c r="K20" s="10"/>
      <c r="L20" s="10"/>
    </row>
    <row r="21" spans="1:12">
      <c r="A21" s="126"/>
      <c r="B21" s="127"/>
      <c r="C21" s="20"/>
      <c r="D21" s="15"/>
      <c r="E21" s="15"/>
      <c r="F21" s="15"/>
      <c r="G21" s="15"/>
      <c r="H21" s="15"/>
      <c r="I21" s="79"/>
      <c r="J21" s="10"/>
      <c r="K21" s="10"/>
      <c r="L21" s="10"/>
    </row>
    <row r="22" spans="1:12">
      <c r="A22" s="136" t="s">
        <v>42</v>
      </c>
      <c r="B22" s="137"/>
      <c r="C22" s="104">
        <v>133</v>
      </c>
      <c r="D22" s="161" t="s">
        <v>20</v>
      </c>
      <c r="E22" s="164"/>
      <c r="F22" s="165"/>
      <c r="G22" s="192"/>
      <c r="H22" s="193"/>
      <c r="I22" s="80"/>
      <c r="J22" s="10"/>
      <c r="K22" s="10"/>
      <c r="L22" s="10"/>
    </row>
    <row r="23" spans="1:12">
      <c r="A23" s="126"/>
      <c r="B23" s="127"/>
      <c r="C23" s="15"/>
      <c r="D23" s="23"/>
      <c r="E23" s="23"/>
      <c r="F23" s="23"/>
      <c r="G23" s="23"/>
      <c r="H23" s="15"/>
      <c r="I23" s="79"/>
      <c r="J23" s="10"/>
      <c r="K23" s="10"/>
      <c r="L23" s="10"/>
    </row>
    <row r="24" spans="1:12">
      <c r="A24" s="136" t="s">
        <v>43</v>
      </c>
      <c r="B24" s="137"/>
      <c r="C24" s="104">
        <v>21</v>
      </c>
      <c r="D24" s="161" t="s">
        <v>24</v>
      </c>
      <c r="E24" s="164"/>
      <c r="F24" s="164"/>
      <c r="G24" s="165"/>
      <c r="H24" s="130" t="s">
        <v>59</v>
      </c>
      <c r="I24" s="105">
        <v>127</v>
      </c>
      <c r="J24" s="10"/>
      <c r="K24" s="10"/>
      <c r="L24" s="10"/>
    </row>
    <row r="25" spans="1:12">
      <c r="A25" s="126"/>
      <c r="B25" s="127"/>
      <c r="C25" s="15"/>
      <c r="D25" s="23"/>
      <c r="E25" s="23"/>
      <c r="F25" s="23"/>
      <c r="G25" s="21"/>
      <c r="H25" s="131" t="s">
        <v>60</v>
      </c>
      <c r="I25" s="81"/>
      <c r="J25" s="10"/>
      <c r="K25" s="10"/>
      <c r="L25" s="10"/>
    </row>
    <row r="26" spans="1:12">
      <c r="A26" s="136" t="s">
        <v>44</v>
      </c>
      <c r="B26" s="137"/>
      <c r="C26" s="106" t="s">
        <v>297</v>
      </c>
      <c r="D26" s="24"/>
      <c r="E26" s="32"/>
      <c r="F26" s="23"/>
      <c r="G26" s="173" t="s">
        <v>61</v>
      </c>
      <c r="H26" s="137"/>
      <c r="I26" s="107" t="s">
        <v>25</v>
      </c>
      <c r="J26" s="10"/>
      <c r="K26" s="10"/>
      <c r="L26" s="10"/>
    </row>
    <row r="27" spans="1:12">
      <c r="A27" s="78"/>
      <c r="B27" s="21"/>
      <c r="C27" s="15"/>
      <c r="D27" s="23"/>
      <c r="E27" s="23"/>
      <c r="F27" s="23"/>
      <c r="G27" s="23"/>
      <c r="H27" s="15"/>
      <c r="I27" s="82"/>
      <c r="J27" s="10"/>
      <c r="K27" s="10"/>
      <c r="L27" s="10"/>
    </row>
    <row r="28" spans="1:12">
      <c r="A28" s="176" t="s">
        <v>45</v>
      </c>
      <c r="B28" s="174"/>
      <c r="C28" s="177"/>
      <c r="D28" s="177"/>
      <c r="E28" s="174" t="s">
        <v>46</v>
      </c>
      <c r="F28" s="175"/>
      <c r="G28" s="175"/>
      <c r="H28" s="177" t="s">
        <v>62</v>
      </c>
      <c r="I28" s="178"/>
      <c r="J28" s="10"/>
      <c r="K28" s="10"/>
      <c r="L28" s="10"/>
    </row>
    <row r="29" spans="1:12">
      <c r="A29" s="83"/>
      <c r="B29" s="32"/>
      <c r="C29" s="32"/>
      <c r="D29" s="25"/>
      <c r="E29" s="15"/>
      <c r="F29" s="15"/>
      <c r="G29" s="15"/>
      <c r="H29" s="26"/>
      <c r="I29" s="82"/>
      <c r="J29" s="10"/>
      <c r="K29" s="10"/>
      <c r="L29" s="10"/>
    </row>
    <row r="30" spans="1:12">
      <c r="A30" s="161" t="s">
        <v>298</v>
      </c>
      <c r="B30" s="164"/>
      <c r="C30" s="164"/>
      <c r="D30" s="165"/>
      <c r="E30" s="161" t="s">
        <v>299</v>
      </c>
      <c r="F30" s="164"/>
      <c r="G30" s="165"/>
      <c r="H30" s="157" t="s">
        <v>300</v>
      </c>
      <c r="I30" s="158"/>
      <c r="J30" s="10"/>
      <c r="K30" s="10"/>
      <c r="L30" s="10"/>
    </row>
    <row r="31" spans="1:12">
      <c r="A31" s="78"/>
      <c r="B31" s="21"/>
      <c r="C31" s="20"/>
      <c r="D31" s="194"/>
      <c r="E31" s="194"/>
      <c r="F31" s="194"/>
      <c r="G31" s="195"/>
      <c r="H31" s="15"/>
      <c r="I31" s="84"/>
      <c r="J31" s="10"/>
      <c r="K31" s="10"/>
      <c r="L31" s="10"/>
    </row>
    <row r="32" spans="1:12">
      <c r="A32" s="161" t="s">
        <v>301</v>
      </c>
      <c r="B32" s="164"/>
      <c r="C32" s="164"/>
      <c r="D32" s="165"/>
      <c r="E32" s="161" t="s">
        <v>299</v>
      </c>
      <c r="F32" s="164"/>
      <c r="G32" s="165"/>
      <c r="H32" s="157" t="s">
        <v>302</v>
      </c>
      <c r="I32" s="158"/>
      <c r="J32" s="10"/>
      <c r="K32" s="10"/>
      <c r="L32" s="10"/>
    </row>
    <row r="33" spans="1:12">
      <c r="A33" s="91"/>
      <c r="B33" s="19"/>
      <c r="C33" s="33"/>
      <c r="D33" s="125"/>
      <c r="E33" s="27"/>
      <c r="F33" s="27"/>
      <c r="G33" s="28"/>
      <c r="H33" s="15"/>
      <c r="I33" s="85"/>
      <c r="J33" s="10"/>
      <c r="K33" s="10"/>
      <c r="L33" s="10"/>
    </row>
    <row r="34" spans="1:12">
      <c r="A34" s="161" t="s">
        <v>303</v>
      </c>
      <c r="B34" s="164"/>
      <c r="C34" s="164"/>
      <c r="D34" s="165"/>
      <c r="E34" s="161" t="s">
        <v>304</v>
      </c>
      <c r="F34" s="164"/>
      <c r="G34" s="165"/>
      <c r="H34" s="157" t="s">
        <v>305</v>
      </c>
      <c r="I34" s="158"/>
      <c r="J34" s="10"/>
      <c r="K34" s="10"/>
      <c r="L34" s="10"/>
    </row>
    <row r="35" spans="1:12">
      <c r="A35" s="91"/>
      <c r="B35" s="19"/>
      <c r="C35" s="33"/>
      <c r="D35" s="125"/>
      <c r="E35" s="27"/>
      <c r="F35" s="27"/>
      <c r="G35" s="28"/>
      <c r="H35" s="15"/>
      <c r="I35" s="85"/>
      <c r="J35" s="10"/>
      <c r="K35" s="10"/>
      <c r="L35" s="10"/>
    </row>
    <row r="36" spans="1:12">
      <c r="A36" s="161" t="s">
        <v>306</v>
      </c>
      <c r="B36" s="164"/>
      <c r="C36" s="164"/>
      <c r="D36" s="165"/>
      <c r="E36" s="161" t="s">
        <v>307</v>
      </c>
      <c r="F36" s="164"/>
      <c r="G36" s="165"/>
      <c r="H36" s="157" t="s">
        <v>308</v>
      </c>
      <c r="I36" s="158"/>
      <c r="J36" s="10"/>
      <c r="K36" s="10"/>
      <c r="L36" s="10"/>
    </row>
    <row r="37" spans="1:12">
      <c r="A37" s="88"/>
      <c r="B37" s="33"/>
      <c r="C37" s="170"/>
      <c r="D37" s="171"/>
      <c r="E37" s="15"/>
      <c r="F37" s="154"/>
      <c r="G37" s="155"/>
      <c r="H37" s="15"/>
      <c r="I37" s="79"/>
      <c r="J37" s="10"/>
      <c r="K37" s="10"/>
      <c r="L37" s="10"/>
    </row>
    <row r="38" spans="1:12">
      <c r="A38" s="161" t="s">
        <v>309</v>
      </c>
      <c r="B38" s="164"/>
      <c r="C38" s="164"/>
      <c r="D38" s="165"/>
      <c r="E38" s="161" t="s">
        <v>299</v>
      </c>
      <c r="F38" s="164"/>
      <c r="G38" s="165"/>
      <c r="H38" s="157" t="s">
        <v>310</v>
      </c>
      <c r="I38" s="158"/>
      <c r="J38" s="10"/>
      <c r="K38" s="10"/>
      <c r="L38" s="10"/>
    </row>
    <row r="39" spans="1:12">
      <c r="A39" s="88"/>
      <c r="B39" s="33"/>
      <c r="C39" s="33"/>
      <c r="D39" s="19"/>
      <c r="E39" s="15"/>
      <c r="F39" s="30"/>
      <c r="G39" s="31"/>
      <c r="H39" s="15"/>
      <c r="I39" s="79"/>
      <c r="J39" s="10"/>
      <c r="K39" s="10"/>
      <c r="L39" s="10"/>
    </row>
    <row r="40" spans="1:12">
      <c r="A40" s="161" t="s">
        <v>311</v>
      </c>
      <c r="B40" s="164"/>
      <c r="C40" s="164"/>
      <c r="D40" s="165"/>
      <c r="E40" s="161" t="s">
        <v>312</v>
      </c>
      <c r="F40" s="164"/>
      <c r="G40" s="165"/>
      <c r="H40" s="157" t="s">
        <v>313</v>
      </c>
      <c r="I40" s="158"/>
      <c r="J40" s="10"/>
      <c r="K40" s="10"/>
      <c r="L40" s="10"/>
    </row>
    <row r="41" spans="1:12">
      <c r="A41" s="108"/>
      <c r="B41" s="32"/>
      <c r="C41" s="32"/>
      <c r="D41" s="32"/>
      <c r="E41" s="22"/>
      <c r="F41" s="109"/>
      <c r="G41" s="109"/>
      <c r="H41" s="110"/>
      <c r="I41" s="87"/>
      <c r="J41" s="10"/>
      <c r="K41" s="10"/>
      <c r="L41" s="10"/>
    </row>
    <row r="42" spans="1:12">
      <c r="A42" s="86"/>
      <c r="B42" s="29"/>
      <c r="C42" s="30"/>
      <c r="D42" s="31"/>
      <c r="E42" s="15"/>
      <c r="F42" s="30"/>
      <c r="G42" s="31"/>
      <c r="H42" s="15"/>
      <c r="I42" s="79"/>
      <c r="J42" s="10"/>
      <c r="K42" s="10"/>
      <c r="L42" s="10"/>
    </row>
    <row r="43" spans="1:12">
      <c r="A43" s="88"/>
      <c r="B43" s="33"/>
      <c r="C43" s="33"/>
      <c r="D43" s="19"/>
      <c r="E43" s="19"/>
      <c r="F43" s="33"/>
      <c r="G43" s="19"/>
      <c r="H43" s="19"/>
      <c r="I43" s="89"/>
      <c r="J43" s="10"/>
      <c r="K43" s="10"/>
      <c r="L43" s="10"/>
    </row>
    <row r="44" spans="1:12" ht="12.75" customHeight="1">
      <c r="A44" s="159" t="s">
        <v>47</v>
      </c>
      <c r="B44" s="160"/>
      <c r="C44" s="138" t="s">
        <v>26</v>
      </c>
      <c r="D44" s="142"/>
      <c r="E44" s="25"/>
      <c r="F44" s="161" t="s">
        <v>27</v>
      </c>
      <c r="G44" s="166"/>
      <c r="H44" s="166"/>
      <c r="I44" s="167"/>
      <c r="J44" s="10"/>
      <c r="K44" s="10"/>
      <c r="L44" s="10"/>
    </row>
    <row r="45" spans="1:12">
      <c r="A45" s="132"/>
      <c r="B45" s="116"/>
      <c r="C45" s="154"/>
      <c r="D45" s="155"/>
      <c r="E45" s="15"/>
      <c r="F45" s="154"/>
      <c r="G45" s="156"/>
      <c r="H45" s="34"/>
      <c r="I45" s="90"/>
      <c r="J45" s="10"/>
      <c r="K45" s="10"/>
      <c r="L45" s="10"/>
    </row>
    <row r="46" spans="1:12" ht="12.75" customHeight="1">
      <c r="A46" s="159" t="s">
        <v>48</v>
      </c>
      <c r="B46" s="160"/>
      <c r="C46" s="161" t="s">
        <v>28</v>
      </c>
      <c r="D46" s="162"/>
      <c r="E46" s="162"/>
      <c r="F46" s="162"/>
      <c r="G46" s="162"/>
      <c r="H46" s="162"/>
      <c r="I46" s="163"/>
      <c r="J46" s="10"/>
      <c r="K46" s="10"/>
      <c r="L46" s="10"/>
    </row>
    <row r="47" spans="1:12">
      <c r="A47" s="126"/>
      <c r="B47" s="127"/>
      <c r="C47" s="133" t="s">
        <v>52</v>
      </c>
      <c r="D47" s="15"/>
      <c r="E47" s="15"/>
      <c r="F47" s="15"/>
      <c r="G47" s="15"/>
      <c r="H47" s="15"/>
      <c r="I47" s="79"/>
      <c r="J47" s="10"/>
      <c r="K47" s="10"/>
      <c r="L47" s="10"/>
    </row>
    <row r="48" spans="1:12">
      <c r="A48" s="159" t="s">
        <v>49</v>
      </c>
      <c r="B48" s="160"/>
      <c r="C48" s="138" t="s">
        <v>29</v>
      </c>
      <c r="D48" s="139"/>
      <c r="E48" s="142"/>
      <c r="F48" s="15"/>
      <c r="G48" s="130" t="s">
        <v>53</v>
      </c>
      <c r="H48" s="138" t="s">
        <v>30</v>
      </c>
      <c r="I48" s="142"/>
      <c r="J48" s="10"/>
      <c r="K48" s="10"/>
      <c r="L48" s="10"/>
    </row>
    <row r="49" spans="1:12">
      <c r="A49" s="126"/>
      <c r="B49" s="127"/>
      <c r="C49" s="20"/>
      <c r="D49" s="15"/>
      <c r="E49" s="15"/>
      <c r="F49" s="15"/>
      <c r="G49" s="15"/>
      <c r="H49" s="15"/>
      <c r="I49" s="79"/>
      <c r="J49" s="10"/>
      <c r="K49" s="10"/>
      <c r="L49" s="10"/>
    </row>
    <row r="50" spans="1:12" ht="12.75" customHeight="1">
      <c r="A50" s="159" t="s">
        <v>40</v>
      </c>
      <c r="B50" s="160"/>
      <c r="C50" s="141" t="s">
        <v>22</v>
      </c>
      <c r="D50" s="139"/>
      <c r="E50" s="139"/>
      <c r="F50" s="139"/>
      <c r="G50" s="139"/>
      <c r="H50" s="139"/>
      <c r="I50" s="142"/>
      <c r="J50" s="10"/>
      <c r="K50" s="10"/>
      <c r="L50" s="10"/>
    </row>
    <row r="51" spans="1:12">
      <c r="A51" s="126"/>
      <c r="B51" s="127"/>
      <c r="C51" s="15"/>
      <c r="D51" s="15"/>
      <c r="E51" s="15"/>
      <c r="F51" s="15"/>
      <c r="G51" s="15"/>
      <c r="H51" s="15"/>
      <c r="I51" s="79"/>
      <c r="J51" s="10"/>
      <c r="K51" s="10"/>
      <c r="L51" s="10"/>
    </row>
    <row r="52" spans="1:12">
      <c r="A52" s="136" t="s">
        <v>50</v>
      </c>
      <c r="B52" s="137"/>
      <c r="C52" s="138" t="s">
        <v>31</v>
      </c>
      <c r="D52" s="139"/>
      <c r="E52" s="139"/>
      <c r="F52" s="139"/>
      <c r="G52" s="139"/>
      <c r="H52" s="139"/>
      <c r="I52" s="140"/>
      <c r="J52" s="10"/>
      <c r="K52" s="10"/>
      <c r="L52" s="10"/>
    </row>
    <row r="53" spans="1:12">
      <c r="A53" s="91"/>
      <c r="B53" s="19"/>
      <c r="C53" s="135" t="s">
        <v>51</v>
      </c>
      <c r="D53" s="135"/>
      <c r="E53" s="135"/>
      <c r="F53" s="135"/>
      <c r="G53" s="135"/>
      <c r="H53" s="135"/>
      <c r="I53" s="92"/>
      <c r="J53" s="10"/>
      <c r="K53" s="10"/>
      <c r="L53" s="10"/>
    </row>
    <row r="54" spans="1:12">
      <c r="A54" s="91"/>
      <c r="B54" s="19"/>
      <c r="C54" s="35"/>
      <c r="D54" s="35"/>
      <c r="E54" s="35"/>
      <c r="F54" s="35"/>
      <c r="G54" s="35"/>
      <c r="H54" s="35"/>
      <c r="I54" s="92"/>
      <c r="J54" s="10"/>
      <c r="K54" s="10"/>
      <c r="L54" s="10"/>
    </row>
    <row r="55" spans="1:12">
      <c r="A55" s="91"/>
      <c r="B55" s="145" t="s">
        <v>12</v>
      </c>
      <c r="C55" s="146"/>
      <c r="D55" s="146"/>
      <c r="E55" s="146"/>
      <c r="F55" s="46"/>
      <c r="G55" s="46"/>
      <c r="H55" s="46"/>
      <c r="I55" s="93"/>
      <c r="J55" s="10"/>
      <c r="K55" s="10"/>
      <c r="L55" s="10"/>
    </row>
    <row r="56" spans="1:12" ht="24.75" customHeight="1">
      <c r="A56" s="91"/>
      <c r="B56" s="147" t="s">
        <v>287</v>
      </c>
      <c r="C56" s="147"/>
      <c r="D56" s="147"/>
      <c r="E56" s="147"/>
      <c r="F56" s="147"/>
      <c r="G56" s="147"/>
      <c r="H56" s="147"/>
      <c r="I56" s="148"/>
      <c r="J56" s="10"/>
      <c r="K56" s="10"/>
      <c r="L56" s="10"/>
    </row>
    <row r="57" spans="1:12">
      <c r="A57" s="91"/>
      <c r="B57" s="149" t="s">
        <v>56</v>
      </c>
      <c r="C57" s="149"/>
      <c r="D57" s="149"/>
      <c r="E57" s="149"/>
      <c r="F57" s="149"/>
      <c r="G57" s="149"/>
      <c r="H57" s="149"/>
      <c r="I57" s="150"/>
      <c r="J57" s="10"/>
      <c r="K57" s="10"/>
      <c r="L57" s="10"/>
    </row>
    <row r="58" spans="1:12">
      <c r="A58" s="91"/>
      <c r="B58" s="149" t="s">
        <v>63</v>
      </c>
      <c r="C58" s="149"/>
      <c r="D58" s="149"/>
      <c r="E58" s="149"/>
      <c r="F58" s="149"/>
      <c r="G58" s="149"/>
      <c r="H58" s="149"/>
      <c r="I58" s="150"/>
      <c r="J58" s="10"/>
      <c r="K58" s="10"/>
      <c r="L58" s="10"/>
    </row>
    <row r="59" spans="1:12">
      <c r="A59" s="91"/>
      <c r="B59" s="94"/>
      <c r="C59" s="95"/>
      <c r="D59" s="95"/>
      <c r="E59" s="95"/>
      <c r="F59" s="95"/>
      <c r="G59" s="95"/>
      <c r="H59" s="95"/>
      <c r="I59" s="96"/>
      <c r="J59" s="10"/>
      <c r="K59" s="10"/>
      <c r="L59" s="10"/>
    </row>
    <row r="60" spans="1:12" ht="13.5" thickBot="1">
      <c r="A60" s="97" t="s">
        <v>13</v>
      </c>
      <c r="B60" s="15"/>
      <c r="C60" s="15"/>
      <c r="D60" s="15"/>
      <c r="E60" s="15"/>
      <c r="F60" s="15"/>
      <c r="G60" s="36"/>
      <c r="H60" s="37"/>
      <c r="I60" s="98"/>
      <c r="J60" s="10"/>
      <c r="K60" s="10"/>
      <c r="L60" s="10"/>
    </row>
    <row r="61" spans="1:12">
      <c r="A61" s="75"/>
      <c r="B61" s="15"/>
      <c r="C61" s="15"/>
      <c r="D61" s="15"/>
      <c r="E61" s="134" t="s">
        <v>55</v>
      </c>
      <c r="F61" s="32"/>
      <c r="G61" s="151" t="s">
        <v>54</v>
      </c>
      <c r="H61" s="152"/>
      <c r="I61" s="153"/>
      <c r="J61" s="10"/>
      <c r="K61" s="10"/>
      <c r="L61" s="10"/>
    </row>
    <row r="62" spans="1:12">
      <c r="A62" s="99"/>
      <c r="B62" s="100"/>
      <c r="C62" s="101"/>
      <c r="D62" s="101"/>
      <c r="E62" s="101"/>
      <c r="F62" s="101"/>
      <c r="G62" s="143"/>
      <c r="H62" s="144"/>
      <c r="I62" s="102"/>
      <c r="J62" s="10"/>
      <c r="K62" s="10"/>
      <c r="L62" s="10"/>
    </row>
  </sheetData>
  <mergeCells count="72">
    <mergeCell ref="C16:I16"/>
    <mergeCell ref="A14:B14"/>
    <mergeCell ref="C14:D14"/>
    <mergeCell ref="C18:I18"/>
    <mergeCell ref="E32:G32"/>
    <mergeCell ref="G22:H22"/>
    <mergeCell ref="D22:F22"/>
    <mergeCell ref="A18:B18"/>
    <mergeCell ref="H38:I38"/>
    <mergeCell ref="F37:G37"/>
    <mergeCell ref="D31:G31"/>
    <mergeCell ref="H34:I34"/>
    <mergeCell ref="H36:I36"/>
    <mergeCell ref="H28:I28"/>
    <mergeCell ref="A2:D2"/>
    <mergeCell ref="A4:I4"/>
    <mergeCell ref="A6:B6"/>
    <mergeCell ref="C6:D6"/>
    <mergeCell ref="C10:D10"/>
    <mergeCell ref="A8:B8"/>
    <mergeCell ref="C8:D8"/>
    <mergeCell ref="A10:B11"/>
    <mergeCell ref="A12:B12"/>
    <mergeCell ref="F14:I14"/>
    <mergeCell ref="A16:B16"/>
    <mergeCell ref="A20:B20"/>
    <mergeCell ref="C20:I20"/>
    <mergeCell ref="A24:B24"/>
    <mergeCell ref="D24:G24"/>
    <mergeCell ref="A1:C1"/>
    <mergeCell ref="C37:D37"/>
    <mergeCell ref="A36:D36"/>
    <mergeCell ref="A26:B26"/>
    <mergeCell ref="C12:I12"/>
    <mergeCell ref="H30:I30"/>
    <mergeCell ref="A22:B22"/>
    <mergeCell ref="G26:H26"/>
    <mergeCell ref="A32:D32"/>
    <mergeCell ref="E28:G28"/>
    <mergeCell ref="H32:I32"/>
    <mergeCell ref="A28:D28"/>
    <mergeCell ref="E36:G36"/>
    <mergeCell ref="A34:D34"/>
    <mergeCell ref="A30:D30"/>
    <mergeCell ref="E30:G30"/>
    <mergeCell ref="E34:G34"/>
    <mergeCell ref="A44:B44"/>
    <mergeCell ref="E40:G40"/>
    <mergeCell ref="A40:D40"/>
    <mergeCell ref="C44:D44"/>
    <mergeCell ref="F44:I44"/>
    <mergeCell ref="A48:B48"/>
    <mergeCell ref="C48:E48"/>
    <mergeCell ref="H48:I48"/>
    <mergeCell ref="A38:D38"/>
    <mergeCell ref="E38:G38"/>
    <mergeCell ref="C45:D45"/>
    <mergeCell ref="F45:G45"/>
    <mergeCell ref="H40:I40"/>
    <mergeCell ref="A46:B46"/>
    <mergeCell ref="C46:I46"/>
    <mergeCell ref="C53:H53"/>
    <mergeCell ref="A52:B52"/>
    <mergeCell ref="C52:I52"/>
    <mergeCell ref="C50:I50"/>
    <mergeCell ref="G62:H62"/>
    <mergeCell ref="B55:E55"/>
    <mergeCell ref="B56:I56"/>
    <mergeCell ref="B57:I57"/>
    <mergeCell ref="G61:I61"/>
    <mergeCell ref="B58:I58"/>
    <mergeCell ref="A50:B50"/>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pageMargins left="0.75" right="0.75" top="1" bottom="1" header="0.5" footer="0.5"/>
  <pageSetup paperSize="9" scale="74" orientation="portrait" r:id="rId1"/>
  <headerFooter alignWithMargins="0"/>
  <ignoredErrors>
    <ignoredError sqref="C6:D10 C44" numberStoredAsText="1"/>
  </ignoredErrors>
</worksheet>
</file>

<file path=xl/worksheets/sheet2.xml><?xml version="1.0" encoding="utf-8"?>
<worksheet xmlns="http://schemas.openxmlformats.org/spreadsheetml/2006/main" xmlns:r="http://schemas.openxmlformats.org/officeDocument/2006/relationships">
  <sheetPr codeName="Sheet2"/>
  <dimension ref="A1:K121"/>
  <sheetViews>
    <sheetView view="pageBreakPreview" zoomScale="110" workbookViewId="0">
      <selection activeCell="J118" sqref="J118:K119"/>
    </sheetView>
  </sheetViews>
  <sheetFormatPr defaultRowHeight="12.75"/>
  <cols>
    <col min="1" max="9" width="9.140625" style="47"/>
    <col min="10" max="10" width="11.28515625" style="47" customWidth="1"/>
    <col min="11" max="11" width="12.28515625" style="47" customWidth="1"/>
    <col min="12" max="16384" width="9.140625" style="47"/>
  </cols>
  <sheetData>
    <row r="1" spans="1:11" ht="12.75" customHeight="1">
      <c r="A1" s="202" t="s">
        <v>220</v>
      </c>
      <c r="B1" s="202"/>
      <c r="C1" s="202"/>
      <c r="D1" s="202"/>
      <c r="E1" s="202"/>
      <c r="F1" s="202"/>
      <c r="G1" s="202"/>
      <c r="H1" s="202"/>
      <c r="I1" s="202"/>
      <c r="J1" s="202"/>
      <c r="K1" s="202"/>
    </row>
    <row r="2" spans="1:11" ht="12.75" customHeight="1">
      <c r="A2" s="203" t="s">
        <v>317</v>
      </c>
      <c r="B2" s="203"/>
      <c r="C2" s="203"/>
      <c r="D2" s="203"/>
      <c r="E2" s="203"/>
      <c r="F2" s="203"/>
      <c r="G2" s="203"/>
      <c r="H2" s="203"/>
      <c r="I2" s="203"/>
      <c r="J2" s="203"/>
      <c r="K2" s="203"/>
    </row>
    <row r="3" spans="1:11">
      <c r="A3" s="204" t="s">
        <v>315</v>
      </c>
      <c r="B3" s="205"/>
      <c r="C3" s="205"/>
      <c r="D3" s="205"/>
      <c r="E3" s="205"/>
      <c r="F3" s="205"/>
      <c r="G3" s="205"/>
      <c r="H3" s="205"/>
      <c r="I3" s="205"/>
      <c r="J3" s="205"/>
      <c r="K3" s="206"/>
    </row>
    <row r="4" spans="1:11" ht="22.5" customHeight="1">
      <c r="A4" s="207" t="s">
        <v>214</v>
      </c>
      <c r="B4" s="208"/>
      <c r="C4" s="208"/>
      <c r="D4" s="208"/>
      <c r="E4" s="208"/>
      <c r="F4" s="208"/>
      <c r="G4" s="208"/>
      <c r="H4" s="209"/>
      <c r="I4" s="53" t="s">
        <v>215</v>
      </c>
      <c r="J4" s="118" t="s">
        <v>216</v>
      </c>
      <c r="K4" s="54" t="s">
        <v>217</v>
      </c>
    </row>
    <row r="5" spans="1:11">
      <c r="A5" s="216">
        <v>1</v>
      </c>
      <c r="B5" s="216"/>
      <c r="C5" s="216"/>
      <c r="D5" s="216"/>
      <c r="E5" s="216"/>
      <c r="F5" s="216"/>
      <c r="G5" s="216"/>
      <c r="H5" s="216"/>
      <c r="I5" s="52">
        <v>2</v>
      </c>
      <c r="J5" s="51">
        <v>3</v>
      </c>
      <c r="K5" s="51">
        <v>4</v>
      </c>
    </row>
    <row r="6" spans="1:11">
      <c r="A6" s="217"/>
      <c r="B6" s="218"/>
      <c r="C6" s="218"/>
      <c r="D6" s="218"/>
      <c r="E6" s="218"/>
      <c r="F6" s="218"/>
      <c r="G6" s="218"/>
      <c r="H6" s="218"/>
      <c r="I6" s="218"/>
      <c r="J6" s="218"/>
      <c r="K6" s="219"/>
    </row>
    <row r="7" spans="1:11" ht="12.75" customHeight="1">
      <c r="A7" s="210" t="s">
        <v>64</v>
      </c>
      <c r="B7" s="211"/>
      <c r="C7" s="211"/>
      <c r="D7" s="211"/>
      <c r="E7" s="211"/>
      <c r="F7" s="211"/>
      <c r="G7" s="211"/>
      <c r="H7" s="212"/>
      <c r="I7" s="3">
        <v>1</v>
      </c>
      <c r="J7" s="6"/>
      <c r="K7" s="6"/>
    </row>
    <row r="8" spans="1:11" ht="12.75" customHeight="1">
      <c r="A8" s="213" t="s">
        <v>65</v>
      </c>
      <c r="B8" s="214"/>
      <c r="C8" s="214"/>
      <c r="D8" s="214"/>
      <c r="E8" s="214"/>
      <c r="F8" s="214"/>
      <c r="G8" s="214"/>
      <c r="H8" s="215"/>
      <c r="I8" s="1">
        <v>2</v>
      </c>
      <c r="J8" s="48">
        <f>J9+J16+J26+J35+J39</f>
        <v>1166485247.72</v>
      </c>
      <c r="K8" s="48">
        <f>K9+K16+K26+K35+K39</f>
        <v>1090835270.51</v>
      </c>
    </row>
    <row r="9" spans="1:11" ht="12.75" customHeight="1">
      <c r="A9" s="199" t="s">
        <v>66</v>
      </c>
      <c r="B9" s="200"/>
      <c r="C9" s="200"/>
      <c r="D9" s="200"/>
      <c r="E9" s="200"/>
      <c r="F9" s="200"/>
      <c r="G9" s="200"/>
      <c r="H9" s="201"/>
      <c r="I9" s="1">
        <v>3</v>
      </c>
      <c r="J9" s="48">
        <f>SUM(J10:J15)</f>
        <v>5079699</v>
      </c>
      <c r="K9" s="48">
        <f>SUM(K10:K15)</f>
        <v>5079699</v>
      </c>
    </row>
    <row r="10" spans="1:11" ht="12.75" customHeight="1">
      <c r="A10" s="199" t="s">
        <v>67</v>
      </c>
      <c r="B10" s="200"/>
      <c r="C10" s="200"/>
      <c r="D10" s="200"/>
      <c r="E10" s="200"/>
      <c r="F10" s="200"/>
      <c r="G10" s="200"/>
      <c r="H10" s="201"/>
      <c r="I10" s="1">
        <v>4</v>
      </c>
      <c r="J10" s="7"/>
      <c r="K10" s="7"/>
    </row>
    <row r="11" spans="1:11" ht="12.75" customHeight="1">
      <c r="A11" s="199" t="s">
        <v>68</v>
      </c>
      <c r="B11" s="200"/>
      <c r="C11" s="200"/>
      <c r="D11" s="200"/>
      <c r="E11" s="200"/>
      <c r="F11" s="200"/>
      <c r="G11" s="200"/>
      <c r="H11" s="201"/>
      <c r="I11" s="1">
        <v>5</v>
      </c>
      <c r="J11" s="7"/>
      <c r="K11" s="7"/>
    </row>
    <row r="12" spans="1:11" ht="12.75" customHeight="1">
      <c r="A12" s="199" t="s">
        <v>10</v>
      </c>
      <c r="B12" s="200"/>
      <c r="C12" s="200"/>
      <c r="D12" s="200"/>
      <c r="E12" s="200"/>
      <c r="F12" s="200"/>
      <c r="G12" s="200"/>
      <c r="H12" s="201"/>
      <c r="I12" s="1">
        <v>6</v>
      </c>
      <c r="J12" s="7">
        <v>5079699</v>
      </c>
      <c r="K12" s="7">
        <v>5079699</v>
      </c>
    </row>
    <row r="13" spans="1:11" ht="12.75" customHeight="1">
      <c r="A13" s="199" t="s">
        <v>69</v>
      </c>
      <c r="B13" s="200"/>
      <c r="C13" s="200"/>
      <c r="D13" s="200"/>
      <c r="E13" s="200"/>
      <c r="F13" s="200"/>
      <c r="G13" s="200"/>
      <c r="H13" s="201"/>
      <c r="I13" s="1">
        <v>7</v>
      </c>
      <c r="J13" s="7"/>
      <c r="K13" s="7"/>
    </row>
    <row r="14" spans="1:11" ht="12.75" customHeight="1">
      <c r="A14" s="199" t="s">
        <v>70</v>
      </c>
      <c r="B14" s="200"/>
      <c r="C14" s="200"/>
      <c r="D14" s="200"/>
      <c r="E14" s="200"/>
      <c r="F14" s="200"/>
      <c r="G14" s="200"/>
      <c r="H14" s="201"/>
      <c r="I14" s="1">
        <v>8</v>
      </c>
      <c r="J14" s="7"/>
      <c r="K14" s="7"/>
    </row>
    <row r="15" spans="1:11" ht="12.75" customHeight="1">
      <c r="A15" s="199" t="s">
        <v>71</v>
      </c>
      <c r="B15" s="200"/>
      <c r="C15" s="200"/>
      <c r="D15" s="200"/>
      <c r="E15" s="200"/>
      <c r="F15" s="200"/>
      <c r="G15" s="200"/>
      <c r="H15" s="201"/>
      <c r="I15" s="1">
        <v>9</v>
      </c>
      <c r="J15" s="7"/>
      <c r="K15" s="7"/>
    </row>
    <row r="16" spans="1:11" ht="12.75" customHeight="1">
      <c r="A16" s="199" t="s">
        <v>72</v>
      </c>
      <c r="B16" s="200"/>
      <c r="C16" s="200"/>
      <c r="D16" s="200"/>
      <c r="E16" s="200"/>
      <c r="F16" s="200"/>
      <c r="G16" s="200"/>
      <c r="H16" s="201"/>
      <c r="I16" s="1">
        <v>10</v>
      </c>
      <c r="J16" s="48">
        <f>SUM(J17:J25)</f>
        <v>220624279.65000001</v>
      </c>
      <c r="K16" s="48">
        <f>SUM(K17:K25)</f>
        <v>223322054.24000001</v>
      </c>
    </row>
    <row r="17" spans="1:11" ht="12.75" customHeight="1">
      <c r="A17" s="199" t="s">
        <v>73</v>
      </c>
      <c r="B17" s="200"/>
      <c r="C17" s="200"/>
      <c r="D17" s="200"/>
      <c r="E17" s="200"/>
      <c r="F17" s="200"/>
      <c r="G17" s="200"/>
      <c r="H17" s="201"/>
      <c r="I17" s="1">
        <v>11</v>
      </c>
      <c r="J17" s="7">
        <v>12060274</v>
      </c>
      <c r="K17" s="7">
        <v>13915295.07</v>
      </c>
    </row>
    <row r="18" spans="1:11" ht="12.75" customHeight="1">
      <c r="A18" s="199" t="s">
        <v>74</v>
      </c>
      <c r="B18" s="200"/>
      <c r="C18" s="200"/>
      <c r="D18" s="200"/>
      <c r="E18" s="200"/>
      <c r="F18" s="200"/>
      <c r="G18" s="200"/>
      <c r="H18" s="201"/>
      <c r="I18" s="1">
        <v>12</v>
      </c>
      <c r="J18" s="7">
        <v>79032956</v>
      </c>
      <c r="K18" s="7">
        <v>81107219.049999997</v>
      </c>
    </row>
    <row r="19" spans="1:11" ht="12.75" customHeight="1">
      <c r="A19" s="199" t="s">
        <v>75</v>
      </c>
      <c r="B19" s="200"/>
      <c r="C19" s="200"/>
      <c r="D19" s="200"/>
      <c r="E19" s="200"/>
      <c r="F19" s="200"/>
      <c r="G19" s="200"/>
      <c r="H19" s="201"/>
      <c r="I19" s="1">
        <v>13</v>
      </c>
      <c r="J19" s="7">
        <v>504109</v>
      </c>
      <c r="K19" s="7">
        <v>316393.12000000104</v>
      </c>
    </row>
    <row r="20" spans="1:11" ht="12.75" customHeight="1">
      <c r="A20" s="199" t="s">
        <v>76</v>
      </c>
      <c r="B20" s="200"/>
      <c r="C20" s="200"/>
      <c r="D20" s="200"/>
      <c r="E20" s="200"/>
      <c r="F20" s="200"/>
      <c r="G20" s="200"/>
      <c r="H20" s="201"/>
      <c r="I20" s="1">
        <v>14</v>
      </c>
      <c r="J20" s="7">
        <v>532315</v>
      </c>
      <c r="K20" s="7">
        <v>758562.97000000067</v>
      </c>
    </row>
    <row r="21" spans="1:11" ht="12.75" customHeight="1">
      <c r="A21" s="199" t="s">
        <v>77</v>
      </c>
      <c r="B21" s="200"/>
      <c r="C21" s="200"/>
      <c r="D21" s="200"/>
      <c r="E21" s="200"/>
      <c r="F21" s="200"/>
      <c r="G21" s="200"/>
      <c r="H21" s="201"/>
      <c r="I21" s="1">
        <v>15</v>
      </c>
      <c r="J21" s="7"/>
      <c r="K21" s="7"/>
    </row>
    <row r="22" spans="1:11" ht="12.75" customHeight="1">
      <c r="A22" s="199" t="s">
        <v>78</v>
      </c>
      <c r="B22" s="200"/>
      <c r="C22" s="200"/>
      <c r="D22" s="200"/>
      <c r="E22" s="200"/>
      <c r="F22" s="200"/>
      <c r="G22" s="200"/>
      <c r="H22" s="201"/>
      <c r="I22" s="1">
        <v>16</v>
      </c>
      <c r="J22" s="7"/>
      <c r="K22" s="7"/>
    </row>
    <row r="23" spans="1:11" ht="12.75" customHeight="1">
      <c r="A23" s="199" t="s">
        <v>79</v>
      </c>
      <c r="B23" s="200"/>
      <c r="C23" s="200"/>
      <c r="D23" s="200"/>
      <c r="E23" s="200"/>
      <c r="F23" s="200"/>
      <c r="G23" s="200"/>
      <c r="H23" s="201"/>
      <c r="I23" s="1">
        <v>17</v>
      </c>
      <c r="J23" s="7"/>
      <c r="K23" s="7"/>
    </row>
    <row r="24" spans="1:11" ht="12.75" customHeight="1">
      <c r="A24" s="199" t="s">
        <v>80</v>
      </c>
      <c r="B24" s="200"/>
      <c r="C24" s="200"/>
      <c r="D24" s="200"/>
      <c r="E24" s="200"/>
      <c r="F24" s="200"/>
      <c r="G24" s="200"/>
      <c r="H24" s="201"/>
      <c r="I24" s="1">
        <v>18</v>
      </c>
      <c r="J24" s="7">
        <v>49796</v>
      </c>
      <c r="K24" s="7">
        <v>49796</v>
      </c>
    </row>
    <row r="25" spans="1:11" ht="12.75" customHeight="1">
      <c r="A25" s="199" t="s">
        <v>81</v>
      </c>
      <c r="B25" s="200"/>
      <c r="C25" s="200"/>
      <c r="D25" s="200"/>
      <c r="E25" s="200"/>
      <c r="F25" s="200"/>
      <c r="G25" s="200"/>
      <c r="H25" s="201"/>
      <c r="I25" s="1">
        <v>19</v>
      </c>
      <c r="J25" s="7">
        <v>128444829.65000001</v>
      </c>
      <c r="K25" s="7">
        <v>127174788.03</v>
      </c>
    </row>
    <row r="26" spans="1:11" ht="12.75" customHeight="1">
      <c r="A26" s="199" t="s">
        <v>82</v>
      </c>
      <c r="B26" s="200"/>
      <c r="C26" s="200"/>
      <c r="D26" s="200"/>
      <c r="E26" s="200"/>
      <c r="F26" s="200"/>
      <c r="G26" s="200"/>
      <c r="H26" s="201"/>
      <c r="I26" s="1">
        <v>20</v>
      </c>
      <c r="J26" s="48">
        <f>SUM(J27:J34)</f>
        <v>70164760.430000007</v>
      </c>
      <c r="K26" s="48">
        <f>SUM(K27:K34)</f>
        <v>56358315.68</v>
      </c>
    </row>
    <row r="27" spans="1:11" ht="12.75" customHeight="1">
      <c r="A27" s="199" t="s">
        <v>291</v>
      </c>
      <c r="B27" s="200"/>
      <c r="C27" s="200"/>
      <c r="D27" s="200"/>
      <c r="E27" s="200"/>
      <c r="F27" s="200"/>
      <c r="G27" s="200"/>
      <c r="H27" s="201"/>
      <c r="I27" s="1">
        <v>21</v>
      </c>
      <c r="J27" s="7"/>
      <c r="K27" s="7"/>
    </row>
    <row r="28" spans="1:11" ht="12.75" customHeight="1">
      <c r="A28" s="199" t="s">
        <v>292</v>
      </c>
      <c r="B28" s="200"/>
      <c r="C28" s="200"/>
      <c r="D28" s="200"/>
      <c r="E28" s="200"/>
      <c r="F28" s="200"/>
      <c r="G28" s="200"/>
      <c r="H28" s="201"/>
      <c r="I28" s="1">
        <v>22</v>
      </c>
      <c r="J28" s="7">
        <v>11299315</v>
      </c>
      <c r="K28" s="7"/>
    </row>
    <row r="29" spans="1:11" ht="12.75" customHeight="1">
      <c r="A29" s="199" t="s">
        <v>83</v>
      </c>
      <c r="B29" s="200"/>
      <c r="C29" s="200"/>
      <c r="D29" s="200"/>
      <c r="E29" s="200"/>
      <c r="F29" s="200"/>
      <c r="G29" s="200"/>
      <c r="H29" s="201"/>
      <c r="I29" s="1">
        <v>23</v>
      </c>
      <c r="J29" s="7">
        <v>45645938</v>
      </c>
      <c r="K29" s="7">
        <v>45645938.829999998</v>
      </c>
    </row>
    <row r="30" spans="1:11" ht="12.75" customHeight="1">
      <c r="A30" s="199" t="s">
        <v>84</v>
      </c>
      <c r="B30" s="200"/>
      <c r="C30" s="200"/>
      <c r="D30" s="200"/>
      <c r="E30" s="200"/>
      <c r="F30" s="200"/>
      <c r="G30" s="200"/>
      <c r="H30" s="201"/>
      <c r="I30" s="1">
        <v>24</v>
      </c>
      <c r="J30" s="7"/>
      <c r="K30" s="7"/>
    </row>
    <row r="31" spans="1:11" ht="12.75" customHeight="1">
      <c r="A31" s="199" t="s">
        <v>85</v>
      </c>
      <c r="B31" s="200"/>
      <c r="C31" s="200"/>
      <c r="D31" s="200"/>
      <c r="E31" s="200"/>
      <c r="F31" s="200"/>
      <c r="G31" s="200"/>
      <c r="H31" s="201"/>
      <c r="I31" s="1">
        <v>25</v>
      </c>
      <c r="J31" s="7">
        <v>2530702</v>
      </c>
      <c r="K31" s="7">
        <v>137743.13</v>
      </c>
    </row>
    <row r="32" spans="1:11" ht="12.75" customHeight="1">
      <c r="A32" s="199" t="s">
        <v>86</v>
      </c>
      <c r="B32" s="200"/>
      <c r="C32" s="200"/>
      <c r="D32" s="200"/>
      <c r="E32" s="200"/>
      <c r="F32" s="200"/>
      <c r="G32" s="200"/>
      <c r="H32" s="201"/>
      <c r="I32" s="1">
        <v>26</v>
      </c>
      <c r="J32" s="7">
        <v>1036636</v>
      </c>
      <c r="K32" s="7">
        <v>885608.78999999817</v>
      </c>
    </row>
    <row r="33" spans="1:11" ht="12.75" customHeight="1">
      <c r="A33" s="199" t="s">
        <v>87</v>
      </c>
      <c r="B33" s="200"/>
      <c r="C33" s="200"/>
      <c r="D33" s="200"/>
      <c r="E33" s="200"/>
      <c r="F33" s="200"/>
      <c r="G33" s="200"/>
      <c r="H33" s="201"/>
      <c r="I33" s="1">
        <v>27</v>
      </c>
      <c r="J33" s="7"/>
      <c r="K33" s="7"/>
    </row>
    <row r="34" spans="1:11" ht="12.75" customHeight="1">
      <c r="A34" s="199" t="s">
        <v>88</v>
      </c>
      <c r="B34" s="200"/>
      <c r="C34" s="200"/>
      <c r="D34" s="200"/>
      <c r="E34" s="200"/>
      <c r="F34" s="200"/>
      <c r="G34" s="200"/>
      <c r="H34" s="201"/>
      <c r="I34" s="1">
        <v>28</v>
      </c>
      <c r="J34" s="7">
        <v>9652169.4299999997</v>
      </c>
      <c r="K34" s="7">
        <v>9689024.9299999997</v>
      </c>
    </row>
    <row r="35" spans="1:11" ht="12.75" customHeight="1">
      <c r="A35" s="199" t="s">
        <v>89</v>
      </c>
      <c r="B35" s="200"/>
      <c r="C35" s="200"/>
      <c r="D35" s="200"/>
      <c r="E35" s="200"/>
      <c r="F35" s="200"/>
      <c r="G35" s="200"/>
      <c r="H35" s="201"/>
      <c r="I35" s="1">
        <v>29</v>
      </c>
      <c r="J35" s="48">
        <f>SUM(J36:J38)</f>
        <v>870616508.63999999</v>
      </c>
      <c r="K35" s="48">
        <f>SUM(K36:K38)</f>
        <v>806075201.58999991</v>
      </c>
    </row>
    <row r="36" spans="1:11" ht="12.75" customHeight="1">
      <c r="A36" s="199" t="s">
        <v>293</v>
      </c>
      <c r="B36" s="200"/>
      <c r="C36" s="200"/>
      <c r="D36" s="200"/>
      <c r="E36" s="200"/>
      <c r="F36" s="200"/>
      <c r="G36" s="200"/>
      <c r="H36" s="201"/>
      <c r="I36" s="1">
        <v>30</v>
      </c>
      <c r="J36" s="7"/>
      <c r="K36" s="7"/>
    </row>
    <row r="37" spans="1:11" ht="12.75" customHeight="1">
      <c r="A37" s="199" t="s">
        <v>90</v>
      </c>
      <c r="B37" s="200"/>
      <c r="C37" s="200"/>
      <c r="D37" s="200"/>
      <c r="E37" s="200"/>
      <c r="F37" s="200"/>
      <c r="G37" s="200"/>
      <c r="H37" s="201"/>
      <c r="I37" s="1">
        <v>31</v>
      </c>
      <c r="J37" s="7"/>
      <c r="K37" s="7"/>
    </row>
    <row r="38" spans="1:11" ht="12.75" customHeight="1">
      <c r="A38" s="199" t="s">
        <v>91</v>
      </c>
      <c r="B38" s="200"/>
      <c r="C38" s="200"/>
      <c r="D38" s="200"/>
      <c r="E38" s="200"/>
      <c r="F38" s="200"/>
      <c r="G38" s="200"/>
      <c r="H38" s="201"/>
      <c r="I38" s="1">
        <v>32</v>
      </c>
      <c r="J38" s="7">
        <v>870616508.63999999</v>
      </c>
      <c r="K38" s="7">
        <v>806075201.58999991</v>
      </c>
    </row>
    <row r="39" spans="1:11" ht="12.75" customHeight="1">
      <c r="A39" s="199" t="s">
        <v>92</v>
      </c>
      <c r="B39" s="200"/>
      <c r="C39" s="200"/>
      <c r="D39" s="200"/>
      <c r="E39" s="200"/>
      <c r="F39" s="200"/>
      <c r="G39" s="200"/>
      <c r="H39" s="201"/>
      <c r="I39" s="1">
        <v>33</v>
      </c>
      <c r="J39" s="7"/>
      <c r="K39" s="7"/>
    </row>
    <row r="40" spans="1:11" ht="12.75" customHeight="1">
      <c r="A40" s="213" t="s">
        <v>93</v>
      </c>
      <c r="B40" s="214"/>
      <c r="C40" s="214"/>
      <c r="D40" s="214"/>
      <c r="E40" s="214"/>
      <c r="F40" s="214"/>
      <c r="G40" s="214"/>
      <c r="H40" s="215"/>
      <c r="I40" s="1">
        <v>34</v>
      </c>
      <c r="J40" s="48">
        <f>J41+J49+J56+J64</f>
        <v>485856634.99000001</v>
      </c>
      <c r="K40" s="48">
        <f>K41+K49+K56+K64</f>
        <v>484016096.45000011</v>
      </c>
    </row>
    <row r="41" spans="1:11" ht="12.75" customHeight="1">
      <c r="A41" s="199" t="s">
        <v>94</v>
      </c>
      <c r="B41" s="200"/>
      <c r="C41" s="200"/>
      <c r="D41" s="200"/>
      <c r="E41" s="200"/>
      <c r="F41" s="200"/>
      <c r="G41" s="200"/>
      <c r="H41" s="201"/>
      <c r="I41" s="1">
        <v>35</v>
      </c>
      <c r="J41" s="48">
        <f>SUM(J42:J48)</f>
        <v>302268753.25</v>
      </c>
      <c r="K41" s="48">
        <f>SUM(K42:K48)</f>
        <v>277294577.85000002</v>
      </c>
    </row>
    <row r="42" spans="1:11" ht="12.75" customHeight="1">
      <c r="A42" s="199" t="s">
        <v>95</v>
      </c>
      <c r="B42" s="200"/>
      <c r="C42" s="200"/>
      <c r="D42" s="200"/>
      <c r="E42" s="200"/>
      <c r="F42" s="200"/>
      <c r="G42" s="200"/>
      <c r="H42" s="201"/>
      <c r="I42" s="1">
        <v>36</v>
      </c>
      <c r="J42" s="7">
        <v>5301.2499999999964</v>
      </c>
      <c r="K42" s="7">
        <v>79611.78</v>
      </c>
    </row>
    <row r="43" spans="1:11" ht="12.75" customHeight="1">
      <c r="A43" s="199" t="s">
        <v>96</v>
      </c>
      <c r="B43" s="200"/>
      <c r="C43" s="200"/>
      <c r="D43" s="200"/>
      <c r="E43" s="200"/>
      <c r="F43" s="200"/>
      <c r="G43" s="200"/>
      <c r="H43" s="201"/>
      <c r="I43" s="1">
        <v>37</v>
      </c>
      <c r="J43" s="7">
        <v>26424643</v>
      </c>
      <c r="K43" s="7">
        <v>18761973.579999998</v>
      </c>
    </row>
    <row r="44" spans="1:11" ht="12.75" customHeight="1">
      <c r="A44" s="199" t="s">
        <v>97</v>
      </c>
      <c r="B44" s="200"/>
      <c r="C44" s="200"/>
      <c r="D44" s="200"/>
      <c r="E44" s="200"/>
      <c r="F44" s="200"/>
      <c r="G44" s="200"/>
      <c r="H44" s="201"/>
      <c r="I44" s="1">
        <v>38</v>
      </c>
      <c r="J44" s="7">
        <v>275838809</v>
      </c>
      <c r="K44" s="7">
        <v>258452992.49000001</v>
      </c>
    </row>
    <row r="45" spans="1:11" ht="12.75" customHeight="1">
      <c r="A45" s="199" t="s">
        <v>98</v>
      </c>
      <c r="B45" s="200"/>
      <c r="C45" s="200"/>
      <c r="D45" s="200"/>
      <c r="E45" s="200"/>
      <c r="F45" s="200"/>
      <c r="G45" s="200"/>
      <c r="H45" s="201"/>
      <c r="I45" s="1">
        <v>39</v>
      </c>
      <c r="J45" s="7"/>
      <c r="K45" s="7"/>
    </row>
    <row r="46" spans="1:11" ht="12.75" customHeight="1">
      <c r="A46" s="199" t="s">
        <v>99</v>
      </c>
      <c r="B46" s="200"/>
      <c r="C46" s="200"/>
      <c r="D46" s="200"/>
      <c r="E46" s="200"/>
      <c r="F46" s="200"/>
      <c r="G46" s="200"/>
      <c r="H46" s="201"/>
      <c r="I46" s="1">
        <v>40</v>
      </c>
      <c r="J46" s="7"/>
      <c r="K46" s="7"/>
    </row>
    <row r="47" spans="1:11" ht="12.75" customHeight="1">
      <c r="A47" s="199" t="s">
        <v>100</v>
      </c>
      <c r="B47" s="200"/>
      <c r="C47" s="200"/>
      <c r="D47" s="200"/>
      <c r="E47" s="200"/>
      <c r="F47" s="200"/>
      <c r="G47" s="200"/>
      <c r="H47" s="201"/>
      <c r="I47" s="1">
        <v>41</v>
      </c>
      <c r="J47" s="7"/>
      <c r="K47" s="7"/>
    </row>
    <row r="48" spans="1:11" ht="12.75" customHeight="1">
      <c r="A48" s="199" t="s">
        <v>101</v>
      </c>
      <c r="B48" s="200"/>
      <c r="C48" s="200"/>
      <c r="D48" s="200"/>
      <c r="E48" s="200"/>
      <c r="F48" s="200"/>
      <c r="G48" s="200"/>
      <c r="H48" s="201"/>
      <c r="I48" s="1">
        <v>42</v>
      </c>
      <c r="J48" s="7"/>
      <c r="K48" s="7"/>
    </row>
    <row r="49" spans="1:11" ht="12.75" customHeight="1">
      <c r="A49" s="199" t="s">
        <v>102</v>
      </c>
      <c r="B49" s="200"/>
      <c r="C49" s="200"/>
      <c r="D49" s="200"/>
      <c r="E49" s="200"/>
      <c r="F49" s="200"/>
      <c r="G49" s="200"/>
      <c r="H49" s="201"/>
      <c r="I49" s="1">
        <v>43</v>
      </c>
      <c r="J49" s="48">
        <f>SUM(J50:J55)</f>
        <v>101849683</v>
      </c>
      <c r="K49" s="48">
        <f>SUM(K50:K55)</f>
        <v>135192105.12</v>
      </c>
    </row>
    <row r="50" spans="1:11" ht="12.75" customHeight="1">
      <c r="A50" s="199" t="s">
        <v>290</v>
      </c>
      <c r="B50" s="200"/>
      <c r="C50" s="200"/>
      <c r="D50" s="200"/>
      <c r="E50" s="200"/>
      <c r="F50" s="200"/>
      <c r="G50" s="200"/>
      <c r="H50" s="201"/>
      <c r="I50" s="1">
        <v>44</v>
      </c>
      <c r="J50" s="7">
        <v>5473983</v>
      </c>
      <c r="K50" s="7">
        <v>6611460.5800000001</v>
      </c>
    </row>
    <row r="51" spans="1:11" ht="12.75" customHeight="1">
      <c r="A51" s="199" t="s">
        <v>103</v>
      </c>
      <c r="B51" s="200"/>
      <c r="C51" s="200"/>
      <c r="D51" s="200"/>
      <c r="E51" s="200"/>
      <c r="F51" s="200"/>
      <c r="G51" s="200"/>
      <c r="H51" s="201"/>
      <c r="I51" s="1">
        <v>45</v>
      </c>
      <c r="J51" s="7">
        <v>73226490</v>
      </c>
      <c r="K51" s="7">
        <v>117108172.05000001</v>
      </c>
    </row>
    <row r="52" spans="1:11" ht="12.75" customHeight="1">
      <c r="A52" s="199" t="s">
        <v>3</v>
      </c>
      <c r="B52" s="200"/>
      <c r="C52" s="200"/>
      <c r="D52" s="200"/>
      <c r="E52" s="200"/>
      <c r="F52" s="200"/>
      <c r="G52" s="200"/>
      <c r="H52" s="201"/>
      <c r="I52" s="1">
        <v>46</v>
      </c>
      <c r="J52" s="7"/>
      <c r="K52" s="7"/>
    </row>
    <row r="53" spans="1:11" ht="12.75" customHeight="1">
      <c r="A53" s="199" t="s">
        <v>104</v>
      </c>
      <c r="B53" s="200"/>
      <c r="C53" s="200"/>
      <c r="D53" s="200"/>
      <c r="E53" s="200"/>
      <c r="F53" s="200"/>
      <c r="G53" s="200"/>
      <c r="H53" s="201"/>
      <c r="I53" s="1">
        <v>47</v>
      </c>
      <c r="J53" s="7">
        <v>1127537</v>
      </c>
      <c r="K53" s="7">
        <v>167748.85</v>
      </c>
    </row>
    <row r="54" spans="1:11" ht="12.75" customHeight="1">
      <c r="A54" s="199" t="s">
        <v>105</v>
      </c>
      <c r="B54" s="200"/>
      <c r="C54" s="200"/>
      <c r="D54" s="200"/>
      <c r="E54" s="200"/>
      <c r="F54" s="200"/>
      <c r="G54" s="200"/>
      <c r="H54" s="201"/>
      <c r="I54" s="1">
        <v>48</v>
      </c>
      <c r="J54" s="7">
        <v>8178862</v>
      </c>
      <c r="K54" s="7">
        <v>3405613.830000008</v>
      </c>
    </row>
    <row r="55" spans="1:11" ht="12.75" customHeight="1">
      <c r="A55" s="199" t="s">
        <v>106</v>
      </c>
      <c r="B55" s="200"/>
      <c r="C55" s="200"/>
      <c r="D55" s="200"/>
      <c r="E55" s="200"/>
      <c r="F55" s="200"/>
      <c r="G55" s="200"/>
      <c r="H55" s="201"/>
      <c r="I55" s="1">
        <v>49</v>
      </c>
      <c r="J55" s="7">
        <v>13842811</v>
      </c>
      <c r="K55" s="7">
        <v>7899109.8099999875</v>
      </c>
    </row>
    <row r="56" spans="1:11" ht="12.75" customHeight="1">
      <c r="A56" s="199" t="s">
        <v>107</v>
      </c>
      <c r="B56" s="200"/>
      <c r="C56" s="200"/>
      <c r="D56" s="200"/>
      <c r="E56" s="200"/>
      <c r="F56" s="200"/>
      <c r="G56" s="200"/>
      <c r="H56" s="201"/>
      <c r="I56" s="1">
        <v>50</v>
      </c>
      <c r="J56" s="48">
        <f>SUM(J57:J63)</f>
        <v>69777547.739999995</v>
      </c>
      <c r="K56" s="48">
        <f>SUM(K57:K63)</f>
        <v>64331960.170000002</v>
      </c>
    </row>
    <row r="57" spans="1:11" ht="12.75" customHeight="1">
      <c r="A57" s="199" t="s">
        <v>291</v>
      </c>
      <c r="B57" s="200"/>
      <c r="C57" s="200"/>
      <c r="D57" s="200"/>
      <c r="E57" s="200"/>
      <c r="F57" s="200"/>
      <c r="G57" s="200"/>
      <c r="H57" s="201"/>
      <c r="I57" s="1">
        <v>51</v>
      </c>
      <c r="J57" s="7"/>
      <c r="K57" s="7"/>
    </row>
    <row r="58" spans="1:11" ht="12.75" customHeight="1">
      <c r="A58" s="199" t="s">
        <v>292</v>
      </c>
      <c r="B58" s="200"/>
      <c r="C58" s="200"/>
      <c r="D58" s="200"/>
      <c r="E58" s="200"/>
      <c r="F58" s="200"/>
      <c r="G58" s="200"/>
      <c r="H58" s="201"/>
      <c r="I58" s="1">
        <v>52</v>
      </c>
      <c r="J58" s="7"/>
      <c r="K58" s="7">
        <v>6065720.2300000004</v>
      </c>
    </row>
    <row r="59" spans="1:11" ht="12.75" customHeight="1">
      <c r="A59" s="199" t="s">
        <v>108</v>
      </c>
      <c r="B59" s="200"/>
      <c r="C59" s="200"/>
      <c r="D59" s="200"/>
      <c r="E59" s="200"/>
      <c r="F59" s="200"/>
      <c r="G59" s="200"/>
      <c r="H59" s="201"/>
      <c r="I59" s="1">
        <v>53</v>
      </c>
      <c r="J59" s="7"/>
      <c r="K59" s="7"/>
    </row>
    <row r="60" spans="1:11" ht="12.75" customHeight="1">
      <c r="A60" s="199" t="s">
        <v>84</v>
      </c>
      <c r="B60" s="200"/>
      <c r="C60" s="200"/>
      <c r="D60" s="200"/>
      <c r="E60" s="200"/>
      <c r="F60" s="200"/>
      <c r="G60" s="200"/>
      <c r="H60" s="201"/>
      <c r="I60" s="1">
        <v>54</v>
      </c>
      <c r="J60" s="7"/>
      <c r="K60" s="7"/>
    </row>
    <row r="61" spans="1:11" ht="12.75" customHeight="1">
      <c r="A61" s="199" t="s">
        <v>85</v>
      </c>
      <c r="B61" s="200"/>
      <c r="C61" s="200"/>
      <c r="D61" s="200"/>
      <c r="E61" s="200"/>
      <c r="F61" s="200"/>
      <c r="G61" s="200"/>
      <c r="H61" s="201"/>
      <c r="I61" s="1">
        <v>55</v>
      </c>
      <c r="J61" s="7">
        <v>14909142.739999998</v>
      </c>
      <c r="K61" s="7">
        <v>3959857.78</v>
      </c>
    </row>
    <row r="62" spans="1:11" ht="12.75" customHeight="1">
      <c r="A62" s="199" t="s">
        <v>86</v>
      </c>
      <c r="B62" s="200"/>
      <c r="C62" s="200"/>
      <c r="D62" s="200"/>
      <c r="E62" s="200"/>
      <c r="F62" s="200"/>
      <c r="G62" s="200"/>
      <c r="H62" s="201"/>
      <c r="I62" s="1">
        <v>56</v>
      </c>
      <c r="J62" s="7">
        <v>54868405</v>
      </c>
      <c r="K62" s="7">
        <v>54306382.160000004</v>
      </c>
    </row>
    <row r="63" spans="1:11" ht="12.75" customHeight="1">
      <c r="A63" s="199" t="s">
        <v>109</v>
      </c>
      <c r="B63" s="200"/>
      <c r="C63" s="200"/>
      <c r="D63" s="200"/>
      <c r="E63" s="200"/>
      <c r="F63" s="200"/>
      <c r="G63" s="200"/>
      <c r="H63" s="201"/>
      <c r="I63" s="1">
        <v>57</v>
      </c>
      <c r="J63" s="7"/>
      <c r="K63" s="7"/>
    </row>
    <row r="64" spans="1:11" ht="12.75" customHeight="1">
      <c r="A64" s="199" t="s">
        <v>110</v>
      </c>
      <c r="B64" s="200"/>
      <c r="C64" s="200"/>
      <c r="D64" s="200"/>
      <c r="E64" s="200"/>
      <c r="F64" s="200"/>
      <c r="G64" s="200"/>
      <c r="H64" s="201"/>
      <c r="I64" s="1">
        <v>58</v>
      </c>
      <c r="J64" s="7">
        <v>11960651</v>
      </c>
      <c r="K64" s="7">
        <v>7197453.3100000359</v>
      </c>
    </row>
    <row r="65" spans="1:11" ht="12.75" customHeight="1">
      <c r="A65" s="213" t="s">
        <v>111</v>
      </c>
      <c r="B65" s="214"/>
      <c r="C65" s="214"/>
      <c r="D65" s="214"/>
      <c r="E65" s="214"/>
      <c r="F65" s="214"/>
      <c r="G65" s="214"/>
      <c r="H65" s="215"/>
      <c r="I65" s="1">
        <v>59</v>
      </c>
      <c r="J65" s="7">
        <v>56980673</v>
      </c>
      <c r="K65" s="7">
        <v>56579624.850000001</v>
      </c>
    </row>
    <row r="66" spans="1:11" ht="12.75" customHeight="1">
      <c r="A66" s="213" t="s">
        <v>112</v>
      </c>
      <c r="B66" s="214"/>
      <c r="C66" s="214"/>
      <c r="D66" s="214"/>
      <c r="E66" s="214"/>
      <c r="F66" s="214"/>
      <c r="G66" s="214"/>
      <c r="H66" s="215"/>
      <c r="I66" s="1">
        <v>60</v>
      </c>
      <c r="J66" s="48">
        <f>J7+J8+J40+J65</f>
        <v>1709322555.71</v>
      </c>
      <c r="K66" s="48">
        <f>K7+K8+K40+K65</f>
        <v>1631430991.8099999</v>
      </c>
    </row>
    <row r="67" spans="1:11" ht="12.75" customHeight="1">
      <c r="A67" s="220" t="s">
        <v>113</v>
      </c>
      <c r="B67" s="221"/>
      <c r="C67" s="221"/>
      <c r="D67" s="221"/>
      <c r="E67" s="221"/>
      <c r="F67" s="221"/>
      <c r="G67" s="221"/>
      <c r="H67" s="222"/>
      <c r="I67" s="4">
        <v>61</v>
      </c>
      <c r="J67" s="8">
        <v>191526000</v>
      </c>
      <c r="K67" s="8">
        <v>148976383.35999998</v>
      </c>
    </row>
    <row r="68" spans="1:11">
      <c r="A68" s="226" t="s">
        <v>114</v>
      </c>
      <c r="B68" s="227"/>
      <c r="C68" s="227"/>
      <c r="D68" s="227"/>
      <c r="E68" s="227"/>
      <c r="F68" s="227"/>
      <c r="G68" s="227"/>
      <c r="H68" s="227"/>
      <c r="I68" s="227"/>
      <c r="J68" s="227"/>
      <c r="K68" s="228"/>
    </row>
    <row r="69" spans="1:11" ht="12.75" customHeight="1">
      <c r="A69" s="210" t="s">
        <v>115</v>
      </c>
      <c r="B69" s="211"/>
      <c r="C69" s="211"/>
      <c r="D69" s="211"/>
      <c r="E69" s="211"/>
      <c r="F69" s="211"/>
      <c r="G69" s="211"/>
      <c r="H69" s="212"/>
      <c r="I69" s="3">
        <v>62</v>
      </c>
      <c r="J69" s="49">
        <f>J70+J71+J72+J78+J79+J82+J85</f>
        <v>498061280.50565004</v>
      </c>
      <c r="K69" s="49">
        <f>K70+K71+K72+K78+K79+K82+K85</f>
        <v>449487165.29325002</v>
      </c>
    </row>
    <row r="70" spans="1:11" ht="12.75" customHeight="1">
      <c r="A70" s="199" t="s">
        <v>116</v>
      </c>
      <c r="B70" s="200"/>
      <c r="C70" s="200"/>
      <c r="D70" s="200"/>
      <c r="E70" s="200"/>
      <c r="F70" s="200"/>
      <c r="G70" s="200"/>
      <c r="H70" s="201"/>
      <c r="I70" s="1">
        <v>63</v>
      </c>
      <c r="J70" s="7">
        <v>270904000</v>
      </c>
      <c r="K70" s="7">
        <v>270904000</v>
      </c>
    </row>
    <row r="71" spans="1:11" ht="12.75" customHeight="1">
      <c r="A71" s="199" t="s">
        <v>117</v>
      </c>
      <c r="B71" s="200"/>
      <c r="C71" s="200"/>
      <c r="D71" s="200"/>
      <c r="E71" s="200"/>
      <c r="F71" s="200"/>
      <c r="G71" s="200"/>
      <c r="H71" s="201"/>
      <c r="I71" s="1">
        <v>64</v>
      </c>
      <c r="J71" s="7">
        <v>250572308</v>
      </c>
      <c r="K71" s="7">
        <v>160634352.34</v>
      </c>
    </row>
    <row r="72" spans="1:11" ht="12.75" customHeight="1">
      <c r="A72" s="199" t="s">
        <v>118</v>
      </c>
      <c r="B72" s="200"/>
      <c r="C72" s="200"/>
      <c r="D72" s="200"/>
      <c r="E72" s="200"/>
      <c r="F72" s="200"/>
      <c r="G72" s="200"/>
      <c r="H72" s="201"/>
      <c r="I72" s="1">
        <v>65</v>
      </c>
      <c r="J72" s="48">
        <f>J73+J74-J75+J76+J77</f>
        <v>29043106.505650017</v>
      </c>
      <c r="K72" s="48">
        <f>K73+K74-K75+K76+K77</f>
        <v>29521023</v>
      </c>
    </row>
    <row r="73" spans="1:11" ht="12.75" customHeight="1">
      <c r="A73" s="199" t="s">
        <v>119</v>
      </c>
      <c r="B73" s="200"/>
      <c r="C73" s="200"/>
      <c r="D73" s="200"/>
      <c r="E73" s="200"/>
      <c r="F73" s="200"/>
      <c r="G73" s="200"/>
      <c r="H73" s="201"/>
      <c r="I73" s="1">
        <v>66</v>
      </c>
      <c r="J73" s="7">
        <v>8271510</v>
      </c>
      <c r="K73" s="7">
        <v>8266600</v>
      </c>
    </row>
    <row r="74" spans="1:11" ht="12.75" customHeight="1">
      <c r="A74" s="199" t="s">
        <v>120</v>
      </c>
      <c r="B74" s="200"/>
      <c r="C74" s="200"/>
      <c r="D74" s="200"/>
      <c r="E74" s="200"/>
      <c r="F74" s="200"/>
      <c r="G74" s="200"/>
      <c r="H74" s="201"/>
      <c r="I74" s="1">
        <v>67</v>
      </c>
      <c r="J74" s="7">
        <v>9000000</v>
      </c>
      <c r="K74" s="7">
        <v>9000000</v>
      </c>
    </row>
    <row r="75" spans="1:11" ht="12.75" customHeight="1">
      <c r="A75" s="199" t="s">
        <v>121</v>
      </c>
      <c r="B75" s="200"/>
      <c r="C75" s="200"/>
      <c r="D75" s="200"/>
      <c r="E75" s="200"/>
      <c r="F75" s="200"/>
      <c r="G75" s="200"/>
      <c r="H75" s="201"/>
      <c r="I75" s="1">
        <v>68</v>
      </c>
      <c r="J75" s="7"/>
      <c r="K75" s="7"/>
    </row>
    <row r="76" spans="1:11" ht="12.75" customHeight="1">
      <c r="A76" s="199" t="s">
        <v>122</v>
      </c>
      <c r="B76" s="200"/>
      <c r="C76" s="200"/>
      <c r="D76" s="200"/>
      <c r="E76" s="200"/>
      <c r="F76" s="200"/>
      <c r="G76" s="200"/>
      <c r="H76" s="201"/>
      <c r="I76" s="1">
        <v>69</v>
      </c>
      <c r="J76" s="7"/>
      <c r="K76" s="7"/>
    </row>
    <row r="77" spans="1:11" ht="12.75" customHeight="1">
      <c r="A77" s="199" t="s">
        <v>123</v>
      </c>
      <c r="B77" s="200"/>
      <c r="C77" s="200"/>
      <c r="D77" s="200"/>
      <c r="E77" s="200"/>
      <c r="F77" s="200"/>
      <c r="G77" s="200"/>
      <c r="H77" s="201"/>
      <c r="I77" s="1">
        <v>70</v>
      </c>
      <c r="J77" s="7">
        <v>11771596.505650017</v>
      </c>
      <c r="K77" s="7">
        <v>12254423</v>
      </c>
    </row>
    <row r="78" spans="1:11" ht="12.75" customHeight="1">
      <c r="A78" s="199" t="s">
        <v>124</v>
      </c>
      <c r="B78" s="200"/>
      <c r="C78" s="200"/>
      <c r="D78" s="200"/>
      <c r="E78" s="200"/>
      <c r="F78" s="200"/>
      <c r="G78" s="200"/>
      <c r="H78" s="201"/>
      <c r="I78" s="1">
        <v>71</v>
      </c>
      <c r="J78" s="7">
        <v>41921987</v>
      </c>
      <c r="K78" s="7">
        <v>40367038.359999999</v>
      </c>
    </row>
    <row r="79" spans="1:11" ht="12.75" customHeight="1">
      <c r="A79" s="199" t="s">
        <v>125</v>
      </c>
      <c r="B79" s="200"/>
      <c r="C79" s="200"/>
      <c r="D79" s="200"/>
      <c r="E79" s="200"/>
      <c r="F79" s="200"/>
      <c r="G79" s="200"/>
      <c r="H79" s="201"/>
      <c r="I79" s="1">
        <v>72</v>
      </c>
      <c r="J79" s="48">
        <f>J80-J81</f>
        <v>0</v>
      </c>
      <c r="K79" s="48">
        <f>K80-K81</f>
        <v>0</v>
      </c>
    </row>
    <row r="80" spans="1:11" ht="12.75" customHeight="1">
      <c r="A80" s="223" t="s">
        <v>126</v>
      </c>
      <c r="B80" s="224"/>
      <c r="C80" s="224"/>
      <c r="D80" s="224"/>
      <c r="E80" s="224"/>
      <c r="F80" s="224"/>
      <c r="G80" s="224"/>
      <c r="H80" s="225"/>
      <c r="I80" s="1">
        <v>73</v>
      </c>
      <c r="J80" s="7"/>
      <c r="K80" s="7"/>
    </row>
    <row r="81" spans="1:11" ht="12.75" customHeight="1">
      <c r="A81" s="223" t="s">
        <v>127</v>
      </c>
      <c r="B81" s="224"/>
      <c r="C81" s="224"/>
      <c r="D81" s="224"/>
      <c r="E81" s="224"/>
      <c r="F81" s="224"/>
      <c r="G81" s="224"/>
      <c r="H81" s="225"/>
      <c r="I81" s="1">
        <v>74</v>
      </c>
      <c r="J81" s="7"/>
      <c r="K81" s="7"/>
    </row>
    <row r="82" spans="1:11" ht="12.75" customHeight="1">
      <c r="A82" s="199" t="s">
        <v>128</v>
      </c>
      <c r="B82" s="200"/>
      <c r="C82" s="200"/>
      <c r="D82" s="200"/>
      <c r="E82" s="200"/>
      <c r="F82" s="200"/>
      <c r="G82" s="200"/>
      <c r="H82" s="201"/>
      <c r="I82" s="1">
        <v>75</v>
      </c>
      <c r="J82" s="48">
        <f>J83-J84</f>
        <v>-90473101</v>
      </c>
      <c r="K82" s="48">
        <f>K83-K84</f>
        <v>-47988609</v>
      </c>
    </row>
    <row r="83" spans="1:11" ht="12.75" customHeight="1">
      <c r="A83" s="223" t="s">
        <v>129</v>
      </c>
      <c r="B83" s="224"/>
      <c r="C83" s="224"/>
      <c r="D83" s="224"/>
      <c r="E83" s="224"/>
      <c r="F83" s="224"/>
      <c r="G83" s="224"/>
      <c r="H83" s="225"/>
      <c r="I83" s="1">
        <v>76</v>
      </c>
      <c r="J83" s="7"/>
      <c r="K83" s="7"/>
    </row>
    <row r="84" spans="1:11" ht="12.75" customHeight="1">
      <c r="A84" s="223" t="s">
        <v>130</v>
      </c>
      <c r="B84" s="224"/>
      <c r="C84" s="224"/>
      <c r="D84" s="224"/>
      <c r="E84" s="224"/>
      <c r="F84" s="224"/>
      <c r="G84" s="224"/>
      <c r="H84" s="225"/>
      <c r="I84" s="1">
        <v>77</v>
      </c>
      <c r="J84" s="7">
        <v>90473101</v>
      </c>
      <c r="K84" s="7">
        <v>47988609</v>
      </c>
    </row>
    <row r="85" spans="1:11" ht="12.75" customHeight="1">
      <c r="A85" s="199" t="s">
        <v>131</v>
      </c>
      <c r="B85" s="200"/>
      <c r="C85" s="200"/>
      <c r="D85" s="200"/>
      <c r="E85" s="200"/>
      <c r="F85" s="200"/>
      <c r="G85" s="200"/>
      <c r="H85" s="201"/>
      <c r="I85" s="1">
        <v>78</v>
      </c>
      <c r="J85" s="7">
        <v>-3907020</v>
      </c>
      <c r="K85" s="7">
        <v>-3950639.4067500005</v>
      </c>
    </row>
    <row r="86" spans="1:11" ht="12.75" customHeight="1">
      <c r="A86" s="213" t="s">
        <v>132</v>
      </c>
      <c r="B86" s="214"/>
      <c r="C86" s="214"/>
      <c r="D86" s="214"/>
      <c r="E86" s="214"/>
      <c r="F86" s="214"/>
      <c r="G86" s="214"/>
      <c r="H86" s="215"/>
      <c r="I86" s="1">
        <v>79</v>
      </c>
      <c r="J86" s="48">
        <f>SUM(J87:J89)</f>
        <v>9232181.2199999988</v>
      </c>
      <c r="K86" s="48">
        <f>SUM(K87:K89)</f>
        <v>8484424.4000000004</v>
      </c>
    </row>
    <row r="87" spans="1:11" ht="12.75" customHeight="1">
      <c r="A87" s="199" t="s">
        <v>2</v>
      </c>
      <c r="B87" s="200"/>
      <c r="C87" s="200"/>
      <c r="D87" s="200"/>
      <c r="E87" s="200"/>
      <c r="F87" s="200"/>
      <c r="G87" s="200"/>
      <c r="H87" s="201"/>
      <c r="I87" s="1">
        <v>80</v>
      </c>
      <c r="J87" s="7"/>
      <c r="K87" s="7"/>
    </row>
    <row r="88" spans="1:11" ht="12.75" customHeight="1">
      <c r="A88" s="199" t="s">
        <v>133</v>
      </c>
      <c r="B88" s="200"/>
      <c r="C88" s="200"/>
      <c r="D88" s="200"/>
      <c r="E88" s="200"/>
      <c r="F88" s="200"/>
      <c r="G88" s="200"/>
      <c r="H88" s="201"/>
      <c r="I88" s="1">
        <v>81</v>
      </c>
      <c r="J88" s="7"/>
      <c r="K88" s="7"/>
    </row>
    <row r="89" spans="1:11" ht="12.75" customHeight="1">
      <c r="A89" s="199" t="s">
        <v>134</v>
      </c>
      <c r="B89" s="200"/>
      <c r="C89" s="200"/>
      <c r="D89" s="200"/>
      <c r="E89" s="200"/>
      <c r="F89" s="200"/>
      <c r="G89" s="200"/>
      <c r="H89" s="201"/>
      <c r="I89" s="1">
        <v>82</v>
      </c>
      <c r="J89" s="7">
        <v>9232181.2199999988</v>
      </c>
      <c r="K89" s="7">
        <v>8484424.4000000004</v>
      </c>
    </row>
    <row r="90" spans="1:11" ht="12.75" customHeight="1">
      <c r="A90" s="213" t="s">
        <v>135</v>
      </c>
      <c r="B90" s="214"/>
      <c r="C90" s="214"/>
      <c r="D90" s="214"/>
      <c r="E90" s="214"/>
      <c r="F90" s="214"/>
      <c r="G90" s="214"/>
      <c r="H90" s="215"/>
      <c r="I90" s="1">
        <v>83</v>
      </c>
      <c r="J90" s="48">
        <f>SUM(J91:J99)</f>
        <v>513810783</v>
      </c>
      <c r="K90" s="48">
        <f>SUM(K91:K99)</f>
        <v>508329826.32999998</v>
      </c>
    </row>
    <row r="91" spans="1:11" ht="12.75" customHeight="1">
      <c r="A91" s="199" t="s">
        <v>294</v>
      </c>
      <c r="B91" s="200"/>
      <c r="C91" s="200"/>
      <c r="D91" s="200"/>
      <c r="E91" s="200"/>
      <c r="F91" s="200"/>
      <c r="G91" s="200"/>
      <c r="H91" s="201"/>
      <c r="I91" s="1">
        <v>84</v>
      </c>
      <c r="J91" s="7"/>
      <c r="K91" s="7"/>
    </row>
    <row r="92" spans="1:11" ht="12.75" customHeight="1">
      <c r="A92" s="199" t="s">
        <v>136</v>
      </c>
      <c r="B92" s="200"/>
      <c r="C92" s="200"/>
      <c r="D92" s="200"/>
      <c r="E92" s="200"/>
      <c r="F92" s="200"/>
      <c r="G92" s="200"/>
      <c r="H92" s="201"/>
      <c r="I92" s="1">
        <v>85</v>
      </c>
      <c r="J92" s="7">
        <v>47726883</v>
      </c>
      <c r="K92" s="7">
        <v>47726883.240000002</v>
      </c>
    </row>
    <row r="93" spans="1:11" ht="12.75" customHeight="1">
      <c r="A93" s="199" t="s">
        <v>137</v>
      </c>
      <c r="B93" s="200"/>
      <c r="C93" s="200"/>
      <c r="D93" s="200"/>
      <c r="E93" s="200"/>
      <c r="F93" s="200"/>
      <c r="G93" s="200"/>
      <c r="H93" s="201"/>
      <c r="I93" s="1">
        <v>86</v>
      </c>
      <c r="J93" s="7">
        <v>291191358</v>
      </c>
      <c r="K93" s="7">
        <v>285705031.33999997</v>
      </c>
    </row>
    <row r="94" spans="1:11" ht="12.75" customHeight="1">
      <c r="A94" s="199" t="s">
        <v>138</v>
      </c>
      <c r="B94" s="200"/>
      <c r="C94" s="200"/>
      <c r="D94" s="200"/>
      <c r="E94" s="200"/>
      <c r="F94" s="200"/>
      <c r="G94" s="200"/>
      <c r="H94" s="201"/>
      <c r="I94" s="1">
        <v>87</v>
      </c>
      <c r="J94" s="7"/>
      <c r="K94" s="7"/>
    </row>
    <row r="95" spans="1:11" ht="12.75" customHeight="1">
      <c r="A95" s="199" t="s">
        <v>139</v>
      </c>
      <c r="B95" s="200"/>
      <c r="C95" s="200"/>
      <c r="D95" s="200"/>
      <c r="E95" s="200"/>
      <c r="F95" s="200"/>
      <c r="G95" s="200"/>
      <c r="H95" s="201"/>
      <c r="I95" s="1">
        <v>88</v>
      </c>
      <c r="J95" s="7"/>
      <c r="K95" s="7">
        <v>166425.10000002384</v>
      </c>
    </row>
    <row r="96" spans="1:11" ht="12.75" customHeight="1">
      <c r="A96" s="199" t="s">
        <v>140</v>
      </c>
      <c r="B96" s="200"/>
      <c r="C96" s="200"/>
      <c r="D96" s="200"/>
      <c r="E96" s="200"/>
      <c r="F96" s="200"/>
      <c r="G96" s="200"/>
      <c r="H96" s="201"/>
      <c r="I96" s="1">
        <v>89</v>
      </c>
      <c r="J96" s="7">
        <v>162109995</v>
      </c>
      <c r="K96" s="7">
        <v>162125779.07000002</v>
      </c>
    </row>
    <row r="97" spans="1:11" ht="12.75" customHeight="1">
      <c r="A97" s="199" t="s">
        <v>141</v>
      </c>
      <c r="B97" s="200"/>
      <c r="C97" s="200"/>
      <c r="D97" s="200"/>
      <c r="E97" s="200"/>
      <c r="F97" s="200"/>
      <c r="G97" s="200"/>
      <c r="H97" s="201"/>
      <c r="I97" s="1">
        <v>90</v>
      </c>
      <c r="J97" s="7"/>
      <c r="K97" s="7"/>
    </row>
    <row r="98" spans="1:11" ht="12.75" customHeight="1">
      <c r="A98" s="199" t="s">
        <v>142</v>
      </c>
      <c r="B98" s="200"/>
      <c r="C98" s="200"/>
      <c r="D98" s="200"/>
      <c r="E98" s="200"/>
      <c r="F98" s="200"/>
      <c r="G98" s="200"/>
      <c r="H98" s="201"/>
      <c r="I98" s="1">
        <v>91</v>
      </c>
      <c r="J98" s="7"/>
      <c r="K98" s="7"/>
    </row>
    <row r="99" spans="1:11" ht="12.75" customHeight="1">
      <c r="A99" s="199" t="s">
        <v>143</v>
      </c>
      <c r="B99" s="200"/>
      <c r="C99" s="200"/>
      <c r="D99" s="200"/>
      <c r="E99" s="200"/>
      <c r="F99" s="200"/>
      <c r="G99" s="200"/>
      <c r="H99" s="201"/>
      <c r="I99" s="1">
        <v>92</v>
      </c>
      <c r="J99" s="7">
        <v>12782547</v>
      </c>
      <c r="K99" s="7">
        <v>12605707.58</v>
      </c>
    </row>
    <row r="100" spans="1:11" ht="12.75" customHeight="1">
      <c r="A100" s="213" t="s">
        <v>144</v>
      </c>
      <c r="B100" s="214"/>
      <c r="C100" s="214"/>
      <c r="D100" s="214"/>
      <c r="E100" s="214"/>
      <c r="F100" s="214"/>
      <c r="G100" s="214"/>
      <c r="H100" s="215"/>
      <c r="I100" s="1">
        <v>93</v>
      </c>
      <c r="J100" s="48">
        <f>SUM(J101:J112)</f>
        <v>665144161.46000004</v>
      </c>
      <c r="K100" s="48">
        <f>SUM(K101:K112)</f>
        <v>625149351.88</v>
      </c>
    </row>
    <row r="101" spans="1:11" ht="12.75" customHeight="1">
      <c r="A101" s="199" t="s">
        <v>294</v>
      </c>
      <c r="B101" s="200"/>
      <c r="C101" s="200"/>
      <c r="D101" s="200"/>
      <c r="E101" s="200"/>
      <c r="F101" s="200"/>
      <c r="G101" s="200"/>
      <c r="H101" s="201"/>
      <c r="I101" s="1">
        <v>94</v>
      </c>
      <c r="J101" s="7">
        <v>5024189.43</v>
      </c>
      <c r="K101" s="7">
        <v>11909511.520000001</v>
      </c>
    </row>
    <row r="102" spans="1:11" ht="12.75" customHeight="1">
      <c r="A102" s="199" t="s">
        <v>136</v>
      </c>
      <c r="B102" s="200"/>
      <c r="C102" s="200"/>
      <c r="D102" s="200"/>
      <c r="E102" s="200"/>
      <c r="F102" s="200"/>
      <c r="G102" s="200"/>
      <c r="H102" s="201"/>
      <c r="I102" s="1">
        <v>95</v>
      </c>
      <c r="J102" s="7"/>
      <c r="K102" s="7">
        <v>20000</v>
      </c>
    </row>
    <row r="103" spans="1:11" ht="12.75" customHeight="1">
      <c r="A103" s="199" t="s">
        <v>137</v>
      </c>
      <c r="B103" s="200"/>
      <c r="C103" s="200"/>
      <c r="D103" s="200"/>
      <c r="E103" s="200"/>
      <c r="F103" s="200"/>
      <c r="G103" s="200"/>
      <c r="H103" s="201"/>
      <c r="I103" s="1">
        <v>96</v>
      </c>
      <c r="J103" s="7">
        <v>454088215</v>
      </c>
      <c r="K103" s="7">
        <v>447556950.84000003</v>
      </c>
    </row>
    <row r="104" spans="1:11" ht="12.75" customHeight="1">
      <c r="A104" s="199" t="s">
        <v>138</v>
      </c>
      <c r="B104" s="200"/>
      <c r="C104" s="200"/>
      <c r="D104" s="200"/>
      <c r="E104" s="200"/>
      <c r="F104" s="200"/>
      <c r="G104" s="200"/>
      <c r="H104" s="201"/>
      <c r="I104" s="1">
        <v>97</v>
      </c>
      <c r="J104" s="7">
        <v>28736253</v>
      </c>
      <c r="K104" s="7">
        <v>21467867.640000001</v>
      </c>
    </row>
    <row r="105" spans="1:11" ht="12.75" customHeight="1">
      <c r="A105" s="199" t="s">
        <v>139</v>
      </c>
      <c r="B105" s="200"/>
      <c r="C105" s="200"/>
      <c r="D105" s="200"/>
      <c r="E105" s="200"/>
      <c r="F105" s="200"/>
      <c r="G105" s="200"/>
      <c r="H105" s="201"/>
      <c r="I105" s="1">
        <v>98</v>
      </c>
      <c r="J105" s="7">
        <v>111903933.03000009</v>
      </c>
      <c r="K105" s="7">
        <v>92393588.410000011</v>
      </c>
    </row>
    <row r="106" spans="1:11" ht="12.75" customHeight="1">
      <c r="A106" s="199" t="s">
        <v>140</v>
      </c>
      <c r="B106" s="200"/>
      <c r="C106" s="200"/>
      <c r="D106" s="200"/>
      <c r="E106" s="200"/>
      <c r="F106" s="200"/>
      <c r="G106" s="200"/>
      <c r="H106" s="201"/>
      <c r="I106" s="1">
        <v>99</v>
      </c>
      <c r="J106" s="7">
        <v>46313238</v>
      </c>
      <c r="K106" s="7">
        <v>35304773.07</v>
      </c>
    </row>
    <row r="107" spans="1:11" ht="12.75" customHeight="1">
      <c r="A107" s="199" t="s">
        <v>141</v>
      </c>
      <c r="B107" s="200"/>
      <c r="C107" s="200"/>
      <c r="D107" s="200"/>
      <c r="E107" s="200"/>
      <c r="F107" s="200"/>
      <c r="G107" s="200"/>
      <c r="H107" s="201"/>
      <c r="I107" s="1">
        <v>100</v>
      </c>
      <c r="J107" s="7"/>
      <c r="K107" s="7"/>
    </row>
    <row r="108" spans="1:11" ht="12.75" customHeight="1">
      <c r="A108" s="199" t="s">
        <v>1</v>
      </c>
      <c r="B108" s="200"/>
      <c r="C108" s="200"/>
      <c r="D108" s="200"/>
      <c r="E108" s="200"/>
      <c r="F108" s="200"/>
      <c r="G108" s="200"/>
      <c r="H108" s="201"/>
      <c r="I108" s="1">
        <v>101</v>
      </c>
      <c r="J108" s="7">
        <v>1678927</v>
      </c>
      <c r="K108" s="7">
        <v>220068.01999999827</v>
      </c>
    </row>
    <row r="109" spans="1:11" ht="12.75" customHeight="1">
      <c r="A109" s="199" t="s">
        <v>0</v>
      </c>
      <c r="B109" s="200"/>
      <c r="C109" s="200"/>
      <c r="D109" s="200"/>
      <c r="E109" s="200"/>
      <c r="F109" s="200"/>
      <c r="G109" s="200"/>
      <c r="H109" s="201"/>
      <c r="I109" s="1">
        <v>102</v>
      </c>
      <c r="J109" s="7">
        <v>4749919</v>
      </c>
      <c r="K109" s="7">
        <v>10525391.409999996</v>
      </c>
    </row>
    <row r="110" spans="1:11" ht="12.75" customHeight="1">
      <c r="A110" s="199" t="s">
        <v>296</v>
      </c>
      <c r="B110" s="200"/>
      <c r="C110" s="200"/>
      <c r="D110" s="200"/>
      <c r="E110" s="200"/>
      <c r="F110" s="200"/>
      <c r="G110" s="200"/>
      <c r="H110" s="201"/>
      <c r="I110" s="1">
        <v>103</v>
      </c>
      <c r="J110" s="7">
        <v>1043823</v>
      </c>
      <c r="K110" s="7">
        <v>2464213.39</v>
      </c>
    </row>
    <row r="111" spans="1:11" ht="12.75" customHeight="1">
      <c r="A111" s="199" t="s">
        <v>295</v>
      </c>
      <c r="B111" s="200"/>
      <c r="C111" s="200"/>
      <c r="D111" s="200"/>
      <c r="E111" s="200"/>
      <c r="F111" s="200"/>
      <c r="G111" s="200"/>
      <c r="H111" s="201"/>
      <c r="I111" s="1">
        <v>104</v>
      </c>
      <c r="J111" s="7"/>
      <c r="K111" s="7"/>
    </row>
    <row r="112" spans="1:11" ht="12.75" customHeight="1">
      <c r="A112" s="199" t="s">
        <v>145</v>
      </c>
      <c r="B112" s="200"/>
      <c r="C112" s="200"/>
      <c r="D112" s="200"/>
      <c r="E112" s="200"/>
      <c r="F112" s="200"/>
      <c r="G112" s="200"/>
      <c r="H112" s="201"/>
      <c r="I112" s="1">
        <v>105</v>
      </c>
      <c r="J112" s="7">
        <v>11605664</v>
      </c>
      <c r="K112" s="7">
        <v>3286987.580000028</v>
      </c>
    </row>
    <row r="113" spans="1:11" ht="12.75" customHeight="1">
      <c r="A113" s="213" t="s">
        <v>289</v>
      </c>
      <c r="B113" s="214"/>
      <c r="C113" s="214"/>
      <c r="D113" s="214"/>
      <c r="E113" s="214"/>
      <c r="F113" s="214"/>
      <c r="G113" s="214"/>
      <c r="H113" s="215"/>
      <c r="I113" s="1">
        <v>106</v>
      </c>
      <c r="J113" s="7">
        <v>23074150.300000012</v>
      </c>
      <c r="K113" s="7">
        <v>39980224.490000002</v>
      </c>
    </row>
    <row r="114" spans="1:11" ht="12.75" customHeight="1">
      <c r="A114" s="213" t="s">
        <v>146</v>
      </c>
      <c r="B114" s="214"/>
      <c r="C114" s="214"/>
      <c r="D114" s="214"/>
      <c r="E114" s="214"/>
      <c r="F114" s="214"/>
      <c r="G114" s="214"/>
      <c r="H114" s="215"/>
      <c r="I114" s="1">
        <v>107</v>
      </c>
      <c r="J114" s="48">
        <f>J69+J86+J90+J100+J113</f>
        <v>1709322556.4856501</v>
      </c>
      <c r="K114" s="48">
        <f>K69+K86+K90+K100+K113</f>
        <v>1631430992.39325</v>
      </c>
    </row>
    <row r="115" spans="1:11" ht="12.75" customHeight="1">
      <c r="A115" s="233" t="s">
        <v>147</v>
      </c>
      <c r="B115" s="234"/>
      <c r="C115" s="234"/>
      <c r="D115" s="234"/>
      <c r="E115" s="234"/>
      <c r="F115" s="234"/>
      <c r="G115" s="234"/>
      <c r="H115" s="235"/>
      <c r="I115" s="2">
        <v>108</v>
      </c>
      <c r="J115" s="8">
        <v>191526000</v>
      </c>
      <c r="K115" s="8">
        <v>148976383.35999998</v>
      </c>
    </row>
    <row r="116" spans="1:11" ht="12.75" customHeight="1">
      <c r="A116" s="226" t="s">
        <v>148</v>
      </c>
      <c r="B116" s="236"/>
      <c r="C116" s="236"/>
      <c r="D116" s="236"/>
      <c r="E116" s="236"/>
      <c r="F116" s="236"/>
      <c r="G116" s="236"/>
      <c r="H116" s="236"/>
      <c r="I116" s="237"/>
      <c r="J116" s="237"/>
      <c r="K116" s="238"/>
    </row>
    <row r="117" spans="1:11">
      <c r="A117" s="210" t="s">
        <v>11</v>
      </c>
      <c r="B117" s="211"/>
      <c r="C117" s="211"/>
      <c r="D117" s="211"/>
      <c r="E117" s="211"/>
      <c r="F117" s="211"/>
      <c r="G117" s="211"/>
      <c r="H117" s="211"/>
      <c r="I117" s="239"/>
      <c r="J117" s="239"/>
      <c r="K117" s="240"/>
    </row>
    <row r="118" spans="1:11" ht="12.75" customHeight="1">
      <c r="A118" s="199" t="s">
        <v>149</v>
      </c>
      <c r="B118" s="200"/>
      <c r="C118" s="200"/>
      <c r="D118" s="200"/>
      <c r="E118" s="200"/>
      <c r="F118" s="200"/>
      <c r="G118" s="200"/>
      <c r="H118" s="201"/>
      <c r="I118" s="1">
        <v>109</v>
      </c>
      <c r="J118" s="7">
        <v>501968300.50565004</v>
      </c>
      <c r="K118" s="7">
        <v>453437804</v>
      </c>
    </row>
    <row r="119" spans="1:11" ht="12.75" customHeight="1">
      <c r="A119" s="241" t="s">
        <v>198</v>
      </c>
      <c r="B119" s="242"/>
      <c r="C119" s="242"/>
      <c r="D119" s="242"/>
      <c r="E119" s="242"/>
      <c r="F119" s="242"/>
      <c r="G119" s="242"/>
      <c r="H119" s="243"/>
      <c r="I119" s="4">
        <v>110</v>
      </c>
      <c r="J119" s="8">
        <v>-3907020</v>
      </c>
      <c r="K119" s="8">
        <v>-3950639.4067500005</v>
      </c>
    </row>
    <row r="120" spans="1:11" ht="12.75" customHeight="1">
      <c r="A120" s="229" t="s">
        <v>150</v>
      </c>
      <c r="B120" s="230"/>
      <c r="C120" s="230"/>
      <c r="D120" s="230"/>
      <c r="E120" s="230"/>
      <c r="F120" s="230"/>
      <c r="G120" s="230"/>
      <c r="H120" s="230"/>
      <c r="I120" s="230"/>
      <c r="J120" s="230"/>
      <c r="K120" s="230"/>
    </row>
    <row r="121" spans="1:11">
      <c r="A121" s="231"/>
      <c r="B121" s="232"/>
      <c r="C121" s="232"/>
      <c r="D121" s="232"/>
      <c r="E121" s="232"/>
      <c r="F121" s="232"/>
      <c r="G121" s="232"/>
      <c r="H121" s="232"/>
      <c r="I121" s="232"/>
      <c r="J121" s="232"/>
      <c r="K121" s="232"/>
    </row>
  </sheetData>
  <mergeCells count="121">
    <mergeCell ref="A120:K120"/>
    <mergeCell ref="A121:K121"/>
    <mergeCell ref="A115:H115"/>
    <mergeCell ref="A116:K116"/>
    <mergeCell ref="A117:K117"/>
    <mergeCell ref="A118:H118"/>
    <mergeCell ref="A119:H119"/>
    <mergeCell ref="A102:H102"/>
    <mergeCell ref="A105:H105"/>
    <mergeCell ref="A103:H103"/>
    <mergeCell ref="A104:H104"/>
    <mergeCell ref="A114:H114"/>
    <mergeCell ref="A113:H113"/>
    <mergeCell ref="A112:H112"/>
    <mergeCell ref="A108:H108"/>
    <mergeCell ref="A107:H107"/>
    <mergeCell ref="A109:H109"/>
    <mergeCell ref="A85:H85"/>
    <mergeCell ref="A86:H86"/>
    <mergeCell ref="A92:H92"/>
    <mergeCell ref="A88:H88"/>
    <mergeCell ref="A90:H90"/>
    <mergeCell ref="A91:H91"/>
    <mergeCell ref="A87:H87"/>
    <mergeCell ref="A89:H89"/>
    <mergeCell ref="A84:H84"/>
    <mergeCell ref="A106:H106"/>
    <mergeCell ref="A110:H110"/>
    <mergeCell ref="A111:H111"/>
    <mergeCell ref="A98:H98"/>
    <mergeCell ref="A101:H101"/>
    <mergeCell ref="A100:H100"/>
    <mergeCell ref="A99:H99"/>
    <mergeCell ref="A97:H97"/>
    <mergeCell ref="A93:H93"/>
    <mergeCell ref="A94:H94"/>
    <mergeCell ref="A96:H96"/>
    <mergeCell ref="A95:H95"/>
    <mergeCell ref="A58:H58"/>
    <mergeCell ref="A64:H64"/>
    <mergeCell ref="A65:H65"/>
    <mergeCell ref="A66:H66"/>
    <mergeCell ref="A59:H59"/>
    <mergeCell ref="A60:H60"/>
    <mergeCell ref="A63:H63"/>
    <mergeCell ref="A62:H62"/>
    <mergeCell ref="A61:H61"/>
    <mergeCell ref="A67:H67"/>
    <mergeCell ref="A83:H83"/>
    <mergeCell ref="A76:H76"/>
    <mergeCell ref="A80:H80"/>
    <mergeCell ref="A81:H81"/>
    <mergeCell ref="A77:H77"/>
    <mergeCell ref="A78:H78"/>
    <mergeCell ref="A79:H79"/>
    <mergeCell ref="A68:K68"/>
    <mergeCell ref="A69:H69"/>
    <mergeCell ref="A75:H75"/>
    <mergeCell ref="A74:H74"/>
    <mergeCell ref="A70:H70"/>
    <mergeCell ref="A71:H71"/>
    <mergeCell ref="A73:H73"/>
    <mergeCell ref="A72:H72"/>
    <mergeCell ref="A82:H82"/>
    <mergeCell ref="A57:H57"/>
    <mergeCell ref="A44:H44"/>
    <mergeCell ref="A47:H47"/>
    <mergeCell ref="A45:H45"/>
    <mergeCell ref="A46:H46"/>
    <mergeCell ref="A55:H55"/>
    <mergeCell ref="A56:H56"/>
    <mergeCell ref="A40:H40"/>
    <mergeCell ref="A43:H43"/>
    <mergeCell ref="A48:H48"/>
    <mergeCell ref="A54:H54"/>
    <mergeCell ref="A49:H49"/>
    <mergeCell ref="A50:H50"/>
    <mergeCell ref="A51:H51"/>
    <mergeCell ref="A52:H52"/>
    <mergeCell ref="A53:H53"/>
    <mergeCell ref="A42:H42"/>
    <mergeCell ref="A34:H34"/>
    <mergeCell ref="A31:H31"/>
    <mergeCell ref="A33:H33"/>
    <mergeCell ref="A41:H41"/>
    <mergeCell ref="A35:H35"/>
    <mergeCell ref="A36:H36"/>
    <mergeCell ref="A37:H37"/>
    <mergeCell ref="A38:H38"/>
    <mergeCell ref="A39:H39"/>
    <mergeCell ref="A32:H32"/>
    <mergeCell ref="A27:H27"/>
    <mergeCell ref="A28:H28"/>
    <mergeCell ref="A29:H29"/>
    <mergeCell ref="A30:H30"/>
    <mergeCell ref="A5:H5"/>
    <mergeCell ref="A22:H22"/>
    <mergeCell ref="A17:H17"/>
    <mergeCell ref="A18:H18"/>
    <mergeCell ref="A20:H20"/>
    <mergeCell ref="A6:K6"/>
    <mergeCell ref="A25:H25"/>
    <mergeCell ref="A26:H26"/>
    <mergeCell ref="A24:H24"/>
    <mergeCell ref="A23:H23"/>
    <mergeCell ref="A21:H21"/>
    <mergeCell ref="A15:H15"/>
    <mergeCell ref="A19:H19"/>
    <mergeCell ref="A1:K1"/>
    <mergeCell ref="A2:K2"/>
    <mergeCell ref="A3:K3"/>
    <mergeCell ref="A4:H4"/>
    <mergeCell ref="A14:H14"/>
    <mergeCell ref="A11:H11"/>
    <mergeCell ref="A16:H16"/>
    <mergeCell ref="A9:H9"/>
    <mergeCell ref="A12:H12"/>
    <mergeCell ref="A10:H10"/>
    <mergeCell ref="A13:H13"/>
    <mergeCell ref="A7:H7"/>
    <mergeCell ref="A8:H8"/>
  </mergeCells>
  <phoneticPr fontId="3" type="noConversion"/>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K67 J86:K115 J72:K77 J79:K84 J70:K70">
      <formula1>0</formula1>
    </dataValidation>
  </dataValidations>
  <pageMargins left="0.75" right="0.75" top="1" bottom="1" header="0.5" footer="0.5"/>
  <pageSetup paperSize="9" scale="79"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sheetPr codeName="Sheet3"/>
  <dimension ref="A1:O71"/>
  <sheetViews>
    <sheetView view="pageBreakPreview" zoomScale="110" workbookViewId="0">
      <selection activeCell="O70" sqref="O70"/>
    </sheetView>
  </sheetViews>
  <sheetFormatPr defaultRowHeight="12.75"/>
  <cols>
    <col min="1" max="9" width="9.140625" style="47"/>
    <col min="10" max="10" width="9.85546875" style="47" customWidth="1"/>
    <col min="11" max="11" width="10" style="47" customWidth="1"/>
    <col min="12" max="12" width="9.85546875" style="47" customWidth="1"/>
    <col min="13" max="13" width="10.28515625" style="47" customWidth="1"/>
    <col min="14" max="14" width="9.140625" style="47"/>
    <col min="15" max="15" width="9.28515625" style="47" bestFit="1" customWidth="1"/>
    <col min="16" max="16384" width="9.140625" style="47"/>
  </cols>
  <sheetData>
    <row r="1" spans="1:13" ht="12.75" customHeight="1">
      <c r="A1" s="202" t="s">
        <v>221</v>
      </c>
      <c r="B1" s="202"/>
      <c r="C1" s="202"/>
      <c r="D1" s="202"/>
      <c r="E1" s="202"/>
      <c r="F1" s="202"/>
      <c r="G1" s="202"/>
      <c r="H1" s="202"/>
      <c r="I1" s="202"/>
      <c r="J1" s="202"/>
      <c r="K1" s="202"/>
      <c r="L1" s="202"/>
      <c r="M1" s="202"/>
    </row>
    <row r="2" spans="1:13" ht="12.75" customHeight="1">
      <c r="A2" s="246" t="s">
        <v>319</v>
      </c>
      <c r="B2" s="246"/>
      <c r="C2" s="246"/>
      <c r="D2" s="246"/>
      <c r="E2" s="246"/>
      <c r="F2" s="246"/>
      <c r="G2" s="246"/>
      <c r="H2" s="246"/>
      <c r="I2" s="246"/>
      <c r="J2" s="246"/>
      <c r="K2" s="246"/>
      <c r="L2" s="246"/>
      <c r="M2" s="246"/>
    </row>
    <row r="3" spans="1:13" ht="12.75" customHeight="1">
      <c r="A3" s="247" t="s">
        <v>315</v>
      </c>
      <c r="B3" s="247"/>
      <c r="C3" s="247"/>
      <c r="D3" s="247"/>
      <c r="E3" s="247"/>
      <c r="F3" s="247"/>
      <c r="G3" s="247"/>
      <c r="H3" s="247"/>
      <c r="I3" s="247"/>
      <c r="J3" s="247"/>
      <c r="K3" s="247"/>
      <c r="L3" s="247"/>
      <c r="M3" s="247"/>
    </row>
    <row r="4" spans="1:13" ht="23.25" customHeight="1">
      <c r="A4" s="245" t="s">
        <v>214</v>
      </c>
      <c r="B4" s="245"/>
      <c r="C4" s="245"/>
      <c r="D4" s="245"/>
      <c r="E4" s="245"/>
      <c r="F4" s="245"/>
      <c r="G4" s="245"/>
      <c r="H4" s="245"/>
      <c r="I4" s="53" t="s">
        <v>215</v>
      </c>
      <c r="J4" s="244" t="s">
        <v>216</v>
      </c>
      <c r="K4" s="244"/>
      <c r="L4" s="244" t="s">
        <v>217</v>
      </c>
      <c r="M4" s="244"/>
    </row>
    <row r="5" spans="1:13">
      <c r="A5" s="245"/>
      <c r="B5" s="245"/>
      <c r="C5" s="245"/>
      <c r="D5" s="245"/>
      <c r="E5" s="245"/>
      <c r="F5" s="245"/>
      <c r="G5" s="245"/>
      <c r="H5" s="245"/>
      <c r="I5" s="53"/>
      <c r="J5" s="54" t="s">
        <v>218</v>
      </c>
      <c r="K5" s="54" t="s">
        <v>219</v>
      </c>
      <c r="L5" s="54" t="s">
        <v>218</v>
      </c>
      <c r="M5" s="54" t="s">
        <v>219</v>
      </c>
    </row>
    <row r="6" spans="1:13">
      <c r="A6" s="244">
        <v>1</v>
      </c>
      <c r="B6" s="244"/>
      <c r="C6" s="244"/>
      <c r="D6" s="244"/>
      <c r="E6" s="244"/>
      <c r="F6" s="244"/>
      <c r="G6" s="244"/>
      <c r="H6" s="244"/>
      <c r="I6" s="57">
        <v>2</v>
      </c>
      <c r="J6" s="54">
        <v>3</v>
      </c>
      <c r="K6" s="54">
        <v>4</v>
      </c>
      <c r="L6" s="54">
        <v>5</v>
      </c>
      <c r="M6" s="54">
        <v>6</v>
      </c>
    </row>
    <row r="7" spans="1:13" ht="12.75" customHeight="1">
      <c r="A7" s="210" t="s">
        <v>151</v>
      </c>
      <c r="B7" s="211"/>
      <c r="C7" s="211"/>
      <c r="D7" s="211"/>
      <c r="E7" s="211"/>
      <c r="F7" s="211"/>
      <c r="G7" s="211"/>
      <c r="H7" s="212"/>
      <c r="I7" s="3">
        <v>111</v>
      </c>
      <c r="J7" s="49">
        <f>SUM(J8:J9)</f>
        <v>194576202.68000004</v>
      </c>
      <c r="K7" s="49">
        <f>SUM(K8:K9)</f>
        <v>65644387.890000023</v>
      </c>
      <c r="L7" s="49">
        <f>SUM(L8:L9)</f>
        <v>160462740.66999999</v>
      </c>
      <c r="M7" s="49">
        <f>SUM(M8:M9)</f>
        <v>39543557.519999988</v>
      </c>
    </row>
    <row r="8" spans="1:13" ht="12.75" customHeight="1">
      <c r="A8" s="213" t="s">
        <v>152</v>
      </c>
      <c r="B8" s="214"/>
      <c r="C8" s="214"/>
      <c r="D8" s="214"/>
      <c r="E8" s="214"/>
      <c r="F8" s="214"/>
      <c r="G8" s="214"/>
      <c r="H8" s="215"/>
      <c r="I8" s="1">
        <v>112</v>
      </c>
      <c r="J8" s="7">
        <v>191800151.28000003</v>
      </c>
      <c r="K8" s="7">
        <v>63998247.400000021</v>
      </c>
      <c r="L8" s="7">
        <v>155777212.81999999</v>
      </c>
      <c r="M8" s="7">
        <v>39021465.639999986</v>
      </c>
    </row>
    <row r="9" spans="1:13" ht="12.75" customHeight="1">
      <c r="A9" s="213" t="s">
        <v>153</v>
      </c>
      <c r="B9" s="214"/>
      <c r="C9" s="214"/>
      <c r="D9" s="214"/>
      <c r="E9" s="214"/>
      <c r="F9" s="214"/>
      <c r="G9" s="214"/>
      <c r="H9" s="215"/>
      <c r="I9" s="1">
        <v>113</v>
      </c>
      <c r="J9" s="7">
        <v>2776051.4</v>
      </c>
      <c r="K9" s="7">
        <v>1646140.49</v>
      </c>
      <c r="L9" s="7">
        <v>4685527.8499999996</v>
      </c>
      <c r="M9" s="7">
        <v>522091.87999999942</v>
      </c>
    </row>
    <row r="10" spans="1:13" ht="12.75" customHeight="1">
      <c r="A10" s="213" t="s">
        <v>154</v>
      </c>
      <c r="B10" s="214"/>
      <c r="C10" s="214"/>
      <c r="D10" s="214"/>
      <c r="E10" s="214"/>
      <c r="F10" s="214"/>
      <c r="G10" s="214"/>
      <c r="H10" s="215"/>
      <c r="I10" s="1">
        <v>114</v>
      </c>
      <c r="J10" s="48">
        <f>J11+J12+J16+J20+J21+J22+J25+J26</f>
        <v>219691809.07999998</v>
      </c>
      <c r="K10" s="48">
        <f>K11+K12+K16+K20+K21+K22+K25+K26</f>
        <v>69378697.780000001</v>
      </c>
      <c r="L10" s="48">
        <f>L11+L12+L16+L20+L21+L22+L25+L26</f>
        <v>172533796.13</v>
      </c>
      <c r="M10" s="48">
        <f>M11+M12+M16+M20+M21+M22+M25+M26</f>
        <v>51810260.969999984</v>
      </c>
    </row>
    <row r="11" spans="1:13" ht="12.75" customHeight="1">
      <c r="A11" s="213" t="s">
        <v>155</v>
      </c>
      <c r="B11" s="214"/>
      <c r="C11" s="214"/>
      <c r="D11" s="214"/>
      <c r="E11" s="214"/>
      <c r="F11" s="214"/>
      <c r="G11" s="214"/>
      <c r="H11" s="215"/>
      <c r="I11" s="1">
        <v>115</v>
      </c>
      <c r="J11" s="7">
        <v>-63692160.880000003</v>
      </c>
      <c r="K11" s="7">
        <v>-14261245.030000001</v>
      </c>
      <c r="L11" s="7">
        <v>25040164.470000003</v>
      </c>
      <c r="M11" s="7">
        <v>11130047.330000002</v>
      </c>
    </row>
    <row r="12" spans="1:13" ht="12.75" customHeight="1">
      <c r="A12" s="213" t="s">
        <v>156</v>
      </c>
      <c r="B12" s="214"/>
      <c r="C12" s="214"/>
      <c r="D12" s="214"/>
      <c r="E12" s="214"/>
      <c r="F12" s="214"/>
      <c r="G12" s="214"/>
      <c r="H12" s="215"/>
      <c r="I12" s="1">
        <v>116</v>
      </c>
      <c r="J12" s="48">
        <f>SUM(J13:J15)</f>
        <v>234019831.23000002</v>
      </c>
      <c r="K12" s="48">
        <f>SUM(K13:K15)</f>
        <v>68071745.230000034</v>
      </c>
      <c r="L12" s="48">
        <f>SUM(L13:L15)</f>
        <v>100256386.86999999</v>
      </c>
      <c r="M12" s="48">
        <f>SUM(M13:M15)</f>
        <v>19308148.86999999</v>
      </c>
    </row>
    <row r="13" spans="1:13" ht="12.75" customHeight="1">
      <c r="A13" s="199" t="s">
        <v>157</v>
      </c>
      <c r="B13" s="200"/>
      <c r="C13" s="200"/>
      <c r="D13" s="200"/>
      <c r="E13" s="200"/>
      <c r="F13" s="200"/>
      <c r="G13" s="200"/>
      <c r="H13" s="201"/>
      <c r="I13" s="1">
        <v>117</v>
      </c>
      <c r="J13" s="7">
        <v>2815330.01</v>
      </c>
      <c r="K13" s="7">
        <v>671868.01</v>
      </c>
      <c r="L13" s="7">
        <v>1729618.22</v>
      </c>
      <c r="M13" s="7">
        <v>445080.22</v>
      </c>
    </row>
    <row r="14" spans="1:13" ht="12.75" customHeight="1">
      <c r="A14" s="199" t="s">
        <v>158</v>
      </c>
      <c r="B14" s="200"/>
      <c r="C14" s="200"/>
      <c r="D14" s="200"/>
      <c r="E14" s="200"/>
      <c r="F14" s="200"/>
      <c r="G14" s="200"/>
      <c r="H14" s="201"/>
      <c r="I14" s="1">
        <v>118</v>
      </c>
      <c r="J14" s="7"/>
      <c r="K14" s="7"/>
      <c r="L14" s="7"/>
      <c r="M14" s="7"/>
    </row>
    <row r="15" spans="1:13" ht="12.75" customHeight="1">
      <c r="A15" s="199" t="s">
        <v>159</v>
      </c>
      <c r="B15" s="200"/>
      <c r="C15" s="200"/>
      <c r="D15" s="200"/>
      <c r="E15" s="200"/>
      <c r="F15" s="200"/>
      <c r="G15" s="200"/>
      <c r="H15" s="201"/>
      <c r="I15" s="1">
        <v>119</v>
      </c>
      <c r="J15" s="7">
        <v>231204501.22000003</v>
      </c>
      <c r="K15" s="7">
        <v>67399877.220000029</v>
      </c>
      <c r="L15" s="7">
        <v>98526768.649999991</v>
      </c>
      <c r="M15" s="7">
        <v>18863068.649999991</v>
      </c>
    </row>
    <row r="16" spans="1:13" ht="12.75" customHeight="1">
      <c r="A16" s="213" t="s">
        <v>160</v>
      </c>
      <c r="B16" s="214"/>
      <c r="C16" s="214"/>
      <c r="D16" s="214"/>
      <c r="E16" s="214"/>
      <c r="F16" s="214"/>
      <c r="G16" s="214"/>
      <c r="H16" s="215"/>
      <c r="I16" s="1">
        <v>120</v>
      </c>
      <c r="J16" s="48">
        <f>SUM(J17:J19)</f>
        <v>28598719.640000001</v>
      </c>
      <c r="K16" s="48">
        <f>SUM(K17:K19)</f>
        <v>10838634.090000002</v>
      </c>
      <c r="L16" s="48">
        <f>SUM(L17:L19)</f>
        <v>23034644.030000001</v>
      </c>
      <c r="M16" s="48">
        <f>SUM(M17:M19)</f>
        <v>7839317.919999999</v>
      </c>
    </row>
    <row r="17" spans="1:15" ht="12.75" customHeight="1">
      <c r="A17" s="199" t="s">
        <v>161</v>
      </c>
      <c r="B17" s="200"/>
      <c r="C17" s="200"/>
      <c r="D17" s="200"/>
      <c r="E17" s="200"/>
      <c r="F17" s="200"/>
      <c r="G17" s="200"/>
      <c r="H17" s="201"/>
      <c r="I17" s="1">
        <v>121</v>
      </c>
      <c r="J17" s="7">
        <v>18003223.899999999</v>
      </c>
      <c r="K17" s="7">
        <v>7131244.1000000015</v>
      </c>
      <c r="L17" s="7">
        <v>14729914.190000001</v>
      </c>
      <c r="M17" s="7">
        <v>4999962.2699999996</v>
      </c>
    </row>
    <row r="18" spans="1:15" ht="12.75" customHeight="1">
      <c r="A18" s="199" t="s">
        <v>162</v>
      </c>
      <c r="B18" s="200"/>
      <c r="C18" s="200"/>
      <c r="D18" s="200"/>
      <c r="E18" s="200"/>
      <c r="F18" s="200"/>
      <c r="G18" s="200"/>
      <c r="H18" s="201"/>
      <c r="I18" s="1">
        <v>122</v>
      </c>
      <c r="J18" s="7">
        <v>6524383.3100000005</v>
      </c>
      <c r="K18" s="7">
        <v>2341576.81</v>
      </c>
      <c r="L18" s="7">
        <v>5134152.1900000004</v>
      </c>
      <c r="M18" s="7">
        <v>1757227.19</v>
      </c>
    </row>
    <row r="19" spans="1:15" ht="12.75" customHeight="1">
      <c r="A19" s="199" t="s">
        <v>163</v>
      </c>
      <c r="B19" s="200"/>
      <c r="C19" s="200"/>
      <c r="D19" s="200"/>
      <c r="E19" s="200"/>
      <c r="F19" s="200"/>
      <c r="G19" s="200"/>
      <c r="H19" s="201"/>
      <c r="I19" s="1">
        <v>123</v>
      </c>
      <c r="J19" s="7">
        <v>4071112.43</v>
      </c>
      <c r="K19" s="7">
        <v>1365813.18</v>
      </c>
      <c r="L19" s="7">
        <v>3170577.65</v>
      </c>
      <c r="M19" s="7">
        <v>1082128.46</v>
      </c>
    </row>
    <row r="20" spans="1:15" ht="12.75" customHeight="1">
      <c r="A20" s="213" t="s">
        <v>164</v>
      </c>
      <c r="B20" s="214"/>
      <c r="C20" s="214"/>
      <c r="D20" s="214"/>
      <c r="E20" s="214"/>
      <c r="F20" s="214"/>
      <c r="G20" s="214"/>
      <c r="H20" s="215"/>
      <c r="I20" s="1">
        <v>124</v>
      </c>
      <c r="J20" s="7">
        <v>3494942.42</v>
      </c>
      <c r="K20" s="7">
        <v>959329.91</v>
      </c>
      <c r="L20" s="7">
        <v>3597363.76</v>
      </c>
      <c r="M20" s="7">
        <v>1182745.72</v>
      </c>
    </row>
    <row r="21" spans="1:15" ht="12.75" customHeight="1">
      <c r="A21" s="213" t="s">
        <v>165</v>
      </c>
      <c r="B21" s="214"/>
      <c r="C21" s="214"/>
      <c r="D21" s="214"/>
      <c r="E21" s="214"/>
      <c r="F21" s="214"/>
      <c r="G21" s="214"/>
      <c r="H21" s="215"/>
      <c r="I21" s="1">
        <v>125</v>
      </c>
      <c r="J21" s="7"/>
      <c r="K21" s="7"/>
      <c r="L21" s="7"/>
      <c r="M21" s="7"/>
    </row>
    <row r="22" spans="1:15" ht="12.75" customHeight="1">
      <c r="A22" s="213" t="s">
        <v>166</v>
      </c>
      <c r="B22" s="214"/>
      <c r="C22" s="214"/>
      <c r="D22" s="214"/>
      <c r="E22" s="214"/>
      <c r="F22" s="214"/>
      <c r="G22" s="214"/>
      <c r="H22" s="215"/>
      <c r="I22" s="1">
        <v>126</v>
      </c>
      <c r="J22" s="48">
        <f>SUM(J23:J24)</f>
        <v>1768506.49</v>
      </c>
      <c r="K22" s="48">
        <f>SUM(K23:K24)</f>
        <v>1768506.49</v>
      </c>
      <c r="L22" s="48">
        <f>SUM(L23:L24)</f>
        <v>0</v>
      </c>
      <c r="M22" s="48">
        <f>SUM(M23:M24)</f>
        <v>0</v>
      </c>
    </row>
    <row r="23" spans="1:15" ht="12.75" customHeight="1">
      <c r="A23" s="199" t="s">
        <v>167</v>
      </c>
      <c r="B23" s="200"/>
      <c r="C23" s="200"/>
      <c r="D23" s="200"/>
      <c r="E23" s="200"/>
      <c r="F23" s="200"/>
      <c r="G23" s="200"/>
      <c r="H23" s="201"/>
      <c r="I23" s="1">
        <v>127</v>
      </c>
      <c r="J23" s="7"/>
      <c r="K23" s="7"/>
      <c r="L23" s="7"/>
      <c r="M23" s="7"/>
    </row>
    <row r="24" spans="1:15" ht="12.75" customHeight="1">
      <c r="A24" s="199" t="s">
        <v>168</v>
      </c>
      <c r="B24" s="200"/>
      <c r="C24" s="200"/>
      <c r="D24" s="200"/>
      <c r="E24" s="200"/>
      <c r="F24" s="200"/>
      <c r="G24" s="200"/>
      <c r="H24" s="201"/>
      <c r="I24" s="1">
        <v>128</v>
      </c>
      <c r="J24" s="7">
        <v>1768506.49</v>
      </c>
      <c r="K24" s="7">
        <v>1768506.49</v>
      </c>
      <c r="L24" s="7"/>
      <c r="M24" s="7"/>
    </row>
    <row r="25" spans="1:15" ht="12.75" customHeight="1">
      <c r="A25" s="213" t="s">
        <v>169</v>
      </c>
      <c r="B25" s="214"/>
      <c r="C25" s="214"/>
      <c r="D25" s="214"/>
      <c r="E25" s="214"/>
      <c r="F25" s="214"/>
      <c r="G25" s="214"/>
      <c r="H25" s="215"/>
      <c r="I25" s="1">
        <v>129</v>
      </c>
      <c r="J25" s="7"/>
      <c r="K25" s="7"/>
      <c r="L25" s="7"/>
      <c r="M25" s="7"/>
    </row>
    <row r="26" spans="1:15" ht="12.75" customHeight="1">
      <c r="A26" s="213" t="s">
        <v>170</v>
      </c>
      <c r="B26" s="214"/>
      <c r="C26" s="214"/>
      <c r="D26" s="214"/>
      <c r="E26" s="214"/>
      <c r="F26" s="214"/>
      <c r="G26" s="214"/>
      <c r="H26" s="215"/>
      <c r="I26" s="1">
        <v>130</v>
      </c>
      <c r="J26" s="7">
        <v>15501970.179999977</v>
      </c>
      <c r="K26" s="7">
        <v>2001727.0899999775</v>
      </c>
      <c r="L26" s="7">
        <v>20605237</v>
      </c>
      <c r="M26" s="7">
        <v>12350001.129999999</v>
      </c>
    </row>
    <row r="27" spans="1:15" ht="12.75" customHeight="1">
      <c r="A27" s="213" t="s">
        <v>171</v>
      </c>
      <c r="B27" s="214"/>
      <c r="C27" s="214"/>
      <c r="D27" s="214"/>
      <c r="E27" s="214"/>
      <c r="F27" s="214"/>
      <c r="G27" s="214"/>
      <c r="H27" s="215"/>
      <c r="I27" s="1">
        <v>131</v>
      </c>
      <c r="J27" s="48">
        <f>SUM(J28:J32)</f>
        <v>21374575.959999997</v>
      </c>
      <c r="K27" s="48">
        <f>SUM(K28:K32)</f>
        <v>4798000.1900000004</v>
      </c>
      <c r="L27" s="48">
        <f>SUM(L28:L32)</f>
        <v>28238091.699999999</v>
      </c>
      <c r="M27" s="48">
        <f>SUM(M28:M32)</f>
        <v>17492770.109999999</v>
      </c>
      <c r="O27" s="111"/>
    </row>
    <row r="28" spans="1:15" ht="27" customHeight="1">
      <c r="A28" s="213" t="s">
        <v>172</v>
      </c>
      <c r="B28" s="214"/>
      <c r="C28" s="214"/>
      <c r="D28" s="214"/>
      <c r="E28" s="214"/>
      <c r="F28" s="214"/>
      <c r="G28" s="214"/>
      <c r="H28" s="215"/>
      <c r="I28" s="1">
        <v>132</v>
      </c>
      <c r="J28" s="7"/>
      <c r="K28" s="7"/>
      <c r="L28" s="7"/>
      <c r="M28" s="7"/>
    </row>
    <row r="29" spans="1:15" ht="29.25" customHeight="1">
      <c r="A29" s="213" t="s">
        <v>173</v>
      </c>
      <c r="B29" s="214"/>
      <c r="C29" s="214"/>
      <c r="D29" s="214"/>
      <c r="E29" s="214"/>
      <c r="F29" s="214"/>
      <c r="G29" s="214"/>
      <c r="H29" s="215"/>
      <c r="I29" s="1">
        <v>133</v>
      </c>
      <c r="J29" s="7">
        <v>21345628.629999999</v>
      </c>
      <c r="K29" s="7">
        <v>4769052.8600000003</v>
      </c>
      <c r="L29" s="7">
        <v>25728207.140000001</v>
      </c>
      <c r="M29" s="7">
        <v>15887153.550000001</v>
      </c>
    </row>
    <row r="30" spans="1:15" ht="21.75" customHeight="1">
      <c r="A30" s="213" t="s">
        <v>174</v>
      </c>
      <c r="B30" s="214"/>
      <c r="C30" s="214"/>
      <c r="D30" s="214"/>
      <c r="E30" s="214"/>
      <c r="F30" s="214"/>
      <c r="G30" s="214"/>
      <c r="H30" s="215"/>
      <c r="I30" s="1">
        <v>134</v>
      </c>
      <c r="J30" s="7"/>
      <c r="K30" s="7"/>
      <c r="L30" s="7"/>
      <c r="M30" s="7"/>
    </row>
    <row r="31" spans="1:15" ht="20.25" customHeight="1">
      <c r="A31" s="213" t="s">
        <v>175</v>
      </c>
      <c r="B31" s="214"/>
      <c r="C31" s="214"/>
      <c r="D31" s="214"/>
      <c r="E31" s="214"/>
      <c r="F31" s="214"/>
      <c r="G31" s="214"/>
      <c r="H31" s="215"/>
      <c r="I31" s="1">
        <v>135</v>
      </c>
      <c r="J31" s="7">
        <v>28947.33</v>
      </c>
      <c r="K31" s="7">
        <v>28947.33</v>
      </c>
      <c r="L31" s="7">
        <v>501.74</v>
      </c>
      <c r="M31" s="7">
        <v>-3766.26</v>
      </c>
    </row>
    <row r="32" spans="1:15" ht="12.75" customHeight="1">
      <c r="A32" s="213" t="s">
        <v>176</v>
      </c>
      <c r="B32" s="214"/>
      <c r="C32" s="214"/>
      <c r="D32" s="214"/>
      <c r="E32" s="214"/>
      <c r="F32" s="214"/>
      <c r="G32" s="214"/>
      <c r="H32" s="215"/>
      <c r="I32" s="1">
        <v>136</v>
      </c>
      <c r="J32" s="7"/>
      <c r="K32" s="7"/>
      <c r="L32" s="7">
        <v>2509382.8199999998</v>
      </c>
      <c r="M32" s="7">
        <v>1609382.82</v>
      </c>
    </row>
    <row r="33" spans="1:13" ht="12.75" customHeight="1">
      <c r="A33" s="213" t="s">
        <v>177</v>
      </c>
      <c r="B33" s="214"/>
      <c r="C33" s="214"/>
      <c r="D33" s="214"/>
      <c r="E33" s="214"/>
      <c r="F33" s="214"/>
      <c r="G33" s="214"/>
      <c r="H33" s="215"/>
      <c r="I33" s="1">
        <v>137</v>
      </c>
      <c r="J33" s="48">
        <f>SUM(J34:J37)</f>
        <v>32377977.259999998</v>
      </c>
      <c r="K33" s="48">
        <f>SUM(K34:K37)</f>
        <v>12398629.379999995</v>
      </c>
      <c r="L33" s="48">
        <f>SUM(L34:L37)</f>
        <v>64208856.15079999</v>
      </c>
      <c r="M33" s="48">
        <f>SUM(M34:M37)</f>
        <v>28167957.580799993</v>
      </c>
    </row>
    <row r="34" spans="1:13" ht="29.25" customHeight="1">
      <c r="A34" s="213" t="s">
        <v>178</v>
      </c>
      <c r="B34" s="214"/>
      <c r="C34" s="214"/>
      <c r="D34" s="214"/>
      <c r="E34" s="214"/>
      <c r="F34" s="214"/>
      <c r="G34" s="214"/>
      <c r="H34" s="215"/>
      <c r="I34" s="1">
        <v>138</v>
      </c>
      <c r="J34" s="7"/>
      <c r="K34" s="7"/>
      <c r="L34" s="7"/>
      <c r="M34" s="7"/>
    </row>
    <row r="35" spans="1:13" ht="27.75" customHeight="1">
      <c r="A35" s="213" t="s">
        <v>179</v>
      </c>
      <c r="B35" s="214"/>
      <c r="C35" s="214"/>
      <c r="D35" s="214"/>
      <c r="E35" s="214"/>
      <c r="F35" s="214"/>
      <c r="G35" s="214"/>
      <c r="H35" s="215"/>
      <c r="I35" s="1">
        <v>139</v>
      </c>
      <c r="J35" s="7">
        <v>32377977.259999998</v>
      </c>
      <c r="K35" s="7">
        <v>12398629.379999995</v>
      </c>
      <c r="L35" s="7">
        <v>62913086.285452634</v>
      </c>
      <c r="M35" s="7">
        <v>31544743.325452633</v>
      </c>
    </row>
    <row r="36" spans="1:13" ht="12.75" customHeight="1">
      <c r="A36" s="213" t="s">
        <v>180</v>
      </c>
      <c r="B36" s="214"/>
      <c r="C36" s="214"/>
      <c r="D36" s="214"/>
      <c r="E36" s="214"/>
      <c r="F36" s="214"/>
      <c r="G36" s="214"/>
      <c r="H36" s="215"/>
      <c r="I36" s="1">
        <v>140</v>
      </c>
      <c r="J36" s="7"/>
      <c r="K36" s="7"/>
      <c r="L36" s="7">
        <v>1295769.8653473593</v>
      </c>
      <c r="M36" s="7">
        <v>-3376785.744652641</v>
      </c>
    </row>
    <row r="37" spans="1:13" ht="12.75" customHeight="1">
      <c r="A37" s="213" t="s">
        <v>181</v>
      </c>
      <c r="B37" s="214"/>
      <c r="C37" s="214"/>
      <c r="D37" s="214"/>
      <c r="E37" s="214"/>
      <c r="F37" s="214"/>
      <c r="G37" s="214"/>
      <c r="H37" s="215"/>
      <c r="I37" s="1">
        <v>141</v>
      </c>
      <c r="J37" s="7"/>
      <c r="K37" s="7"/>
      <c r="L37" s="7"/>
      <c r="M37" s="7"/>
    </row>
    <row r="38" spans="1:13" ht="12.75" customHeight="1">
      <c r="A38" s="213" t="s">
        <v>182</v>
      </c>
      <c r="B38" s="214"/>
      <c r="C38" s="214"/>
      <c r="D38" s="214"/>
      <c r="E38" s="214"/>
      <c r="F38" s="214"/>
      <c r="G38" s="214"/>
      <c r="H38" s="215"/>
      <c r="I38" s="1">
        <v>142</v>
      </c>
      <c r="J38" s="7"/>
      <c r="K38" s="7"/>
      <c r="L38" s="7"/>
      <c r="M38" s="7"/>
    </row>
    <row r="39" spans="1:13" ht="12.75" customHeight="1">
      <c r="A39" s="213" t="s">
        <v>183</v>
      </c>
      <c r="B39" s="214"/>
      <c r="C39" s="214"/>
      <c r="D39" s="214"/>
      <c r="E39" s="214"/>
      <c r="F39" s="214"/>
      <c r="G39" s="214"/>
      <c r="H39" s="215"/>
      <c r="I39" s="1">
        <v>143</v>
      </c>
      <c r="J39" s="7"/>
      <c r="K39" s="7"/>
      <c r="L39" s="7"/>
      <c r="M39" s="7"/>
    </row>
    <row r="40" spans="1:13" ht="12.75" customHeight="1">
      <c r="A40" s="213" t="s">
        <v>184</v>
      </c>
      <c r="B40" s="214"/>
      <c r="C40" s="214"/>
      <c r="D40" s="214"/>
      <c r="E40" s="214"/>
      <c r="F40" s="214"/>
      <c r="G40" s="214"/>
      <c r="H40" s="215"/>
      <c r="I40" s="1">
        <v>144</v>
      </c>
      <c r="J40" s="7"/>
      <c r="K40" s="7"/>
      <c r="L40" s="7"/>
      <c r="M40" s="7"/>
    </row>
    <row r="41" spans="1:13" ht="12.75" customHeight="1">
      <c r="A41" s="213" t="s">
        <v>185</v>
      </c>
      <c r="B41" s="214"/>
      <c r="C41" s="214"/>
      <c r="D41" s="214"/>
      <c r="E41" s="214"/>
      <c r="F41" s="214"/>
      <c r="G41" s="214"/>
      <c r="H41" s="215"/>
      <c r="I41" s="1">
        <v>145</v>
      </c>
      <c r="J41" s="7"/>
      <c r="K41" s="7"/>
      <c r="L41" s="7"/>
      <c r="M41" s="7"/>
    </row>
    <row r="42" spans="1:13" ht="12.75" customHeight="1">
      <c r="A42" s="213" t="s">
        <v>186</v>
      </c>
      <c r="B42" s="214"/>
      <c r="C42" s="214"/>
      <c r="D42" s="214"/>
      <c r="E42" s="214"/>
      <c r="F42" s="214"/>
      <c r="G42" s="214"/>
      <c r="H42" s="215"/>
      <c r="I42" s="1">
        <v>146</v>
      </c>
      <c r="J42" s="48">
        <f>J7+J27+J38+J40</f>
        <v>215950778.64000005</v>
      </c>
      <c r="K42" s="48">
        <f>K7+K27+K38+K40</f>
        <v>70442388.080000028</v>
      </c>
      <c r="L42" s="48">
        <f>L7+L27+L38+L40</f>
        <v>188700832.36999997</v>
      </c>
      <c r="M42" s="48">
        <f>M7+M27+M38+M40</f>
        <v>57036327.629999988</v>
      </c>
    </row>
    <row r="43" spans="1:13" ht="12.75" customHeight="1">
      <c r="A43" s="213" t="s">
        <v>187</v>
      </c>
      <c r="B43" s="214"/>
      <c r="C43" s="214"/>
      <c r="D43" s="214"/>
      <c r="E43" s="214"/>
      <c r="F43" s="214"/>
      <c r="G43" s="214"/>
      <c r="H43" s="215"/>
      <c r="I43" s="1">
        <v>147</v>
      </c>
      <c r="J43" s="48">
        <f>J10+J33+J39+J41</f>
        <v>252069786.33999997</v>
      </c>
      <c r="K43" s="48">
        <f>K10+K33+K39+K41</f>
        <v>81777327.159999996</v>
      </c>
      <c r="L43" s="48">
        <f>L10+L33+L39+L41</f>
        <v>236742652.28079998</v>
      </c>
      <c r="M43" s="48">
        <f>M10+M33+M39+M41</f>
        <v>79978218.550799981</v>
      </c>
    </row>
    <row r="44" spans="1:13" ht="12.75" customHeight="1">
      <c r="A44" s="213" t="s">
        <v>188</v>
      </c>
      <c r="B44" s="214"/>
      <c r="C44" s="214"/>
      <c r="D44" s="214"/>
      <c r="E44" s="214"/>
      <c r="F44" s="214"/>
      <c r="G44" s="214"/>
      <c r="H44" s="215"/>
      <c r="I44" s="1">
        <v>148</v>
      </c>
      <c r="J44" s="48">
        <f>J42-J43</f>
        <v>-36119007.699999928</v>
      </c>
      <c r="K44" s="48">
        <f>K42-K43</f>
        <v>-11334939.079999968</v>
      </c>
      <c r="L44" s="48">
        <f>L42-L43</f>
        <v>-48041819.91080001</v>
      </c>
      <c r="M44" s="48">
        <f>M42-M43</f>
        <v>-22941890.920799993</v>
      </c>
    </row>
    <row r="45" spans="1:13" ht="12.75" customHeight="1">
      <c r="A45" s="223" t="s">
        <v>189</v>
      </c>
      <c r="B45" s="224"/>
      <c r="C45" s="224"/>
      <c r="D45" s="224"/>
      <c r="E45" s="224"/>
      <c r="F45" s="224"/>
      <c r="G45" s="224"/>
      <c r="H45" s="225"/>
      <c r="I45" s="1">
        <v>149</v>
      </c>
      <c r="J45" s="48">
        <f>IF(J42&gt;J43,J42-J43,0)</f>
        <v>0</v>
      </c>
      <c r="K45" s="48">
        <f>IF(K42&gt;K43,K42-K43,0)</f>
        <v>0</v>
      </c>
      <c r="L45" s="48">
        <f>IF(L42&gt;L43,L42-L43,0)</f>
        <v>0</v>
      </c>
      <c r="M45" s="48">
        <f>IF(M42&gt;M43,M42-M43,0)</f>
        <v>0</v>
      </c>
    </row>
    <row r="46" spans="1:13" ht="12.75" customHeight="1">
      <c r="A46" s="223" t="s">
        <v>190</v>
      </c>
      <c r="B46" s="224"/>
      <c r="C46" s="224"/>
      <c r="D46" s="224"/>
      <c r="E46" s="224"/>
      <c r="F46" s="224"/>
      <c r="G46" s="224"/>
      <c r="H46" s="225"/>
      <c r="I46" s="1">
        <v>150</v>
      </c>
      <c r="J46" s="48">
        <f>IF(J43&gt;J42,J43-J42,0)</f>
        <v>36119007.699999928</v>
      </c>
      <c r="K46" s="48">
        <f>IF(K43&gt;K42,K43-K42,0)</f>
        <v>11334939.079999968</v>
      </c>
      <c r="L46" s="48">
        <f>IF(L43&gt;L42,L43-L42,0)</f>
        <v>48041819.91080001</v>
      </c>
      <c r="M46" s="48">
        <f>IF(M43&gt;M42,M43-M42,0)</f>
        <v>22941890.920799993</v>
      </c>
    </row>
    <row r="47" spans="1:13" ht="12.75" customHeight="1">
      <c r="A47" s="213" t="s">
        <v>191</v>
      </c>
      <c r="B47" s="214"/>
      <c r="C47" s="214"/>
      <c r="D47" s="214"/>
      <c r="E47" s="214"/>
      <c r="F47" s="214"/>
      <c r="G47" s="214"/>
      <c r="H47" s="215"/>
      <c r="I47" s="1">
        <v>151</v>
      </c>
      <c r="J47" s="7"/>
      <c r="K47" s="7"/>
      <c r="L47" s="7"/>
      <c r="M47" s="7"/>
    </row>
    <row r="48" spans="1:13" ht="12.75" customHeight="1">
      <c r="A48" s="213" t="s">
        <v>192</v>
      </c>
      <c r="B48" s="214"/>
      <c r="C48" s="214"/>
      <c r="D48" s="214"/>
      <c r="E48" s="214"/>
      <c r="F48" s="214"/>
      <c r="G48" s="214"/>
      <c r="H48" s="215"/>
      <c r="I48" s="1">
        <v>152</v>
      </c>
      <c r="J48" s="48">
        <f>J44-J47</f>
        <v>-36119007.699999928</v>
      </c>
      <c r="K48" s="48">
        <f>K44-K47</f>
        <v>-11334939.079999968</v>
      </c>
      <c r="L48" s="48">
        <f>L44-L47</f>
        <v>-48041819.91080001</v>
      </c>
      <c r="M48" s="48">
        <f>M44-M47</f>
        <v>-22941890.920799993</v>
      </c>
    </row>
    <row r="49" spans="1:13" ht="12.75" customHeight="1">
      <c r="A49" s="223" t="s">
        <v>193</v>
      </c>
      <c r="B49" s="224"/>
      <c r="C49" s="224"/>
      <c r="D49" s="224"/>
      <c r="E49" s="224"/>
      <c r="F49" s="224"/>
      <c r="G49" s="224"/>
      <c r="H49" s="225"/>
      <c r="I49" s="1">
        <v>153</v>
      </c>
      <c r="J49" s="48">
        <f>IF(J48&gt;0,J48,0)</f>
        <v>0</v>
      </c>
      <c r="K49" s="48">
        <f>IF(K48&gt;0,K48,0)</f>
        <v>0</v>
      </c>
      <c r="L49" s="48">
        <f>IF(L48&gt;0,L48,0)</f>
        <v>0</v>
      </c>
      <c r="M49" s="48">
        <f>IF(M48&gt;0,M48,0)</f>
        <v>0</v>
      </c>
    </row>
    <row r="50" spans="1:13" ht="12.75" customHeight="1">
      <c r="A50" s="259" t="s">
        <v>194</v>
      </c>
      <c r="B50" s="260"/>
      <c r="C50" s="260"/>
      <c r="D50" s="260"/>
      <c r="E50" s="260"/>
      <c r="F50" s="260"/>
      <c r="G50" s="260"/>
      <c r="H50" s="261"/>
      <c r="I50" s="2">
        <v>154</v>
      </c>
      <c r="J50" s="55">
        <f>IF(J48&lt;0,-J48,0)</f>
        <v>36119007.699999928</v>
      </c>
      <c r="K50" s="55">
        <f>IF(K48&lt;0,-K48,0)</f>
        <v>11334939.079999968</v>
      </c>
      <c r="L50" s="55">
        <f>IF(L48&lt;0,-L48,0)</f>
        <v>48041819.91080001</v>
      </c>
      <c r="M50" s="55">
        <f>IF(M48&lt;0,-M48,0)</f>
        <v>22941890.920799993</v>
      </c>
    </row>
    <row r="51" spans="1:13" ht="12.75" customHeight="1">
      <c r="A51" s="226" t="s">
        <v>195</v>
      </c>
      <c r="B51" s="236"/>
      <c r="C51" s="236"/>
      <c r="D51" s="236"/>
      <c r="E51" s="236"/>
      <c r="F51" s="236"/>
      <c r="G51" s="236"/>
      <c r="H51" s="236"/>
      <c r="I51" s="236"/>
      <c r="J51" s="236"/>
      <c r="K51" s="236"/>
      <c r="L51" s="236"/>
      <c r="M51" s="236"/>
    </row>
    <row r="52" spans="1:13" ht="12.75" customHeight="1">
      <c r="A52" s="210" t="s">
        <v>196</v>
      </c>
      <c r="B52" s="211"/>
      <c r="C52" s="211"/>
      <c r="D52" s="211"/>
      <c r="E52" s="211"/>
      <c r="F52" s="211"/>
      <c r="G52" s="211"/>
      <c r="H52" s="211"/>
      <c r="I52" s="50"/>
      <c r="J52" s="50"/>
      <c r="K52" s="50"/>
      <c r="L52" s="50"/>
      <c r="M52" s="56"/>
    </row>
    <row r="53" spans="1:13" ht="12.75" customHeight="1">
      <c r="A53" s="255" t="s">
        <v>197</v>
      </c>
      <c r="B53" s="256"/>
      <c r="C53" s="256"/>
      <c r="D53" s="256"/>
      <c r="E53" s="256"/>
      <c r="F53" s="256"/>
      <c r="G53" s="256"/>
      <c r="H53" s="257"/>
      <c r="I53" s="1">
        <v>155</v>
      </c>
      <c r="J53" s="7">
        <v>-36053190.7061399</v>
      </c>
      <c r="K53" s="7">
        <v>-11321178.748139821</v>
      </c>
      <c r="L53" s="7">
        <v>-47988608.524049997</v>
      </c>
      <c r="M53" s="7">
        <v>-22926739.791600026</v>
      </c>
    </row>
    <row r="54" spans="1:13" ht="12.75" customHeight="1">
      <c r="A54" s="255" t="s">
        <v>198</v>
      </c>
      <c r="B54" s="256"/>
      <c r="C54" s="256"/>
      <c r="D54" s="256"/>
      <c r="E54" s="256"/>
      <c r="F54" s="256"/>
      <c r="G54" s="256"/>
      <c r="H54" s="257"/>
      <c r="I54" s="1">
        <v>156</v>
      </c>
      <c r="J54" s="8">
        <v>-65816.993860000017</v>
      </c>
      <c r="K54" s="8">
        <v>-13760.041860000012</v>
      </c>
      <c r="L54" s="8">
        <v>-53211.516749999995</v>
      </c>
      <c r="M54" s="8">
        <v>-15151.689199999979</v>
      </c>
    </row>
    <row r="55" spans="1:13" ht="12.75" customHeight="1">
      <c r="A55" s="226" t="s">
        <v>199</v>
      </c>
      <c r="B55" s="236"/>
      <c r="C55" s="236"/>
      <c r="D55" s="236"/>
      <c r="E55" s="236"/>
      <c r="F55" s="236"/>
      <c r="G55" s="236"/>
      <c r="H55" s="236"/>
      <c r="I55" s="236"/>
      <c r="J55" s="236"/>
      <c r="K55" s="236"/>
      <c r="L55" s="236"/>
      <c r="M55" s="236"/>
    </row>
    <row r="56" spans="1:13" ht="12.75" customHeight="1">
      <c r="A56" s="210" t="s">
        <v>200</v>
      </c>
      <c r="B56" s="211"/>
      <c r="C56" s="211"/>
      <c r="D56" s="211"/>
      <c r="E56" s="211"/>
      <c r="F56" s="211"/>
      <c r="G56" s="211"/>
      <c r="H56" s="212"/>
      <c r="I56" s="9">
        <v>157</v>
      </c>
      <c r="J56" s="6">
        <v>-36119008</v>
      </c>
      <c r="K56" s="6">
        <v>-11334939</v>
      </c>
      <c r="L56" s="6">
        <v>-48041820</v>
      </c>
      <c r="M56" s="6">
        <v>-22941891</v>
      </c>
    </row>
    <row r="57" spans="1:13" ht="12.75" customHeight="1">
      <c r="A57" s="213" t="s">
        <v>201</v>
      </c>
      <c r="B57" s="214"/>
      <c r="C57" s="214"/>
      <c r="D57" s="214"/>
      <c r="E57" s="214"/>
      <c r="F57" s="214"/>
      <c r="G57" s="214"/>
      <c r="H57" s="215"/>
      <c r="I57" s="1">
        <v>158</v>
      </c>
      <c r="J57" s="48">
        <f>SUM(J58:J64)</f>
        <v>-2662568</v>
      </c>
      <c r="K57" s="48">
        <f>SUM(K58:K64)</f>
        <v>34798</v>
      </c>
      <c r="L57" s="48">
        <f>SUM(L58:L64)</f>
        <v>-1791005.5899999999</v>
      </c>
      <c r="M57" s="48">
        <f>SUM(M58:M64)</f>
        <v>-448009.59</v>
      </c>
    </row>
    <row r="58" spans="1:13" ht="12.75" customHeight="1">
      <c r="A58" s="213" t="s">
        <v>202</v>
      </c>
      <c r="B58" s="214"/>
      <c r="C58" s="214"/>
      <c r="D58" s="214"/>
      <c r="E58" s="214"/>
      <c r="F58" s="214"/>
      <c r="G58" s="214"/>
      <c r="H58" s="215"/>
      <c r="I58" s="1">
        <v>159</v>
      </c>
      <c r="J58" s="7"/>
      <c r="K58" s="7"/>
      <c r="L58" s="7">
        <v>-59216.59</v>
      </c>
      <c r="M58" s="7">
        <v>-15462.59</v>
      </c>
    </row>
    <row r="59" spans="1:13" ht="12.75" customHeight="1">
      <c r="A59" s="253" t="s">
        <v>203</v>
      </c>
      <c r="B59" s="254"/>
      <c r="C59" s="254"/>
      <c r="D59" s="254"/>
      <c r="E59" s="254"/>
      <c r="F59" s="254"/>
      <c r="G59" s="254"/>
      <c r="H59" s="258"/>
      <c r="I59" s="1">
        <v>160</v>
      </c>
      <c r="J59" s="7">
        <v>-884200</v>
      </c>
      <c r="K59" s="7">
        <v>-294734</v>
      </c>
      <c r="L59" s="7">
        <v>-884200</v>
      </c>
      <c r="M59" s="7">
        <v>-294734</v>
      </c>
    </row>
    <row r="60" spans="1:13" ht="12.75" customHeight="1">
      <c r="A60" s="253" t="s">
        <v>204</v>
      </c>
      <c r="B60" s="254"/>
      <c r="C60" s="254"/>
      <c r="D60" s="254"/>
      <c r="E60" s="254"/>
      <c r="F60" s="254"/>
      <c r="G60" s="254"/>
      <c r="H60" s="258"/>
      <c r="I60" s="1">
        <v>161</v>
      </c>
      <c r="J60" s="7">
        <v>-1778368</v>
      </c>
      <c r="K60" s="7">
        <v>329532</v>
      </c>
      <c r="L60" s="7">
        <v>-847589</v>
      </c>
      <c r="M60" s="7">
        <v>-137813</v>
      </c>
    </row>
    <row r="61" spans="1:13" ht="12.75" customHeight="1">
      <c r="A61" s="253" t="s">
        <v>205</v>
      </c>
      <c r="B61" s="254"/>
      <c r="C61" s="254"/>
      <c r="D61" s="254"/>
      <c r="E61" s="254"/>
      <c r="F61" s="254"/>
      <c r="G61" s="254"/>
      <c r="H61" s="258"/>
      <c r="I61" s="1">
        <v>162</v>
      </c>
      <c r="J61" s="7"/>
      <c r="K61" s="7"/>
      <c r="L61" s="7"/>
      <c r="M61" s="7"/>
    </row>
    <row r="62" spans="1:13" ht="12.75" customHeight="1">
      <c r="A62" s="213" t="s">
        <v>206</v>
      </c>
      <c r="B62" s="214"/>
      <c r="C62" s="214"/>
      <c r="D62" s="214"/>
      <c r="E62" s="214"/>
      <c r="F62" s="214"/>
      <c r="G62" s="214"/>
      <c r="H62" s="215"/>
      <c r="I62" s="1">
        <v>163</v>
      </c>
      <c r="J62" s="7"/>
      <c r="K62" s="7"/>
      <c r="L62" s="7"/>
      <c r="M62" s="7"/>
    </row>
    <row r="63" spans="1:13" ht="12.75" customHeight="1">
      <c r="A63" s="213" t="s">
        <v>207</v>
      </c>
      <c r="B63" s="214"/>
      <c r="C63" s="214"/>
      <c r="D63" s="214"/>
      <c r="E63" s="214"/>
      <c r="F63" s="214"/>
      <c r="G63" s="214"/>
      <c r="H63" s="215"/>
      <c r="I63" s="1">
        <v>164</v>
      </c>
      <c r="J63" s="7"/>
      <c r="K63" s="7"/>
      <c r="L63" s="7"/>
      <c r="M63" s="7"/>
    </row>
    <row r="64" spans="1:13" ht="12.75" customHeight="1">
      <c r="A64" s="213" t="s">
        <v>208</v>
      </c>
      <c r="B64" s="214"/>
      <c r="C64" s="214"/>
      <c r="D64" s="214"/>
      <c r="E64" s="214"/>
      <c r="F64" s="214"/>
      <c r="G64" s="214"/>
      <c r="H64" s="215"/>
      <c r="I64" s="1">
        <v>165</v>
      </c>
      <c r="J64" s="7"/>
      <c r="K64" s="7"/>
      <c r="L64" s="7"/>
      <c r="M64" s="7"/>
    </row>
    <row r="65" spans="1:13" ht="12.75" customHeight="1">
      <c r="A65" s="213" t="s">
        <v>209</v>
      </c>
      <c r="B65" s="214"/>
      <c r="C65" s="214"/>
      <c r="D65" s="214"/>
      <c r="E65" s="214"/>
      <c r="F65" s="214"/>
      <c r="G65" s="214"/>
      <c r="H65" s="215"/>
      <c r="I65" s="1">
        <v>166</v>
      </c>
      <c r="J65" s="7">
        <v>-176900</v>
      </c>
      <c r="K65" s="7">
        <v>-59007</v>
      </c>
      <c r="L65" s="7">
        <v>-176900</v>
      </c>
      <c r="M65" s="7">
        <v>-61868</v>
      </c>
    </row>
    <row r="66" spans="1:13" ht="12.75" customHeight="1">
      <c r="A66" s="213" t="s">
        <v>210</v>
      </c>
      <c r="B66" s="214"/>
      <c r="C66" s="214"/>
      <c r="D66" s="214"/>
      <c r="E66" s="214"/>
      <c r="F66" s="214"/>
      <c r="G66" s="214"/>
      <c r="H66" s="215"/>
      <c r="I66" s="1">
        <v>167</v>
      </c>
      <c r="J66" s="48">
        <f>J57-J65</f>
        <v>-2485668</v>
      </c>
      <c r="K66" s="48">
        <f>K57-K65</f>
        <v>93805</v>
      </c>
      <c r="L66" s="48">
        <f>L57-L65</f>
        <v>-1614105.5899999999</v>
      </c>
      <c r="M66" s="48">
        <f>M57-M65</f>
        <v>-386141.59</v>
      </c>
    </row>
    <row r="67" spans="1:13" ht="12.75" customHeight="1">
      <c r="A67" s="213" t="s">
        <v>211</v>
      </c>
      <c r="B67" s="214"/>
      <c r="C67" s="214"/>
      <c r="D67" s="214"/>
      <c r="E67" s="214"/>
      <c r="F67" s="214"/>
      <c r="G67" s="214"/>
      <c r="H67" s="215"/>
      <c r="I67" s="1">
        <v>168</v>
      </c>
      <c r="J67" s="55">
        <f>J56+J66</f>
        <v>-38604676</v>
      </c>
      <c r="K67" s="55">
        <f>K56+K66</f>
        <v>-11241134</v>
      </c>
      <c r="L67" s="55">
        <f>L56+L66</f>
        <v>-49655925.590000004</v>
      </c>
      <c r="M67" s="55">
        <f>M56+M66</f>
        <v>-23328032.59</v>
      </c>
    </row>
    <row r="68" spans="1:13" ht="12.75" customHeight="1">
      <c r="A68" s="251" t="s">
        <v>212</v>
      </c>
      <c r="B68" s="252"/>
      <c r="C68" s="252"/>
      <c r="D68" s="252"/>
      <c r="E68" s="252"/>
      <c r="F68" s="252"/>
      <c r="G68" s="252"/>
      <c r="H68" s="252"/>
      <c r="I68" s="252"/>
      <c r="J68" s="252"/>
      <c r="K68" s="252"/>
      <c r="L68" s="252"/>
      <c r="M68" s="252"/>
    </row>
    <row r="69" spans="1:13" ht="12.75" customHeight="1">
      <c r="A69" s="253" t="s">
        <v>213</v>
      </c>
      <c r="B69" s="254"/>
      <c r="C69" s="254"/>
      <c r="D69" s="254"/>
      <c r="E69" s="254"/>
      <c r="F69" s="254"/>
      <c r="G69" s="254"/>
      <c r="H69" s="254"/>
      <c r="I69" s="254"/>
      <c r="J69" s="254"/>
      <c r="K69" s="254"/>
      <c r="L69" s="254"/>
      <c r="M69" s="254"/>
    </row>
    <row r="70" spans="1:13" ht="12.75" customHeight="1">
      <c r="A70" s="255" t="s">
        <v>197</v>
      </c>
      <c r="B70" s="256"/>
      <c r="C70" s="256"/>
      <c r="D70" s="256"/>
      <c r="E70" s="256"/>
      <c r="F70" s="256"/>
      <c r="G70" s="256"/>
      <c r="H70" s="257"/>
      <c r="I70" s="1">
        <v>169</v>
      </c>
      <c r="J70" s="7">
        <v>-38538858</v>
      </c>
      <c r="K70" s="7">
        <v>-11227373</v>
      </c>
      <c r="L70" s="7">
        <v>-49602714</v>
      </c>
      <c r="M70" s="7">
        <v>-23312882</v>
      </c>
    </row>
    <row r="71" spans="1:13" ht="12.75" customHeight="1">
      <c r="A71" s="248" t="s">
        <v>198</v>
      </c>
      <c r="B71" s="249"/>
      <c r="C71" s="249"/>
      <c r="D71" s="249"/>
      <c r="E71" s="249"/>
      <c r="F71" s="249"/>
      <c r="G71" s="249"/>
      <c r="H71" s="250"/>
      <c r="I71" s="4">
        <v>170</v>
      </c>
      <c r="J71" s="8">
        <v>-65817</v>
      </c>
      <c r="K71" s="8">
        <v>-13760</v>
      </c>
      <c r="L71" s="8">
        <v>-53212</v>
      </c>
      <c r="M71" s="8">
        <v>-15152</v>
      </c>
    </row>
  </sheetData>
  <mergeCells count="73">
    <mergeCell ref="A64:H64"/>
    <mergeCell ref="A53:H53"/>
    <mergeCell ref="A51:M51"/>
    <mergeCell ref="A54:H54"/>
    <mergeCell ref="A56:H56"/>
    <mergeCell ref="A63:H63"/>
    <mergeCell ref="A62:H62"/>
    <mergeCell ref="A55:M55"/>
    <mergeCell ref="A58:H58"/>
    <mergeCell ref="A59:H59"/>
    <mergeCell ref="A60:H60"/>
    <mergeCell ref="A57:H57"/>
    <mergeCell ref="A61:H61"/>
    <mergeCell ref="A46:H46"/>
    <mergeCell ref="A49:H49"/>
    <mergeCell ref="A48:H48"/>
    <mergeCell ref="A52:H52"/>
    <mergeCell ref="A50:H50"/>
    <mergeCell ref="A71:H71"/>
    <mergeCell ref="A65:H65"/>
    <mergeCell ref="A66:H66"/>
    <mergeCell ref="A67:H67"/>
    <mergeCell ref="A68:M68"/>
    <mergeCell ref="A69:M69"/>
    <mergeCell ref="A70:H70"/>
    <mergeCell ref="A26:H26"/>
    <mergeCell ref="A27:H27"/>
    <mergeCell ref="A19:H19"/>
    <mergeCell ref="A25:H25"/>
    <mergeCell ref="A21:H21"/>
    <mergeCell ref="A22:H22"/>
    <mergeCell ref="A20:H20"/>
    <mergeCell ref="A24:H24"/>
    <mergeCell ref="A45:H45"/>
    <mergeCell ref="A47:H47"/>
    <mergeCell ref="A44:H44"/>
    <mergeCell ref="A36:H36"/>
    <mergeCell ref="A37:H37"/>
    <mergeCell ref="A40:H40"/>
    <mergeCell ref="A43:H43"/>
    <mergeCell ref="A39:H39"/>
    <mergeCell ref="A1:M1"/>
    <mergeCell ref="A8:H8"/>
    <mergeCell ref="A2:M2"/>
    <mergeCell ref="A3:M3"/>
    <mergeCell ref="A18:H18"/>
    <mergeCell ref="A12:H12"/>
    <mergeCell ref="A13:H13"/>
    <mergeCell ref="A7:H7"/>
    <mergeCell ref="J4:K4"/>
    <mergeCell ref="L4:M4"/>
    <mergeCell ref="A5:H5"/>
    <mergeCell ref="A9:H9"/>
    <mergeCell ref="A10:H10"/>
    <mergeCell ref="A11:H11"/>
    <mergeCell ref="A4:H4"/>
    <mergeCell ref="A6:H6"/>
    <mergeCell ref="A15:H15"/>
    <mergeCell ref="A14:H14"/>
    <mergeCell ref="A42:H42"/>
    <mergeCell ref="A35:H35"/>
    <mergeCell ref="A31:H31"/>
    <mergeCell ref="A41:H41"/>
    <mergeCell ref="A38:H38"/>
    <mergeCell ref="A16:H16"/>
    <mergeCell ref="A17:H17"/>
    <mergeCell ref="A30:H30"/>
    <mergeCell ref="A29:H29"/>
    <mergeCell ref="A28:H28"/>
    <mergeCell ref="A23:H23"/>
    <mergeCell ref="A32:H32"/>
    <mergeCell ref="A34:H34"/>
    <mergeCell ref="A33:H33"/>
  </mergeCells>
  <phoneticPr fontId="3" type="noConversion"/>
  <dataValidations count="3">
    <dataValidation type="whole" operator="notEqual" allowBlank="1" showInputMessage="1" showErrorMessage="1" errorTitle="Pogrešan unos" error="Mogu se unijeti samo cjelobrojne vrijednosti." sqref="K56:L56 J47:L47 J53:L54 K58:L65 M65 J56:J67 K57:M57 K66:M67 J70:L71">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27:M27 J12:J46 K8:L9 K12:M12 K33:M33 K28:L32 K23:L26 K22:M22 K17:L21 K13:L15 J48:M50 K16:M16 K34:L41 K7:M7 J7:J10 K10:M10">
      <formula1>0</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sheetPr codeName="Sheet4"/>
  <dimension ref="A1:N61"/>
  <sheetViews>
    <sheetView view="pageBreakPreview" zoomScale="110" workbookViewId="0">
      <selection activeCell="J35" sqref="J35:K52"/>
    </sheetView>
  </sheetViews>
  <sheetFormatPr defaultRowHeight="12.75"/>
  <cols>
    <col min="1" max="9" width="9.140625" style="47"/>
    <col min="10" max="10" width="11.140625" style="47" customWidth="1"/>
    <col min="11" max="11" width="11.5703125" style="47" customWidth="1"/>
    <col min="12" max="12" width="9.140625" style="47"/>
    <col min="13" max="13" width="10.28515625" style="47" bestFit="1" customWidth="1"/>
    <col min="14" max="16384" width="9.140625" style="47"/>
  </cols>
  <sheetData>
    <row r="1" spans="1:11" ht="12.75" customHeight="1">
      <c r="A1" s="265" t="s">
        <v>222</v>
      </c>
      <c r="B1" s="265"/>
      <c r="C1" s="265"/>
      <c r="D1" s="265"/>
      <c r="E1" s="265"/>
      <c r="F1" s="265"/>
      <c r="G1" s="265"/>
      <c r="H1" s="265"/>
      <c r="I1" s="265"/>
      <c r="J1" s="265"/>
      <c r="K1" s="265"/>
    </row>
    <row r="2" spans="1:11" ht="12.75" customHeight="1">
      <c r="A2" s="266" t="s">
        <v>320</v>
      </c>
      <c r="B2" s="266"/>
      <c r="C2" s="266"/>
      <c r="D2" s="266"/>
      <c r="E2" s="266"/>
      <c r="F2" s="266"/>
      <c r="G2" s="266"/>
      <c r="H2" s="266"/>
      <c r="I2" s="266"/>
      <c r="J2" s="266"/>
      <c r="K2" s="266"/>
    </row>
    <row r="3" spans="1:11">
      <c r="A3" s="268" t="s">
        <v>314</v>
      </c>
      <c r="B3" s="269"/>
      <c r="C3" s="269"/>
      <c r="D3" s="269"/>
      <c r="E3" s="269"/>
      <c r="F3" s="269"/>
      <c r="G3" s="269"/>
      <c r="H3" s="269"/>
      <c r="I3" s="269"/>
      <c r="J3" s="269"/>
      <c r="K3" s="270"/>
    </row>
    <row r="4" spans="1:11" ht="23.25" customHeight="1">
      <c r="A4" s="267" t="s">
        <v>214</v>
      </c>
      <c r="B4" s="267"/>
      <c r="C4" s="267"/>
      <c r="D4" s="267"/>
      <c r="E4" s="267"/>
      <c r="F4" s="267"/>
      <c r="G4" s="267"/>
      <c r="H4" s="267"/>
      <c r="I4" s="119" t="s">
        <v>215</v>
      </c>
      <c r="J4" s="115" t="s">
        <v>216</v>
      </c>
      <c r="K4" s="115" t="s">
        <v>217</v>
      </c>
    </row>
    <row r="5" spans="1:11">
      <c r="A5" s="262">
        <v>1</v>
      </c>
      <c r="B5" s="262"/>
      <c r="C5" s="262"/>
      <c r="D5" s="262"/>
      <c r="E5" s="262"/>
      <c r="F5" s="262"/>
      <c r="G5" s="262"/>
      <c r="H5" s="262"/>
      <c r="I5" s="60">
        <v>2</v>
      </c>
      <c r="J5" s="61" t="s">
        <v>14</v>
      </c>
      <c r="K5" s="61" t="s">
        <v>15</v>
      </c>
    </row>
    <row r="6" spans="1:11" ht="12.75" customHeight="1">
      <c r="A6" s="226" t="s">
        <v>223</v>
      </c>
      <c r="B6" s="236"/>
      <c r="C6" s="236"/>
      <c r="D6" s="236"/>
      <c r="E6" s="236"/>
      <c r="F6" s="236"/>
      <c r="G6" s="236"/>
      <c r="H6" s="236"/>
      <c r="I6" s="263"/>
      <c r="J6" s="263"/>
      <c r="K6" s="264"/>
    </row>
    <row r="7" spans="1:11" ht="12.75" customHeight="1">
      <c r="A7" s="199" t="s">
        <v>224</v>
      </c>
      <c r="B7" s="200"/>
      <c r="C7" s="200"/>
      <c r="D7" s="200"/>
      <c r="E7" s="200"/>
      <c r="F7" s="200"/>
      <c r="G7" s="200"/>
      <c r="H7" s="200"/>
      <c r="I7" s="1">
        <v>1</v>
      </c>
      <c r="J7" s="5">
        <v>-36053190.7061399</v>
      </c>
      <c r="K7" s="7">
        <v>-47988608.524049997</v>
      </c>
    </row>
    <row r="8" spans="1:11" ht="12.75" customHeight="1">
      <c r="A8" s="199" t="s">
        <v>225</v>
      </c>
      <c r="B8" s="200"/>
      <c r="C8" s="200"/>
      <c r="D8" s="200"/>
      <c r="E8" s="200"/>
      <c r="F8" s="200"/>
      <c r="G8" s="200"/>
      <c r="H8" s="200"/>
      <c r="I8" s="1">
        <v>2</v>
      </c>
      <c r="J8" s="5">
        <v>3494942.42</v>
      </c>
      <c r="K8" s="7">
        <v>3597363.76</v>
      </c>
    </row>
    <row r="9" spans="1:11" ht="12.75" customHeight="1">
      <c r="A9" s="199" t="s">
        <v>8</v>
      </c>
      <c r="B9" s="200"/>
      <c r="C9" s="200"/>
      <c r="D9" s="200"/>
      <c r="E9" s="200"/>
      <c r="F9" s="200"/>
      <c r="G9" s="200"/>
      <c r="H9" s="200"/>
      <c r="I9" s="1">
        <v>3</v>
      </c>
      <c r="J9" s="5"/>
      <c r="K9" s="7"/>
    </row>
    <row r="10" spans="1:11" ht="12.75" customHeight="1">
      <c r="A10" s="199" t="s">
        <v>226</v>
      </c>
      <c r="B10" s="200"/>
      <c r="C10" s="200"/>
      <c r="D10" s="200"/>
      <c r="E10" s="200"/>
      <c r="F10" s="200"/>
      <c r="G10" s="200"/>
      <c r="H10" s="200"/>
      <c r="I10" s="1">
        <v>4</v>
      </c>
      <c r="J10" s="7">
        <v>79366676</v>
      </c>
      <c r="K10" s="7"/>
    </row>
    <row r="11" spans="1:11" ht="12.75" customHeight="1">
      <c r="A11" s="199" t="s">
        <v>227</v>
      </c>
      <c r="B11" s="200"/>
      <c r="C11" s="200"/>
      <c r="D11" s="200"/>
      <c r="E11" s="200"/>
      <c r="F11" s="200"/>
      <c r="G11" s="200"/>
      <c r="H11" s="200"/>
      <c r="I11" s="1">
        <v>5</v>
      </c>
      <c r="J11" s="5">
        <v>11728543</v>
      </c>
      <c r="K11" s="7">
        <v>24974175.940000057</v>
      </c>
    </row>
    <row r="12" spans="1:11" ht="12.75" customHeight="1">
      <c r="A12" s="199" t="s">
        <v>228</v>
      </c>
      <c r="B12" s="200"/>
      <c r="C12" s="200"/>
      <c r="D12" s="200"/>
      <c r="E12" s="200"/>
      <c r="F12" s="200"/>
      <c r="G12" s="200"/>
      <c r="H12" s="200"/>
      <c r="I12" s="1">
        <v>6</v>
      </c>
      <c r="J12" s="5">
        <v>31761924.456139646</v>
      </c>
      <c r="K12" s="7">
        <v>15269769</v>
      </c>
    </row>
    <row r="13" spans="1:11" ht="12.75" customHeight="1">
      <c r="A13" s="213" t="s">
        <v>229</v>
      </c>
      <c r="B13" s="214"/>
      <c r="C13" s="214"/>
      <c r="D13" s="214"/>
      <c r="E13" s="214"/>
      <c r="F13" s="214"/>
      <c r="G13" s="214"/>
      <c r="H13" s="214"/>
      <c r="I13" s="1">
        <v>7</v>
      </c>
      <c r="J13" s="58">
        <f>SUM(J7:J12)</f>
        <v>90298895.169999748</v>
      </c>
      <c r="K13" s="48">
        <f>SUM(K7:K12)</f>
        <v>-4147299.8240499422</v>
      </c>
    </row>
    <row r="14" spans="1:11" ht="12.75" customHeight="1">
      <c r="A14" s="199" t="s">
        <v>9</v>
      </c>
      <c r="B14" s="200"/>
      <c r="C14" s="200"/>
      <c r="D14" s="200"/>
      <c r="E14" s="200"/>
      <c r="F14" s="200"/>
      <c r="G14" s="200"/>
      <c r="H14" s="200"/>
      <c r="I14" s="1">
        <v>8</v>
      </c>
      <c r="J14" s="5">
        <v>132066066</v>
      </c>
      <c r="K14" s="7">
        <v>22475079</v>
      </c>
    </row>
    <row r="15" spans="1:11" ht="12.75" customHeight="1">
      <c r="A15" s="199" t="s">
        <v>230</v>
      </c>
      <c r="B15" s="200"/>
      <c r="C15" s="200"/>
      <c r="D15" s="200"/>
      <c r="E15" s="200"/>
      <c r="F15" s="200"/>
      <c r="G15" s="200"/>
      <c r="H15" s="200"/>
      <c r="I15" s="1">
        <v>9</v>
      </c>
      <c r="J15" s="5"/>
      <c r="K15" s="7">
        <v>29952544</v>
      </c>
    </row>
    <row r="16" spans="1:11" ht="12.75" customHeight="1">
      <c r="A16" s="199" t="s">
        <v>4</v>
      </c>
      <c r="B16" s="200"/>
      <c r="C16" s="200"/>
      <c r="D16" s="200"/>
      <c r="E16" s="200"/>
      <c r="F16" s="200"/>
      <c r="G16" s="200"/>
      <c r="H16" s="200"/>
      <c r="I16" s="1">
        <v>10</v>
      </c>
      <c r="J16" s="5"/>
      <c r="K16" s="7"/>
    </row>
    <row r="17" spans="1:13" ht="12.75" customHeight="1">
      <c r="A17" s="199" t="s">
        <v>231</v>
      </c>
      <c r="B17" s="200"/>
      <c r="C17" s="200"/>
      <c r="D17" s="200"/>
      <c r="E17" s="200"/>
      <c r="F17" s="200"/>
      <c r="G17" s="200"/>
      <c r="H17" s="200"/>
      <c r="I17" s="1">
        <v>11</v>
      </c>
      <c r="J17" s="5"/>
      <c r="K17" s="7"/>
      <c r="M17" s="111"/>
    </row>
    <row r="18" spans="1:13" ht="12.75" customHeight="1">
      <c r="A18" s="213" t="s">
        <v>232</v>
      </c>
      <c r="B18" s="214"/>
      <c r="C18" s="214"/>
      <c r="D18" s="214"/>
      <c r="E18" s="214"/>
      <c r="F18" s="214"/>
      <c r="G18" s="214"/>
      <c r="H18" s="214"/>
      <c r="I18" s="1">
        <v>12</v>
      </c>
      <c r="J18" s="58">
        <f>SUM(J14:J17)</f>
        <v>132066066</v>
      </c>
      <c r="K18" s="48">
        <f>SUM(K14:K17)</f>
        <v>52427623</v>
      </c>
    </row>
    <row r="19" spans="1:13" ht="12.75" customHeight="1">
      <c r="A19" s="213" t="s">
        <v>233</v>
      </c>
      <c r="B19" s="214"/>
      <c r="C19" s="214"/>
      <c r="D19" s="214"/>
      <c r="E19" s="214"/>
      <c r="F19" s="214"/>
      <c r="G19" s="214"/>
      <c r="H19" s="214"/>
      <c r="I19" s="1">
        <v>13</v>
      </c>
      <c r="J19" s="58">
        <f>IF(J13&gt;J18,J13-J18,0)</f>
        <v>0</v>
      </c>
      <c r="K19" s="48">
        <f>IF(K13&gt;K18,K13-K18,0)</f>
        <v>0</v>
      </c>
    </row>
    <row r="20" spans="1:13" ht="12.75" customHeight="1">
      <c r="A20" s="213" t="s">
        <v>234</v>
      </c>
      <c r="B20" s="214"/>
      <c r="C20" s="214"/>
      <c r="D20" s="214"/>
      <c r="E20" s="214"/>
      <c r="F20" s="214"/>
      <c r="G20" s="214"/>
      <c r="H20" s="214"/>
      <c r="I20" s="1">
        <v>14</v>
      </c>
      <c r="J20" s="58">
        <f>IF(J18&gt;J13,J18-J13,0)</f>
        <v>41767170.830000252</v>
      </c>
      <c r="K20" s="48">
        <f>IF(K18&gt;K13,K18-K13,0)</f>
        <v>56574922.824049942</v>
      </c>
    </row>
    <row r="21" spans="1:13" ht="12.75" customHeight="1">
      <c r="A21" s="226" t="s">
        <v>235</v>
      </c>
      <c r="B21" s="236"/>
      <c r="C21" s="236"/>
      <c r="D21" s="236"/>
      <c r="E21" s="236"/>
      <c r="F21" s="236"/>
      <c r="G21" s="236"/>
      <c r="H21" s="236"/>
      <c r="I21" s="263"/>
      <c r="J21" s="263"/>
      <c r="K21" s="264"/>
    </row>
    <row r="22" spans="1:13" ht="12.75" customHeight="1">
      <c r="A22" s="199" t="s">
        <v>236</v>
      </c>
      <c r="B22" s="200"/>
      <c r="C22" s="200"/>
      <c r="D22" s="200"/>
      <c r="E22" s="200"/>
      <c r="F22" s="200"/>
      <c r="G22" s="200"/>
      <c r="H22" s="200"/>
      <c r="I22" s="1">
        <v>15</v>
      </c>
      <c r="J22" s="5"/>
      <c r="K22" s="7">
        <v>3237186.66</v>
      </c>
    </row>
    <row r="23" spans="1:13" ht="12.75" customHeight="1">
      <c r="A23" s="199" t="s">
        <v>5</v>
      </c>
      <c r="B23" s="200"/>
      <c r="C23" s="200"/>
      <c r="D23" s="200"/>
      <c r="E23" s="200"/>
      <c r="F23" s="200"/>
      <c r="G23" s="200"/>
      <c r="H23" s="200"/>
      <c r="I23" s="1">
        <v>16</v>
      </c>
      <c r="J23" s="5">
        <v>3597765</v>
      </c>
      <c r="K23" s="7">
        <v>17459996.934652645</v>
      </c>
    </row>
    <row r="24" spans="1:13" ht="12.75" customHeight="1">
      <c r="A24" s="199" t="s">
        <v>237</v>
      </c>
      <c r="B24" s="200"/>
      <c r="C24" s="200"/>
      <c r="D24" s="200"/>
      <c r="E24" s="200"/>
      <c r="F24" s="200"/>
      <c r="G24" s="200"/>
      <c r="H24" s="200"/>
      <c r="I24" s="1">
        <v>17</v>
      </c>
      <c r="J24" s="5">
        <v>480765</v>
      </c>
      <c r="K24" s="7"/>
    </row>
    <row r="25" spans="1:13" ht="12.75" customHeight="1">
      <c r="A25" s="199" t="s">
        <v>238</v>
      </c>
      <c r="B25" s="200"/>
      <c r="C25" s="200"/>
      <c r="D25" s="200"/>
      <c r="E25" s="200"/>
      <c r="F25" s="200"/>
      <c r="G25" s="200"/>
      <c r="H25" s="200"/>
      <c r="I25" s="1">
        <v>18</v>
      </c>
      <c r="J25" s="5"/>
      <c r="K25" s="7"/>
    </row>
    <row r="26" spans="1:13" ht="12.75" customHeight="1">
      <c r="A26" s="199" t="s">
        <v>239</v>
      </c>
      <c r="B26" s="200"/>
      <c r="C26" s="200"/>
      <c r="D26" s="200"/>
      <c r="E26" s="200"/>
      <c r="F26" s="200"/>
      <c r="G26" s="200"/>
      <c r="H26" s="200"/>
      <c r="I26" s="1">
        <v>19</v>
      </c>
      <c r="J26" s="5">
        <v>82343</v>
      </c>
      <c r="K26" s="7">
        <v>52793028.543948889</v>
      </c>
    </row>
    <row r="27" spans="1:13" ht="12.75" customHeight="1">
      <c r="A27" s="213" t="s">
        <v>240</v>
      </c>
      <c r="B27" s="214"/>
      <c r="C27" s="214"/>
      <c r="D27" s="214"/>
      <c r="E27" s="214"/>
      <c r="F27" s="214"/>
      <c r="G27" s="214"/>
      <c r="H27" s="214"/>
      <c r="I27" s="1">
        <v>20</v>
      </c>
      <c r="J27" s="58">
        <f>SUM(J22:J26)</f>
        <v>4160873</v>
      </c>
      <c r="K27" s="48">
        <f>SUM(K22:K26)</f>
        <v>73490212.138601542</v>
      </c>
    </row>
    <row r="28" spans="1:13" ht="12.75" customHeight="1">
      <c r="A28" s="199" t="s">
        <v>241</v>
      </c>
      <c r="B28" s="200"/>
      <c r="C28" s="200"/>
      <c r="D28" s="200"/>
      <c r="E28" s="200"/>
      <c r="F28" s="200"/>
      <c r="G28" s="200"/>
      <c r="H28" s="200"/>
      <c r="I28" s="1">
        <v>21</v>
      </c>
      <c r="J28" s="5">
        <v>243232</v>
      </c>
      <c r="K28" s="7">
        <v>103902</v>
      </c>
    </row>
    <row r="29" spans="1:13" ht="12.75" customHeight="1">
      <c r="A29" s="199" t="s">
        <v>6</v>
      </c>
      <c r="B29" s="200"/>
      <c r="C29" s="200"/>
      <c r="D29" s="200"/>
      <c r="E29" s="200"/>
      <c r="F29" s="200"/>
      <c r="G29" s="200"/>
      <c r="H29" s="200"/>
      <c r="I29" s="1">
        <v>22</v>
      </c>
      <c r="J29" s="5">
        <v>1725432</v>
      </c>
      <c r="K29" s="7"/>
    </row>
    <row r="30" spans="1:13" ht="12.75" customHeight="1">
      <c r="A30" s="199" t="s">
        <v>242</v>
      </c>
      <c r="B30" s="200"/>
      <c r="C30" s="200"/>
      <c r="D30" s="200"/>
      <c r="E30" s="200"/>
      <c r="F30" s="200"/>
      <c r="G30" s="200"/>
      <c r="H30" s="200"/>
      <c r="I30" s="1">
        <v>23</v>
      </c>
      <c r="J30" s="5"/>
      <c r="K30" s="7"/>
    </row>
    <row r="31" spans="1:13" ht="12.75" customHeight="1">
      <c r="A31" s="213" t="s">
        <v>243</v>
      </c>
      <c r="B31" s="214"/>
      <c r="C31" s="214"/>
      <c r="D31" s="214"/>
      <c r="E31" s="214"/>
      <c r="F31" s="214"/>
      <c r="G31" s="214"/>
      <c r="H31" s="214"/>
      <c r="I31" s="1">
        <v>24</v>
      </c>
      <c r="J31" s="58">
        <f>SUM(J28:J30)</f>
        <v>1968664</v>
      </c>
      <c r="K31" s="58">
        <f>SUM(K28:K30)</f>
        <v>103902</v>
      </c>
    </row>
    <row r="32" spans="1:13" ht="12.75" customHeight="1">
      <c r="A32" s="213" t="s">
        <v>244</v>
      </c>
      <c r="B32" s="214"/>
      <c r="C32" s="214"/>
      <c r="D32" s="214"/>
      <c r="E32" s="214"/>
      <c r="F32" s="214"/>
      <c r="G32" s="214"/>
      <c r="H32" s="214"/>
      <c r="I32" s="1">
        <v>25</v>
      </c>
      <c r="J32" s="58">
        <f>IF(J27&gt;J31,J27-J31,0)</f>
        <v>2192209</v>
      </c>
      <c r="K32" s="48">
        <f>IF(K27&gt;K31,K27-K31,0)</f>
        <v>73386310.138601542</v>
      </c>
    </row>
    <row r="33" spans="1:11" ht="12.75" customHeight="1">
      <c r="A33" s="213" t="s">
        <v>245</v>
      </c>
      <c r="B33" s="214"/>
      <c r="C33" s="214"/>
      <c r="D33" s="214"/>
      <c r="E33" s="214"/>
      <c r="F33" s="214"/>
      <c r="G33" s="214"/>
      <c r="H33" s="214"/>
      <c r="I33" s="1">
        <v>26</v>
      </c>
      <c r="J33" s="58">
        <f>IF(J31&gt;J27,J31-J27,0)</f>
        <v>0</v>
      </c>
      <c r="K33" s="48">
        <f>IF(K31&gt;K27,K31-K27,0)</f>
        <v>0</v>
      </c>
    </row>
    <row r="34" spans="1:11" ht="12.75" customHeight="1">
      <c r="A34" s="226" t="s">
        <v>246</v>
      </c>
      <c r="B34" s="236"/>
      <c r="C34" s="236"/>
      <c r="D34" s="236"/>
      <c r="E34" s="236"/>
      <c r="F34" s="236"/>
      <c r="G34" s="236"/>
      <c r="H34" s="236"/>
      <c r="I34" s="263"/>
      <c r="J34" s="263"/>
      <c r="K34" s="264"/>
    </row>
    <row r="35" spans="1:11" ht="12.75" customHeight="1">
      <c r="A35" s="199" t="s">
        <v>264</v>
      </c>
      <c r="B35" s="200"/>
      <c r="C35" s="200"/>
      <c r="D35" s="200"/>
      <c r="E35" s="200"/>
      <c r="F35" s="200"/>
      <c r="G35" s="200"/>
      <c r="H35" s="200"/>
      <c r="I35" s="1">
        <v>27</v>
      </c>
      <c r="J35" s="5">
        <v>500000</v>
      </c>
      <c r="K35" s="7"/>
    </row>
    <row r="36" spans="1:11" ht="12.75" customHeight="1">
      <c r="A36" s="199" t="s">
        <v>247</v>
      </c>
      <c r="B36" s="200"/>
      <c r="C36" s="200"/>
      <c r="D36" s="200"/>
      <c r="E36" s="200"/>
      <c r="F36" s="200"/>
      <c r="G36" s="200"/>
      <c r="H36" s="200"/>
      <c r="I36" s="1">
        <v>28</v>
      </c>
      <c r="J36" s="5">
        <v>65880987</v>
      </c>
      <c r="K36" s="7"/>
    </row>
    <row r="37" spans="1:11" ht="12.75" customHeight="1">
      <c r="A37" s="199" t="s">
        <v>248</v>
      </c>
      <c r="B37" s="200"/>
      <c r="C37" s="200"/>
      <c r="D37" s="200"/>
      <c r="E37" s="200"/>
      <c r="F37" s="200"/>
      <c r="G37" s="200"/>
      <c r="H37" s="200"/>
      <c r="I37" s="1">
        <v>29</v>
      </c>
      <c r="J37" s="5">
        <v>5279432</v>
      </c>
      <c r="K37" s="7"/>
    </row>
    <row r="38" spans="1:11" ht="12.75" customHeight="1">
      <c r="A38" s="213" t="s">
        <v>249</v>
      </c>
      <c r="B38" s="214"/>
      <c r="C38" s="214"/>
      <c r="D38" s="214"/>
      <c r="E38" s="214"/>
      <c r="F38" s="214"/>
      <c r="G38" s="214"/>
      <c r="H38" s="214"/>
      <c r="I38" s="1">
        <v>30</v>
      </c>
      <c r="J38" s="58">
        <f>SUM(J35:J37)</f>
        <v>71660419</v>
      </c>
      <c r="K38" s="48">
        <f>SUM(K35:K37)</f>
        <v>0</v>
      </c>
    </row>
    <row r="39" spans="1:11" ht="12.75" customHeight="1">
      <c r="A39" s="199" t="s">
        <v>250</v>
      </c>
      <c r="B39" s="200"/>
      <c r="C39" s="200"/>
      <c r="D39" s="200"/>
      <c r="E39" s="200"/>
      <c r="F39" s="200"/>
      <c r="G39" s="200"/>
      <c r="H39" s="200"/>
      <c r="I39" s="1">
        <v>31</v>
      </c>
      <c r="J39" s="5">
        <v>43744321</v>
      </c>
      <c r="K39" s="7">
        <v>21574585</v>
      </c>
    </row>
    <row r="40" spans="1:11" ht="12.75" customHeight="1">
      <c r="A40" s="199" t="s">
        <v>251</v>
      </c>
      <c r="B40" s="200"/>
      <c r="C40" s="200"/>
      <c r="D40" s="200"/>
      <c r="E40" s="200"/>
      <c r="F40" s="200"/>
      <c r="G40" s="200"/>
      <c r="H40" s="200"/>
      <c r="I40" s="1">
        <v>32</v>
      </c>
      <c r="J40" s="5"/>
      <c r="K40" s="7"/>
    </row>
    <row r="41" spans="1:11" ht="12.75" customHeight="1">
      <c r="A41" s="199" t="s">
        <v>252</v>
      </c>
      <c r="B41" s="200"/>
      <c r="C41" s="200"/>
      <c r="D41" s="200"/>
      <c r="E41" s="200"/>
      <c r="F41" s="200"/>
      <c r="G41" s="200"/>
      <c r="H41" s="200"/>
      <c r="I41" s="1">
        <v>33</v>
      </c>
      <c r="J41" s="5"/>
      <c r="K41" s="7"/>
    </row>
    <row r="42" spans="1:11" ht="12.75" customHeight="1">
      <c r="A42" s="199" t="s">
        <v>253</v>
      </c>
      <c r="B42" s="200"/>
      <c r="C42" s="200"/>
      <c r="D42" s="200"/>
      <c r="E42" s="200"/>
      <c r="F42" s="200"/>
      <c r="G42" s="200"/>
      <c r="H42" s="200"/>
      <c r="I42" s="1">
        <v>34</v>
      </c>
      <c r="J42" s="5"/>
      <c r="K42" s="7"/>
    </row>
    <row r="43" spans="1:11" ht="12.75" customHeight="1">
      <c r="A43" s="199" t="s">
        <v>254</v>
      </c>
      <c r="B43" s="200"/>
      <c r="C43" s="200"/>
      <c r="D43" s="200"/>
      <c r="E43" s="200"/>
      <c r="F43" s="200"/>
      <c r="G43" s="200"/>
      <c r="H43" s="200"/>
      <c r="I43" s="1">
        <v>35</v>
      </c>
      <c r="J43" s="5"/>
      <c r="K43" s="7"/>
    </row>
    <row r="44" spans="1:11" ht="12.75" customHeight="1">
      <c r="A44" s="213" t="s">
        <v>255</v>
      </c>
      <c r="B44" s="214"/>
      <c r="C44" s="214"/>
      <c r="D44" s="214"/>
      <c r="E44" s="214"/>
      <c r="F44" s="214"/>
      <c r="G44" s="214"/>
      <c r="H44" s="214"/>
      <c r="I44" s="1">
        <v>36</v>
      </c>
      <c r="J44" s="58">
        <f>SUM(J39:J43)</f>
        <v>43744321</v>
      </c>
      <c r="K44" s="48">
        <f>SUM(K39:K43)</f>
        <v>21574585</v>
      </c>
    </row>
    <row r="45" spans="1:11" ht="12.75" customHeight="1">
      <c r="A45" s="213" t="s">
        <v>256</v>
      </c>
      <c r="B45" s="214"/>
      <c r="C45" s="214"/>
      <c r="D45" s="214"/>
      <c r="E45" s="214"/>
      <c r="F45" s="214"/>
      <c r="G45" s="214"/>
      <c r="H45" s="214"/>
      <c r="I45" s="1">
        <v>37</v>
      </c>
      <c r="J45" s="58">
        <f>IF(J38&gt;J44,J38-J44,0)</f>
        <v>27916098</v>
      </c>
      <c r="K45" s="48">
        <f>IF(K38&gt;K44,K38-K44,0)</f>
        <v>0</v>
      </c>
    </row>
    <row r="46" spans="1:11" ht="12.75" customHeight="1">
      <c r="A46" s="213" t="s">
        <v>257</v>
      </c>
      <c r="B46" s="214"/>
      <c r="C46" s="214"/>
      <c r="D46" s="214"/>
      <c r="E46" s="214"/>
      <c r="F46" s="214"/>
      <c r="G46" s="214"/>
      <c r="H46" s="214"/>
      <c r="I46" s="1">
        <v>38</v>
      </c>
      <c r="J46" s="58">
        <f>IF(J44&gt;J38,J44-J38,0)</f>
        <v>0</v>
      </c>
      <c r="K46" s="48">
        <f>IF(K44&gt;K38,K44-K38,0)</f>
        <v>21574585</v>
      </c>
    </row>
    <row r="47" spans="1:11" ht="12.75" customHeight="1">
      <c r="A47" s="199" t="s">
        <v>258</v>
      </c>
      <c r="B47" s="200"/>
      <c r="C47" s="200"/>
      <c r="D47" s="200"/>
      <c r="E47" s="200"/>
      <c r="F47" s="200"/>
      <c r="G47" s="200"/>
      <c r="H47" s="200"/>
      <c r="I47" s="1">
        <v>39</v>
      </c>
      <c r="J47" s="58">
        <f>IF(J19-J20+J32-J33+J45-J46&gt;0,J19-J20+J32-J33+J45-J46,0)</f>
        <v>0</v>
      </c>
      <c r="K47" s="48">
        <f>IF(K19-K20+K32-K33+K45-K46&gt;0,K19-K20+K32-K33+K45-K46,0)</f>
        <v>0</v>
      </c>
    </row>
    <row r="48" spans="1:11" ht="12.75" customHeight="1">
      <c r="A48" s="199" t="s">
        <v>259</v>
      </c>
      <c r="B48" s="200"/>
      <c r="C48" s="200"/>
      <c r="D48" s="200"/>
      <c r="E48" s="200"/>
      <c r="F48" s="200"/>
      <c r="G48" s="200"/>
      <c r="H48" s="200"/>
      <c r="I48" s="1">
        <v>40</v>
      </c>
      <c r="J48" s="58">
        <f>IF(J20-J19+J33-J32+J46-J45&gt;0,J20-J19+J33-J32+J46-J45,0)</f>
        <v>11658863.830000252</v>
      </c>
      <c r="K48" s="48">
        <f>IF(K20-K19+K33-K32+K46-K45&gt;0,K20-K19+K33-K32+K46-K45,0)</f>
        <v>4763197.6854484007</v>
      </c>
    </row>
    <row r="49" spans="1:14" ht="12.75" customHeight="1">
      <c r="A49" s="199" t="s">
        <v>260</v>
      </c>
      <c r="B49" s="200"/>
      <c r="C49" s="200"/>
      <c r="D49" s="200"/>
      <c r="E49" s="200"/>
      <c r="F49" s="200"/>
      <c r="G49" s="200"/>
      <c r="H49" s="200"/>
      <c r="I49" s="1">
        <v>41</v>
      </c>
      <c r="J49" s="5">
        <v>26017962.660000082</v>
      </c>
      <c r="K49" s="7">
        <v>11960651</v>
      </c>
    </row>
    <row r="50" spans="1:14" ht="12.75" customHeight="1">
      <c r="A50" s="199" t="s">
        <v>261</v>
      </c>
      <c r="B50" s="200"/>
      <c r="C50" s="200"/>
      <c r="D50" s="200"/>
      <c r="E50" s="200"/>
      <c r="F50" s="200"/>
      <c r="G50" s="200"/>
      <c r="H50" s="200"/>
      <c r="I50" s="1">
        <v>42</v>
      </c>
      <c r="J50" s="5">
        <f>J45+J32+J19</f>
        <v>30108307</v>
      </c>
      <c r="K50" s="5">
        <f>K45+K32+K19</f>
        <v>73386310.138601542</v>
      </c>
      <c r="N50" s="111"/>
    </row>
    <row r="51" spans="1:14" ht="12.75" customHeight="1">
      <c r="A51" s="199" t="s">
        <v>262</v>
      </c>
      <c r="B51" s="200"/>
      <c r="C51" s="200"/>
      <c r="D51" s="200"/>
      <c r="E51" s="200"/>
      <c r="F51" s="200"/>
      <c r="G51" s="200"/>
      <c r="H51" s="200"/>
      <c r="I51" s="1">
        <v>43</v>
      </c>
      <c r="J51" s="5">
        <f>J20+J33+J46</f>
        <v>41767170.830000252</v>
      </c>
      <c r="K51" s="5">
        <f>K20+K33+K46</f>
        <v>78149507.82404995</v>
      </c>
    </row>
    <row r="52" spans="1:14" ht="12.75" customHeight="1">
      <c r="A52" s="241" t="s">
        <v>263</v>
      </c>
      <c r="B52" s="242"/>
      <c r="C52" s="242"/>
      <c r="D52" s="242"/>
      <c r="E52" s="242"/>
      <c r="F52" s="242"/>
      <c r="G52" s="242"/>
      <c r="H52" s="242"/>
      <c r="I52" s="4">
        <v>44</v>
      </c>
      <c r="J52" s="59">
        <f>J49+J50-J51</f>
        <v>14359098.829999834</v>
      </c>
      <c r="K52" s="55">
        <f>K49+K50-K51</f>
        <v>7197453.3145515919</v>
      </c>
      <c r="M52" s="111"/>
    </row>
    <row r="57" spans="1:14">
      <c r="J57" s="111"/>
      <c r="K57" s="111"/>
    </row>
    <row r="58" spans="1:14">
      <c r="J58" s="111"/>
    </row>
    <row r="61" spans="1:14">
      <c r="J61" s="111"/>
      <c r="K61" s="111"/>
    </row>
  </sheetData>
  <mergeCells count="52">
    <mergeCell ref="A43:H43"/>
    <mergeCell ref="A36:H36"/>
    <mergeCell ref="A47:H47"/>
    <mergeCell ref="A52:H52"/>
    <mergeCell ref="A48:H48"/>
    <mergeCell ref="A49:H49"/>
    <mergeCell ref="A50:H50"/>
    <mergeCell ref="A51:H51"/>
    <mergeCell ref="A46:H46"/>
    <mergeCell ref="A28:H28"/>
    <mergeCell ref="A29:H29"/>
    <mergeCell ref="A42:H42"/>
    <mergeCell ref="A33:H33"/>
    <mergeCell ref="A34:K34"/>
    <mergeCell ref="A44:H44"/>
    <mergeCell ref="A45:H45"/>
    <mergeCell ref="A30:H30"/>
    <mergeCell ref="A38:H38"/>
    <mergeCell ref="A37:H37"/>
    <mergeCell ref="A39:H39"/>
    <mergeCell ref="A40:H40"/>
    <mergeCell ref="A32:H32"/>
    <mergeCell ref="A35:H35"/>
    <mergeCell ref="A41:H41"/>
    <mergeCell ref="A31:H31"/>
    <mergeCell ref="A18:H18"/>
    <mergeCell ref="A21:K21"/>
    <mergeCell ref="A16:H16"/>
    <mergeCell ref="A19:H19"/>
    <mergeCell ref="A22:H22"/>
    <mergeCell ref="A25:H25"/>
    <mergeCell ref="A26:H26"/>
    <mergeCell ref="A27:H27"/>
    <mergeCell ref="A24:H24"/>
    <mergeCell ref="A14:H14"/>
    <mergeCell ref="A15:H15"/>
    <mergeCell ref="A17:H17"/>
    <mergeCell ref="A23:H23"/>
    <mergeCell ref="A20:H20"/>
    <mergeCell ref="A1:K1"/>
    <mergeCell ref="A2:K2"/>
    <mergeCell ref="A4:H4"/>
    <mergeCell ref="A10:H10"/>
    <mergeCell ref="A9:H9"/>
    <mergeCell ref="A3:K3"/>
    <mergeCell ref="A13:H13"/>
    <mergeCell ref="A11:H11"/>
    <mergeCell ref="A12:H12"/>
    <mergeCell ref="A5:H5"/>
    <mergeCell ref="A6:K6"/>
    <mergeCell ref="A7:H7"/>
    <mergeCell ref="A8:H8"/>
  </mergeCells>
  <phoneticPr fontId="3" type="noConversion"/>
  <dataValidations count="2">
    <dataValidation type="whole" operator="notEqual" allowBlank="1" showInputMessage="1" showErrorMessage="1" errorTitle="Pogrešan unos" error="Mogu se unijeti samo cjelobrojne vrijednosti." sqref="J7:K12 J14:K17 J28:K30 J22:K26 J39:K43 J35:K37 J49:K51">
      <formula1>9999999998</formula1>
    </dataValidation>
    <dataValidation type="whole" operator="greaterThanOrEqual" allowBlank="1" showInputMessage="1" showErrorMessage="1" errorTitle="Pogrešan unos" error="Mogu se unijeti samo cjelobrojne pozitivne vrijednosti." sqref="J18:K20 J13:K13 J31:K33 J27:K27 J52:K52 J44:K48 J38:K38">
      <formula1>0</formula1>
    </dataValidation>
  </dataValidations>
  <pageMargins left="0.75" right="0.75" top="1" bottom="1" header="0.5" footer="0.5"/>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6"/>
  <dimension ref="A1:L25"/>
  <sheetViews>
    <sheetView view="pageBreakPreview" zoomScale="125" workbookViewId="0">
      <selection activeCell="J23" sqref="J23:J24"/>
    </sheetView>
  </sheetViews>
  <sheetFormatPr defaultRowHeight="12.75"/>
  <cols>
    <col min="1" max="4" width="9.140625" style="64"/>
    <col min="5" max="5" width="10.140625" style="64" bestFit="1" customWidth="1"/>
    <col min="6" max="9" width="9.140625" style="64"/>
    <col min="10" max="10" width="10.42578125" style="64" customWidth="1"/>
    <col min="11" max="16384" width="9.140625" style="64"/>
  </cols>
  <sheetData>
    <row r="1" spans="1:12" ht="12.75" customHeight="1">
      <c r="A1" s="271" t="s">
        <v>288</v>
      </c>
      <c r="B1" s="272"/>
      <c r="C1" s="272"/>
      <c r="D1" s="272"/>
      <c r="E1" s="272"/>
      <c r="F1" s="272"/>
      <c r="G1" s="272"/>
      <c r="H1" s="272"/>
      <c r="I1" s="272"/>
      <c r="J1" s="272"/>
      <c r="K1" s="272"/>
      <c r="L1" s="63"/>
    </row>
    <row r="2" spans="1:12" ht="15.75">
      <c r="A2" s="120"/>
      <c r="B2" s="62"/>
      <c r="C2" s="277" t="s">
        <v>265</v>
      </c>
      <c r="D2" s="277"/>
      <c r="E2" s="122">
        <v>40544</v>
      </c>
      <c r="F2" s="121" t="s">
        <v>58</v>
      </c>
      <c r="G2" s="278">
        <v>40816</v>
      </c>
      <c r="H2" s="279"/>
      <c r="I2" s="62"/>
      <c r="J2" s="62"/>
      <c r="K2" s="62"/>
      <c r="L2" s="65"/>
    </row>
    <row r="3" spans="1:12" ht="23.25" customHeight="1">
      <c r="A3" s="280" t="s">
        <v>214</v>
      </c>
      <c r="B3" s="280"/>
      <c r="C3" s="280"/>
      <c r="D3" s="280"/>
      <c r="E3" s="280"/>
      <c r="F3" s="280"/>
      <c r="G3" s="280"/>
      <c r="H3" s="280"/>
      <c r="I3" s="123" t="s">
        <v>215</v>
      </c>
      <c r="J3" s="124" t="s">
        <v>216</v>
      </c>
      <c r="K3" s="124" t="s">
        <v>217</v>
      </c>
    </row>
    <row r="4" spans="1:12">
      <c r="A4" s="281">
        <v>1</v>
      </c>
      <c r="B4" s="281"/>
      <c r="C4" s="281"/>
      <c r="D4" s="281"/>
      <c r="E4" s="281"/>
      <c r="F4" s="281"/>
      <c r="G4" s="281"/>
      <c r="H4" s="281"/>
      <c r="I4" s="69">
        <v>2</v>
      </c>
      <c r="J4" s="68" t="s">
        <v>14</v>
      </c>
      <c r="K4" s="68" t="s">
        <v>15</v>
      </c>
    </row>
    <row r="5" spans="1:12" ht="12.75" customHeight="1">
      <c r="A5" s="273" t="s">
        <v>266</v>
      </c>
      <c r="B5" s="274"/>
      <c r="C5" s="274"/>
      <c r="D5" s="274"/>
      <c r="E5" s="274"/>
      <c r="F5" s="274"/>
      <c r="G5" s="274"/>
      <c r="H5" s="274"/>
      <c r="I5" s="41">
        <v>1</v>
      </c>
      <c r="J5" s="42">
        <v>270904000</v>
      </c>
      <c r="K5" s="42">
        <v>270904000</v>
      </c>
    </row>
    <row r="6" spans="1:12" ht="12.75" customHeight="1">
      <c r="A6" s="273" t="s">
        <v>267</v>
      </c>
      <c r="B6" s="274"/>
      <c r="C6" s="274"/>
      <c r="D6" s="274"/>
      <c r="E6" s="274"/>
      <c r="F6" s="274"/>
      <c r="G6" s="274"/>
      <c r="H6" s="274"/>
      <c r="I6" s="41">
        <v>2</v>
      </c>
      <c r="J6" s="43">
        <v>250572308</v>
      </c>
      <c r="K6" s="43">
        <v>160634352.34</v>
      </c>
    </row>
    <row r="7" spans="1:12" ht="12.75" customHeight="1">
      <c r="A7" s="273" t="s">
        <v>268</v>
      </c>
      <c r="B7" s="274"/>
      <c r="C7" s="274"/>
      <c r="D7" s="274"/>
      <c r="E7" s="274"/>
      <c r="F7" s="274"/>
      <c r="G7" s="274"/>
      <c r="H7" s="274"/>
      <c r="I7" s="41">
        <v>3</v>
      </c>
      <c r="J7" s="43">
        <v>25225744.658450067</v>
      </c>
      <c r="K7" s="43">
        <v>25623594.504049957</v>
      </c>
    </row>
    <row r="8" spans="1:12" ht="12.75" customHeight="1">
      <c r="A8" s="273" t="s">
        <v>269</v>
      </c>
      <c r="B8" s="274"/>
      <c r="C8" s="274"/>
      <c r="D8" s="274"/>
      <c r="E8" s="274"/>
      <c r="F8" s="274"/>
      <c r="G8" s="274"/>
      <c r="H8" s="274"/>
      <c r="I8" s="41">
        <v>4</v>
      </c>
      <c r="J8" s="43"/>
      <c r="K8" s="43"/>
    </row>
    <row r="9" spans="1:12" ht="12.75" customHeight="1">
      <c r="A9" s="273" t="s">
        <v>270</v>
      </c>
      <c r="B9" s="274"/>
      <c r="C9" s="274"/>
      <c r="D9" s="274"/>
      <c r="E9" s="274"/>
      <c r="F9" s="274"/>
      <c r="G9" s="274"/>
      <c r="H9" s="274"/>
      <c r="I9" s="41">
        <v>5</v>
      </c>
      <c r="J9" s="43">
        <v>-90562759</v>
      </c>
      <c r="K9" s="43">
        <v>-48041819.91080001</v>
      </c>
    </row>
    <row r="10" spans="1:12" ht="12.75" customHeight="1">
      <c r="A10" s="273" t="s">
        <v>271</v>
      </c>
      <c r="B10" s="274"/>
      <c r="C10" s="274"/>
      <c r="D10" s="274"/>
      <c r="E10" s="274"/>
      <c r="F10" s="274"/>
      <c r="G10" s="274"/>
      <c r="H10" s="274"/>
      <c r="I10" s="41">
        <v>6</v>
      </c>
      <c r="J10" s="43">
        <v>41921987</v>
      </c>
      <c r="K10" s="43">
        <v>41214627.359999999</v>
      </c>
    </row>
    <row r="11" spans="1:12" ht="12.75" customHeight="1">
      <c r="A11" s="273" t="s">
        <v>272</v>
      </c>
      <c r="B11" s="274"/>
      <c r="C11" s="274"/>
      <c r="D11" s="274"/>
      <c r="E11" s="274"/>
      <c r="F11" s="274"/>
      <c r="G11" s="274"/>
      <c r="H11" s="274"/>
      <c r="I11" s="41">
        <v>7</v>
      </c>
      <c r="J11" s="43"/>
      <c r="K11" s="43"/>
    </row>
    <row r="12" spans="1:12" ht="12.75" customHeight="1">
      <c r="A12" s="273" t="s">
        <v>273</v>
      </c>
      <c r="B12" s="274"/>
      <c r="C12" s="274"/>
      <c r="D12" s="274"/>
      <c r="E12" s="274"/>
      <c r="F12" s="274"/>
      <c r="G12" s="274"/>
      <c r="H12" s="274"/>
      <c r="I12" s="41">
        <v>8</v>
      </c>
      <c r="J12" s="43"/>
      <c r="K12" s="43">
        <v>-847589</v>
      </c>
    </row>
    <row r="13" spans="1:12" ht="12.75" customHeight="1">
      <c r="A13" s="273" t="s">
        <v>274</v>
      </c>
      <c r="B13" s="274"/>
      <c r="C13" s="274"/>
      <c r="D13" s="274"/>
      <c r="E13" s="274"/>
      <c r="F13" s="274"/>
      <c r="G13" s="274"/>
      <c r="H13" s="274"/>
      <c r="I13" s="41">
        <v>9</v>
      </c>
      <c r="J13" s="43"/>
      <c r="K13" s="43"/>
    </row>
    <row r="14" spans="1:12" ht="12.75" customHeight="1">
      <c r="A14" s="275" t="s">
        <v>275</v>
      </c>
      <c r="B14" s="276"/>
      <c r="C14" s="276"/>
      <c r="D14" s="276"/>
      <c r="E14" s="276"/>
      <c r="F14" s="276"/>
      <c r="G14" s="276"/>
      <c r="H14" s="276"/>
      <c r="I14" s="41">
        <v>10</v>
      </c>
      <c r="J14" s="66">
        <f>SUM(J5:J13)</f>
        <v>498061280.65845013</v>
      </c>
      <c r="K14" s="66">
        <f>SUM(K5:K13)</f>
        <v>449487165.29324996</v>
      </c>
    </row>
    <row r="15" spans="1:12" ht="12.75" customHeight="1">
      <c r="A15" s="273" t="s">
        <v>276</v>
      </c>
      <c r="B15" s="274"/>
      <c r="C15" s="274"/>
      <c r="D15" s="274"/>
      <c r="E15" s="274"/>
      <c r="F15" s="274"/>
      <c r="G15" s="274"/>
      <c r="H15" s="274"/>
      <c r="I15" s="41">
        <v>11</v>
      </c>
      <c r="J15" s="43"/>
      <c r="K15" s="43">
        <v>-59216.59</v>
      </c>
    </row>
    <row r="16" spans="1:12" ht="12.75" customHeight="1">
      <c r="A16" s="273" t="s">
        <v>277</v>
      </c>
      <c r="B16" s="274"/>
      <c r="C16" s="274"/>
      <c r="D16" s="274"/>
      <c r="E16" s="274"/>
      <c r="F16" s="274"/>
      <c r="G16" s="274"/>
      <c r="H16" s="274"/>
      <c r="I16" s="41">
        <v>12</v>
      </c>
      <c r="J16" s="43"/>
      <c r="K16" s="43"/>
    </row>
    <row r="17" spans="1:11" ht="12.75" customHeight="1">
      <c r="A17" s="273" t="s">
        <v>278</v>
      </c>
      <c r="B17" s="274"/>
      <c r="C17" s="274"/>
      <c r="D17" s="274"/>
      <c r="E17" s="274"/>
      <c r="F17" s="274"/>
      <c r="G17" s="274"/>
      <c r="H17" s="274"/>
      <c r="I17" s="41">
        <v>13</v>
      </c>
      <c r="J17" s="43"/>
      <c r="K17" s="43"/>
    </row>
    <row r="18" spans="1:11" ht="12.75" customHeight="1">
      <c r="A18" s="273" t="s">
        <v>279</v>
      </c>
      <c r="B18" s="274"/>
      <c r="C18" s="274"/>
      <c r="D18" s="274"/>
      <c r="E18" s="274"/>
      <c r="F18" s="274"/>
      <c r="G18" s="274"/>
      <c r="H18" s="274"/>
      <c r="I18" s="41">
        <v>14</v>
      </c>
      <c r="J18" s="43"/>
      <c r="K18" s="43"/>
    </row>
    <row r="19" spans="1:11" ht="12.75" customHeight="1">
      <c r="A19" s="273" t="s">
        <v>280</v>
      </c>
      <c r="B19" s="274"/>
      <c r="C19" s="274"/>
      <c r="D19" s="274"/>
      <c r="E19" s="274"/>
      <c r="F19" s="274"/>
      <c r="G19" s="274"/>
      <c r="H19" s="274"/>
      <c r="I19" s="41">
        <v>15</v>
      </c>
      <c r="J19" s="43"/>
      <c r="K19" s="43"/>
    </row>
    <row r="20" spans="1:11" ht="12.75" customHeight="1">
      <c r="A20" s="273" t="s">
        <v>281</v>
      </c>
      <c r="B20" s="274"/>
      <c r="C20" s="274"/>
      <c r="D20" s="274"/>
      <c r="E20" s="274"/>
      <c r="F20" s="274"/>
      <c r="G20" s="274"/>
      <c r="H20" s="274"/>
      <c r="I20" s="41">
        <v>16</v>
      </c>
      <c r="J20" s="43"/>
      <c r="K20" s="43"/>
    </row>
    <row r="21" spans="1:11" ht="12.75" customHeight="1">
      <c r="A21" s="275" t="s">
        <v>282</v>
      </c>
      <c r="B21" s="276"/>
      <c r="C21" s="276"/>
      <c r="D21" s="276"/>
      <c r="E21" s="276"/>
      <c r="F21" s="276"/>
      <c r="G21" s="276"/>
      <c r="H21" s="276"/>
      <c r="I21" s="41">
        <v>17</v>
      </c>
      <c r="J21" s="67">
        <f>SUM(J15:J20)</f>
        <v>0</v>
      </c>
      <c r="K21" s="67">
        <f>SUM(K15:K20)</f>
        <v>-59216.59</v>
      </c>
    </row>
    <row r="22" spans="1:11">
      <c r="A22" s="286"/>
      <c r="B22" s="287"/>
      <c r="C22" s="287"/>
      <c r="D22" s="287"/>
      <c r="E22" s="287"/>
      <c r="F22" s="287"/>
      <c r="G22" s="287"/>
      <c r="H22" s="287"/>
      <c r="I22" s="288"/>
      <c r="J22" s="288"/>
      <c r="K22" s="289"/>
    </row>
    <row r="23" spans="1:11" ht="12.75" customHeight="1">
      <c r="A23" s="284" t="s">
        <v>283</v>
      </c>
      <c r="B23" s="285"/>
      <c r="C23" s="285"/>
      <c r="D23" s="285"/>
      <c r="E23" s="285"/>
      <c r="F23" s="285"/>
      <c r="G23" s="285"/>
      <c r="H23" s="285"/>
      <c r="I23" s="44">
        <v>18</v>
      </c>
      <c r="J23" s="42">
        <v>501968300.50565004</v>
      </c>
      <c r="K23" s="42">
        <v>453437804</v>
      </c>
    </row>
    <row r="24" spans="1:11" ht="17.25" customHeight="1">
      <c r="A24" s="290" t="s">
        <v>7</v>
      </c>
      <c r="B24" s="291"/>
      <c r="C24" s="291"/>
      <c r="D24" s="291"/>
      <c r="E24" s="291"/>
      <c r="F24" s="291"/>
      <c r="G24" s="291"/>
      <c r="H24" s="291"/>
      <c r="I24" s="45">
        <v>19</v>
      </c>
      <c r="J24" s="67">
        <v>-3907020</v>
      </c>
      <c r="K24" s="67">
        <v>-3950639.4067500005</v>
      </c>
    </row>
    <row r="25" spans="1:11" ht="30" customHeight="1">
      <c r="A25" s="282" t="s">
        <v>284</v>
      </c>
      <c r="B25" s="283"/>
      <c r="C25" s="283"/>
      <c r="D25" s="283"/>
      <c r="E25" s="283"/>
      <c r="F25" s="283"/>
      <c r="G25" s="283"/>
      <c r="H25" s="283"/>
      <c r="I25" s="283"/>
      <c r="J25" s="283"/>
      <c r="K25" s="283"/>
    </row>
  </sheetData>
  <protectedRanges>
    <protectedRange sqref="E2" name="Range1_1_1"/>
    <protectedRange sqref="G2:H2" name="Range1_2"/>
  </protectedRanges>
  <mergeCells count="26">
    <mergeCell ref="A25:K25"/>
    <mergeCell ref="A23:H23"/>
    <mergeCell ref="A22:K22"/>
    <mergeCell ref="A5:H5"/>
    <mergeCell ref="A6:H6"/>
    <mergeCell ref="A24:H24"/>
    <mergeCell ref="A9:H9"/>
    <mergeCell ref="A10:H10"/>
    <mergeCell ref="A17:H17"/>
    <mergeCell ref="A14:H14"/>
    <mergeCell ref="A1:K1"/>
    <mergeCell ref="A19:H19"/>
    <mergeCell ref="A20:H20"/>
    <mergeCell ref="A21:H21"/>
    <mergeCell ref="A12:H12"/>
    <mergeCell ref="A16:H16"/>
    <mergeCell ref="A18:H18"/>
    <mergeCell ref="A13:H13"/>
    <mergeCell ref="A11:H11"/>
    <mergeCell ref="C2:D2"/>
    <mergeCell ref="G2:H2"/>
    <mergeCell ref="A3:H3"/>
    <mergeCell ref="A4:H4"/>
    <mergeCell ref="A15:H15"/>
    <mergeCell ref="A7:H7"/>
    <mergeCell ref="A8:H8"/>
  </mergeCells>
  <phoneticPr fontId="3"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7"/>
  <dimension ref="A1:J28"/>
  <sheetViews>
    <sheetView view="pageBreakPreview" zoomScale="110" workbookViewId="0">
      <selection activeCell="H33" sqref="H33"/>
    </sheetView>
  </sheetViews>
  <sheetFormatPr defaultRowHeight="12.75"/>
  <sheetData>
    <row r="1" spans="1:10">
      <c r="A1" s="38"/>
      <c r="B1" s="38"/>
      <c r="C1" s="38"/>
      <c r="D1" s="38"/>
      <c r="E1" s="38"/>
      <c r="F1" s="38"/>
      <c r="G1" s="38"/>
      <c r="H1" s="38"/>
      <c r="I1" s="38"/>
      <c r="J1" s="38"/>
    </row>
    <row r="2" spans="1:10" ht="15.75">
      <c r="A2" s="292" t="s">
        <v>285</v>
      </c>
      <c r="B2" s="292"/>
      <c r="C2" s="292"/>
      <c r="D2" s="292"/>
      <c r="E2" s="292"/>
      <c r="F2" s="292"/>
      <c r="G2" s="292"/>
      <c r="H2" s="292"/>
      <c r="I2" s="292"/>
      <c r="J2" s="292"/>
    </row>
    <row r="3" spans="1:10">
      <c r="A3" s="38"/>
      <c r="B3" s="38"/>
      <c r="C3" s="38"/>
      <c r="D3" s="38"/>
      <c r="E3" s="38"/>
      <c r="F3" s="38"/>
      <c r="G3" s="38"/>
      <c r="H3" s="38"/>
      <c r="I3" s="38"/>
      <c r="J3" s="38"/>
    </row>
    <row r="4" spans="1:10" ht="12.75" customHeight="1">
      <c r="A4" s="293" t="s">
        <v>286</v>
      </c>
      <c r="B4" s="293"/>
      <c r="C4" s="293"/>
      <c r="D4" s="293"/>
      <c r="E4" s="293"/>
      <c r="F4" s="293"/>
      <c r="G4" s="293"/>
      <c r="H4" s="293"/>
      <c r="I4" s="293"/>
      <c r="J4" s="293"/>
    </row>
    <row r="5" spans="1:10" ht="12.75" customHeight="1">
      <c r="A5" s="293"/>
      <c r="B5" s="293"/>
      <c r="C5" s="293"/>
      <c r="D5" s="293"/>
      <c r="E5" s="293"/>
      <c r="F5" s="293"/>
      <c r="G5" s="293"/>
      <c r="H5" s="293"/>
      <c r="I5" s="293"/>
      <c r="J5" s="293"/>
    </row>
    <row r="6" spans="1:10" ht="12.75" customHeight="1">
      <c r="A6" s="293"/>
      <c r="B6" s="293"/>
      <c r="C6" s="293"/>
      <c r="D6" s="293"/>
      <c r="E6" s="293"/>
      <c r="F6" s="293"/>
      <c r="G6" s="293"/>
      <c r="H6" s="293"/>
      <c r="I6" s="293"/>
      <c r="J6" s="293"/>
    </row>
    <row r="7" spans="1:10" ht="12.75" customHeight="1">
      <c r="A7" s="293"/>
      <c r="B7" s="293"/>
      <c r="C7" s="293"/>
      <c r="D7" s="293"/>
      <c r="E7" s="293"/>
      <c r="F7" s="293"/>
      <c r="G7" s="293"/>
      <c r="H7" s="293"/>
      <c r="I7" s="293"/>
      <c r="J7" s="293"/>
    </row>
    <row r="8" spans="1:10" ht="12.75" customHeight="1">
      <c r="A8" s="293"/>
      <c r="B8" s="293"/>
      <c r="C8" s="293"/>
      <c r="D8" s="293"/>
      <c r="E8" s="293"/>
      <c r="F8" s="293"/>
      <c r="G8" s="293"/>
      <c r="H8" s="293"/>
      <c r="I8" s="293"/>
      <c r="J8" s="293"/>
    </row>
    <row r="9" spans="1:10" ht="12.75" customHeight="1">
      <c r="A9" s="293"/>
      <c r="B9" s="293"/>
      <c r="C9" s="293"/>
      <c r="D9" s="293"/>
      <c r="E9" s="293"/>
      <c r="F9" s="293"/>
      <c r="G9" s="293"/>
      <c r="H9" s="293"/>
      <c r="I9" s="293"/>
      <c r="J9" s="293"/>
    </row>
    <row r="10" spans="1:10" ht="12.75" customHeight="1">
      <c r="A10" s="293"/>
      <c r="B10" s="293"/>
      <c r="C10" s="293"/>
      <c r="D10" s="293"/>
      <c r="E10" s="293"/>
      <c r="F10" s="293"/>
      <c r="G10" s="293"/>
      <c r="H10" s="293"/>
      <c r="I10" s="293"/>
      <c r="J10" s="293"/>
    </row>
    <row r="11" spans="1:10">
      <c r="A11" s="294"/>
      <c r="B11" s="294"/>
      <c r="C11" s="294"/>
      <c r="D11" s="294"/>
      <c r="E11" s="294"/>
      <c r="F11" s="294"/>
      <c r="G11" s="294"/>
      <c r="H11" s="294"/>
      <c r="I11" s="294"/>
      <c r="J11" s="294"/>
    </row>
    <row r="12" spans="1:10">
      <c r="A12" s="39"/>
      <c r="B12" s="39"/>
      <c r="C12" s="39"/>
      <c r="D12" s="39"/>
      <c r="E12" s="39"/>
      <c r="F12" s="39"/>
      <c r="G12" s="39"/>
      <c r="H12" s="39"/>
      <c r="I12" s="39"/>
      <c r="J12" s="39"/>
    </row>
    <row r="13" spans="1:10">
      <c r="A13" s="39"/>
      <c r="B13" s="39"/>
      <c r="C13" s="39"/>
      <c r="D13" s="39"/>
      <c r="E13" s="39"/>
      <c r="F13" s="39"/>
      <c r="G13" s="39"/>
      <c r="H13" s="39"/>
      <c r="I13" s="39"/>
      <c r="J13" s="39"/>
    </row>
    <row r="14" spans="1:10">
      <c r="A14" s="39"/>
      <c r="B14" s="39"/>
      <c r="C14" s="39"/>
      <c r="D14" s="39"/>
      <c r="E14" s="39"/>
      <c r="F14" s="39"/>
      <c r="G14" s="39"/>
      <c r="H14" s="39"/>
      <c r="I14" s="39"/>
      <c r="J14" s="39"/>
    </row>
    <row r="15" spans="1:10">
      <c r="A15" s="39"/>
      <c r="B15" s="39"/>
      <c r="C15" s="39"/>
      <c r="D15" s="39"/>
      <c r="E15" s="39"/>
      <c r="F15" s="39"/>
      <c r="G15" s="39"/>
      <c r="H15" s="39"/>
      <c r="I15" s="39"/>
      <c r="J15" s="39"/>
    </row>
    <row r="16" spans="1:10">
      <c r="A16" s="39"/>
      <c r="B16" s="39"/>
      <c r="C16" s="39"/>
      <c r="D16" s="39"/>
      <c r="E16" s="39"/>
      <c r="F16" s="39"/>
      <c r="G16" s="39"/>
      <c r="H16" s="39"/>
      <c r="I16" s="39"/>
      <c r="J16" s="39"/>
    </row>
    <row r="17" spans="1:10">
      <c r="A17" s="39"/>
      <c r="B17" s="39"/>
      <c r="C17" s="39"/>
      <c r="D17" s="39"/>
      <c r="E17" s="39"/>
      <c r="F17" s="39"/>
      <c r="G17" s="39"/>
      <c r="H17" s="39"/>
      <c r="I17" s="39"/>
      <c r="J17" s="39"/>
    </row>
    <row r="18" spans="1:10">
      <c r="A18" s="39"/>
      <c r="B18" s="39"/>
      <c r="C18" s="39"/>
      <c r="D18" s="39"/>
      <c r="E18" s="39"/>
      <c r="F18" s="39"/>
      <c r="G18" s="39"/>
      <c r="H18" s="39"/>
      <c r="I18" s="39"/>
      <c r="J18" s="39"/>
    </row>
    <row r="19" spans="1:10">
      <c r="A19" s="39"/>
      <c r="B19" s="39"/>
      <c r="C19" s="39"/>
      <c r="D19" s="39"/>
      <c r="E19" s="39"/>
      <c r="F19" s="39"/>
      <c r="G19" s="39"/>
      <c r="H19" s="39"/>
      <c r="I19" s="39"/>
      <c r="J19" s="39"/>
    </row>
    <row r="20" spans="1:10">
      <c r="A20" s="39"/>
      <c r="B20" s="39"/>
      <c r="C20" s="39"/>
      <c r="D20" s="39"/>
      <c r="E20" s="39"/>
      <c r="F20" s="39"/>
      <c r="G20" s="39"/>
      <c r="H20" s="39"/>
      <c r="I20" s="39"/>
      <c r="J20" s="39"/>
    </row>
    <row r="21" spans="1:10">
      <c r="A21" s="39"/>
      <c r="B21" s="39"/>
      <c r="C21" s="39"/>
      <c r="D21" s="39"/>
      <c r="E21" s="39"/>
      <c r="F21" s="39"/>
      <c r="G21" s="39"/>
      <c r="H21" s="39"/>
      <c r="I21" s="39"/>
      <c r="J21" s="39"/>
    </row>
    <row r="22" spans="1:10">
      <c r="A22" s="39"/>
      <c r="B22" s="39"/>
      <c r="C22" s="39"/>
      <c r="D22" s="39"/>
      <c r="E22" s="39"/>
      <c r="F22" s="39"/>
      <c r="G22" s="39"/>
      <c r="H22" s="39"/>
      <c r="I22" s="39"/>
      <c r="J22" s="39"/>
    </row>
    <row r="23" spans="1:10">
      <c r="A23" s="39"/>
      <c r="B23" s="39"/>
      <c r="C23" s="39"/>
      <c r="D23" s="39"/>
      <c r="E23" s="39"/>
      <c r="F23" s="39"/>
      <c r="G23" s="39"/>
      <c r="H23" s="39"/>
      <c r="I23" s="39"/>
      <c r="J23" s="39"/>
    </row>
    <row r="24" spans="1:10">
      <c r="A24" s="39"/>
      <c r="B24" s="39"/>
      <c r="C24" s="39"/>
      <c r="D24" s="39"/>
      <c r="E24" s="39"/>
      <c r="F24" s="39"/>
      <c r="G24" s="39"/>
      <c r="H24" s="39"/>
      <c r="I24" s="39"/>
      <c r="J24" s="39"/>
    </row>
    <row r="25" spans="1:10">
      <c r="A25" s="39"/>
      <c r="B25" s="39"/>
      <c r="C25" s="39"/>
      <c r="D25" s="39"/>
      <c r="E25" s="39"/>
      <c r="F25" s="39"/>
      <c r="G25" s="39"/>
      <c r="H25" s="39"/>
      <c r="I25" s="39"/>
      <c r="J25" s="39"/>
    </row>
    <row r="26" spans="1:10" ht="15">
      <c r="A26" s="39"/>
      <c r="B26" s="39"/>
      <c r="C26" s="39"/>
      <c r="D26" s="39"/>
      <c r="E26" s="39"/>
      <c r="F26" s="39"/>
      <c r="G26" s="39"/>
      <c r="H26" s="39"/>
      <c r="I26" s="40"/>
      <c r="J26" s="39"/>
    </row>
    <row r="27" spans="1:10">
      <c r="A27" s="39"/>
      <c r="B27" s="39"/>
      <c r="C27" s="39"/>
      <c r="D27" s="39"/>
      <c r="E27" s="39"/>
      <c r="F27" s="39"/>
      <c r="G27" s="39"/>
      <c r="H27" s="39"/>
      <c r="I27" s="39"/>
      <c r="J27" s="39"/>
    </row>
    <row r="28" spans="1:10">
      <c r="A28" s="39"/>
      <c r="B28" s="39"/>
      <c r="C28" s="39"/>
      <c r="D28" s="39"/>
      <c r="E28" s="39"/>
      <c r="F28" s="39"/>
      <c r="G28" s="39"/>
      <c r="H28" s="39"/>
      <c r="I28" s="39"/>
      <c r="J28" s="39"/>
    </row>
  </sheetData>
  <mergeCells count="3">
    <mergeCell ref="A2:J2"/>
    <mergeCell ref="A4:J10"/>
    <mergeCell ref="A11:J11"/>
  </mergeCells>
  <phoneticPr fontId="3" type="noConversion"/>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data</vt:lpstr>
      <vt:lpstr>Balance sheet</vt:lpstr>
      <vt:lpstr>P&amp;L</vt:lpstr>
      <vt:lpstr>Cash flow</vt:lpstr>
      <vt:lpstr>PK</vt:lpstr>
      <vt:lpstr>Notes</vt:lpstr>
      <vt:lpstr>'Balance sheet'!Print_Area</vt:lpstr>
      <vt:lpstr>'Cash flow'!Print_Area</vt:lpstr>
      <vt:lpstr>'General data'!Print_Area</vt:lpstr>
      <vt:lpstr>Notes!Print_Area</vt:lpstr>
      <vt:lpstr>'P&amp;L'!Print_Area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vcelikovic</cp:lastModifiedBy>
  <cp:lastPrinted>2011-07-29T09:19:27Z</cp:lastPrinted>
  <dcterms:created xsi:type="dcterms:W3CDTF">2008-10-17T11:51:54Z</dcterms:created>
  <dcterms:modified xsi:type="dcterms:W3CDTF">2011-11-08T15:37:20Z</dcterms:modified>
</cp:coreProperties>
</file>