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750" activeTab="0"/>
  </bookViews>
  <sheets>
    <sheet name="General" sheetId="1" r:id="rId1"/>
    <sheet name="Balance sheet" sheetId="2" r:id="rId2"/>
    <sheet name="P&amp;L" sheetId="3" r:id="rId3"/>
    <sheet name="CF_I" sheetId="4" r:id="rId4"/>
    <sheet name="CF_D " sheetId="5" r:id="rId5"/>
    <sheet name="Equity" sheetId="6" r:id="rId6"/>
    <sheet name="Notes" sheetId="7" r:id="rId7"/>
  </sheets>
  <definedNames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<sst xmlns="http://schemas.openxmlformats.org/spreadsheetml/2006/main" count="392" uniqueCount="361">
  <si>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</si>
  <si>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</si>
  <si>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</si>
  <si>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</si>
  <si>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</si>
  <si>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</si>
  <si>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</si>
  <si>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</si>
  <si>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</si>
  <si>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</si>
  <si>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</si>
  <si>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</si>
  <si>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</si>
  <si>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</si>
  <si>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</si>
  <si>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</si>
  <si>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</si>
  <si>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</si>
  <si>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</si>
  <si>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</si>
  <si>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</si>
  <si>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</si>
  <si>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</si>
  <si>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</si>
  <si>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</si>
  <si>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</si>
  <si>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</si>
  <si>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</si>
  <si>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</si>
  <si>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</si>
  <si>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</si>
  <si>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</si>
  <si>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</si>
  <si>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</si>
  <si>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</si>
  <si>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</si>
  <si>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</si>
  <si>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</si>
  <si>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</si>
  <si>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</si>
  <si>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</si>
  <si>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</si>
  <si>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</si>
  <si>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</si>
  <si>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</si>
  <si>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</si>
  <si>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</si>
  <si>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</si>
  <si>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</si>
  <si>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</si>
  <si>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</si>
  <si>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</si>
  <si>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</si>
  <si>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</si>
  <si>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</si>
  <si>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</si>
  <si>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</si>
  <si>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</si>
  <si>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</si>
  <si>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</si>
  <si>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</si>
  <si>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ENCLOSURE 1</t>
  </si>
  <si>
    <t>Reporting period:</t>
  </si>
  <si>
    <t>to</t>
  </si>
  <si>
    <t>Full Year Financial Report GFI-POD</t>
  </si>
  <si>
    <t>Tax number (MB):</t>
  </si>
  <si>
    <t>03586243</t>
  </si>
  <si>
    <t>Registration number (MBS):</t>
  </si>
  <si>
    <t>080000604</t>
  </si>
  <si>
    <t>Personal identification number (OIB):</t>
  </si>
  <si>
    <t>27759560625</t>
  </si>
  <si>
    <t>Issuer:</t>
  </si>
  <si>
    <t>Postal code and location:</t>
  </si>
  <si>
    <t>Zagreb</t>
  </si>
  <si>
    <t>Street and number:</t>
  </si>
  <si>
    <t>Avenija Većeslava Holjevca 10</t>
  </si>
  <si>
    <t>E-mail:</t>
  </si>
  <si>
    <t>Internet address:</t>
  </si>
  <si>
    <t>www.ina.hr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</si>
  <si>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</si>
  <si>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</si>
  <si>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</si>
  <si>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</si>
  <si>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</si>
  <si>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</si>
  <si>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Business activity code:</t>
  </si>
  <si>
    <t>1920</t>
  </si>
  <si>
    <t>Entities in consolidation (according to IFRS)</t>
  </si>
  <si>
    <t>Registered seat:</t>
  </si>
  <si>
    <t>Book-keeping office:</t>
  </si>
  <si>
    <t>Contact person</t>
  </si>
  <si>
    <t>(Name and surname of contact person)</t>
  </si>
  <si>
    <t>Telephone:</t>
  </si>
  <si>
    <t>Name and surname:</t>
  </si>
  <si>
    <t>Zoltán Sándor Áldott</t>
  </si>
  <si>
    <t>(authorized representatives)</t>
  </si>
  <si>
    <t xml:space="preserve">Documents to be published: </t>
  </si>
  <si>
    <t xml:space="preserve">1. Audited Financial Statements with independet Auditor´s Report </t>
  </si>
  <si>
    <t xml:space="preserve">2. Management Board´s Report </t>
  </si>
  <si>
    <t xml:space="preserve">3. Statement of persons responsibility for the Financial Statements </t>
  </si>
  <si>
    <t xml:space="preserve">4. Decision on accepting (Proposal) INA Group  Financial Statements </t>
  </si>
  <si>
    <t>5. Decision on profit allocation or covering loss</t>
  </si>
  <si>
    <t>(seal)</t>
  </si>
  <si>
    <t>(signature of authorized representative)</t>
  </si>
  <si>
    <t>BALANCE SHEET</t>
  </si>
  <si>
    <t>Item</t>
  </si>
  <si>
    <t>Previous year
(neto)</t>
  </si>
  <si>
    <t>Current year
(neto)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</si>
  <si>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</si>
  <si>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</si>
  <si>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</si>
  <si>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</si>
  <si>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</si>
  <si>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</si>
  <si>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</si>
  <si>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</si>
  <si>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</si>
  <si>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</si>
  <si>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</si>
  <si>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</si>
  <si>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</si>
  <si>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</si>
  <si>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</si>
  <si>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</si>
  <si>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</si>
  <si>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</si>
  <si>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till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</si>
  <si>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</si>
  <si>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</si>
  <si>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</si>
  <si>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</si>
  <si>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</si>
  <si>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</si>
  <si>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</si>
  <si>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</si>
  <si>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</si>
  <si>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</si>
  <si>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</si>
  <si>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</si>
  <si>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</si>
  <si>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</si>
  <si>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</si>
  <si>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</si>
  <si>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</si>
  <si>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</si>
  <si>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</si>
  <si>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</si>
  <si>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</si>
  <si>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</si>
  <si>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</si>
  <si>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</si>
  <si>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</si>
  <si>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</si>
  <si>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</si>
  <si>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</si>
  <si>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</si>
  <si>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</si>
  <si>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</si>
  <si>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</si>
  <si>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AND HAND AND IN THE BANK</t>
  </si>
  <si>
    <t>D)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</si>
  <si>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</si>
  <si>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</si>
  <si>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LIABILITIES</t>
  </si>
  <si>
    <r>
      <t xml:space="preserve">A)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</si>
  <si>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</si>
  <si>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</si>
  <si>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</si>
  <si>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</si>
  <si>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</si>
  <si>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</si>
  <si>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</si>
  <si>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</si>
  <si>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</si>
  <si>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t>V. RETAINED EARNINGS OR LOSS BROUGHT FORWARD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</si>
  <si>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</si>
  <si>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</si>
  <si>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</si>
  <si>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</si>
  <si>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</si>
  <si>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NON CONTROLLING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</si>
  <si>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</si>
  <si>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</si>
  <si>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</si>
  <si>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</si>
  <si>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</si>
  <si>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</si>
  <si>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</si>
  <si>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</si>
  <si>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</si>
  <si>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</si>
  <si>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</si>
  <si>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</si>
  <si>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</si>
  <si>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CURRENT LIABILITIES </t>
    </r>
    <r>
      <rPr>
        <sz val="9"/>
        <rFont val="Arial"/>
        <family val="2"/>
      </rPr>
      <t>(094 do 105)</t>
    </r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</si>
  <si>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</si>
  <si>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</si>
  <si>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</si>
  <si>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</si>
  <si>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</si>
  <si>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</si>
  <si>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– LIABILITIES </t>
    </r>
    <r>
      <rPr>
        <sz val="9"/>
        <rFont val="Arial"/>
        <family val="2"/>
      </rPr>
      <t>(062+079+083+093+106)</t>
    </r>
  </si>
  <si>
    <r>
      <t>ANNEX TO THE BALANCE SHEET</t>
    </r>
    <r>
      <rPr>
        <b/>
        <sz val="8"/>
        <rFont val="Arial"/>
        <family val="2"/>
      </rPr>
      <t xml:space="preserve"> (to be filled in by entity submitting consolidated financial statements)</t>
    </r>
  </si>
  <si>
    <t>A) CAPITAL AND RESERVES (063+064+065+071+072+075+078)</t>
  </si>
  <si>
    <t>1. Attributable to equity holders of  the parent company's capital</t>
  </si>
  <si>
    <t>2. Attributable to non controlling interest</t>
  </si>
  <si>
    <t>Note 1.: APPENDIX TO THE BALANCE SHEET (to be filled in by entites who submitting consolidated financial statements).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</si>
  <si>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</si>
  <si>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</si>
  <si>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</si>
  <si>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</si>
  <si>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</si>
  <si>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</si>
  <si>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</si>
  <si>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</si>
  <si>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</si>
  <si>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</si>
  <si>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</si>
  <si>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</si>
  <si>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</si>
  <si>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</si>
  <si>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</si>
  <si>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</si>
  <si>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</si>
  <si>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</si>
  <si>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</si>
  <si>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</si>
  <si>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</si>
  <si>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</si>
  <si>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</si>
  <si>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</si>
  <si>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</si>
  <si>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</si>
  <si>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</si>
  <si>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</si>
  <si>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</si>
  <si>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</si>
  <si>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</si>
  <si>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</si>
  <si>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</si>
  <si>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</si>
  <si>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</si>
  <si>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</si>
  <si>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</si>
  <si>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</si>
  <si>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</si>
  <si>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</si>
  <si>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</si>
  <si>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</si>
  <si>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</si>
  <si>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</si>
  <si>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</si>
  <si>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ANNEX TO THE PROFIT AND LOSS ACCOUNT (to be filled in by entities submitting consolidated financial statements) </t>
  </si>
  <si>
    <t>XIV. PROFIT OR LOSS FOR THE PERIOD</t>
  </si>
  <si>
    <t>1. Attributable to owners of the company</t>
  </si>
  <si>
    <t>2. Attributable to non-controlling interests</t>
  </si>
  <si>
    <t>STATEMENTS OF COMPREHENSIVE INCOME (to be filled by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</si>
  <si>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</si>
  <si>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</si>
  <si>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</si>
  <si>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</si>
  <si>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</si>
  <si>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</si>
  <si>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</si>
  <si>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</si>
  <si>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</si>
  <si>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</si>
  <si>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</si>
  <si>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</si>
  <si>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</si>
  <si>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</si>
  <si>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Previous year</t>
  </si>
  <si>
    <t>Current year</t>
  </si>
  <si>
    <t xml:space="preserve">CASH FLOW STATEMENT - Indirect method 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</si>
  <si>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</si>
  <si>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</si>
  <si>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</si>
  <si>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</si>
  <si>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</si>
  <si>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</si>
  <si>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</si>
  <si>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cahs flow from operating activites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</si>
  <si>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</si>
  <si>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</si>
  <si>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</si>
  <si>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</si>
  <si>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</si>
  <si>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A1) NET INCREASE OF CASH FLOW FROM OPERATING ACTIVITIES
 (007-012)</t>
  </si>
  <si>
    <t>A2) NET DECREASE OF CASH FLOW FROM OPERATING ACTIVITIES
 (012-007)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</si>
  <si>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</si>
  <si>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</si>
  <si>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</si>
  <si>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</si>
  <si>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</si>
  <si>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</si>
  <si>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</si>
  <si>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</si>
  <si>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</si>
  <si>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</si>
  <si>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activites (021 do 023)</t>
  </si>
  <si>
    <t>B1) NET INCREASE OF CASH FLOW FROM INVESMENT ACTIVITIES
 (020-024)</t>
  </si>
  <si>
    <t>B2) NET DECREASE OF CASH FLOW FROM INVESMENT ACTIVITIES
 (024-020)</t>
  </si>
  <si>
    <t>CASH FLOW FROM FINANCIAL ACTIVITES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</si>
  <si>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</si>
  <si>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</si>
  <si>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</si>
  <si>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</si>
  <si>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</si>
  <si>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</si>
  <si>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</si>
  <si>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4. Payments from repurchase of tresury shares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</si>
  <si>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</si>
  <si>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</si>
  <si>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</si>
  <si>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</si>
  <si>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</si>
  <si>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</si>
  <si>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</si>
  <si>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</si>
  <si>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</si>
  <si>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</si>
  <si>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Items that decrease equity have negative sign
Items from 001 to 009 are state of balance sheet date</t>
  </si>
  <si>
    <t>17 a. Attributable to equity  holders of  the parent company's capital</t>
  </si>
  <si>
    <t>17 b. Attributable to non-contolling interest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</si>
  <si>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</si>
  <si>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</si>
  <si>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</si>
  <si>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</si>
  <si>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</si>
  <si>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</si>
  <si>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</si>
  <si>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</si>
  <si>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</si>
  <si>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</si>
  <si>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</si>
  <si>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</si>
  <si>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</si>
  <si>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</si>
  <si>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</si>
  <si>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</si>
  <si>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</si>
  <si>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CHANGES IN EQUITY</t>
  </si>
  <si>
    <t>FOR THE PERIOD</t>
  </si>
  <si>
    <t>EDP</t>
  </si>
  <si>
    <t xml:space="preserve">EDP
</t>
  </si>
  <si>
    <r>
      <t xml:space="preserve">C)  NON-CURRENT LIABILITIES  </t>
    </r>
    <r>
      <rPr>
        <sz val="9"/>
        <rFont val="Arial"/>
        <family val="2"/>
      </rPr>
      <t>(084 do 092)</t>
    </r>
  </si>
  <si>
    <t>G) OFF-BALANCE SHEET ITEMS</t>
  </si>
  <si>
    <t xml:space="preserve">Issuer: INA-Industrija nafte d.d., </t>
  </si>
  <si>
    <t>as at 31 December 2011</t>
  </si>
  <si>
    <t xml:space="preserve">Issuer:  INA-Industrija nafte d.d., </t>
  </si>
  <si>
    <t>Issuer: INA-Industrija nafte d.d.,</t>
  </si>
  <si>
    <t>INA, d.d. (Matica)</t>
  </si>
  <si>
    <t>Top Računovodstvo Servisi d.o.o.; Zagreb; Član INA Grupe</t>
  </si>
  <si>
    <t>Ratko Marković</t>
  </si>
  <si>
    <t>01 612-3143</t>
  </si>
  <si>
    <t>01 612-3115</t>
  </si>
  <si>
    <t>Ratko.Markovic@trs.ina.hr</t>
  </si>
  <si>
    <t>for the period 01 January 2011 to 31 December 2011</t>
  </si>
  <si>
    <t>for the period 01 January 2011 untill 31 December 2011</t>
  </si>
  <si>
    <t>NE</t>
  </si>
  <si>
    <t>8937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</si>
</sst>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m/d/yyyy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0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26" fillId="3" borderId="0" applyNumberFormat="0" applyBorder="0" applyAlignment="0" applyProtection="0"/>
    <xf numFmtId="0" fontId="0" fillId="34" borderId="1" applyNumberFormat="0" applyAlignment="0" applyProtection="0"/>
    <xf numFmtId="0" fontId="30" fillId="35" borderId="2" applyNumberFormat="0" applyAlignment="0" applyProtection="0"/>
    <xf numFmtId="0" fontId="32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2" applyNumberFormat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40" borderId="0" applyNumberFormat="0" applyBorder="0" applyAlignment="0" applyProtection="0"/>
    <xf numFmtId="0" fontId="29" fillId="41" borderId="7" applyNumberFormat="0" applyAlignment="0" applyProtection="0"/>
    <xf numFmtId="0" fontId="30" fillId="41" borderId="2" applyNumberFormat="0" applyAlignment="0" applyProtection="0"/>
    <xf numFmtId="0" fontId="31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44" borderId="1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29" fillId="35" borderId="7" applyNumberFormat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45" borderId="3" applyNumberFormat="0" applyAlignment="0" applyProtection="0"/>
    <xf numFmtId="0" fontId="12" fillId="0" borderId="0">
      <alignment vertical="top"/>
      <protection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28" fillId="13" borderId="2" applyNumberFormat="0" applyAlignment="0" applyProtection="0"/>
    <xf numFmtId="0" fontId="3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46" borderId="19" xfId="0" applyNumberFormat="1" applyFont="1" applyFill="1" applyBorder="1" applyAlignment="1" applyProtection="1">
      <alignment vertical="center"/>
      <protection hidden="1"/>
    </xf>
    <xf numFmtId="3" fontId="1" fillId="46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46" borderId="15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46" borderId="18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46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6" fillId="36" borderId="23" xfId="0" applyFont="1" applyFill="1" applyBorder="1" applyAlignment="1" applyProtection="1">
      <alignment horizontal="center" vertical="center" wrapText="1"/>
      <protection hidden="1"/>
    </xf>
    <xf numFmtId="0" fontId="6" fillId="36" borderId="22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6" borderId="2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49" fontId="6" fillId="36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06">
      <alignment vertical="top"/>
      <protection/>
    </xf>
    <xf numFmtId="0" fontId="12" fillId="0" borderId="0" xfId="106" applyAlignment="1">
      <alignment/>
      <protection/>
    </xf>
    <xf numFmtId="0" fontId="19" fillId="0" borderId="0" xfId="106" applyFont="1" applyAlignment="1">
      <alignment/>
      <protection/>
    </xf>
    <xf numFmtId="0" fontId="13" fillId="0" borderId="0" xfId="10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06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06" applyFont="1" applyFill="1" applyBorder="1" applyAlignment="1" applyProtection="1">
      <alignment horizontal="center" vertical="center"/>
      <protection hidden="1"/>
    </xf>
    <xf numFmtId="14" fontId="9" fillId="46" borderId="0" xfId="10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6" applyFont="1" applyBorder="1" applyAlignment="1">
      <alignment wrapText="1"/>
      <protection/>
    </xf>
    <xf numFmtId="0" fontId="2" fillId="36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46" borderId="15" xfId="0" applyNumberFormat="1" applyFont="1" applyFill="1" applyBorder="1" applyAlignment="1" applyProtection="1">
      <alignment vertical="center"/>
      <protection hidden="1"/>
    </xf>
    <xf numFmtId="3" fontId="1" fillId="46" borderId="18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0" fontId="3" fillId="0" borderId="0" xfId="95" applyFont="1" applyBorder="1" applyAlignment="1" applyProtection="1">
      <alignment vertical="top" wrapText="1"/>
      <protection hidden="1"/>
    </xf>
    <xf numFmtId="0" fontId="3" fillId="0" borderId="0" xfId="95" applyFont="1" applyBorder="1" applyAlignment="1" applyProtection="1">
      <alignment wrapText="1"/>
      <protection hidden="1"/>
    </xf>
    <xf numFmtId="0" fontId="3" fillId="0" borderId="0" xfId="95" applyFont="1" applyBorder="1" applyAlignment="1" applyProtection="1">
      <alignment horizontal="center" vertical="top"/>
      <protection hidden="1"/>
    </xf>
    <xf numFmtId="0" fontId="3" fillId="0" borderId="0" xfId="95" applyFont="1" applyBorder="1" applyAlignment="1" applyProtection="1">
      <alignment horizontal="center"/>
      <protection hidden="1"/>
    </xf>
    <xf numFmtId="0" fontId="3" fillId="0" borderId="27" xfId="95" applyFont="1" applyBorder="1">
      <alignment/>
      <protection/>
    </xf>
    <xf numFmtId="0" fontId="3" fillId="0" borderId="28" xfId="95" applyFont="1" applyBorder="1">
      <alignment/>
      <protection/>
    </xf>
    <xf numFmtId="0" fontId="3" fillId="0" borderId="0" xfId="95" applyFont="1">
      <alignment/>
      <protection/>
    </xf>
    <xf numFmtId="0" fontId="0" fillId="0" borderId="0" xfId="95" applyFont="1">
      <alignment/>
      <protection/>
    </xf>
    <xf numFmtId="0" fontId="2" fillId="0" borderId="0" xfId="95" applyFont="1" applyFill="1" applyBorder="1" applyAlignment="1" applyProtection="1">
      <alignment horizontal="center" vertical="center"/>
      <protection hidden="1"/>
    </xf>
    <xf numFmtId="49" fontId="2" fillId="0" borderId="0" xfId="95" applyNumberFormat="1" applyFont="1" applyBorder="1" applyAlignment="1" applyProtection="1">
      <alignment vertical="center"/>
      <protection hidden="1" locked="0"/>
    </xf>
    <xf numFmtId="0" fontId="3" fillId="0" borderId="29" xfId="95" applyFont="1" applyFill="1" applyBorder="1" applyAlignment="1" applyProtection="1">
      <alignment vertical="center"/>
      <protection hidden="1"/>
    </xf>
    <xf numFmtId="0" fontId="3" fillId="0" borderId="0" xfId="95" applyFont="1" applyFill="1" applyBorder="1" applyAlignment="1" applyProtection="1">
      <alignment vertical="center"/>
      <protection hidden="1"/>
    </xf>
    <xf numFmtId="0" fontId="3" fillId="0" borderId="0" xfId="95" applyFont="1" applyFill="1" applyBorder="1" applyAlignment="1" applyProtection="1">
      <alignment horizontal="center" vertical="center" wrapText="1"/>
      <protection hidden="1"/>
    </xf>
    <xf numFmtId="0" fontId="3" fillId="0" borderId="30" xfId="95" applyFont="1" applyBorder="1" applyAlignment="1" applyProtection="1">
      <alignment horizontal="left" vertical="center" wrapText="1"/>
      <protection hidden="1"/>
    </xf>
    <xf numFmtId="0" fontId="3" fillId="0" borderId="29" xfId="95" applyFont="1" applyBorder="1" applyProtection="1">
      <alignment/>
      <protection hidden="1"/>
    </xf>
    <xf numFmtId="0" fontId="3" fillId="0" borderId="0" xfId="95" applyFont="1" applyBorder="1" applyAlignment="1" applyProtection="1">
      <alignment/>
      <protection hidden="1"/>
    </xf>
    <xf numFmtId="0" fontId="15" fillId="0" borderId="0" xfId="95" applyFont="1" applyBorder="1" applyAlignment="1" applyProtection="1">
      <alignment horizontal="right" vertical="center" wrapText="1"/>
      <protection hidden="1"/>
    </xf>
    <xf numFmtId="0" fontId="15" fillId="0" borderId="0" xfId="95" applyFont="1" applyBorder="1" applyAlignment="1" applyProtection="1">
      <alignment horizontal="right"/>
      <protection hidden="1"/>
    </xf>
    <xf numFmtId="0" fontId="15" fillId="0" borderId="0" xfId="95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95" applyFont="1" applyFill="1" applyBorder="1" applyAlignment="1" applyProtection="1">
      <alignment horizontal="left" vertical="center"/>
      <protection hidden="1"/>
    </xf>
    <xf numFmtId="0" fontId="3" fillId="0" borderId="30" xfId="95" applyFont="1" applyFill="1" applyBorder="1" applyAlignment="1" applyProtection="1">
      <alignment/>
      <protection hidden="1"/>
    </xf>
    <xf numFmtId="0" fontId="3" fillId="0" borderId="30" xfId="95" applyFont="1" applyBorder="1" applyAlignment="1" applyProtection="1">
      <alignment wrapText="1"/>
      <protection hidden="1"/>
    </xf>
    <xf numFmtId="0" fontId="3" fillId="0" borderId="29" xfId="95" applyFont="1" applyBorder="1" applyAlignment="1" applyProtection="1">
      <alignment horizontal="right"/>
      <protection hidden="1"/>
    </xf>
    <xf numFmtId="0" fontId="3" fillId="0" borderId="0" xfId="95" applyFont="1" applyBorder="1" applyAlignment="1" applyProtection="1">
      <alignment horizontal="right"/>
      <protection hidden="1"/>
    </xf>
    <xf numFmtId="0" fontId="3" fillId="0" borderId="0" xfId="95" applyFont="1" applyBorder="1" applyProtection="1">
      <alignment/>
      <protection hidden="1"/>
    </xf>
    <xf numFmtId="0" fontId="3" fillId="0" borderId="30" xfId="95" applyFont="1" applyBorder="1" applyProtection="1">
      <alignment/>
      <protection hidden="1"/>
    </xf>
    <xf numFmtId="0" fontId="3" fillId="0" borderId="29" xfId="95" applyFont="1" applyBorder="1" applyAlignment="1" applyProtection="1">
      <alignment horizontal="right" wrapText="1"/>
      <protection hidden="1"/>
    </xf>
    <xf numFmtId="0" fontId="3" fillId="0" borderId="0" xfId="95" applyFont="1" applyBorder="1" applyAlignment="1" applyProtection="1">
      <alignment horizontal="right" wrapText="1"/>
      <protection hidden="1"/>
    </xf>
    <xf numFmtId="0" fontId="3" fillId="0" borderId="0" xfId="95" applyFont="1" applyBorder="1" applyAlignment="1" applyProtection="1">
      <alignment horizontal="left"/>
      <protection hidden="1"/>
    </xf>
    <xf numFmtId="0" fontId="3" fillId="0" borderId="0" xfId="95" applyFont="1" applyFill="1" applyBorder="1" applyProtection="1">
      <alignment/>
      <protection hidden="1"/>
    </xf>
    <xf numFmtId="0" fontId="3" fillId="0" borderId="0" xfId="95" applyFont="1" applyBorder="1" applyAlignment="1" applyProtection="1">
      <alignment vertical="top"/>
      <protection hidden="1"/>
    </xf>
    <xf numFmtId="1" fontId="2" fillId="46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95" applyFont="1" applyFill="1" applyBorder="1" applyAlignment="1" applyProtection="1">
      <alignment horizontal="right" vertical="center"/>
      <protection hidden="1" locked="0"/>
    </xf>
    <xf numFmtId="0" fontId="3" fillId="0" borderId="0" xfId="95" applyFont="1" applyBorder="1" applyProtection="1">
      <alignment/>
      <protection hidden="1"/>
    </xf>
    <xf numFmtId="0" fontId="3" fillId="0" borderId="0" xfId="95" applyFont="1" applyBorder="1" applyAlignment="1" applyProtection="1">
      <alignment horizontal="right" vertical="center"/>
      <protection hidden="1"/>
    </xf>
    <xf numFmtId="0" fontId="3" fillId="0" borderId="30" xfId="95" applyFont="1" applyBorder="1" applyAlignment="1" applyProtection="1">
      <alignment vertical="top"/>
      <protection hidden="1"/>
    </xf>
    <xf numFmtId="0" fontId="2" fillId="46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95" applyFont="1" applyBorder="1" applyAlignment="1" applyProtection="1">
      <alignment vertical="top"/>
      <protection hidden="1"/>
    </xf>
    <xf numFmtId="0" fontId="3" fillId="0" borderId="0" xfId="95" applyFont="1" applyBorder="1">
      <alignment/>
      <protection/>
    </xf>
    <xf numFmtId="0" fontId="3" fillId="0" borderId="0" xfId="95" applyFont="1" applyBorder="1" applyAlignment="1" applyProtection="1">
      <alignment/>
      <protection hidden="1"/>
    </xf>
    <xf numFmtId="0" fontId="3" fillId="0" borderId="30" xfId="95" applyFont="1" applyBorder="1" applyAlignment="1" applyProtection="1">
      <alignment horizontal="left" vertical="top" wrapText="1"/>
      <protection hidden="1"/>
    </xf>
    <xf numFmtId="0" fontId="3" fillId="0" borderId="29" xfId="95" applyFont="1" applyBorder="1">
      <alignment/>
      <protection/>
    </xf>
    <xf numFmtId="0" fontId="3" fillId="0" borderId="0" xfId="95" applyFont="1" applyBorder="1" applyAlignment="1" applyProtection="1">
      <alignment horizontal="center" vertical="center"/>
      <protection hidden="1" locked="0"/>
    </xf>
    <xf numFmtId="0" fontId="3" fillId="0" borderId="30" xfId="95" applyFont="1" applyBorder="1" applyAlignment="1" applyProtection="1">
      <alignment horizontal="left" vertical="top" indent="2"/>
      <protection hidden="1"/>
    </xf>
    <xf numFmtId="0" fontId="3" fillId="0" borderId="30" xfId="95" applyFont="1" applyBorder="1" applyAlignment="1" applyProtection="1">
      <alignment horizontal="left" vertical="top" wrapText="1" indent="2"/>
      <protection hidden="1"/>
    </xf>
    <xf numFmtId="0" fontId="3" fillId="0" borderId="29" xfId="95" applyFont="1" applyBorder="1" applyAlignment="1" applyProtection="1">
      <alignment horizontal="right" vertical="top"/>
      <protection hidden="1"/>
    </xf>
    <xf numFmtId="0" fontId="3" fillId="0" borderId="0" xfId="95" applyFont="1" applyBorder="1" applyAlignment="1" applyProtection="1">
      <alignment horizontal="right" vertical="top"/>
      <protection hidden="1"/>
    </xf>
    <xf numFmtId="0" fontId="2" fillId="0" borderId="29" xfId="95" applyFont="1" applyFill="1" applyBorder="1" applyAlignment="1" applyProtection="1">
      <alignment horizontal="right" vertical="center"/>
      <protection hidden="1" locked="0"/>
    </xf>
    <xf numFmtId="0" fontId="3" fillId="0" borderId="0" xfId="95" applyFont="1" applyBorder="1" applyAlignment="1">
      <alignment/>
      <protection/>
    </xf>
    <xf numFmtId="0" fontId="2" fillId="0" borderId="0" xfId="95" applyFont="1" applyFill="1" applyBorder="1" applyAlignment="1" applyProtection="1">
      <alignment horizontal="right" vertical="center"/>
      <protection hidden="1" locked="0"/>
    </xf>
    <xf numFmtId="0" fontId="3" fillId="0" borderId="0" xfId="95" applyFont="1" applyFill="1" applyBorder="1" applyAlignment="1">
      <alignment/>
      <protection/>
    </xf>
    <xf numFmtId="49" fontId="2" fillId="0" borderId="0" xfId="95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95" applyNumberFormat="1" applyFont="1" applyBorder="1" applyAlignment="1" applyProtection="1">
      <alignment horizontal="center" vertical="center"/>
      <protection hidden="1" locked="0"/>
    </xf>
    <xf numFmtId="0" fontId="3" fillId="0" borderId="29" xfId="95" applyFont="1" applyBorder="1" applyAlignment="1" applyProtection="1">
      <alignment horizontal="left" vertical="top"/>
      <protection hidden="1"/>
    </xf>
    <xf numFmtId="0" fontId="3" fillId="0" borderId="0" xfId="95" applyFont="1" applyBorder="1" applyAlignment="1" applyProtection="1">
      <alignment horizontal="left" vertical="top"/>
      <protection hidden="1"/>
    </xf>
    <xf numFmtId="0" fontId="3" fillId="0" borderId="30" xfId="95" applyFont="1" applyBorder="1" applyAlignment="1" applyProtection="1">
      <alignment horizontal="left"/>
      <protection hidden="1"/>
    </xf>
    <xf numFmtId="0" fontId="3" fillId="0" borderId="27" xfId="95" applyFont="1" applyBorder="1" applyProtection="1">
      <alignment/>
      <protection hidden="1"/>
    </xf>
    <xf numFmtId="0" fontId="3" fillId="0" borderId="28" xfId="95" applyFont="1" applyBorder="1" applyProtection="1">
      <alignment/>
      <protection hidden="1"/>
    </xf>
    <xf numFmtId="0" fontId="3" fillId="0" borderId="0" xfId="95" applyFont="1" applyProtection="1">
      <alignment vertical="top"/>
      <protection hidden="1"/>
    </xf>
    <xf numFmtId="0" fontId="3" fillId="0" borderId="0" xfId="95" applyFont="1" applyAlignment="1" applyProtection="1">
      <alignment horizontal="right" vertical="center"/>
      <protection hidden="1"/>
    </xf>
    <xf numFmtId="0" fontId="3" fillId="0" borderId="29" xfId="95" applyFont="1" applyBorder="1" applyAlignment="1" applyProtection="1">
      <alignment horizontal="left"/>
      <protection hidden="1"/>
    </xf>
    <xf numFmtId="0" fontId="3" fillId="0" borderId="0" xfId="95" applyFont="1" applyBorder="1" applyAlignment="1" applyProtection="1">
      <alignment vertical="center"/>
      <protection hidden="1"/>
    </xf>
    <xf numFmtId="0" fontId="3" fillId="0" borderId="30" xfId="95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vertical="center"/>
      <protection hidden="1"/>
    </xf>
    <xf numFmtId="0" fontId="17" fillId="0" borderId="30" xfId="15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2" fillId="0" borderId="0" xfId="15" applyBorder="1" applyAlignment="1">
      <alignment/>
      <protection/>
    </xf>
    <xf numFmtId="0" fontId="12" fillId="0" borderId="32" xfId="15" applyBorder="1" applyAlignment="1">
      <alignment/>
      <protection/>
    </xf>
    <xf numFmtId="0" fontId="2" fillId="0" borderId="29" xfId="95" applyFont="1" applyBorder="1" applyAlignment="1" applyProtection="1">
      <alignment vertical="center"/>
      <protection hidden="1"/>
    </xf>
    <xf numFmtId="0" fontId="3" fillId="0" borderId="33" xfId="95" applyFont="1" applyBorder="1" applyProtection="1">
      <alignment/>
      <protection hidden="1"/>
    </xf>
    <xf numFmtId="0" fontId="3" fillId="0" borderId="33" xfId="95" applyFont="1" applyBorder="1">
      <alignment/>
      <protection/>
    </xf>
    <xf numFmtId="0" fontId="3" fillId="0" borderId="34" xfId="95" applyFont="1" applyBorder="1" applyProtection="1">
      <alignment/>
      <protection hidden="1"/>
    </xf>
    <xf numFmtId="0" fontId="3" fillId="0" borderId="35" xfId="95" applyFont="1" applyFill="1" applyBorder="1" applyAlignment="1" applyProtection="1">
      <alignment horizontal="right" vertical="top" wrapText="1"/>
      <protection hidden="1"/>
    </xf>
    <xf numFmtId="0" fontId="3" fillId="0" borderId="25" xfId="95" applyFont="1" applyFill="1" applyBorder="1" applyAlignment="1" applyProtection="1">
      <alignment horizontal="right" vertical="top" wrapText="1"/>
      <protection hidden="1"/>
    </xf>
    <xf numFmtId="0" fontId="3" fillId="0" borderId="25" xfId="95" applyFont="1" applyFill="1" applyBorder="1" applyProtection="1">
      <alignment/>
      <protection hidden="1"/>
    </xf>
    <xf numFmtId="0" fontId="3" fillId="0" borderId="36" xfId="95" applyFont="1" applyFill="1" applyBorder="1" applyProtection="1">
      <alignment/>
      <protection hidden="1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4" fontId="2" fillId="46" borderId="37" xfId="15" applyNumberFormat="1" applyFont="1" applyFill="1" applyBorder="1" applyAlignment="1" applyProtection="1">
      <alignment horizontal="center" vertical="center"/>
      <protection hidden="1" locked="0"/>
    </xf>
    <xf numFmtId="49" fontId="2" fillId="46" borderId="31" xfId="94" applyNumberFormat="1" applyFont="1" applyFill="1" applyBorder="1" applyAlignment="1" applyProtection="1">
      <alignment horizontal="right" vertical="center"/>
      <protection hidden="1" locked="0"/>
    </xf>
    <xf numFmtId="0" fontId="2" fillId="0" borderId="36" xfId="95" applyFont="1" applyFill="1" applyBorder="1" applyAlignment="1" applyProtection="1">
      <alignment/>
      <protection hidden="1" locked="0"/>
    </xf>
    <xf numFmtId="0" fontId="4" fillId="46" borderId="35" xfId="74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36" xfId="0" applyFont="1" applyBorder="1" applyAlignment="1" applyProtection="1">
      <alignment/>
      <protection hidden="1" locked="0"/>
    </xf>
    <xf numFmtId="0" fontId="2" fillId="46" borderId="35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>
      <alignment horizontal="left"/>
    </xf>
    <xf numFmtId="0" fontId="2" fillId="46" borderId="35" xfId="95" applyFont="1" applyFill="1" applyBorder="1" applyAlignment="1" applyProtection="1">
      <alignment horizontal="left" vertical="center"/>
      <protection hidden="1" locked="0"/>
    </xf>
    <xf numFmtId="0" fontId="3" fillId="0" borderId="25" xfId="95" applyFont="1" applyBorder="1" applyAlignment="1">
      <alignment horizontal="left" vertical="center"/>
      <protection/>
    </xf>
    <xf numFmtId="0" fontId="3" fillId="0" borderId="36" xfId="95" applyFont="1" applyBorder="1" applyAlignment="1">
      <alignment horizontal="left" vertical="center"/>
      <protection/>
    </xf>
    <xf numFmtId="0" fontId="16" fillId="0" borderId="35" xfId="74" applyFont="1" applyFill="1" applyBorder="1" applyAlignment="1" applyProtection="1">
      <alignment/>
      <protection hidden="1" locked="0"/>
    </xf>
    <xf numFmtId="0" fontId="2" fillId="0" borderId="25" xfId="95" applyFont="1" applyFill="1" applyBorder="1" applyAlignment="1" applyProtection="1">
      <alignment/>
      <protection hidden="1" locked="0"/>
    </xf>
    <xf numFmtId="0" fontId="3" fillId="0" borderId="36" xfId="94" applyFont="1" applyBorder="1" applyAlignment="1">
      <alignment horizontal="left" vertical="center"/>
      <protection/>
    </xf>
    <xf numFmtId="1" fontId="2" fillId="46" borderId="35" xfId="95" applyNumberFormat="1" applyFont="1" applyFill="1" applyBorder="1" applyAlignment="1" applyProtection="1">
      <alignment horizontal="center" vertical="center"/>
      <protection hidden="1" locked="0"/>
    </xf>
    <xf numFmtId="1" fontId="2" fillId="46" borderId="36" xfId="95" applyNumberFormat="1" applyFont="1" applyFill="1" applyBorder="1" applyAlignment="1" applyProtection="1">
      <alignment horizontal="center" vertical="center"/>
      <protection hidden="1" locked="0"/>
    </xf>
    <xf numFmtId="0" fontId="12" fillId="0" borderId="38" xfId="15" applyBorder="1" applyAlignment="1">
      <alignment horizontal="center" vertical="center"/>
      <protection/>
    </xf>
    <xf numFmtId="0" fontId="2" fillId="46" borderId="35" xfId="94" applyFont="1" applyFill="1" applyBorder="1" applyAlignment="1" applyProtection="1">
      <alignment horizontal="left" vertical="center"/>
      <protection hidden="1" locked="0"/>
    </xf>
    <xf numFmtId="0" fontId="3" fillId="0" borderId="25" xfId="94" applyFont="1" applyBorder="1" applyAlignment="1">
      <alignment horizontal="left" vertical="center"/>
      <protection/>
    </xf>
    <xf numFmtId="0" fontId="3" fillId="0" borderId="29" xfId="95" applyFont="1" applyBorder="1" applyAlignment="1" applyProtection="1">
      <alignment horizontal="right" vertical="center" wrapText="1"/>
      <protection hidden="1"/>
    </xf>
    <xf numFmtId="0" fontId="3" fillId="0" borderId="0" xfId="95" applyFont="1" applyBorder="1" applyAlignment="1" applyProtection="1">
      <alignment horizontal="right" wrapText="1"/>
      <protection hidden="1"/>
    </xf>
    <xf numFmtId="0" fontId="3" fillId="0" borderId="29" xfId="95" applyFont="1" applyBorder="1" applyAlignment="1" applyProtection="1">
      <alignment horizontal="right" wrapText="1"/>
      <protection hidden="1"/>
    </xf>
    <xf numFmtId="49" fontId="2" fillId="46" borderId="35" xfId="9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95" applyNumberFormat="1" applyFont="1" applyBorder="1" applyAlignment="1" applyProtection="1">
      <alignment horizontal="center" vertical="center"/>
      <protection hidden="1" locked="0"/>
    </xf>
    <xf numFmtId="0" fontId="2" fillId="0" borderId="29" xfId="95" applyFont="1" applyFill="1" applyBorder="1" applyAlignment="1" applyProtection="1">
      <alignment horizontal="left" vertical="center" wrapText="1"/>
      <protection hidden="1"/>
    </xf>
    <xf numFmtId="0" fontId="2" fillId="0" borderId="0" xfId="95" applyFont="1" applyFill="1" applyBorder="1" applyAlignment="1" applyProtection="1">
      <alignment horizontal="left" vertical="center" wrapText="1"/>
      <protection hidden="1"/>
    </xf>
    <xf numFmtId="0" fontId="2" fillId="0" borderId="30" xfId="95" applyFont="1" applyFill="1" applyBorder="1" applyAlignment="1" applyProtection="1">
      <alignment horizontal="left" vertical="center" wrapText="1"/>
      <protection hidden="1"/>
    </xf>
    <xf numFmtId="0" fontId="14" fillId="0" borderId="29" xfId="95" applyFont="1" applyBorder="1" applyAlignment="1" applyProtection="1">
      <alignment horizontal="center" vertical="center" wrapText="1"/>
      <protection hidden="1"/>
    </xf>
    <xf numFmtId="0" fontId="14" fillId="0" borderId="0" xfId="95" applyFont="1" applyBorder="1" applyAlignment="1" applyProtection="1">
      <alignment horizontal="center" vertical="center" wrapText="1"/>
      <protection hidden="1"/>
    </xf>
    <xf numFmtId="0" fontId="14" fillId="0" borderId="30" xfId="95" applyFont="1" applyBorder="1" applyAlignment="1" applyProtection="1">
      <alignment horizontal="center" vertical="center" wrapText="1"/>
      <protection hidden="1"/>
    </xf>
    <xf numFmtId="0" fontId="3" fillId="0" borderId="29" xfId="95" applyFont="1" applyBorder="1" applyAlignment="1" applyProtection="1">
      <alignment horizontal="right" vertical="center"/>
      <protection hidden="1"/>
    </xf>
    <xf numFmtId="0" fontId="3" fillId="0" borderId="30" xfId="95" applyFont="1" applyBorder="1" applyAlignment="1" applyProtection="1">
      <alignment horizontal="right"/>
      <protection hidden="1"/>
    </xf>
    <xf numFmtId="0" fontId="1" fillId="0" borderId="29" xfId="95" applyFont="1" applyBorder="1" applyAlignment="1" applyProtection="1">
      <alignment horizontal="right" vertical="center" wrapText="1"/>
      <protection hidden="1"/>
    </xf>
    <xf numFmtId="0" fontId="1" fillId="0" borderId="30" xfId="95" applyFont="1" applyBorder="1" applyAlignment="1" applyProtection="1">
      <alignment horizontal="right" wrapText="1"/>
      <protection hidden="1"/>
    </xf>
    <xf numFmtId="14" fontId="2" fillId="46" borderId="39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>
      <alignment horizontal="left"/>
    </xf>
    <xf numFmtId="0" fontId="3" fillId="0" borderId="0" xfId="95" applyFont="1" applyBorder="1" applyAlignment="1" applyProtection="1">
      <alignment horizontal="right"/>
      <protection hidden="1"/>
    </xf>
    <xf numFmtId="0" fontId="3" fillId="0" borderId="0" xfId="95" applyFont="1" applyBorder="1" applyAlignment="1" applyProtection="1">
      <alignment horizontal="right" vertical="center"/>
      <protection hidden="1"/>
    </xf>
    <xf numFmtId="0" fontId="3" fillId="0" borderId="29" xfId="95" applyFont="1" applyBorder="1" applyAlignment="1" applyProtection="1">
      <alignment horizontal="center" vertical="center"/>
      <protection hidden="1"/>
    </xf>
    <xf numFmtId="0" fontId="3" fillId="0" borderId="0" xfId="95" applyFont="1" applyBorder="1" applyAlignment="1">
      <alignment horizontal="center" vertical="center"/>
      <protection/>
    </xf>
    <xf numFmtId="0" fontId="3" fillId="0" borderId="0" xfId="95" applyFont="1" applyBorder="1" applyAlignment="1">
      <alignment horizontal="center"/>
      <protection/>
    </xf>
    <xf numFmtId="0" fontId="3" fillId="0" borderId="0" xfId="95" applyFont="1" applyBorder="1" applyAlignment="1">
      <alignment horizontal="center" vertical="center"/>
      <protection/>
    </xf>
    <xf numFmtId="0" fontId="3" fillId="0" borderId="0" xfId="95" applyFont="1" applyBorder="1" applyAlignment="1">
      <alignment vertical="center"/>
      <protection/>
    </xf>
    <xf numFmtId="0" fontId="3" fillId="0" borderId="0" xfId="95" applyFont="1" applyBorder="1" applyAlignment="1">
      <alignment horizontal="center"/>
      <protection/>
    </xf>
    <xf numFmtId="0" fontId="3" fillId="0" borderId="30" xfId="95" applyFont="1" applyBorder="1" applyAlignment="1">
      <alignment horizontal="center"/>
      <protection/>
    </xf>
    <xf numFmtId="0" fontId="2" fillId="46" borderId="35" xfId="95" applyFont="1" applyFill="1" applyBorder="1" applyAlignment="1" applyProtection="1">
      <alignment horizontal="right" vertical="center"/>
      <protection hidden="1" locked="0"/>
    </xf>
    <xf numFmtId="0" fontId="3" fillId="0" borderId="25" xfId="95" applyFont="1" applyBorder="1" applyAlignment="1">
      <alignment/>
      <protection/>
    </xf>
    <xf numFmtId="0" fontId="3" fillId="0" borderId="36" xfId="95" applyFont="1" applyBorder="1" applyAlignment="1">
      <alignment/>
      <protection/>
    </xf>
    <xf numFmtId="0" fontId="3" fillId="0" borderId="0" xfId="95" applyFont="1" applyBorder="1" applyAlignment="1" applyProtection="1">
      <alignment vertical="top" wrapText="1"/>
      <protection hidden="1"/>
    </xf>
    <xf numFmtId="0" fontId="3" fillId="0" borderId="0" xfId="95" applyFont="1" applyBorder="1" applyAlignment="1" applyProtection="1">
      <alignment wrapText="1"/>
      <protection hidden="1"/>
    </xf>
    <xf numFmtId="0" fontId="3" fillId="0" borderId="0" xfId="95" applyFont="1" applyBorder="1" applyAlignment="1" applyProtection="1">
      <alignment horizontal="center" vertical="top"/>
      <protection hidden="1"/>
    </xf>
    <xf numFmtId="0" fontId="3" fillId="0" borderId="0" xfId="95" applyFont="1" applyBorder="1" applyAlignment="1" applyProtection="1">
      <alignment horizontal="center"/>
      <protection hidden="1"/>
    </xf>
    <xf numFmtId="0" fontId="3" fillId="0" borderId="30" xfId="95" applyFont="1" applyBorder="1" applyAlignment="1" applyProtection="1">
      <alignment horizontal="right" wrapText="1"/>
      <protection hidden="1"/>
    </xf>
    <xf numFmtId="0" fontId="3" fillId="0" borderId="27" xfId="95" applyFont="1" applyBorder="1" applyAlignment="1" applyProtection="1">
      <alignment horizontal="center"/>
      <protection hidden="1"/>
    </xf>
    <xf numFmtId="0" fontId="2" fillId="46" borderId="35" xfId="15" applyFont="1" applyFill="1" applyBorder="1" applyAlignment="1" applyProtection="1">
      <alignment horizontal="left" vertical="center"/>
      <protection hidden="1" locked="0"/>
    </xf>
    <xf numFmtId="0" fontId="2" fillId="0" borderId="25" xfId="15" applyFont="1" applyBorder="1" applyAlignment="1" applyProtection="1">
      <alignment horizontal="left" vertical="center"/>
      <protection hidden="1" locked="0"/>
    </xf>
    <xf numFmtId="0" fontId="2" fillId="0" borderId="25" xfId="94" applyFont="1" applyBorder="1" applyAlignment="1" applyProtection="1">
      <alignment horizontal="left" vertical="center"/>
      <protection hidden="1" locked="0"/>
    </xf>
    <xf numFmtId="49" fontId="2" fillId="46" borderId="35" xfId="94" applyNumberFormat="1" applyFont="1" applyFill="1" applyBorder="1" applyAlignment="1" applyProtection="1">
      <alignment horizontal="left" vertical="center"/>
      <protection hidden="1" locked="0"/>
    </xf>
    <xf numFmtId="49" fontId="2" fillId="0" borderId="25" xfId="94" applyNumberFormat="1" applyFont="1" applyBorder="1" applyAlignment="1" applyProtection="1">
      <alignment horizontal="left" vertical="center"/>
      <protection hidden="1" locked="0"/>
    </xf>
    <xf numFmtId="49" fontId="2" fillId="0" borderId="36" xfId="94" applyNumberFormat="1" applyFont="1" applyBorder="1" applyAlignment="1" applyProtection="1">
      <alignment horizontal="left" vertical="center"/>
      <protection hidden="1" locked="0"/>
    </xf>
    <xf numFmtId="0" fontId="13" fillId="0" borderId="40" xfId="95" applyFont="1" applyBorder="1" applyAlignment="1">
      <alignment/>
      <protection/>
    </xf>
    <xf numFmtId="0" fontId="13" fillId="0" borderId="27" xfId="95" applyFont="1" applyBorder="1" applyAlignment="1">
      <alignment/>
      <protection/>
    </xf>
    <xf numFmtId="0" fontId="3" fillId="0" borderId="0" xfId="95" applyFont="1" applyBorder="1" applyAlignment="1" applyProtection="1">
      <alignment vertical="center"/>
      <protection hidden="1"/>
    </xf>
    <xf numFmtId="0" fontId="3" fillId="0" borderId="41" xfId="95" applyFont="1" applyBorder="1" applyAlignment="1" applyProtection="1">
      <alignment horizontal="center" vertical="top"/>
      <protection hidden="1"/>
    </xf>
    <xf numFmtId="0" fontId="3" fillId="0" borderId="41" xfId="95" applyFont="1" applyBorder="1" applyAlignment="1">
      <alignment horizontal="center"/>
      <protection/>
    </xf>
    <xf numFmtId="0" fontId="3" fillId="0" borderId="42" xfId="95" applyFont="1" applyBorder="1" applyAlignment="1">
      <alignment/>
      <protection/>
    </xf>
    <xf numFmtId="0" fontId="3" fillId="0" borderId="25" xfId="95" applyFont="1" applyFill="1" applyBorder="1" applyAlignment="1" applyProtection="1">
      <alignment horizontal="center" vertical="top"/>
      <protection hidden="1"/>
    </xf>
    <xf numFmtId="0" fontId="3" fillId="0" borderId="25" xfId="95" applyFont="1" applyFill="1" applyBorder="1" applyAlignment="1" applyProtection="1">
      <alignment horizontal="center"/>
      <protection hidden="1"/>
    </xf>
    <xf numFmtId="49" fontId="4" fillId="46" borderId="35" xfId="74" applyNumberFormat="1" applyFill="1" applyBorder="1" applyAlignment="1" applyProtection="1">
      <alignment horizontal="left" vertical="center"/>
      <protection hidden="1" locked="0"/>
    </xf>
    <xf numFmtId="49" fontId="2" fillId="46" borderId="3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0" fontId="3" fillId="0" borderId="36" xfId="0" applyFont="1" applyBorder="1" applyAlignment="1">
      <alignment horizontal="left" vertical="center"/>
    </xf>
    <xf numFmtId="0" fontId="20" fillId="0" borderId="0" xfId="15" applyFont="1" applyBorder="1" applyAlignment="1" applyProtection="1">
      <alignment horizontal="left"/>
      <protection hidden="1"/>
    </xf>
    <xf numFmtId="0" fontId="38" fillId="0" borderId="0" xfId="15" applyFont="1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12" fillId="0" borderId="0" xfId="15" applyBorder="1" applyAlignment="1">
      <alignment/>
      <protection/>
    </xf>
    <xf numFmtId="0" fontId="12" fillId="0" borderId="32" xfId="15" applyBorder="1" applyAlignment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9" fillId="46" borderId="39" xfId="0" applyFont="1" applyFill="1" applyBorder="1" applyAlignment="1" applyProtection="1">
      <alignment vertical="center" wrapText="1"/>
      <protection hidden="1"/>
    </xf>
    <xf numFmtId="0" fontId="9" fillId="46" borderId="48" xfId="0" applyFont="1" applyFill="1" applyBorder="1" applyAlignment="1" applyProtection="1">
      <alignment vertical="center" wrapText="1"/>
      <protection hidden="1"/>
    </xf>
    <xf numFmtId="0" fontId="9" fillId="46" borderId="38" xfId="0" applyFont="1" applyFill="1" applyBorder="1" applyAlignment="1" applyProtection="1">
      <alignment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49" xfId="0" applyFont="1" applyFill="1" applyBorder="1" applyAlignment="1" applyProtection="1">
      <alignment horizontal="center" vertical="center" wrapText="1"/>
      <protection hidden="1"/>
    </xf>
    <xf numFmtId="0" fontId="2" fillId="36" borderId="50" xfId="0" applyFont="1" applyFill="1" applyBorder="1" applyAlignment="1" applyProtection="1">
      <alignment horizontal="center" vertical="center" wrapText="1"/>
      <protection hidden="1"/>
    </xf>
    <xf numFmtId="0" fontId="6" fillId="36" borderId="24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35" borderId="48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9" fillId="47" borderId="39" xfId="0" applyFont="1" applyFill="1" applyBorder="1" applyAlignment="1" applyProtection="1">
      <alignment vertical="center" wrapText="1"/>
      <protection hidden="1"/>
    </xf>
    <xf numFmtId="0" fontId="9" fillId="47" borderId="48" xfId="0" applyFont="1" applyFill="1" applyBorder="1" applyAlignment="1" applyProtection="1">
      <alignment vertical="center" wrapText="1"/>
      <protection hidden="1"/>
    </xf>
    <xf numFmtId="0" fontId="9" fillId="47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35" borderId="48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46" borderId="39" xfId="0" applyFont="1" applyFill="1" applyBorder="1" applyAlignment="1" applyProtection="1">
      <alignment vertical="center" wrapText="1"/>
      <protection hidden="1"/>
    </xf>
    <xf numFmtId="0" fontId="6" fillId="46" borderId="48" xfId="0" applyFont="1" applyFill="1" applyBorder="1" applyAlignment="1" applyProtection="1">
      <alignment vertical="center" wrapText="1"/>
      <protection hidden="1"/>
    </xf>
    <xf numFmtId="0" fontId="6" fillId="46" borderId="38" xfId="0" applyFont="1" applyFill="1" applyBorder="1" applyAlignment="1" applyProtection="1">
      <alignment vertical="center" wrapText="1"/>
      <protection hidden="1"/>
    </xf>
    <xf numFmtId="0" fontId="2" fillId="36" borderId="22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2" fillId="48" borderId="39" xfId="0" applyFont="1" applyFill="1" applyBorder="1" applyAlignment="1">
      <alignment horizontal="left" vertical="center" wrapText="1"/>
    </xf>
    <xf numFmtId="0" fontId="2" fillId="48" borderId="48" xfId="0" applyFont="1" applyFill="1" applyBorder="1" applyAlignment="1">
      <alignment horizontal="left" vertical="center" wrapText="1"/>
    </xf>
    <xf numFmtId="0" fontId="0" fillId="48" borderId="48" xfId="0" applyFont="1" applyFill="1" applyBorder="1" applyAlignment="1">
      <alignment vertical="center" wrapText="1"/>
    </xf>
    <xf numFmtId="0" fontId="0" fillId="48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3" fillId="0" borderId="0" xfId="10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106" applyFont="1" applyFill="1" applyBorder="1" applyAlignment="1" applyProtection="1">
      <alignment horizontal="center" vertical="center"/>
      <protection hidden="1"/>
    </xf>
    <xf numFmtId="14" fontId="9" fillId="46" borderId="0" xfId="10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6" applyFont="1" applyBorder="1" applyAlignment="1">
      <alignment vertical="center"/>
      <protection/>
    </xf>
    <xf numFmtId="0" fontId="2" fillId="36" borderId="26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0" fontId="13" fillId="0" borderId="0" xfId="106" applyFont="1" applyAlignment="1">
      <alignment/>
      <protection/>
    </xf>
    <xf numFmtId="0" fontId="18" fillId="0" borderId="0" xfId="106" applyFont="1" applyBorder="1" applyAlignment="1">
      <alignment horizontal="justify" vertical="top" wrapText="1"/>
      <protection/>
    </xf>
    <xf numFmtId="0" fontId="12" fillId="0" borderId="0" xfId="106" applyAlignment="1">
      <alignment/>
      <protection/>
    </xf>
  </cellXfs>
  <cellStyles count="9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Isticanje1" xfId="22"/>
    <cellStyle name="20% - Isticanje2" xfId="23"/>
    <cellStyle name="20% - Isticanje3" xfId="24"/>
    <cellStyle name="20% - Isticanje4" xfId="25"/>
    <cellStyle name="20% - Isticanje5" xfId="26"/>
    <cellStyle name="20% - Isticanj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sticanje1" xfId="76"/>
    <cellStyle name="Isticanje2" xfId="77"/>
    <cellStyle name="Isticanje3" xfId="78"/>
    <cellStyle name="Isticanje4" xfId="79"/>
    <cellStyle name="Isticanje5" xfId="80"/>
    <cellStyle name="Isticanje6" xfId="81"/>
    <cellStyle name="Izlaz" xfId="82"/>
    <cellStyle name="Izračun" xfId="83"/>
    <cellStyle name="Linked Cell" xfId="84"/>
    <cellStyle name="Loše" xfId="85"/>
    <cellStyle name="Naslov" xfId="86"/>
    <cellStyle name="Naslov 1" xfId="87"/>
    <cellStyle name="Naslov 2" xfId="88"/>
    <cellStyle name="Naslov 3" xfId="89"/>
    <cellStyle name="Naslov 4" xfId="90"/>
    <cellStyle name="Neutral" xfId="91"/>
    <cellStyle name="Neutralno" xfId="92"/>
    <cellStyle name="Normal 3" xfId="93"/>
    <cellStyle name="Normal_TFI-POD" xfId="94"/>
    <cellStyle name="Normal_TFI-POD_Obrazac GFI-POD -INA GRUPA-31.12.2010.-eng" xfId="95"/>
    <cellStyle name="Note" xfId="96"/>
    <cellStyle name="Obično 2" xfId="97"/>
    <cellStyle name="Obično 3" xfId="98"/>
    <cellStyle name="Obično 5" xfId="99"/>
    <cellStyle name="Obično 7" xfId="100"/>
    <cellStyle name="Obično_Knjiga2" xfId="101"/>
    <cellStyle name="Output" xfId="102"/>
    <cellStyle name="Percent" xfId="103"/>
    <cellStyle name="Povezana ćelija" xfId="104"/>
    <cellStyle name="Provjera ćelije" xfId="105"/>
    <cellStyle name="Style 1" xfId="106"/>
    <cellStyle name="Tekst objašnjenja" xfId="107"/>
    <cellStyle name="Tekst upozorenja" xfId="108"/>
    <cellStyle name="Title" xfId="109"/>
    <cellStyle name="Total" xfId="110"/>
    <cellStyle name="Ukupni zbroj" xfId="111"/>
    <cellStyle name="Unos" xfId="112"/>
    <cellStyle name="Warning Text" xfId="113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K20" sqref="K20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96" t="s">
        <v>61</v>
      </c>
      <c r="B1" s="197"/>
      <c r="C1" s="197"/>
      <c r="D1" s="63"/>
      <c r="E1" s="63"/>
      <c r="F1" s="63"/>
      <c r="G1" s="63"/>
      <c r="H1" s="63"/>
      <c r="I1" s="64"/>
      <c r="J1" s="65"/>
      <c r="K1" s="65"/>
      <c r="L1" s="65"/>
    </row>
    <row r="2" spans="1:12" ht="12.75">
      <c r="A2" s="160" t="s">
        <v>62</v>
      </c>
      <c r="B2" s="161"/>
      <c r="C2" s="161"/>
      <c r="D2" s="162"/>
      <c r="E2" s="170">
        <v>40544</v>
      </c>
      <c r="F2" s="152"/>
      <c r="G2" s="67" t="s">
        <v>63</v>
      </c>
      <c r="H2" s="136">
        <v>40908</v>
      </c>
      <c r="I2" s="68"/>
      <c r="J2" s="65"/>
      <c r="K2" s="65"/>
      <c r="L2" s="65"/>
    </row>
    <row r="3" spans="1:12" ht="12.75">
      <c r="A3" s="69"/>
      <c r="B3" s="70"/>
      <c r="C3" s="70"/>
      <c r="D3" s="70"/>
      <c r="E3" s="71"/>
      <c r="F3" s="71"/>
      <c r="G3" s="70"/>
      <c r="H3" s="70"/>
      <c r="I3" s="72"/>
      <c r="J3" s="65"/>
      <c r="K3" s="65"/>
      <c r="L3" s="65"/>
    </row>
    <row r="4" spans="1:12" ht="15">
      <c r="A4" s="163" t="s">
        <v>64</v>
      </c>
      <c r="B4" s="164"/>
      <c r="C4" s="164"/>
      <c r="D4" s="164"/>
      <c r="E4" s="164"/>
      <c r="F4" s="164"/>
      <c r="G4" s="164"/>
      <c r="H4" s="164"/>
      <c r="I4" s="165"/>
      <c r="J4" s="65"/>
      <c r="K4" s="65"/>
      <c r="L4" s="65"/>
    </row>
    <row r="5" spans="1:12" ht="12.75">
      <c r="A5" s="73"/>
      <c r="B5" s="74"/>
      <c r="C5" s="74"/>
      <c r="D5" s="74"/>
      <c r="E5" s="75"/>
      <c r="F5" s="76"/>
      <c r="G5" s="77"/>
      <c r="H5" s="78"/>
      <c r="I5" s="79"/>
      <c r="J5" s="65"/>
      <c r="K5" s="65"/>
      <c r="L5" s="65"/>
    </row>
    <row r="6" spans="1:12" ht="12.75">
      <c r="A6" s="166" t="s">
        <v>65</v>
      </c>
      <c r="B6" s="167"/>
      <c r="C6" s="158" t="s">
        <v>66</v>
      </c>
      <c r="D6" s="159"/>
      <c r="E6" s="60"/>
      <c r="F6" s="60"/>
      <c r="G6" s="60"/>
      <c r="H6" s="60"/>
      <c r="I6" s="80"/>
      <c r="J6" s="65"/>
      <c r="K6" s="65"/>
      <c r="L6" s="65"/>
    </row>
    <row r="7" spans="1:12" ht="12.75">
      <c r="A7" s="81"/>
      <c r="B7" s="82"/>
      <c r="C7" s="83"/>
      <c r="D7" s="83"/>
      <c r="E7" s="60"/>
      <c r="F7" s="60"/>
      <c r="G7" s="60"/>
      <c r="H7" s="60"/>
      <c r="I7" s="80"/>
      <c r="J7" s="65"/>
      <c r="K7" s="65"/>
      <c r="L7" s="65"/>
    </row>
    <row r="8" spans="1:12" ht="12.75">
      <c r="A8" s="168" t="s">
        <v>67</v>
      </c>
      <c r="B8" s="169"/>
      <c r="C8" s="158" t="s">
        <v>68</v>
      </c>
      <c r="D8" s="159"/>
      <c r="E8" s="60"/>
      <c r="F8" s="60"/>
      <c r="G8" s="60"/>
      <c r="H8" s="60"/>
      <c r="I8" s="84"/>
      <c r="J8" s="65"/>
      <c r="K8" s="65"/>
      <c r="L8" s="65"/>
    </row>
    <row r="9" spans="1:12" ht="12.75">
      <c r="A9" s="85"/>
      <c r="B9" s="86"/>
      <c r="C9" s="87"/>
      <c r="D9" s="88"/>
      <c r="E9" s="83"/>
      <c r="F9" s="83"/>
      <c r="G9" s="83"/>
      <c r="H9" s="83"/>
      <c r="I9" s="84"/>
      <c r="J9" s="65"/>
      <c r="K9" s="65"/>
      <c r="L9" s="65"/>
    </row>
    <row r="10" spans="1:12" ht="12.75">
      <c r="A10" s="155" t="s">
        <v>69</v>
      </c>
      <c r="B10" s="156"/>
      <c r="C10" s="158" t="s">
        <v>70</v>
      </c>
      <c r="D10" s="159"/>
      <c r="E10" s="83"/>
      <c r="F10" s="83"/>
      <c r="G10" s="83"/>
      <c r="H10" s="83"/>
      <c r="I10" s="84"/>
      <c r="J10" s="65"/>
      <c r="K10" s="65"/>
      <c r="L10" s="65"/>
    </row>
    <row r="11" spans="1:12" ht="12.75">
      <c r="A11" s="157"/>
      <c r="B11" s="156"/>
      <c r="C11" s="83"/>
      <c r="D11" s="83"/>
      <c r="E11" s="83"/>
      <c r="F11" s="83"/>
      <c r="G11" s="83"/>
      <c r="H11" s="83"/>
      <c r="I11" s="84"/>
      <c r="J11" s="65"/>
      <c r="K11" s="65"/>
      <c r="L11" s="65"/>
    </row>
    <row r="12" spans="1:12" ht="12.75">
      <c r="A12" s="166" t="s">
        <v>71</v>
      </c>
      <c r="B12" s="167"/>
      <c r="C12" s="153" t="s">
        <v>351</v>
      </c>
      <c r="D12" s="154"/>
      <c r="E12" s="154"/>
      <c r="F12" s="154"/>
      <c r="G12" s="154"/>
      <c r="H12" s="154"/>
      <c r="I12" s="149"/>
      <c r="J12" s="65"/>
      <c r="K12" s="65"/>
      <c r="L12" s="65"/>
    </row>
    <row r="13" spans="1:12" ht="12.75">
      <c r="A13" s="81"/>
      <c r="B13" s="82"/>
      <c r="C13" s="89"/>
      <c r="D13" s="83"/>
      <c r="E13" s="83"/>
      <c r="F13" s="83"/>
      <c r="G13" s="83"/>
      <c r="H13" s="83"/>
      <c r="I13" s="84"/>
      <c r="J13" s="65"/>
      <c r="K13" s="65"/>
      <c r="L13" s="65"/>
    </row>
    <row r="14" spans="1:12" ht="12.75">
      <c r="A14" s="166" t="s">
        <v>72</v>
      </c>
      <c r="B14" s="167"/>
      <c r="C14" s="150">
        <v>10000</v>
      </c>
      <c r="D14" s="151"/>
      <c r="E14" s="83"/>
      <c r="F14" s="144" t="s">
        <v>73</v>
      </c>
      <c r="G14" s="145"/>
      <c r="H14" s="145"/>
      <c r="I14" s="146"/>
      <c r="J14" s="65"/>
      <c r="K14" s="65"/>
      <c r="L14" s="65"/>
    </row>
    <row r="15" spans="1:12" ht="12.75">
      <c r="A15" s="81"/>
      <c r="B15" s="82"/>
      <c r="C15" s="83"/>
      <c r="D15" s="83"/>
      <c r="E15" s="83"/>
      <c r="F15" s="83"/>
      <c r="G15" s="83"/>
      <c r="H15" s="83"/>
      <c r="I15" s="84"/>
      <c r="J15" s="65"/>
      <c r="K15" s="65"/>
      <c r="L15" s="65"/>
    </row>
    <row r="16" spans="1:12" ht="12.75">
      <c r="A16" s="166" t="s">
        <v>74</v>
      </c>
      <c r="B16" s="167"/>
      <c r="C16" s="144" t="s">
        <v>75</v>
      </c>
      <c r="D16" s="145"/>
      <c r="E16" s="145"/>
      <c r="F16" s="145"/>
      <c r="G16" s="145"/>
      <c r="H16" s="145"/>
      <c r="I16" s="146"/>
      <c r="J16" s="65"/>
      <c r="K16" s="65"/>
      <c r="L16" s="65"/>
    </row>
    <row r="17" spans="1:12" ht="12.75">
      <c r="A17" s="81"/>
      <c r="B17" s="82"/>
      <c r="C17" s="83"/>
      <c r="D17" s="83"/>
      <c r="E17" s="83"/>
      <c r="F17" s="83"/>
      <c r="G17" s="83"/>
      <c r="H17" s="83"/>
      <c r="I17" s="84"/>
      <c r="J17" s="65"/>
      <c r="K17" s="65"/>
      <c r="L17" s="65"/>
    </row>
    <row r="18" spans="1:12" ht="12.75">
      <c r="A18" s="166" t="s">
        <v>76</v>
      </c>
      <c r="B18" s="167"/>
      <c r="C18" s="147"/>
      <c r="D18" s="148"/>
      <c r="E18" s="148"/>
      <c r="F18" s="148"/>
      <c r="G18" s="148"/>
      <c r="H18" s="148"/>
      <c r="I18" s="138"/>
      <c r="J18" s="65"/>
      <c r="K18" s="65"/>
      <c r="L18" s="65"/>
    </row>
    <row r="19" spans="1:12" ht="12.75">
      <c r="A19" s="81"/>
      <c r="B19" s="82"/>
      <c r="C19" s="89"/>
      <c r="D19" s="83"/>
      <c r="E19" s="83"/>
      <c r="F19" s="83"/>
      <c r="G19" s="83"/>
      <c r="H19" s="83"/>
      <c r="I19" s="84"/>
      <c r="J19" s="65"/>
      <c r="K19" s="65"/>
      <c r="L19" s="65"/>
    </row>
    <row r="20" spans="1:12" ht="12.75">
      <c r="A20" s="166" t="s">
        <v>77</v>
      </c>
      <c r="B20" s="167"/>
      <c r="C20" s="139" t="s">
        <v>78</v>
      </c>
      <c r="D20" s="140"/>
      <c r="E20" s="140"/>
      <c r="F20" s="140"/>
      <c r="G20" s="140"/>
      <c r="H20" s="140"/>
      <c r="I20" s="141"/>
      <c r="J20" s="65"/>
      <c r="K20" s="65"/>
      <c r="L20" s="65"/>
    </row>
    <row r="21" spans="1:12" ht="12.75">
      <c r="A21" s="81"/>
      <c r="B21" s="82"/>
      <c r="C21" s="89"/>
      <c r="D21" s="83"/>
      <c r="E21" s="83"/>
      <c r="F21" s="83"/>
      <c r="G21" s="83"/>
      <c r="H21" s="83"/>
      <c r="I21" s="84"/>
      <c r="J21" s="65"/>
      <c r="K21" s="65"/>
      <c r="L21" s="65"/>
    </row>
    <row r="22" spans="1:12" ht="12.75">
      <c r="A22" s="166" t="s">
        <v>79</v>
      </c>
      <c r="B22" s="167"/>
      <c r="C22" s="90">
        <v>133</v>
      </c>
      <c r="D22" s="142" t="s">
        <v>73</v>
      </c>
      <c r="E22" s="143"/>
      <c r="F22" s="171"/>
      <c r="G22" s="166"/>
      <c r="H22" s="172"/>
      <c r="I22" s="91"/>
      <c r="J22" s="65"/>
      <c r="K22" s="65"/>
      <c r="L22" s="65"/>
    </row>
    <row r="23" spans="1:12" ht="12.75">
      <c r="A23" s="81"/>
      <c r="B23" s="82"/>
      <c r="C23" s="83"/>
      <c r="D23" s="92"/>
      <c r="E23" s="92"/>
      <c r="F23" s="92"/>
      <c r="G23" s="92"/>
      <c r="H23" s="83"/>
      <c r="I23" s="84"/>
      <c r="J23" s="65"/>
      <c r="K23" s="65"/>
      <c r="L23" s="65"/>
    </row>
    <row r="24" spans="1:12" ht="12.75">
      <c r="A24" s="166" t="s">
        <v>80</v>
      </c>
      <c r="B24" s="167"/>
      <c r="C24" s="90">
        <v>21</v>
      </c>
      <c r="D24" s="142" t="s">
        <v>81</v>
      </c>
      <c r="E24" s="143"/>
      <c r="F24" s="143"/>
      <c r="G24" s="171"/>
      <c r="H24" s="93" t="s">
        <v>82</v>
      </c>
      <c r="I24" s="137" t="s">
        <v>360</v>
      </c>
      <c r="J24" s="65"/>
      <c r="K24" s="65"/>
      <c r="L24" s="65"/>
    </row>
    <row r="25" spans="1:12" ht="12.75">
      <c r="A25" s="81"/>
      <c r="B25" s="82"/>
      <c r="C25" s="83"/>
      <c r="D25" s="92"/>
      <c r="E25" s="92"/>
      <c r="F25" s="92"/>
      <c r="G25" s="82"/>
      <c r="H25" s="82" t="s">
        <v>83</v>
      </c>
      <c r="I25" s="94"/>
      <c r="J25" s="65"/>
      <c r="K25" s="65"/>
      <c r="L25" s="65"/>
    </row>
    <row r="26" spans="1:12" ht="12.75">
      <c r="A26" s="166" t="s">
        <v>84</v>
      </c>
      <c r="B26" s="167"/>
      <c r="C26" s="95" t="s">
        <v>359</v>
      </c>
      <c r="D26" s="96"/>
      <c r="E26" s="97"/>
      <c r="F26" s="98"/>
      <c r="G26" s="173" t="s">
        <v>85</v>
      </c>
      <c r="H26" s="167"/>
      <c r="I26" s="137" t="s">
        <v>86</v>
      </c>
      <c r="J26" s="65"/>
      <c r="K26" s="65"/>
      <c r="L26" s="65"/>
    </row>
    <row r="27" spans="1:12" ht="12.75">
      <c r="A27" s="81"/>
      <c r="B27" s="82"/>
      <c r="C27" s="83"/>
      <c r="D27" s="98"/>
      <c r="E27" s="98"/>
      <c r="F27" s="98"/>
      <c r="G27" s="98"/>
      <c r="H27" s="83"/>
      <c r="I27" s="99"/>
      <c r="J27" s="65"/>
      <c r="K27" s="65"/>
      <c r="L27" s="65"/>
    </row>
    <row r="28" spans="1:12" ht="12.75">
      <c r="A28" s="174" t="s">
        <v>87</v>
      </c>
      <c r="B28" s="175"/>
      <c r="C28" s="176"/>
      <c r="D28" s="176"/>
      <c r="E28" s="177" t="s">
        <v>88</v>
      </c>
      <c r="F28" s="178"/>
      <c r="G28" s="178"/>
      <c r="H28" s="179" t="s">
        <v>65</v>
      </c>
      <c r="I28" s="180"/>
      <c r="J28" s="65"/>
      <c r="K28" s="65"/>
      <c r="L28" s="65"/>
    </row>
    <row r="29" spans="1:12" ht="12.75">
      <c r="A29" s="100"/>
      <c r="B29" s="97"/>
      <c r="C29" s="97"/>
      <c r="D29" s="88"/>
      <c r="E29" s="83"/>
      <c r="F29" s="83"/>
      <c r="G29" s="83"/>
      <c r="H29" s="101"/>
      <c r="I29" s="99"/>
      <c r="J29" s="65"/>
      <c r="K29" s="65"/>
      <c r="L29" s="65"/>
    </row>
    <row r="30" spans="1:12" ht="12.75">
      <c r="A30" s="181"/>
      <c r="B30" s="182"/>
      <c r="C30" s="182"/>
      <c r="D30" s="183"/>
      <c r="E30" s="181"/>
      <c r="F30" s="182"/>
      <c r="G30" s="182"/>
      <c r="H30" s="158"/>
      <c r="I30" s="159"/>
      <c r="J30" s="65"/>
      <c r="K30" s="65"/>
      <c r="L30" s="65"/>
    </row>
    <row r="31" spans="1:12" ht="12.75">
      <c r="A31" s="81"/>
      <c r="B31" s="82"/>
      <c r="C31" s="89"/>
      <c r="D31" s="184"/>
      <c r="E31" s="184"/>
      <c r="F31" s="184"/>
      <c r="G31" s="185"/>
      <c r="H31" s="83"/>
      <c r="I31" s="102"/>
      <c r="J31" s="65"/>
      <c r="K31" s="65"/>
      <c r="L31" s="65"/>
    </row>
    <row r="32" spans="1:12" ht="12.75">
      <c r="A32" s="181"/>
      <c r="B32" s="182"/>
      <c r="C32" s="182"/>
      <c r="D32" s="183"/>
      <c r="E32" s="181"/>
      <c r="F32" s="182"/>
      <c r="G32" s="182"/>
      <c r="H32" s="158"/>
      <c r="I32" s="159"/>
      <c r="J32" s="65"/>
      <c r="K32" s="65"/>
      <c r="L32" s="65"/>
    </row>
    <row r="33" spans="1:12" ht="12.75">
      <c r="A33" s="81"/>
      <c r="B33" s="82"/>
      <c r="C33" s="89"/>
      <c r="D33" s="59"/>
      <c r="E33" s="59"/>
      <c r="F33" s="59"/>
      <c r="G33" s="60"/>
      <c r="H33" s="83"/>
      <c r="I33" s="103"/>
      <c r="J33" s="65"/>
      <c r="K33" s="65"/>
      <c r="L33" s="65"/>
    </row>
    <row r="34" spans="1:12" ht="12.75">
      <c r="A34" s="181"/>
      <c r="B34" s="182"/>
      <c r="C34" s="182"/>
      <c r="D34" s="183"/>
      <c r="E34" s="181"/>
      <c r="F34" s="182"/>
      <c r="G34" s="182"/>
      <c r="H34" s="158"/>
      <c r="I34" s="159"/>
      <c r="J34" s="65"/>
      <c r="K34" s="65"/>
      <c r="L34" s="65"/>
    </row>
    <row r="35" spans="1:12" ht="12.75">
      <c r="A35" s="81"/>
      <c r="B35" s="82"/>
      <c r="C35" s="89"/>
      <c r="D35" s="59"/>
      <c r="E35" s="59"/>
      <c r="F35" s="59"/>
      <c r="G35" s="60"/>
      <c r="H35" s="83"/>
      <c r="I35" s="103"/>
      <c r="J35" s="65"/>
      <c r="K35" s="65"/>
      <c r="L35" s="65"/>
    </row>
    <row r="36" spans="1:12" ht="12.75">
      <c r="A36" s="181"/>
      <c r="B36" s="182"/>
      <c r="C36" s="182"/>
      <c r="D36" s="183"/>
      <c r="E36" s="181"/>
      <c r="F36" s="182"/>
      <c r="G36" s="182"/>
      <c r="H36" s="158"/>
      <c r="I36" s="159"/>
      <c r="J36" s="65"/>
      <c r="K36" s="65"/>
      <c r="L36" s="65"/>
    </row>
    <row r="37" spans="1:12" ht="12.75">
      <c r="A37" s="104"/>
      <c r="B37" s="105"/>
      <c r="C37" s="186"/>
      <c r="D37" s="187"/>
      <c r="E37" s="83"/>
      <c r="F37" s="186"/>
      <c r="G37" s="187"/>
      <c r="H37" s="83"/>
      <c r="I37" s="84"/>
      <c r="J37" s="65"/>
      <c r="K37" s="65"/>
      <c r="L37" s="65"/>
    </row>
    <row r="38" spans="1:12" ht="12.75">
      <c r="A38" s="181"/>
      <c r="B38" s="182"/>
      <c r="C38" s="182"/>
      <c r="D38" s="183"/>
      <c r="E38" s="181"/>
      <c r="F38" s="182"/>
      <c r="G38" s="182"/>
      <c r="H38" s="158"/>
      <c r="I38" s="159"/>
      <c r="J38" s="65"/>
      <c r="K38" s="65"/>
      <c r="L38" s="65"/>
    </row>
    <row r="39" spans="1:12" ht="12.75">
      <c r="A39" s="104"/>
      <c r="B39" s="105"/>
      <c r="C39" s="61"/>
      <c r="D39" s="62"/>
      <c r="E39" s="83"/>
      <c r="F39" s="61"/>
      <c r="G39" s="62"/>
      <c r="H39" s="83"/>
      <c r="I39" s="84"/>
      <c r="J39" s="65"/>
      <c r="K39" s="65"/>
      <c r="L39" s="65"/>
    </row>
    <row r="40" spans="1:12" ht="12.75">
      <c r="A40" s="181"/>
      <c r="B40" s="182"/>
      <c r="C40" s="182"/>
      <c r="D40" s="183"/>
      <c r="E40" s="181"/>
      <c r="F40" s="182"/>
      <c r="G40" s="182"/>
      <c r="H40" s="158"/>
      <c r="I40" s="159"/>
      <c r="J40" s="65"/>
      <c r="K40" s="65"/>
      <c r="L40" s="65"/>
    </row>
    <row r="41" spans="1:12" ht="12.75">
      <c r="A41" s="106"/>
      <c r="B41" s="107"/>
      <c r="C41" s="107"/>
      <c r="D41" s="107"/>
      <c r="E41" s="108"/>
      <c r="F41" s="109"/>
      <c r="G41" s="109"/>
      <c r="H41" s="110"/>
      <c r="I41" s="111"/>
      <c r="J41" s="65"/>
      <c r="K41" s="65"/>
      <c r="L41" s="65"/>
    </row>
    <row r="42" spans="1:12" ht="12.75">
      <c r="A42" s="104"/>
      <c r="B42" s="105"/>
      <c r="C42" s="61"/>
      <c r="D42" s="62"/>
      <c r="E42" s="83"/>
      <c r="F42" s="61"/>
      <c r="G42" s="62"/>
      <c r="H42" s="83"/>
      <c r="I42" s="84"/>
      <c r="J42" s="65"/>
      <c r="K42" s="65"/>
      <c r="L42" s="65"/>
    </row>
    <row r="43" spans="1:12" ht="12.75">
      <c r="A43" s="112"/>
      <c r="B43" s="113"/>
      <c r="C43" s="113"/>
      <c r="D43" s="87"/>
      <c r="E43" s="87"/>
      <c r="F43" s="113"/>
      <c r="G43" s="87"/>
      <c r="H43" s="87"/>
      <c r="I43" s="114"/>
      <c r="J43" s="65"/>
      <c r="K43" s="65"/>
      <c r="L43" s="65"/>
    </row>
    <row r="44" spans="1:12" ht="12.75">
      <c r="A44" s="155" t="s">
        <v>89</v>
      </c>
      <c r="B44" s="188"/>
      <c r="C44" s="190" t="s">
        <v>352</v>
      </c>
      <c r="D44" s="191"/>
      <c r="E44" s="191"/>
      <c r="F44" s="191"/>
      <c r="G44" s="191"/>
      <c r="H44" s="191"/>
      <c r="I44" s="191"/>
      <c r="J44" s="65"/>
      <c r="K44" s="65"/>
      <c r="L44" s="65"/>
    </row>
    <row r="45" spans="1:12" ht="12.75">
      <c r="A45" s="104"/>
      <c r="B45" s="105"/>
      <c r="C45" s="186"/>
      <c r="D45" s="187"/>
      <c r="E45" s="83"/>
      <c r="F45" s="186"/>
      <c r="G45" s="189"/>
      <c r="H45" s="115"/>
      <c r="I45" s="116"/>
      <c r="J45" s="65"/>
      <c r="K45" s="65"/>
      <c r="L45" s="65"/>
    </row>
    <row r="46" spans="1:12" ht="12.75">
      <c r="A46" s="155" t="s">
        <v>90</v>
      </c>
      <c r="B46" s="188"/>
      <c r="C46" s="153" t="s">
        <v>353</v>
      </c>
      <c r="D46" s="192"/>
      <c r="E46" s="192"/>
      <c r="F46" s="192"/>
      <c r="G46" s="192"/>
      <c r="H46" s="192"/>
      <c r="I46" s="192"/>
      <c r="J46" s="65"/>
      <c r="K46" s="65"/>
      <c r="L46" s="65"/>
    </row>
    <row r="47" spans="1:12" ht="12.75">
      <c r="A47" s="81"/>
      <c r="B47" s="82"/>
      <c r="C47" s="89" t="s">
        <v>91</v>
      </c>
      <c r="D47" s="83"/>
      <c r="E47" s="83"/>
      <c r="F47" s="83"/>
      <c r="G47" s="83"/>
      <c r="H47" s="83"/>
      <c r="I47" s="84"/>
      <c r="J47" s="65"/>
      <c r="K47" s="65"/>
      <c r="L47" s="65"/>
    </row>
    <row r="48" spans="1:12" ht="12.75">
      <c r="A48" s="155" t="s">
        <v>92</v>
      </c>
      <c r="B48" s="188"/>
      <c r="C48" s="193" t="s">
        <v>354</v>
      </c>
      <c r="D48" s="194"/>
      <c r="E48" s="195"/>
      <c r="F48" s="117"/>
      <c r="G48" s="118" t="s">
        <v>56</v>
      </c>
      <c r="H48" s="193" t="s">
        <v>355</v>
      </c>
      <c r="I48" s="195"/>
      <c r="J48" s="65"/>
      <c r="K48" s="65"/>
      <c r="L48" s="65"/>
    </row>
    <row r="49" spans="1:12" ht="12.75">
      <c r="A49" s="81"/>
      <c r="B49" s="82"/>
      <c r="C49" s="89"/>
      <c r="D49" s="83"/>
      <c r="E49" s="83"/>
      <c r="F49" s="83"/>
      <c r="G49" s="83"/>
      <c r="H49" s="83"/>
      <c r="I49" s="84"/>
      <c r="J49" s="65"/>
      <c r="K49" s="65"/>
      <c r="L49" s="65"/>
    </row>
    <row r="50" spans="1:12" ht="12.75">
      <c r="A50" s="155" t="s">
        <v>76</v>
      </c>
      <c r="B50" s="188"/>
      <c r="C50" s="204" t="s">
        <v>356</v>
      </c>
      <c r="D50" s="194"/>
      <c r="E50" s="194"/>
      <c r="F50" s="194"/>
      <c r="G50" s="194"/>
      <c r="H50" s="194"/>
      <c r="I50" s="195"/>
      <c r="J50" s="65"/>
      <c r="K50" s="65"/>
      <c r="L50" s="65"/>
    </row>
    <row r="51" spans="1:12" ht="12.75">
      <c r="A51" s="81"/>
      <c r="B51" s="82"/>
      <c r="C51" s="83"/>
      <c r="D51" s="83"/>
      <c r="E51" s="83"/>
      <c r="F51" s="83"/>
      <c r="G51" s="83"/>
      <c r="H51" s="83"/>
      <c r="I51" s="84"/>
      <c r="J51" s="65"/>
      <c r="K51" s="65"/>
      <c r="L51" s="65"/>
    </row>
    <row r="52" spans="1:12" ht="12.75">
      <c r="A52" s="166" t="s">
        <v>93</v>
      </c>
      <c r="B52" s="167"/>
      <c r="C52" s="205" t="s">
        <v>94</v>
      </c>
      <c r="D52" s="206"/>
      <c r="E52" s="206"/>
      <c r="F52" s="206"/>
      <c r="G52" s="206"/>
      <c r="H52" s="206"/>
      <c r="I52" s="207"/>
      <c r="J52" s="65"/>
      <c r="K52" s="65"/>
      <c r="L52" s="65"/>
    </row>
    <row r="53" spans="1:12" ht="12.75">
      <c r="A53" s="119"/>
      <c r="B53" s="87"/>
      <c r="C53" s="198" t="s">
        <v>95</v>
      </c>
      <c r="D53" s="198"/>
      <c r="E53" s="198"/>
      <c r="F53" s="198"/>
      <c r="G53" s="198"/>
      <c r="H53" s="198"/>
      <c r="I53" s="121"/>
      <c r="J53" s="65"/>
      <c r="K53" s="65"/>
      <c r="L53" s="65"/>
    </row>
    <row r="54" spans="1:12" ht="12.75">
      <c r="A54" s="119"/>
      <c r="B54" s="87"/>
      <c r="C54" s="120"/>
      <c r="D54" s="120"/>
      <c r="E54" s="120"/>
      <c r="F54" s="120"/>
      <c r="G54" s="120"/>
      <c r="H54" s="120"/>
      <c r="I54" s="121"/>
      <c r="J54" s="65"/>
      <c r="K54" s="65"/>
      <c r="L54" s="65"/>
    </row>
    <row r="55" spans="1:12" ht="12.75">
      <c r="A55" s="119"/>
      <c r="B55" s="208" t="s">
        <v>96</v>
      </c>
      <c r="C55" s="209"/>
      <c r="D55" s="209"/>
      <c r="E55" s="209"/>
      <c r="F55" s="122"/>
      <c r="G55" s="122"/>
      <c r="H55" s="122"/>
      <c r="I55" s="123"/>
      <c r="J55" s="65"/>
      <c r="K55" s="65"/>
      <c r="L55" s="65"/>
    </row>
    <row r="56" spans="1:12" ht="12.75">
      <c r="A56" s="119"/>
      <c r="B56" s="210" t="s">
        <v>97</v>
      </c>
      <c r="C56" s="211"/>
      <c r="D56" s="211"/>
      <c r="E56" s="211"/>
      <c r="F56" s="211"/>
      <c r="G56" s="211"/>
      <c r="H56" s="211"/>
      <c r="I56" s="212"/>
      <c r="J56" s="65"/>
      <c r="K56" s="65"/>
      <c r="L56" s="65"/>
    </row>
    <row r="57" spans="1:12" ht="12.75">
      <c r="A57" s="119"/>
      <c r="B57" s="210" t="s">
        <v>98</v>
      </c>
      <c r="C57" s="211"/>
      <c r="D57" s="211"/>
      <c r="E57" s="211"/>
      <c r="F57" s="211"/>
      <c r="G57" s="211"/>
      <c r="H57" s="211"/>
      <c r="I57" s="123"/>
      <c r="J57" s="65"/>
      <c r="K57" s="65"/>
      <c r="L57" s="65"/>
    </row>
    <row r="58" spans="1:12" ht="12.75">
      <c r="A58" s="119"/>
      <c r="B58" s="210" t="s">
        <v>99</v>
      </c>
      <c r="C58" s="211"/>
      <c r="D58" s="211"/>
      <c r="E58" s="211"/>
      <c r="F58" s="211"/>
      <c r="G58" s="211"/>
      <c r="H58" s="211"/>
      <c r="I58" s="212"/>
      <c r="J58" s="65"/>
      <c r="K58" s="65"/>
      <c r="L58" s="65"/>
    </row>
    <row r="59" spans="1:12" ht="12.75">
      <c r="A59" s="119"/>
      <c r="B59" s="210" t="s">
        <v>100</v>
      </c>
      <c r="C59" s="211"/>
      <c r="D59" s="211"/>
      <c r="E59" s="211"/>
      <c r="F59" s="211"/>
      <c r="G59" s="211"/>
      <c r="H59" s="211"/>
      <c r="I59" s="212"/>
      <c r="J59" s="65"/>
      <c r="K59" s="65"/>
      <c r="L59" s="65"/>
    </row>
    <row r="60" spans="1:12" ht="12.75">
      <c r="A60" s="119"/>
      <c r="B60" s="124" t="s">
        <v>101</v>
      </c>
      <c r="C60" s="125"/>
      <c r="D60" s="125"/>
      <c r="E60" s="125"/>
      <c r="F60" s="125"/>
      <c r="G60" s="125"/>
      <c r="H60" s="125"/>
      <c r="I60" s="126"/>
      <c r="J60" s="65"/>
      <c r="K60" s="65"/>
      <c r="L60" s="65"/>
    </row>
    <row r="61" spans="1:12" ht="13.5" thickBot="1">
      <c r="A61" s="127" t="s">
        <v>57</v>
      </c>
      <c r="B61" s="83"/>
      <c r="C61" s="83"/>
      <c r="D61" s="83"/>
      <c r="E61" s="83"/>
      <c r="F61" s="83"/>
      <c r="G61" s="128"/>
      <c r="H61" s="129"/>
      <c r="I61" s="130"/>
      <c r="J61" s="65"/>
      <c r="K61" s="65"/>
      <c r="L61" s="65"/>
    </row>
    <row r="62" spans="1:12" ht="12.75">
      <c r="A62" s="73"/>
      <c r="B62" s="83"/>
      <c r="C62" s="83"/>
      <c r="D62" s="83"/>
      <c r="E62" s="87" t="s">
        <v>102</v>
      </c>
      <c r="F62" s="97"/>
      <c r="G62" s="199" t="s">
        <v>103</v>
      </c>
      <c r="H62" s="200"/>
      <c r="I62" s="201"/>
      <c r="J62" s="65"/>
      <c r="K62" s="65"/>
      <c r="L62" s="65"/>
    </row>
    <row r="63" spans="1:12" ht="12.75">
      <c r="A63" s="131"/>
      <c r="B63" s="132"/>
      <c r="C63" s="133"/>
      <c r="D63" s="133"/>
      <c r="E63" s="133"/>
      <c r="F63" s="133"/>
      <c r="G63" s="202"/>
      <c r="H63" s="203"/>
      <c r="I63" s="134"/>
      <c r="J63" s="65"/>
      <c r="K63" s="65"/>
      <c r="L63" s="65"/>
    </row>
  </sheetData>
  <sheetProtection/>
  <protectedRanges>
    <protectedRange sqref="C18:I18" name="Range1"/>
    <protectedRange sqref="I2" name="Range1_1_1"/>
    <protectedRange sqref="C6:D6" name="Range1_1_2"/>
    <protectedRange sqref="C8:D8" name="Range1_2_1"/>
    <protectedRange sqref="C10:D10" name="Range1_3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2"/>
    <protectedRange sqref="H2" name="Range1_2_2"/>
    <protectedRange sqref="C12:I12" name="Range1_7_1"/>
    <protectedRange sqref="I24" name="Range1_12_1_1"/>
    <protectedRange sqref="I26" name="Range1_13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5:D45"/>
    <mergeCell ref="F45:G45"/>
    <mergeCell ref="C44:I44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0" max="10" width="12.28125" style="0" customWidth="1"/>
    <col min="11" max="11" width="12.140625" style="0" customWidth="1"/>
  </cols>
  <sheetData>
    <row r="1" spans="1:11" ht="12.75">
      <c r="A1" s="213" t="s">
        <v>104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348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9" t="s">
        <v>349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3.25" thickBot="1">
      <c r="A5" s="232" t="s">
        <v>105</v>
      </c>
      <c r="B5" s="233"/>
      <c r="C5" s="233"/>
      <c r="D5" s="233"/>
      <c r="E5" s="233"/>
      <c r="F5" s="233"/>
      <c r="G5" s="233"/>
      <c r="H5" s="234"/>
      <c r="I5" s="23" t="s">
        <v>343</v>
      </c>
      <c r="J5" s="24" t="s">
        <v>106</v>
      </c>
      <c r="K5" s="25" t="s">
        <v>107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27">
        <v>2</v>
      </c>
      <c r="J6" s="26">
        <v>3</v>
      </c>
      <c r="K6" s="26">
        <v>4</v>
      </c>
    </row>
    <row r="7" spans="1:11" ht="12.75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 customHeight="1">
      <c r="A8" s="220" t="s">
        <v>108</v>
      </c>
      <c r="B8" s="221"/>
      <c r="C8" s="221"/>
      <c r="D8" s="221"/>
      <c r="E8" s="221"/>
      <c r="F8" s="221"/>
      <c r="G8" s="221"/>
      <c r="H8" s="222"/>
      <c r="I8" s="6">
        <v>1</v>
      </c>
      <c r="J8" s="11"/>
      <c r="K8" s="11"/>
    </row>
    <row r="9" spans="1:11" ht="12.75">
      <c r="A9" s="223" t="s">
        <v>109</v>
      </c>
      <c r="B9" s="224"/>
      <c r="C9" s="224"/>
      <c r="D9" s="224"/>
      <c r="E9" s="224"/>
      <c r="F9" s="224"/>
      <c r="G9" s="224"/>
      <c r="H9" s="225"/>
      <c r="I9" s="4">
        <v>2</v>
      </c>
      <c r="J9" s="12">
        <f>J10+J17+J27+J36+J40</f>
        <v>23042000000</v>
      </c>
      <c r="K9" s="12">
        <f>K10+K17+K27+K36+K40</f>
        <v>22421000000</v>
      </c>
    </row>
    <row r="10" spans="1:11" ht="12.75">
      <c r="A10" s="226" t="s">
        <v>110</v>
      </c>
      <c r="B10" s="227"/>
      <c r="C10" s="227"/>
      <c r="D10" s="227"/>
      <c r="E10" s="227"/>
      <c r="F10" s="227"/>
      <c r="G10" s="227"/>
      <c r="H10" s="228"/>
      <c r="I10" s="4">
        <v>3</v>
      </c>
      <c r="J10" s="12">
        <f>SUM(J11:J16)</f>
        <v>864000000</v>
      </c>
      <c r="K10" s="12">
        <f>SUM(K11:K16)</f>
        <v>888000000</v>
      </c>
    </row>
    <row r="11" spans="1:11" ht="12.75" customHeight="1">
      <c r="A11" s="226" t="s">
        <v>111</v>
      </c>
      <c r="B11" s="227"/>
      <c r="C11" s="227"/>
      <c r="D11" s="227"/>
      <c r="E11" s="227"/>
      <c r="F11" s="227"/>
      <c r="G11" s="227"/>
      <c r="H11" s="228"/>
      <c r="I11" s="4">
        <v>4</v>
      </c>
      <c r="J11" s="13"/>
      <c r="K11" s="13"/>
    </row>
    <row r="12" spans="1:11" ht="12.75" customHeight="1">
      <c r="A12" s="226" t="s">
        <v>112</v>
      </c>
      <c r="B12" s="227"/>
      <c r="C12" s="227"/>
      <c r="D12" s="227"/>
      <c r="E12" s="227"/>
      <c r="F12" s="227"/>
      <c r="G12" s="227"/>
      <c r="H12" s="228"/>
      <c r="I12" s="4">
        <v>5</v>
      </c>
      <c r="J12" s="13">
        <v>107000000</v>
      </c>
      <c r="K12" s="13">
        <v>76000000</v>
      </c>
    </row>
    <row r="13" spans="1:11" ht="12.75" customHeight="1">
      <c r="A13" s="226" t="s">
        <v>23</v>
      </c>
      <c r="B13" s="227"/>
      <c r="C13" s="227"/>
      <c r="D13" s="227"/>
      <c r="E13" s="227"/>
      <c r="F13" s="227"/>
      <c r="G13" s="227"/>
      <c r="H13" s="228"/>
      <c r="I13" s="4">
        <v>6</v>
      </c>
      <c r="J13" s="13"/>
      <c r="K13" s="13"/>
    </row>
    <row r="14" spans="1:11" ht="12.75" customHeight="1">
      <c r="A14" s="226" t="s">
        <v>113</v>
      </c>
      <c r="B14" s="227"/>
      <c r="C14" s="227"/>
      <c r="D14" s="227"/>
      <c r="E14" s="227"/>
      <c r="F14" s="227"/>
      <c r="G14" s="227"/>
      <c r="H14" s="228"/>
      <c r="I14" s="4">
        <v>7</v>
      </c>
      <c r="J14" s="13">
        <v>37000000</v>
      </c>
      <c r="K14" s="13">
        <v>12000000</v>
      </c>
    </row>
    <row r="15" spans="1:11" ht="12.75" customHeight="1">
      <c r="A15" s="226" t="s">
        <v>114</v>
      </c>
      <c r="B15" s="227"/>
      <c r="C15" s="227"/>
      <c r="D15" s="227"/>
      <c r="E15" s="227"/>
      <c r="F15" s="227"/>
      <c r="G15" s="227"/>
      <c r="H15" s="228"/>
      <c r="I15" s="4">
        <v>8</v>
      </c>
      <c r="J15" s="13">
        <v>720000000</v>
      </c>
      <c r="K15" s="13">
        <v>800000000</v>
      </c>
    </row>
    <row r="16" spans="1:11" ht="12.75" customHeight="1">
      <c r="A16" s="226" t="s">
        <v>115</v>
      </c>
      <c r="B16" s="227"/>
      <c r="C16" s="227"/>
      <c r="D16" s="227"/>
      <c r="E16" s="227"/>
      <c r="F16" s="227"/>
      <c r="G16" s="227"/>
      <c r="H16" s="228"/>
      <c r="I16" s="4">
        <v>9</v>
      </c>
      <c r="J16" s="13"/>
      <c r="K16" s="13"/>
    </row>
    <row r="17" spans="1:11" ht="12.75">
      <c r="A17" s="226" t="s">
        <v>116</v>
      </c>
      <c r="B17" s="227"/>
      <c r="C17" s="227"/>
      <c r="D17" s="227"/>
      <c r="E17" s="227"/>
      <c r="F17" s="227"/>
      <c r="G17" s="227"/>
      <c r="H17" s="228"/>
      <c r="I17" s="4">
        <v>10</v>
      </c>
      <c r="J17" s="12">
        <f>SUM(J18:J26)</f>
        <v>19572000000</v>
      </c>
      <c r="K17" s="12">
        <f>SUM(K18:K26)</f>
        <v>18576000000</v>
      </c>
    </row>
    <row r="18" spans="1:11" ht="12.75" customHeight="1">
      <c r="A18" s="226" t="s">
        <v>117</v>
      </c>
      <c r="B18" s="227"/>
      <c r="C18" s="227"/>
      <c r="D18" s="227"/>
      <c r="E18" s="227"/>
      <c r="F18" s="227"/>
      <c r="G18" s="227"/>
      <c r="H18" s="228"/>
      <c r="I18" s="4">
        <v>11</v>
      </c>
      <c r="J18" s="13">
        <v>897000000</v>
      </c>
      <c r="K18" s="13">
        <v>987000000</v>
      </c>
    </row>
    <row r="19" spans="1:11" ht="12.75" customHeight="1">
      <c r="A19" s="226" t="s">
        <v>118</v>
      </c>
      <c r="B19" s="227"/>
      <c r="C19" s="227"/>
      <c r="D19" s="227"/>
      <c r="E19" s="227"/>
      <c r="F19" s="227"/>
      <c r="G19" s="227"/>
      <c r="H19" s="228"/>
      <c r="I19" s="4">
        <v>12</v>
      </c>
      <c r="J19" s="13">
        <v>7727000000</v>
      </c>
      <c r="K19" s="13">
        <v>7809000000</v>
      </c>
    </row>
    <row r="20" spans="1:11" ht="12.75" customHeight="1">
      <c r="A20" s="226" t="s">
        <v>119</v>
      </c>
      <c r="B20" s="227"/>
      <c r="C20" s="227"/>
      <c r="D20" s="227"/>
      <c r="E20" s="227"/>
      <c r="F20" s="227"/>
      <c r="G20" s="227"/>
      <c r="H20" s="228"/>
      <c r="I20" s="4">
        <v>13</v>
      </c>
      <c r="J20" s="13">
        <v>1969000000</v>
      </c>
      <c r="K20" s="13">
        <v>6542000000</v>
      </c>
    </row>
    <row r="21" spans="1:11" ht="12.75" customHeight="1">
      <c r="A21" s="226" t="s">
        <v>120</v>
      </c>
      <c r="B21" s="227"/>
      <c r="C21" s="227"/>
      <c r="D21" s="227"/>
      <c r="E21" s="227"/>
      <c r="F21" s="227"/>
      <c r="G21" s="227"/>
      <c r="H21" s="228"/>
      <c r="I21" s="4">
        <v>14</v>
      </c>
      <c r="J21" s="13">
        <v>253000000</v>
      </c>
      <c r="K21" s="13">
        <v>385000000</v>
      </c>
    </row>
    <row r="22" spans="1:11" ht="12.75" customHeight="1">
      <c r="A22" s="226" t="s">
        <v>121</v>
      </c>
      <c r="B22" s="227"/>
      <c r="C22" s="227"/>
      <c r="D22" s="227"/>
      <c r="E22" s="227"/>
      <c r="F22" s="227"/>
      <c r="G22" s="227"/>
      <c r="H22" s="228"/>
      <c r="I22" s="4">
        <v>15</v>
      </c>
      <c r="J22" s="13"/>
      <c r="K22" s="13"/>
    </row>
    <row r="23" spans="1:11" ht="12.75" customHeight="1">
      <c r="A23" s="226" t="s">
        <v>122</v>
      </c>
      <c r="B23" s="227"/>
      <c r="C23" s="227"/>
      <c r="D23" s="227"/>
      <c r="E23" s="227"/>
      <c r="F23" s="227"/>
      <c r="G23" s="227"/>
      <c r="H23" s="228"/>
      <c r="I23" s="4">
        <v>16</v>
      </c>
      <c r="J23" s="13">
        <v>50000000</v>
      </c>
      <c r="K23" s="13">
        <v>21000000</v>
      </c>
    </row>
    <row r="24" spans="1:11" ht="12.75" customHeight="1">
      <c r="A24" s="226" t="s">
        <v>123</v>
      </c>
      <c r="B24" s="227"/>
      <c r="C24" s="227"/>
      <c r="D24" s="227"/>
      <c r="E24" s="227"/>
      <c r="F24" s="227"/>
      <c r="G24" s="227"/>
      <c r="H24" s="228"/>
      <c r="I24" s="4">
        <v>17</v>
      </c>
      <c r="J24" s="13">
        <v>8667000000</v>
      </c>
      <c r="K24" s="13">
        <v>2823000000</v>
      </c>
    </row>
    <row r="25" spans="1:11" ht="12.75" customHeight="1">
      <c r="A25" s="226" t="s">
        <v>124</v>
      </c>
      <c r="B25" s="227"/>
      <c r="C25" s="227"/>
      <c r="D25" s="227"/>
      <c r="E25" s="227"/>
      <c r="F25" s="227"/>
      <c r="G25" s="227"/>
      <c r="H25" s="228"/>
      <c r="I25" s="4">
        <v>18</v>
      </c>
      <c r="J25" s="13">
        <v>3000000</v>
      </c>
      <c r="K25" s="13">
        <v>3000000</v>
      </c>
    </row>
    <row r="26" spans="1:11" ht="12.75" customHeight="1">
      <c r="A26" s="226" t="s">
        <v>125</v>
      </c>
      <c r="B26" s="227"/>
      <c r="C26" s="227"/>
      <c r="D26" s="227"/>
      <c r="E26" s="227"/>
      <c r="F26" s="227"/>
      <c r="G26" s="227"/>
      <c r="H26" s="228"/>
      <c r="I26" s="4">
        <v>19</v>
      </c>
      <c r="J26" s="13">
        <v>6000000</v>
      </c>
      <c r="K26" s="13">
        <v>6000000</v>
      </c>
    </row>
    <row r="27" spans="1:11" ht="12.75">
      <c r="A27" s="226" t="s">
        <v>126</v>
      </c>
      <c r="B27" s="227"/>
      <c r="C27" s="227"/>
      <c r="D27" s="227"/>
      <c r="E27" s="227"/>
      <c r="F27" s="227"/>
      <c r="G27" s="227"/>
      <c r="H27" s="228"/>
      <c r="I27" s="4">
        <v>20</v>
      </c>
      <c r="J27" s="12">
        <f>SUM(J28:J35)</f>
        <v>2129000000</v>
      </c>
      <c r="K27" s="12">
        <f>SUM(K28:K35)</f>
        <v>2191000000</v>
      </c>
    </row>
    <row r="28" spans="1:11" ht="12.75" customHeight="1">
      <c r="A28" s="226" t="s">
        <v>127</v>
      </c>
      <c r="B28" s="227"/>
      <c r="C28" s="227"/>
      <c r="D28" s="227"/>
      <c r="E28" s="227"/>
      <c r="F28" s="227"/>
      <c r="G28" s="227"/>
      <c r="H28" s="228"/>
      <c r="I28" s="4">
        <v>21</v>
      </c>
      <c r="J28" s="13">
        <v>1224000000</v>
      </c>
      <c r="K28" s="13">
        <v>1033000000</v>
      </c>
    </row>
    <row r="29" spans="1:11" ht="12.75" customHeight="1">
      <c r="A29" s="226" t="s">
        <v>128</v>
      </c>
      <c r="B29" s="227"/>
      <c r="C29" s="227"/>
      <c r="D29" s="227"/>
      <c r="E29" s="227"/>
      <c r="F29" s="227"/>
      <c r="G29" s="227"/>
      <c r="H29" s="228"/>
      <c r="I29" s="4">
        <v>22</v>
      </c>
      <c r="J29" s="13">
        <v>101000000</v>
      </c>
      <c r="K29" s="13">
        <v>444000000</v>
      </c>
    </row>
    <row r="30" spans="1:11" ht="12.75" customHeight="1">
      <c r="A30" s="226" t="s">
        <v>129</v>
      </c>
      <c r="B30" s="227"/>
      <c r="C30" s="227"/>
      <c r="D30" s="227"/>
      <c r="E30" s="227"/>
      <c r="F30" s="227"/>
      <c r="G30" s="227"/>
      <c r="H30" s="228"/>
      <c r="I30" s="4">
        <v>23</v>
      </c>
      <c r="J30" s="13">
        <v>57000000</v>
      </c>
      <c r="K30" s="13">
        <v>40000000</v>
      </c>
    </row>
    <row r="31" spans="1:11" ht="12.75" customHeight="1">
      <c r="A31" s="226" t="s">
        <v>130</v>
      </c>
      <c r="B31" s="227"/>
      <c r="C31" s="227"/>
      <c r="D31" s="227"/>
      <c r="E31" s="227"/>
      <c r="F31" s="227"/>
      <c r="G31" s="227"/>
      <c r="H31" s="228"/>
      <c r="I31" s="4">
        <v>24</v>
      </c>
      <c r="J31" s="13"/>
      <c r="K31" s="13"/>
    </row>
    <row r="32" spans="1:11" ht="12.75" customHeight="1">
      <c r="A32" s="226" t="s">
        <v>131</v>
      </c>
      <c r="B32" s="227"/>
      <c r="C32" s="227"/>
      <c r="D32" s="227"/>
      <c r="E32" s="227"/>
      <c r="F32" s="227"/>
      <c r="G32" s="227"/>
      <c r="H32" s="228"/>
      <c r="I32" s="4">
        <v>25</v>
      </c>
      <c r="J32" s="13">
        <v>330000000</v>
      </c>
      <c r="K32" s="13">
        <v>349000000</v>
      </c>
    </row>
    <row r="33" spans="1:11" ht="12.75" customHeight="1">
      <c r="A33" s="226" t="s">
        <v>132</v>
      </c>
      <c r="B33" s="227"/>
      <c r="C33" s="227"/>
      <c r="D33" s="227"/>
      <c r="E33" s="227"/>
      <c r="F33" s="227"/>
      <c r="G33" s="227"/>
      <c r="H33" s="228"/>
      <c r="I33" s="4">
        <v>26</v>
      </c>
      <c r="J33" s="13"/>
      <c r="K33" s="13"/>
    </row>
    <row r="34" spans="1:11" ht="12.75" customHeight="1">
      <c r="A34" s="226" t="s">
        <v>133</v>
      </c>
      <c r="B34" s="227"/>
      <c r="C34" s="227"/>
      <c r="D34" s="227"/>
      <c r="E34" s="227"/>
      <c r="F34" s="227"/>
      <c r="G34" s="227"/>
      <c r="H34" s="228"/>
      <c r="I34" s="4">
        <v>27</v>
      </c>
      <c r="J34" s="13">
        <v>417000000</v>
      </c>
      <c r="K34" s="13">
        <v>325000000</v>
      </c>
    </row>
    <row r="35" spans="1:11" ht="12.75" customHeight="1">
      <c r="A35" s="226" t="s">
        <v>134</v>
      </c>
      <c r="B35" s="227"/>
      <c r="C35" s="227"/>
      <c r="D35" s="227"/>
      <c r="E35" s="227"/>
      <c r="F35" s="227"/>
      <c r="G35" s="227"/>
      <c r="H35" s="228"/>
      <c r="I35" s="4">
        <v>28</v>
      </c>
      <c r="J35" s="13"/>
      <c r="K35" s="13"/>
    </row>
    <row r="36" spans="1:11" ht="12.75">
      <c r="A36" s="226" t="s">
        <v>135</v>
      </c>
      <c r="B36" s="227"/>
      <c r="C36" s="227"/>
      <c r="D36" s="227"/>
      <c r="E36" s="227"/>
      <c r="F36" s="227"/>
      <c r="G36" s="227"/>
      <c r="H36" s="228"/>
      <c r="I36" s="4">
        <v>29</v>
      </c>
      <c r="J36" s="12">
        <f>SUM(J37:J39)</f>
        <v>254000000</v>
      </c>
      <c r="K36" s="12">
        <f>SUM(K37:K39)</f>
        <v>174000000</v>
      </c>
    </row>
    <row r="37" spans="1:11" ht="12.75" customHeight="1">
      <c r="A37" s="226" t="s">
        <v>136</v>
      </c>
      <c r="B37" s="227"/>
      <c r="C37" s="227"/>
      <c r="D37" s="227"/>
      <c r="E37" s="227"/>
      <c r="F37" s="227"/>
      <c r="G37" s="227"/>
      <c r="H37" s="228"/>
      <c r="I37" s="4">
        <v>30</v>
      </c>
      <c r="J37" s="13">
        <v>116000000</v>
      </c>
      <c r="K37" s="13">
        <v>48000000</v>
      </c>
    </row>
    <row r="38" spans="1:11" ht="12.75" customHeight="1">
      <c r="A38" s="226" t="s">
        <v>137</v>
      </c>
      <c r="B38" s="227"/>
      <c r="C38" s="227"/>
      <c r="D38" s="227"/>
      <c r="E38" s="227"/>
      <c r="F38" s="227"/>
      <c r="G38" s="227"/>
      <c r="H38" s="228"/>
      <c r="I38" s="4">
        <v>31</v>
      </c>
      <c r="J38" s="13">
        <v>136000000</v>
      </c>
      <c r="K38" s="13">
        <v>126000000</v>
      </c>
    </row>
    <row r="39" spans="1:11" ht="12.75" customHeight="1">
      <c r="A39" s="226" t="s">
        <v>138</v>
      </c>
      <c r="B39" s="227"/>
      <c r="C39" s="227"/>
      <c r="D39" s="227"/>
      <c r="E39" s="227"/>
      <c r="F39" s="227"/>
      <c r="G39" s="227"/>
      <c r="H39" s="228"/>
      <c r="I39" s="4">
        <v>32</v>
      </c>
      <c r="J39" s="13">
        <v>2000000</v>
      </c>
      <c r="K39" s="13"/>
    </row>
    <row r="40" spans="1:11" ht="12.75">
      <c r="A40" s="226" t="s">
        <v>139</v>
      </c>
      <c r="B40" s="227"/>
      <c r="C40" s="227"/>
      <c r="D40" s="227"/>
      <c r="E40" s="227"/>
      <c r="F40" s="227"/>
      <c r="G40" s="227"/>
      <c r="H40" s="228"/>
      <c r="I40" s="4">
        <v>33</v>
      </c>
      <c r="J40" s="13">
        <v>223000000</v>
      </c>
      <c r="K40" s="13">
        <v>592000000</v>
      </c>
    </row>
    <row r="41" spans="1:11" ht="12.75">
      <c r="A41" s="223" t="s">
        <v>140</v>
      </c>
      <c r="B41" s="224"/>
      <c r="C41" s="224"/>
      <c r="D41" s="224"/>
      <c r="E41" s="224"/>
      <c r="F41" s="224"/>
      <c r="G41" s="224"/>
      <c r="H41" s="225"/>
      <c r="I41" s="4">
        <v>34</v>
      </c>
      <c r="J41" s="12">
        <f>J42+J50+J57+J65</f>
        <v>7075000000</v>
      </c>
      <c r="K41" s="12">
        <f>K42+K50+K57+K65</f>
        <v>7320000000</v>
      </c>
    </row>
    <row r="42" spans="1:11" ht="12.75">
      <c r="A42" s="226" t="s">
        <v>141</v>
      </c>
      <c r="B42" s="227"/>
      <c r="C42" s="227"/>
      <c r="D42" s="227"/>
      <c r="E42" s="227"/>
      <c r="F42" s="227"/>
      <c r="G42" s="227"/>
      <c r="H42" s="228"/>
      <c r="I42" s="4">
        <v>35</v>
      </c>
      <c r="J42" s="12">
        <f>SUM(J43:J49)</f>
        <v>2230000000</v>
      </c>
      <c r="K42" s="12">
        <f>SUM(K43:K49)</f>
        <v>3030000000</v>
      </c>
    </row>
    <row r="43" spans="1:11" ht="12.75" customHeight="1">
      <c r="A43" s="226" t="s">
        <v>142</v>
      </c>
      <c r="B43" s="227"/>
      <c r="C43" s="227"/>
      <c r="D43" s="227"/>
      <c r="E43" s="227"/>
      <c r="F43" s="227"/>
      <c r="G43" s="227"/>
      <c r="H43" s="228"/>
      <c r="I43" s="4">
        <v>36</v>
      </c>
      <c r="J43" s="13">
        <v>572000000</v>
      </c>
      <c r="K43" s="13">
        <v>1026000000</v>
      </c>
    </row>
    <row r="44" spans="1:11" ht="12.75" customHeight="1">
      <c r="A44" s="226" t="s">
        <v>143</v>
      </c>
      <c r="B44" s="227"/>
      <c r="C44" s="227"/>
      <c r="D44" s="227"/>
      <c r="E44" s="227"/>
      <c r="F44" s="227"/>
      <c r="G44" s="227"/>
      <c r="H44" s="228"/>
      <c r="I44" s="4">
        <v>37</v>
      </c>
      <c r="J44" s="13">
        <v>914000000</v>
      </c>
      <c r="K44" s="13">
        <v>1150000000</v>
      </c>
    </row>
    <row r="45" spans="1:11" ht="12.75" customHeight="1">
      <c r="A45" s="226" t="s">
        <v>144</v>
      </c>
      <c r="B45" s="227"/>
      <c r="C45" s="227"/>
      <c r="D45" s="227"/>
      <c r="E45" s="227"/>
      <c r="F45" s="227"/>
      <c r="G45" s="227"/>
      <c r="H45" s="228"/>
      <c r="I45" s="4">
        <v>38</v>
      </c>
      <c r="J45" s="13"/>
      <c r="K45" s="13"/>
    </row>
    <row r="46" spans="1:11" ht="12.75" customHeight="1">
      <c r="A46" s="226" t="s">
        <v>145</v>
      </c>
      <c r="B46" s="227"/>
      <c r="C46" s="227"/>
      <c r="D46" s="227"/>
      <c r="E46" s="227"/>
      <c r="F46" s="227"/>
      <c r="G46" s="227"/>
      <c r="H46" s="228"/>
      <c r="I46" s="4">
        <v>39</v>
      </c>
      <c r="J46" s="13">
        <v>593000000</v>
      </c>
      <c r="K46" s="13">
        <v>695000000</v>
      </c>
    </row>
    <row r="47" spans="1:11" ht="12.75" customHeight="1">
      <c r="A47" s="226" t="s">
        <v>146</v>
      </c>
      <c r="B47" s="227"/>
      <c r="C47" s="227"/>
      <c r="D47" s="227"/>
      <c r="E47" s="227"/>
      <c r="F47" s="227"/>
      <c r="G47" s="227"/>
      <c r="H47" s="228"/>
      <c r="I47" s="4">
        <v>40</v>
      </c>
      <c r="J47" s="13">
        <v>139000000</v>
      </c>
      <c r="K47" s="13">
        <v>159000000</v>
      </c>
    </row>
    <row r="48" spans="1:11" ht="12.75" customHeight="1">
      <c r="A48" s="226" t="s">
        <v>147</v>
      </c>
      <c r="B48" s="227"/>
      <c r="C48" s="227"/>
      <c r="D48" s="227"/>
      <c r="E48" s="227"/>
      <c r="F48" s="227"/>
      <c r="G48" s="227"/>
      <c r="H48" s="228"/>
      <c r="I48" s="4">
        <v>41</v>
      </c>
      <c r="J48" s="13">
        <v>12000000</v>
      </c>
      <c r="K48" s="13"/>
    </row>
    <row r="49" spans="1:11" ht="12.75" customHeight="1">
      <c r="A49" s="226" t="s">
        <v>148</v>
      </c>
      <c r="B49" s="227"/>
      <c r="C49" s="227"/>
      <c r="D49" s="227"/>
      <c r="E49" s="227"/>
      <c r="F49" s="227"/>
      <c r="G49" s="227"/>
      <c r="H49" s="228"/>
      <c r="I49" s="4">
        <v>42</v>
      </c>
      <c r="J49" s="13"/>
      <c r="K49" s="13">
        <v>0</v>
      </c>
    </row>
    <row r="50" spans="1:11" ht="12.75">
      <c r="A50" s="226" t="s">
        <v>149</v>
      </c>
      <c r="B50" s="227"/>
      <c r="C50" s="227"/>
      <c r="D50" s="227"/>
      <c r="E50" s="227"/>
      <c r="F50" s="227"/>
      <c r="G50" s="227"/>
      <c r="H50" s="228"/>
      <c r="I50" s="4">
        <v>43</v>
      </c>
      <c r="J50" s="12">
        <f>SUM(J51:J56)</f>
        <v>4332000000</v>
      </c>
      <c r="K50" s="12">
        <f>SUM(K51:K56)</f>
        <v>3748000000</v>
      </c>
    </row>
    <row r="51" spans="1:11" ht="12.75" customHeight="1">
      <c r="A51" s="226" t="s">
        <v>150</v>
      </c>
      <c r="B51" s="227"/>
      <c r="C51" s="227"/>
      <c r="D51" s="227"/>
      <c r="E51" s="227"/>
      <c r="F51" s="227"/>
      <c r="G51" s="227"/>
      <c r="H51" s="228"/>
      <c r="I51" s="4">
        <v>44</v>
      </c>
      <c r="J51" s="13">
        <v>2229000000</v>
      </c>
      <c r="K51" s="13">
        <v>1588000000</v>
      </c>
    </row>
    <row r="52" spans="1:11" ht="12.75" customHeight="1">
      <c r="A52" s="226" t="s">
        <v>151</v>
      </c>
      <c r="B52" s="227"/>
      <c r="C52" s="227"/>
      <c r="D52" s="227"/>
      <c r="E52" s="227"/>
      <c r="F52" s="227"/>
      <c r="G52" s="227"/>
      <c r="H52" s="228"/>
      <c r="I52" s="4">
        <v>45</v>
      </c>
      <c r="J52" s="13">
        <v>1816000000</v>
      </c>
      <c r="K52" s="13">
        <v>1781000000</v>
      </c>
    </row>
    <row r="53" spans="1:11" ht="12.75" customHeight="1">
      <c r="A53" s="226" t="s">
        <v>152</v>
      </c>
      <c r="B53" s="227"/>
      <c r="C53" s="227"/>
      <c r="D53" s="227"/>
      <c r="E53" s="227"/>
      <c r="F53" s="227"/>
      <c r="G53" s="227"/>
      <c r="H53" s="228"/>
      <c r="I53" s="4">
        <v>46</v>
      </c>
      <c r="J53" s="13"/>
      <c r="K53" s="13"/>
    </row>
    <row r="54" spans="1:11" ht="12.75" customHeight="1">
      <c r="A54" s="226" t="s">
        <v>153</v>
      </c>
      <c r="B54" s="227"/>
      <c r="C54" s="227"/>
      <c r="D54" s="227"/>
      <c r="E54" s="227"/>
      <c r="F54" s="227"/>
      <c r="G54" s="227"/>
      <c r="H54" s="228"/>
      <c r="I54" s="4">
        <v>47</v>
      </c>
      <c r="J54" s="13">
        <v>4000000</v>
      </c>
      <c r="K54" s="13">
        <v>3000000</v>
      </c>
    </row>
    <row r="55" spans="1:11" ht="12.75" customHeight="1">
      <c r="A55" s="226" t="s">
        <v>154</v>
      </c>
      <c r="B55" s="227"/>
      <c r="C55" s="227"/>
      <c r="D55" s="227"/>
      <c r="E55" s="227"/>
      <c r="F55" s="227"/>
      <c r="G55" s="227"/>
      <c r="H55" s="228"/>
      <c r="I55" s="4">
        <v>48</v>
      </c>
      <c r="J55" s="13">
        <v>115000000</v>
      </c>
      <c r="K55" s="13">
        <v>234000000</v>
      </c>
    </row>
    <row r="56" spans="1:11" ht="12.75" customHeight="1">
      <c r="A56" s="226" t="s">
        <v>155</v>
      </c>
      <c r="B56" s="227"/>
      <c r="C56" s="227"/>
      <c r="D56" s="227"/>
      <c r="E56" s="227"/>
      <c r="F56" s="227"/>
      <c r="G56" s="227"/>
      <c r="H56" s="228"/>
      <c r="I56" s="4">
        <v>49</v>
      </c>
      <c r="J56" s="13">
        <v>168000000</v>
      </c>
      <c r="K56" s="13">
        <v>142000000</v>
      </c>
    </row>
    <row r="57" spans="1:11" ht="12.75">
      <c r="A57" s="226" t="s">
        <v>156</v>
      </c>
      <c r="B57" s="227"/>
      <c r="C57" s="227"/>
      <c r="D57" s="227"/>
      <c r="E57" s="227"/>
      <c r="F57" s="227"/>
      <c r="G57" s="227"/>
      <c r="H57" s="228"/>
      <c r="I57" s="4">
        <v>50</v>
      </c>
      <c r="J57" s="12">
        <f>SUM(J58:J64)</f>
        <v>253000000</v>
      </c>
      <c r="K57" s="12">
        <f>SUM(K58:K64)</f>
        <v>313000000</v>
      </c>
    </row>
    <row r="58" spans="1:11" ht="12.75" customHeight="1">
      <c r="A58" s="226" t="s">
        <v>127</v>
      </c>
      <c r="B58" s="227"/>
      <c r="C58" s="227"/>
      <c r="D58" s="227"/>
      <c r="E58" s="227"/>
      <c r="F58" s="227"/>
      <c r="G58" s="227"/>
      <c r="H58" s="228"/>
      <c r="I58" s="4">
        <v>51</v>
      </c>
      <c r="J58" s="13"/>
      <c r="K58" s="13"/>
    </row>
    <row r="59" spans="1:11" ht="12.75" customHeight="1">
      <c r="A59" s="226" t="s">
        <v>128</v>
      </c>
      <c r="B59" s="227"/>
      <c r="C59" s="227"/>
      <c r="D59" s="227"/>
      <c r="E59" s="227"/>
      <c r="F59" s="227"/>
      <c r="G59" s="227"/>
      <c r="H59" s="228"/>
      <c r="I59" s="4">
        <v>52</v>
      </c>
      <c r="J59" s="13">
        <v>227000000</v>
      </c>
      <c r="K59" s="13">
        <v>239000000</v>
      </c>
    </row>
    <row r="60" spans="1:11" ht="12.75" customHeight="1">
      <c r="A60" s="226" t="s">
        <v>157</v>
      </c>
      <c r="B60" s="227"/>
      <c r="C60" s="227"/>
      <c r="D60" s="227"/>
      <c r="E60" s="227"/>
      <c r="F60" s="227"/>
      <c r="G60" s="227"/>
      <c r="H60" s="228"/>
      <c r="I60" s="4">
        <v>53</v>
      </c>
      <c r="J60" s="13"/>
      <c r="K60" s="13"/>
    </row>
    <row r="61" spans="1:11" ht="12.75" customHeight="1">
      <c r="A61" s="226" t="s">
        <v>130</v>
      </c>
      <c r="B61" s="227"/>
      <c r="C61" s="227"/>
      <c r="D61" s="227"/>
      <c r="E61" s="227"/>
      <c r="F61" s="227"/>
      <c r="G61" s="227"/>
      <c r="H61" s="228"/>
      <c r="I61" s="4">
        <v>54</v>
      </c>
      <c r="J61" s="13"/>
      <c r="K61" s="13"/>
    </row>
    <row r="62" spans="1:11" ht="12.75" customHeight="1">
      <c r="A62" s="226" t="s">
        <v>131</v>
      </c>
      <c r="B62" s="227"/>
      <c r="C62" s="227"/>
      <c r="D62" s="227"/>
      <c r="E62" s="227"/>
      <c r="F62" s="227"/>
      <c r="G62" s="227"/>
      <c r="H62" s="228"/>
      <c r="I62" s="4">
        <v>55</v>
      </c>
      <c r="J62" s="13">
        <v>5000000</v>
      </c>
      <c r="K62" s="13">
        <v>4000000</v>
      </c>
    </row>
    <row r="63" spans="1:11" ht="12.75" customHeight="1">
      <c r="A63" s="226" t="s">
        <v>132</v>
      </c>
      <c r="B63" s="227"/>
      <c r="C63" s="227"/>
      <c r="D63" s="227"/>
      <c r="E63" s="227"/>
      <c r="F63" s="227"/>
      <c r="G63" s="227"/>
      <c r="H63" s="228"/>
      <c r="I63" s="4">
        <v>56</v>
      </c>
      <c r="J63" s="13">
        <v>21000000</v>
      </c>
      <c r="K63" s="13">
        <v>21000000</v>
      </c>
    </row>
    <row r="64" spans="1:11" ht="12.75" customHeight="1">
      <c r="A64" s="226" t="s">
        <v>158</v>
      </c>
      <c r="B64" s="227"/>
      <c r="C64" s="227"/>
      <c r="D64" s="227"/>
      <c r="E64" s="227"/>
      <c r="F64" s="227"/>
      <c r="G64" s="227"/>
      <c r="H64" s="228"/>
      <c r="I64" s="4">
        <v>57</v>
      </c>
      <c r="J64" s="13"/>
      <c r="K64" s="13">
        <v>49000000</v>
      </c>
    </row>
    <row r="65" spans="1:11" ht="12.75">
      <c r="A65" s="226" t="s">
        <v>159</v>
      </c>
      <c r="B65" s="227"/>
      <c r="C65" s="227"/>
      <c r="D65" s="227"/>
      <c r="E65" s="227"/>
      <c r="F65" s="227"/>
      <c r="G65" s="227"/>
      <c r="H65" s="228"/>
      <c r="I65" s="4">
        <v>58</v>
      </c>
      <c r="J65" s="13">
        <v>260000000</v>
      </c>
      <c r="K65" s="13">
        <v>229000000</v>
      </c>
    </row>
    <row r="66" spans="1:11" ht="12.75">
      <c r="A66" s="223" t="s">
        <v>160</v>
      </c>
      <c r="B66" s="224"/>
      <c r="C66" s="224"/>
      <c r="D66" s="224"/>
      <c r="E66" s="224"/>
      <c r="F66" s="224"/>
      <c r="G66" s="224"/>
      <c r="H66" s="225"/>
      <c r="I66" s="4">
        <v>59</v>
      </c>
      <c r="J66" s="13">
        <v>99000000</v>
      </c>
      <c r="K66" s="13">
        <v>54000000</v>
      </c>
    </row>
    <row r="67" spans="1:11" ht="12.75">
      <c r="A67" s="223" t="s">
        <v>161</v>
      </c>
      <c r="B67" s="224"/>
      <c r="C67" s="224"/>
      <c r="D67" s="224"/>
      <c r="E67" s="224"/>
      <c r="F67" s="224"/>
      <c r="G67" s="224"/>
      <c r="H67" s="225"/>
      <c r="I67" s="4">
        <v>60</v>
      </c>
      <c r="J67" s="12">
        <f>J8+J9+J41+J66</f>
        <v>30216000000</v>
      </c>
      <c r="K67" s="12">
        <f>K8+K9+K41+K66</f>
        <v>29795000000</v>
      </c>
    </row>
    <row r="68" spans="1:11" ht="12.75">
      <c r="A68" s="239" t="s">
        <v>162</v>
      </c>
      <c r="B68" s="240"/>
      <c r="C68" s="240"/>
      <c r="D68" s="240"/>
      <c r="E68" s="240"/>
      <c r="F68" s="240"/>
      <c r="G68" s="240"/>
      <c r="H68" s="241"/>
      <c r="I68" s="5">
        <v>61</v>
      </c>
      <c r="J68" s="14"/>
      <c r="K68" s="14"/>
    </row>
    <row r="69" spans="1:11" ht="12.75">
      <c r="A69" s="242" t="s">
        <v>163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4"/>
    </row>
    <row r="70" spans="1:11" ht="12.75">
      <c r="A70" s="220" t="s">
        <v>164</v>
      </c>
      <c r="B70" s="221"/>
      <c r="C70" s="221"/>
      <c r="D70" s="221"/>
      <c r="E70" s="221"/>
      <c r="F70" s="221"/>
      <c r="G70" s="221"/>
      <c r="H70" s="222"/>
      <c r="I70" s="6">
        <v>62</v>
      </c>
      <c r="J70" s="20">
        <f>J71+J72+J73+J79+J80+J83+J86</f>
        <v>12535000000</v>
      </c>
      <c r="K70" s="20">
        <f>K71+K72+K73+K79+K80+K83+K86</f>
        <v>14282000000</v>
      </c>
    </row>
    <row r="71" spans="1:11" ht="12.75" customHeight="1">
      <c r="A71" s="226" t="s">
        <v>165</v>
      </c>
      <c r="B71" s="227"/>
      <c r="C71" s="227"/>
      <c r="D71" s="227"/>
      <c r="E71" s="227"/>
      <c r="F71" s="227"/>
      <c r="G71" s="227"/>
      <c r="H71" s="228"/>
      <c r="I71" s="4">
        <v>63</v>
      </c>
      <c r="J71" s="13">
        <v>9000000000</v>
      </c>
      <c r="K71" s="13">
        <v>9000000000</v>
      </c>
    </row>
    <row r="72" spans="1:11" ht="12.75" customHeight="1">
      <c r="A72" s="226" t="s">
        <v>166</v>
      </c>
      <c r="B72" s="227"/>
      <c r="C72" s="227"/>
      <c r="D72" s="227"/>
      <c r="E72" s="227"/>
      <c r="F72" s="227"/>
      <c r="G72" s="227"/>
      <c r="H72" s="228"/>
      <c r="I72" s="4">
        <v>64</v>
      </c>
      <c r="J72" s="13"/>
      <c r="K72" s="13"/>
    </row>
    <row r="73" spans="1:11" ht="12.75" customHeight="1">
      <c r="A73" s="226" t="s">
        <v>167</v>
      </c>
      <c r="B73" s="227"/>
      <c r="C73" s="227"/>
      <c r="D73" s="227"/>
      <c r="E73" s="227"/>
      <c r="F73" s="227"/>
      <c r="G73" s="227"/>
      <c r="H73" s="228"/>
      <c r="I73" s="4">
        <v>65</v>
      </c>
      <c r="J73" s="12">
        <f>J74+J75-J76+J77+J78</f>
        <v>1952000000</v>
      </c>
      <c r="K73" s="12">
        <f>K74+K75-K76+K77+K78</f>
        <v>2239000000</v>
      </c>
    </row>
    <row r="74" spans="1:11" ht="12.75" customHeight="1">
      <c r="A74" s="226" t="s">
        <v>168</v>
      </c>
      <c r="B74" s="227"/>
      <c r="C74" s="227"/>
      <c r="D74" s="227"/>
      <c r="E74" s="227"/>
      <c r="F74" s="227"/>
      <c r="G74" s="227"/>
      <c r="H74" s="228"/>
      <c r="I74" s="4">
        <v>66</v>
      </c>
      <c r="J74" s="13"/>
      <c r="K74" s="13"/>
    </row>
    <row r="75" spans="1:11" ht="12.75" customHeight="1">
      <c r="A75" s="226" t="s">
        <v>169</v>
      </c>
      <c r="B75" s="227"/>
      <c r="C75" s="227"/>
      <c r="D75" s="227"/>
      <c r="E75" s="227"/>
      <c r="F75" s="227"/>
      <c r="G75" s="227"/>
      <c r="H75" s="228"/>
      <c r="I75" s="4">
        <v>67</v>
      </c>
      <c r="J75" s="13"/>
      <c r="K75" s="13"/>
    </row>
    <row r="76" spans="1:11" ht="12.75" customHeight="1">
      <c r="A76" s="226" t="s">
        <v>170</v>
      </c>
      <c r="B76" s="227"/>
      <c r="C76" s="227"/>
      <c r="D76" s="227"/>
      <c r="E76" s="227"/>
      <c r="F76" s="227"/>
      <c r="G76" s="227"/>
      <c r="H76" s="228"/>
      <c r="I76" s="4">
        <v>68</v>
      </c>
      <c r="J76" s="13"/>
      <c r="K76" s="13"/>
    </row>
    <row r="77" spans="1:11" ht="12.75" customHeight="1">
      <c r="A77" s="226" t="s">
        <v>171</v>
      </c>
      <c r="B77" s="227"/>
      <c r="C77" s="227"/>
      <c r="D77" s="227"/>
      <c r="E77" s="227"/>
      <c r="F77" s="227"/>
      <c r="G77" s="227"/>
      <c r="H77" s="228"/>
      <c r="I77" s="4">
        <v>69</v>
      </c>
      <c r="J77" s="13">
        <v>0</v>
      </c>
      <c r="K77" s="13">
        <v>287000000</v>
      </c>
    </row>
    <row r="78" spans="1:11" ht="12.75" customHeight="1">
      <c r="A78" s="226" t="s">
        <v>172</v>
      </c>
      <c r="B78" s="227"/>
      <c r="C78" s="227"/>
      <c r="D78" s="227"/>
      <c r="E78" s="227"/>
      <c r="F78" s="227"/>
      <c r="G78" s="227"/>
      <c r="H78" s="228"/>
      <c r="I78" s="4">
        <v>70</v>
      </c>
      <c r="J78" s="13">
        <v>1952000000</v>
      </c>
      <c r="K78" s="13">
        <v>1952000000</v>
      </c>
    </row>
    <row r="79" spans="1:11" ht="12.75" customHeight="1">
      <c r="A79" s="226" t="s">
        <v>173</v>
      </c>
      <c r="B79" s="227"/>
      <c r="C79" s="227"/>
      <c r="D79" s="227"/>
      <c r="E79" s="227"/>
      <c r="F79" s="227"/>
      <c r="G79" s="227"/>
      <c r="H79" s="228"/>
      <c r="I79" s="4">
        <v>71</v>
      </c>
      <c r="J79" s="13">
        <v>27000000</v>
      </c>
      <c r="K79" s="13">
        <v>0</v>
      </c>
    </row>
    <row r="80" spans="1:11" ht="12.75" customHeight="1">
      <c r="A80" s="226" t="s">
        <v>174</v>
      </c>
      <c r="B80" s="227"/>
      <c r="C80" s="227"/>
      <c r="D80" s="227"/>
      <c r="E80" s="227"/>
      <c r="F80" s="227"/>
      <c r="G80" s="227"/>
      <c r="H80" s="228"/>
      <c r="I80" s="4">
        <v>72</v>
      </c>
      <c r="J80" s="12">
        <f>J81-J82</f>
        <v>-211000000</v>
      </c>
      <c r="K80" s="12">
        <f>K81-K82</f>
        <v>1076000000</v>
      </c>
    </row>
    <row r="81" spans="1:11" ht="12.75" customHeight="1">
      <c r="A81" s="245" t="s">
        <v>175</v>
      </c>
      <c r="B81" s="246"/>
      <c r="C81" s="246"/>
      <c r="D81" s="246"/>
      <c r="E81" s="246"/>
      <c r="F81" s="246"/>
      <c r="G81" s="246"/>
      <c r="H81" s="247"/>
      <c r="I81" s="4">
        <v>73</v>
      </c>
      <c r="J81" s="13"/>
      <c r="K81" s="13">
        <v>1076000000</v>
      </c>
    </row>
    <row r="82" spans="1:11" ht="12.75" customHeight="1">
      <c r="A82" s="245" t="s">
        <v>176</v>
      </c>
      <c r="B82" s="246"/>
      <c r="C82" s="246"/>
      <c r="D82" s="246"/>
      <c r="E82" s="246"/>
      <c r="F82" s="246"/>
      <c r="G82" s="246"/>
      <c r="H82" s="247"/>
      <c r="I82" s="4">
        <v>74</v>
      </c>
      <c r="J82" s="13">
        <v>211000000</v>
      </c>
      <c r="K82" s="13"/>
    </row>
    <row r="83" spans="1:11" ht="12.75" customHeight="1">
      <c r="A83" s="226" t="s">
        <v>177</v>
      </c>
      <c r="B83" s="227"/>
      <c r="C83" s="227"/>
      <c r="D83" s="227"/>
      <c r="E83" s="227"/>
      <c r="F83" s="227"/>
      <c r="G83" s="227"/>
      <c r="H83" s="228"/>
      <c r="I83" s="4">
        <v>75</v>
      </c>
      <c r="J83" s="12">
        <f>J84-J85</f>
        <v>1767000000</v>
      </c>
      <c r="K83" s="12">
        <f>K84-K85</f>
        <v>1967000000</v>
      </c>
    </row>
    <row r="84" spans="1:11" ht="12.75" customHeight="1">
      <c r="A84" s="245" t="s">
        <v>178</v>
      </c>
      <c r="B84" s="246"/>
      <c r="C84" s="246"/>
      <c r="D84" s="246"/>
      <c r="E84" s="246"/>
      <c r="F84" s="246"/>
      <c r="G84" s="246"/>
      <c r="H84" s="247"/>
      <c r="I84" s="4">
        <v>76</v>
      </c>
      <c r="J84" s="13">
        <v>1767000000</v>
      </c>
      <c r="K84" s="13">
        <v>1967000000</v>
      </c>
    </row>
    <row r="85" spans="1:11" ht="12.75" customHeight="1">
      <c r="A85" s="245" t="s">
        <v>179</v>
      </c>
      <c r="B85" s="246"/>
      <c r="C85" s="246"/>
      <c r="D85" s="246"/>
      <c r="E85" s="246"/>
      <c r="F85" s="246"/>
      <c r="G85" s="246"/>
      <c r="H85" s="247"/>
      <c r="I85" s="4">
        <v>77</v>
      </c>
      <c r="J85" s="13"/>
      <c r="K85" s="13"/>
    </row>
    <row r="86" spans="1:11" ht="12.75">
      <c r="A86" s="226" t="s">
        <v>180</v>
      </c>
      <c r="B86" s="227"/>
      <c r="C86" s="227"/>
      <c r="D86" s="227"/>
      <c r="E86" s="227"/>
      <c r="F86" s="227"/>
      <c r="G86" s="227"/>
      <c r="H86" s="228"/>
      <c r="I86" s="4">
        <v>78</v>
      </c>
      <c r="J86" s="13"/>
      <c r="K86" s="13"/>
    </row>
    <row r="87" spans="1:11" ht="12.75">
      <c r="A87" s="223" t="s">
        <v>181</v>
      </c>
      <c r="B87" s="224"/>
      <c r="C87" s="224"/>
      <c r="D87" s="224"/>
      <c r="E87" s="224"/>
      <c r="F87" s="224"/>
      <c r="G87" s="224"/>
      <c r="H87" s="225"/>
      <c r="I87" s="4">
        <v>79</v>
      </c>
      <c r="J87" s="12">
        <f>SUM(J88:J90)</f>
        <v>2856000000</v>
      </c>
      <c r="K87" s="12">
        <f>SUM(K88:K90)</f>
        <v>2899000000</v>
      </c>
    </row>
    <row r="88" spans="1:11" ht="12.75" customHeight="1">
      <c r="A88" s="226" t="s">
        <v>182</v>
      </c>
      <c r="B88" s="227"/>
      <c r="C88" s="227"/>
      <c r="D88" s="227"/>
      <c r="E88" s="227"/>
      <c r="F88" s="227"/>
      <c r="G88" s="227"/>
      <c r="H88" s="228"/>
      <c r="I88" s="4">
        <v>80</v>
      </c>
      <c r="J88" s="13">
        <v>92000000</v>
      </c>
      <c r="K88" s="13">
        <v>66000000</v>
      </c>
    </row>
    <row r="89" spans="1:11" ht="12.75" customHeight="1">
      <c r="A89" s="226" t="s">
        <v>183</v>
      </c>
      <c r="B89" s="227"/>
      <c r="C89" s="227"/>
      <c r="D89" s="227"/>
      <c r="E89" s="227"/>
      <c r="F89" s="227"/>
      <c r="G89" s="227"/>
      <c r="H89" s="228"/>
      <c r="I89" s="4">
        <v>81</v>
      </c>
      <c r="J89" s="13"/>
      <c r="K89" s="13"/>
    </row>
    <row r="90" spans="1:11" ht="12.75" customHeight="1">
      <c r="A90" s="226" t="s">
        <v>184</v>
      </c>
      <c r="B90" s="227"/>
      <c r="C90" s="227"/>
      <c r="D90" s="227"/>
      <c r="E90" s="227"/>
      <c r="F90" s="227"/>
      <c r="G90" s="227"/>
      <c r="H90" s="228"/>
      <c r="I90" s="4">
        <v>82</v>
      </c>
      <c r="J90" s="13">
        <v>2764000000</v>
      </c>
      <c r="K90" s="13">
        <v>2833000000</v>
      </c>
    </row>
    <row r="91" spans="1:11" ht="12.75">
      <c r="A91" s="223" t="s">
        <v>345</v>
      </c>
      <c r="B91" s="224"/>
      <c r="C91" s="224"/>
      <c r="D91" s="224"/>
      <c r="E91" s="224"/>
      <c r="F91" s="224"/>
      <c r="G91" s="224"/>
      <c r="H91" s="225"/>
      <c r="I91" s="4">
        <v>83</v>
      </c>
      <c r="J91" s="12">
        <f>SUM(J92:J100)</f>
        <v>7265000000</v>
      </c>
      <c r="K91" s="12">
        <f>SUM(K92:K100)</f>
        <v>5662000000</v>
      </c>
    </row>
    <row r="92" spans="1:11" ht="12.75" customHeight="1">
      <c r="A92" s="226" t="s">
        <v>185</v>
      </c>
      <c r="B92" s="227"/>
      <c r="C92" s="227"/>
      <c r="D92" s="227"/>
      <c r="E92" s="227"/>
      <c r="F92" s="227"/>
      <c r="G92" s="227"/>
      <c r="H92" s="228"/>
      <c r="I92" s="4">
        <v>84</v>
      </c>
      <c r="J92" s="13"/>
      <c r="K92" s="13"/>
    </row>
    <row r="93" spans="1:11" ht="12.75" customHeight="1">
      <c r="A93" s="226" t="s">
        <v>186</v>
      </c>
      <c r="B93" s="227"/>
      <c r="C93" s="227"/>
      <c r="D93" s="227"/>
      <c r="E93" s="227"/>
      <c r="F93" s="227"/>
      <c r="G93" s="227"/>
      <c r="H93" s="228"/>
      <c r="I93" s="4">
        <v>85</v>
      </c>
      <c r="J93" s="13"/>
      <c r="K93" s="13"/>
    </row>
    <row r="94" spans="1:11" ht="12.75" customHeight="1">
      <c r="A94" s="226" t="s">
        <v>187</v>
      </c>
      <c r="B94" s="227"/>
      <c r="C94" s="227"/>
      <c r="D94" s="227"/>
      <c r="E94" s="227"/>
      <c r="F94" s="227"/>
      <c r="G94" s="227"/>
      <c r="H94" s="228"/>
      <c r="I94" s="4">
        <v>86</v>
      </c>
      <c r="J94" s="13">
        <v>7148000000</v>
      </c>
      <c r="K94" s="13">
        <v>5555000000</v>
      </c>
    </row>
    <row r="95" spans="1:11" ht="12.75" customHeight="1">
      <c r="A95" s="226" t="s">
        <v>188</v>
      </c>
      <c r="B95" s="227"/>
      <c r="C95" s="227"/>
      <c r="D95" s="227"/>
      <c r="E95" s="227"/>
      <c r="F95" s="227"/>
      <c r="G95" s="227"/>
      <c r="H95" s="228"/>
      <c r="I95" s="4">
        <v>87</v>
      </c>
      <c r="J95" s="13"/>
      <c r="K95" s="13"/>
    </row>
    <row r="96" spans="1:11" ht="12.75" customHeight="1">
      <c r="A96" s="226" t="s">
        <v>189</v>
      </c>
      <c r="B96" s="227"/>
      <c r="C96" s="227"/>
      <c r="D96" s="227"/>
      <c r="E96" s="227"/>
      <c r="F96" s="227"/>
      <c r="G96" s="227"/>
      <c r="H96" s="228"/>
      <c r="I96" s="4">
        <v>88</v>
      </c>
      <c r="J96" s="13"/>
      <c r="K96" s="13"/>
    </row>
    <row r="97" spans="1:11" ht="12.75" customHeight="1">
      <c r="A97" s="226" t="s">
        <v>190</v>
      </c>
      <c r="B97" s="227"/>
      <c r="C97" s="227"/>
      <c r="D97" s="227"/>
      <c r="E97" s="227"/>
      <c r="F97" s="227"/>
      <c r="G97" s="227"/>
      <c r="H97" s="228"/>
      <c r="I97" s="4">
        <v>89</v>
      </c>
      <c r="J97" s="13"/>
      <c r="K97" s="13"/>
    </row>
    <row r="98" spans="1:11" ht="12.75" customHeight="1">
      <c r="A98" s="226" t="s">
        <v>191</v>
      </c>
      <c r="B98" s="227"/>
      <c r="C98" s="227"/>
      <c r="D98" s="227"/>
      <c r="E98" s="227"/>
      <c r="F98" s="227"/>
      <c r="G98" s="227"/>
      <c r="H98" s="228"/>
      <c r="I98" s="4">
        <v>90</v>
      </c>
      <c r="J98" s="13"/>
      <c r="K98" s="13"/>
    </row>
    <row r="99" spans="1:11" ht="12.75" customHeight="1">
      <c r="A99" s="226" t="s">
        <v>192</v>
      </c>
      <c r="B99" s="227"/>
      <c r="C99" s="227"/>
      <c r="D99" s="227"/>
      <c r="E99" s="227"/>
      <c r="F99" s="227"/>
      <c r="G99" s="227"/>
      <c r="H99" s="228"/>
      <c r="I99" s="4">
        <v>91</v>
      </c>
      <c r="J99" s="13">
        <v>117000000</v>
      </c>
      <c r="K99" s="13">
        <v>107000000</v>
      </c>
    </row>
    <row r="100" spans="1:11" ht="12.75" customHeight="1">
      <c r="A100" s="226" t="s">
        <v>193</v>
      </c>
      <c r="B100" s="227"/>
      <c r="C100" s="227"/>
      <c r="D100" s="227"/>
      <c r="E100" s="227"/>
      <c r="F100" s="227"/>
      <c r="G100" s="227"/>
      <c r="H100" s="228"/>
      <c r="I100" s="4">
        <v>92</v>
      </c>
      <c r="J100" s="13"/>
      <c r="K100" s="13"/>
    </row>
    <row r="101" spans="1:11" ht="12.75">
      <c r="A101" s="223" t="s">
        <v>194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12">
        <f>SUM(J102:J113)</f>
        <v>7502000000</v>
      </c>
      <c r="K101" s="12">
        <f>SUM(K102:K113)</f>
        <v>6904000000</v>
      </c>
    </row>
    <row r="102" spans="1:11" ht="12.75" customHeight="1">
      <c r="A102" s="226" t="s">
        <v>185</v>
      </c>
      <c r="B102" s="227"/>
      <c r="C102" s="227"/>
      <c r="D102" s="227"/>
      <c r="E102" s="227"/>
      <c r="F102" s="227"/>
      <c r="G102" s="227"/>
      <c r="H102" s="228"/>
      <c r="I102" s="4">
        <v>94</v>
      </c>
      <c r="J102" s="13">
        <v>3056000000</v>
      </c>
      <c r="K102" s="13">
        <v>646000000</v>
      </c>
    </row>
    <row r="103" spans="1:11" ht="12.75" customHeight="1">
      <c r="A103" s="226" t="s">
        <v>186</v>
      </c>
      <c r="B103" s="227"/>
      <c r="C103" s="227"/>
      <c r="D103" s="227"/>
      <c r="E103" s="227"/>
      <c r="F103" s="227"/>
      <c r="G103" s="227"/>
      <c r="H103" s="228"/>
      <c r="I103" s="4">
        <v>95</v>
      </c>
      <c r="J103" s="13"/>
      <c r="K103" s="13"/>
    </row>
    <row r="104" spans="1:11" ht="12.75" customHeight="1">
      <c r="A104" s="226" t="s">
        <v>187</v>
      </c>
      <c r="B104" s="227"/>
      <c r="C104" s="227"/>
      <c r="D104" s="227"/>
      <c r="E104" s="227"/>
      <c r="F104" s="227"/>
      <c r="G104" s="227"/>
      <c r="H104" s="228"/>
      <c r="I104" s="4">
        <v>96</v>
      </c>
      <c r="J104" s="13">
        <v>2071000000</v>
      </c>
      <c r="K104" s="13">
        <v>3601000000</v>
      </c>
    </row>
    <row r="105" spans="1:11" ht="12.75" customHeight="1">
      <c r="A105" s="226" t="s">
        <v>188</v>
      </c>
      <c r="B105" s="227"/>
      <c r="C105" s="227"/>
      <c r="D105" s="227"/>
      <c r="E105" s="227"/>
      <c r="F105" s="227"/>
      <c r="G105" s="227"/>
      <c r="H105" s="228"/>
      <c r="I105" s="4">
        <v>97</v>
      </c>
      <c r="J105" s="13">
        <v>23000000</v>
      </c>
      <c r="K105" s="13">
        <v>24000000</v>
      </c>
    </row>
    <row r="106" spans="1:11" ht="12.75" customHeight="1">
      <c r="A106" s="226" t="s">
        <v>189</v>
      </c>
      <c r="B106" s="227"/>
      <c r="C106" s="227"/>
      <c r="D106" s="227"/>
      <c r="E106" s="227"/>
      <c r="F106" s="227"/>
      <c r="G106" s="227"/>
      <c r="H106" s="228"/>
      <c r="I106" s="4">
        <v>98</v>
      </c>
      <c r="J106" s="13">
        <v>1611000000</v>
      </c>
      <c r="K106" s="13">
        <v>1111000000</v>
      </c>
    </row>
    <row r="107" spans="1:11" ht="12.75" customHeight="1">
      <c r="A107" s="226" t="s">
        <v>190</v>
      </c>
      <c r="B107" s="227"/>
      <c r="C107" s="227"/>
      <c r="D107" s="227"/>
      <c r="E107" s="227"/>
      <c r="F107" s="227"/>
      <c r="G107" s="227"/>
      <c r="H107" s="228"/>
      <c r="I107" s="4">
        <v>99</v>
      </c>
      <c r="J107" s="13"/>
      <c r="K107" s="13"/>
    </row>
    <row r="108" spans="1:11" ht="12.75" customHeight="1">
      <c r="A108" s="226" t="s">
        <v>191</v>
      </c>
      <c r="B108" s="227"/>
      <c r="C108" s="227"/>
      <c r="D108" s="227"/>
      <c r="E108" s="227"/>
      <c r="F108" s="227"/>
      <c r="G108" s="227"/>
      <c r="H108" s="228"/>
      <c r="I108" s="4">
        <v>100</v>
      </c>
      <c r="J108" s="13"/>
      <c r="K108" s="13"/>
    </row>
    <row r="109" spans="1:11" ht="12.75" customHeight="1">
      <c r="A109" s="226" t="s">
        <v>195</v>
      </c>
      <c r="B109" s="227"/>
      <c r="C109" s="227"/>
      <c r="D109" s="227"/>
      <c r="E109" s="227"/>
      <c r="F109" s="227"/>
      <c r="G109" s="227"/>
      <c r="H109" s="228"/>
      <c r="I109" s="4">
        <v>101</v>
      </c>
      <c r="J109" s="13">
        <v>75000000</v>
      </c>
      <c r="K109" s="13">
        <v>72000000</v>
      </c>
    </row>
    <row r="110" spans="1:11" ht="12.75" customHeight="1">
      <c r="A110" s="226" t="s">
        <v>196</v>
      </c>
      <c r="B110" s="227"/>
      <c r="C110" s="227"/>
      <c r="D110" s="227"/>
      <c r="E110" s="227"/>
      <c r="F110" s="227"/>
      <c r="G110" s="227"/>
      <c r="H110" s="228"/>
      <c r="I110" s="4">
        <v>102</v>
      </c>
      <c r="J110" s="13">
        <v>650000000</v>
      </c>
      <c r="K110" s="13">
        <v>1349000000</v>
      </c>
    </row>
    <row r="111" spans="1:11" ht="12.75" customHeight="1">
      <c r="A111" s="226" t="s">
        <v>197</v>
      </c>
      <c r="B111" s="227"/>
      <c r="C111" s="227"/>
      <c r="D111" s="227"/>
      <c r="E111" s="227"/>
      <c r="F111" s="227"/>
      <c r="G111" s="227"/>
      <c r="H111" s="228"/>
      <c r="I111" s="4">
        <v>103</v>
      </c>
      <c r="J111" s="13"/>
      <c r="K111" s="13"/>
    </row>
    <row r="112" spans="1:11" ht="12.75" customHeight="1">
      <c r="A112" s="226" t="s">
        <v>198</v>
      </c>
      <c r="B112" s="227"/>
      <c r="C112" s="227"/>
      <c r="D112" s="227"/>
      <c r="E112" s="227"/>
      <c r="F112" s="227"/>
      <c r="G112" s="227"/>
      <c r="H112" s="228"/>
      <c r="I112" s="4">
        <v>104</v>
      </c>
      <c r="J112" s="13"/>
      <c r="K112" s="13"/>
    </row>
    <row r="113" spans="1:11" ht="12.75" customHeight="1">
      <c r="A113" s="226" t="s">
        <v>199</v>
      </c>
      <c r="B113" s="227"/>
      <c r="C113" s="227"/>
      <c r="D113" s="227"/>
      <c r="E113" s="227"/>
      <c r="F113" s="227"/>
      <c r="G113" s="227"/>
      <c r="H113" s="228"/>
      <c r="I113" s="4">
        <v>105</v>
      </c>
      <c r="J113" s="13">
        <v>16000000</v>
      </c>
      <c r="K113" s="13">
        <v>101000000</v>
      </c>
    </row>
    <row r="114" spans="1:11" ht="12.75">
      <c r="A114" s="223" t="s">
        <v>200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13">
        <v>58000000</v>
      </c>
      <c r="K114" s="13">
        <v>48000000</v>
      </c>
    </row>
    <row r="115" spans="1:11" ht="12.75">
      <c r="A115" s="223" t="s">
        <v>201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12">
        <f>J70+J87+J91+J101+J114</f>
        <v>30216000000</v>
      </c>
      <c r="K115" s="12">
        <f>K70+K87+K91+K101+K114</f>
        <v>29795000000</v>
      </c>
    </row>
    <row r="116" spans="1:11" ht="12.75">
      <c r="A116" s="255" t="s">
        <v>346</v>
      </c>
      <c r="B116" s="256"/>
      <c r="C116" s="256"/>
      <c r="D116" s="256"/>
      <c r="E116" s="256"/>
      <c r="F116" s="256"/>
      <c r="G116" s="256"/>
      <c r="H116" s="257"/>
      <c r="I116" s="5">
        <v>108</v>
      </c>
      <c r="J116" s="14"/>
      <c r="K116" s="14"/>
    </row>
    <row r="117" spans="1:11" ht="12.75">
      <c r="A117" s="242" t="s">
        <v>202</v>
      </c>
      <c r="B117" s="258"/>
      <c r="C117" s="258"/>
      <c r="D117" s="258"/>
      <c r="E117" s="258"/>
      <c r="F117" s="258"/>
      <c r="G117" s="258"/>
      <c r="H117" s="258"/>
      <c r="I117" s="259"/>
      <c r="J117" s="259"/>
      <c r="K117" s="260"/>
    </row>
    <row r="118" spans="1:11" ht="12.75">
      <c r="A118" s="220" t="s">
        <v>203</v>
      </c>
      <c r="B118" s="221"/>
      <c r="C118" s="221"/>
      <c r="D118" s="221"/>
      <c r="E118" s="221"/>
      <c r="F118" s="221"/>
      <c r="G118" s="221"/>
      <c r="H118" s="221"/>
      <c r="I118" s="261"/>
      <c r="J118" s="261"/>
      <c r="K118" s="262"/>
    </row>
    <row r="119" spans="1:11" ht="12.75">
      <c r="A119" s="226" t="s">
        <v>204</v>
      </c>
      <c r="B119" s="227"/>
      <c r="C119" s="227"/>
      <c r="D119" s="227"/>
      <c r="E119" s="227"/>
      <c r="F119" s="227"/>
      <c r="G119" s="227"/>
      <c r="H119" s="228"/>
      <c r="I119" s="4">
        <v>109</v>
      </c>
      <c r="J119" s="13"/>
      <c r="K119" s="13"/>
    </row>
    <row r="120" spans="1:11" ht="12.75">
      <c r="A120" s="248" t="s">
        <v>205</v>
      </c>
      <c r="B120" s="249"/>
      <c r="C120" s="249"/>
      <c r="D120" s="249"/>
      <c r="E120" s="249"/>
      <c r="F120" s="249"/>
      <c r="G120" s="249"/>
      <c r="H120" s="25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51" t="s">
        <v>206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</row>
    <row r="123" spans="1:11" ht="12.75">
      <c r="A123" s="25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1:K42 K71 K78 J87:K116 J8:K37 K38:K40 J67:K68 J47 K43:K48 J49:K51 J53 K52:K56 J57:K62 K63:K66 J73:K77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71"/>
  <sheetViews>
    <sheetView view="pageBreakPreview" zoomScale="110" zoomScaleSheetLayoutView="110" zoomScalePageLayoutView="0" workbookViewId="0" topLeftCell="A1">
      <selection activeCell="L34" sqref="L34"/>
    </sheetView>
  </sheetViews>
  <sheetFormatPr defaultColWidth="9.140625" defaultRowHeight="12.75"/>
  <cols>
    <col min="9" max="9" width="8.421875" style="0" customWidth="1"/>
    <col min="10" max="10" width="13.7109375" style="0" customWidth="1"/>
    <col min="11" max="11" width="12.28125" style="0" bestFit="1" customWidth="1"/>
  </cols>
  <sheetData>
    <row r="1" spans="1:11" ht="12.75">
      <c r="A1" s="213" t="s">
        <v>207</v>
      </c>
      <c r="B1" s="264"/>
      <c r="C1" s="264"/>
      <c r="D1" s="264"/>
      <c r="E1" s="264"/>
      <c r="F1" s="264"/>
      <c r="G1" s="264"/>
      <c r="H1" s="264"/>
      <c r="I1" s="264"/>
      <c r="J1" s="264"/>
      <c r="K1" s="215"/>
    </row>
    <row r="2" spans="1:11" ht="12.75" customHeight="1">
      <c r="A2" s="217" t="s">
        <v>357</v>
      </c>
      <c r="B2" s="217"/>
      <c r="C2" s="217"/>
      <c r="D2" s="217"/>
      <c r="E2" s="217"/>
      <c r="F2" s="217"/>
      <c r="G2" s="217"/>
      <c r="H2" s="217"/>
      <c r="I2" s="217"/>
      <c r="J2" s="217"/>
      <c r="K2" s="264"/>
    </row>
    <row r="3" spans="1:11" ht="12.75">
      <c r="A3" s="22"/>
      <c r="B3" s="29"/>
      <c r="C3" s="29"/>
      <c r="D3" s="29"/>
      <c r="E3" s="29"/>
      <c r="F3" s="29"/>
      <c r="G3" s="29"/>
      <c r="H3" s="29"/>
      <c r="I3" s="29"/>
      <c r="J3" s="29"/>
      <c r="K3" s="15"/>
    </row>
    <row r="4" spans="1:11" ht="12.75" customHeight="1">
      <c r="A4" s="265" t="s">
        <v>350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13.5" thickBot="1">
      <c r="A5" s="263" t="s">
        <v>105</v>
      </c>
      <c r="B5" s="263"/>
      <c r="C5" s="263"/>
      <c r="D5" s="263"/>
      <c r="E5" s="263"/>
      <c r="F5" s="263"/>
      <c r="G5" s="263"/>
      <c r="H5" s="263"/>
      <c r="I5" s="23" t="s">
        <v>343</v>
      </c>
      <c r="J5" s="25" t="s">
        <v>271</v>
      </c>
      <c r="K5" s="25" t="s">
        <v>272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27">
        <v>2</v>
      </c>
      <c r="J6" s="26">
        <v>3</v>
      </c>
      <c r="K6" s="26">
        <v>4</v>
      </c>
    </row>
    <row r="7" spans="1:11" ht="12.75" customHeight="1">
      <c r="A7" s="220" t="s">
        <v>208</v>
      </c>
      <c r="B7" s="221"/>
      <c r="C7" s="221"/>
      <c r="D7" s="221"/>
      <c r="E7" s="221"/>
      <c r="F7" s="221"/>
      <c r="G7" s="221"/>
      <c r="H7" s="222"/>
      <c r="I7" s="6">
        <v>111</v>
      </c>
      <c r="J7" s="20">
        <f>SUM(J8:J9)</f>
        <v>23034000000</v>
      </c>
      <c r="K7" s="20">
        <f>SUM(K8:K9)</f>
        <v>26856000000</v>
      </c>
    </row>
    <row r="8" spans="1:11" ht="12.75" customHeight="1">
      <c r="A8" s="223" t="s">
        <v>209</v>
      </c>
      <c r="B8" s="224"/>
      <c r="C8" s="224"/>
      <c r="D8" s="224"/>
      <c r="E8" s="224"/>
      <c r="F8" s="224"/>
      <c r="G8" s="224"/>
      <c r="H8" s="225"/>
      <c r="I8" s="4">
        <v>112</v>
      </c>
      <c r="J8" s="13">
        <v>22546000000</v>
      </c>
      <c r="K8" s="13">
        <v>26291000000</v>
      </c>
    </row>
    <row r="9" spans="1:11" ht="12.75" customHeight="1">
      <c r="A9" s="223" t="s">
        <v>210</v>
      </c>
      <c r="B9" s="224"/>
      <c r="C9" s="224"/>
      <c r="D9" s="224"/>
      <c r="E9" s="224"/>
      <c r="F9" s="224"/>
      <c r="G9" s="224"/>
      <c r="H9" s="225"/>
      <c r="I9" s="4">
        <v>113</v>
      </c>
      <c r="J9" s="8">
        <v>488000000</v>
      </c>
      <c r="K9" s="13">
        <v>565000000</v>
      </c>
    </row>
    <row r="10" spans="1:11" ht="12.75" customHeight="1">
      <c r="A10" s="223" t="s">
        <v>211</v>
      </c>
      <c r="B10" s="224"/>
      <c r="C10" s="224"/>
      <c r="D10" s="224"/>
      <c r="E10" s="224"/>
      <c r="F10" s="224"/>
      <c r="G10" s="224"/>
      <c r="H10" s="225"/>
      <c r="I10" s="4">
        <v>114</v>
      </c>
      <c r="J10" s="12">
        <f>J11+J12+J16+J20+J21+J22+J25+J26</f>
        <v>20272000000</v>
      </c>
      <c r="K10" s="12">
        <f>K11+K12+K16+K20+K21+K22+K25+K26</f>
        <v>23713000000</v>
      </c>
    </row>
    <row r="11" spans="1:11" ht="12.75" customHeight="1">
      <c r="A11" s="223" t="s">
        <v>212</v>
      </c>
      <c r="B11" s="224"/>
      <c r="C11" s="224"/>
      <c r="D11" s="224"/>
      <c r="E11" s="224"/>
      <c r="F11" s="224"/>
      <c r="G11" s="224"/>
      <c r="H11" s="225"/>
      <c r="I11" s="4">
        <v>115</v>
      </c>
      <c r="J11" s="13">
        <v>-67000000</v>
      </c>
      <c r="K11" s="13">
        <v>-349000000</v>
      </c>
    </row>
    <row r="12" spans="1:11" ht="12.75" customHeight="1">
      <c r="A12" s="223" t="s">
        <v>213</v>
      </c>
      <c r="B12" s="224"/>
      <c r="C12" s="224"/>
      <c r="D12" s="224"/>
      <c r="E12" s="224"/>
      <c r="F12" s="224"/>
      <c r="G12" s="224"/>
      <c r="H12" s="225"/>
      <c r="I12" s="4">
        <v>116</v>
      </c>
      <c r="J12" s="12">
        <f>SUM(J13:J15)</f>
        <v>15411000000</v>
      </c>
      <c r="K12" s="12">
        <f>SUM(K13:K15)</f>
        <v>17972000000</v>
      </c>
    </row>
    <row r="13" spans="1:11" ht="12.75" customHeight="1">
      <c r="A13" s="226" t="s">
        <v>214</v>
      </c>
      <c r="B13" s="227"/>
      <c r="C13" s="227"/>
      <c r="D13" s="227"/>
      <c r="E13" s="227"/>
      <c r="F13" s="227"/>
      <c r="G13" s="227"/>
      <c r="H13" s="228"/>
      <c r="I13" s="4">
        <v>117</v>
      </c>
      <c r="J13" s="13">
        <v>11736000000</v>
      </c>
      <c r="K13" s="13">
        <v>13353000000</v>
      </c>
    </row>
    <row r="14" spans="1:11" ht="12.75" customHeight="1">
      <c r="A14" s="226" t="s">
        <v>215</v>
      </c>
      <c r="B14" s="227"/>
      <c r="C14" s="227"/>
      <c r="D14" s="227"/>
      <c r="E14" s="227"/>
      <c r="F14" s="227"/>
      <c r="G14" s="227"/>
      <c r="H14" s="228"/>
      <c r="I14" s="4">
        <v>118</v>
      </c>
      <c r="J14" s="13">
        <v>1875000000</v>
      </c>
      <c r="K14" s="13">
        <v>2644000000</v>
      </c>
    </row>
    <row r="15" spans="1:11" ht="12.75" customHeight="1">
      <c r="A15" s="226" t="s">
        <v>216</v>
      </c>
      <c r="B15" s="227"/>
      <c r="C15" s="227"/>
      <c r="D15" s="227"/>
      <c r="E15" s="227"/>
      <c r="F15" s="227"/>
      <c r="G15" s="227"/>
      <c r="H15" s="228"/>
      <c r="I15" s="4">
        <v>119</v>
      </c>
      <c r="J15" s="13">
        <v>1800000000</v>
      </c>
      <c r="K15" s="13">
        <v>1975000000</v>
      </c>
    </row>
    <row r="16" spans="1:11" ht="12.75" customHeight="1">
      <c r="A16" s="223" t="s">
        <v>217</v>
      </c>
      <c r="B16" s="224"/>
      <c r="C16" s="224"/>
      <c r="D16" s="224"/>
      <c r="E16" s="224"/>
      <c r="F16" s="224"/>
      <c r="G16" s="224"/>
      <c r="H16" s="225"/>
      <c r="I16" s="4">
        <v>120</v>
      </c>
      <c r="J16" s="12">
        <f>SUM(J17:J19)</f>
        <v>1636000000</v>
      </c>
      <c r="K16" s="12">
        <f>SUM(K17:K19)</f>
        <v>1452000000</v>
      </c>
    </row>
    <row r="17" spans="1:11" ht="12.75" customHeight="1">
      <c r="A17" s="226" t="s">
        <v>218</v>
      </c>
      <c r="B17" s="227"/>
      <c r="C17" s="227"/>
      <c r="D17" s="227"/>
      <c r="E17" s="227"/>
      <c r="F17" s="227"/>
      <c r="G17" s="227"/>
      <c r="H17" s="228"/>
      <c r="I17" s="4">
        <v>121</v>
      </c>
      <c r="J17" s="13">
        <v>913000000</v>
      </c>
      <c r="K17" s="13">
        <v>839000000</v>
      </c>
    </row>
    <row r="18" spans="1:11" ht="12.75" customHeight="1">
      <c r="A18" s="226" t="s">
        <v>219</v>
      </c>
      <c r="B18" s="227"/>
      <c r="C18" s="227"/>
      <c r="D18" s="227"/>
      <c r="E18" s="227"/>
      <c r="F18" s="227"/>
      <c r="G18" s="227"/>
      <c r="H18" s="228"/>
      <c r="I18" s="4">
        <v>122</v>
      </c>
      <c r="J18" s="13">
        <v>485000000</v>
      </c>
      <c r="K18" s="13">
        <v>402000000</v>
      </c>
    </row>
    <row r="19" spans="1:11" ht="12.75" customHeight="1">
      <c r="A19" s="226" t="s">
        <v>220</v>
      </c>
      <c r="B19" s="227"/>
      <c r="C19" s="227"/>
      <c r="D19" s="227"/>
      <c r="E19" s="227"/>
      <c r="F19" s="227"/>
      <c r="G19" s="227"/>
      <c r="H19" s="228"/>
      <c r="I19" s="4">
        <v>123</v>
      </c>
      <c r="J19" s="13">
        <v>238000000</v>
      </c>
      <c r="K19" s="13">
        <v>211000000</v>
      </c>
    </row>
    <row r="20" spans="1:11" ht="12.75" customHeight="1">
      <c r="A20" s="223" t="s">
        <v>221</v>
      </c>
      <c r="B20" s="224"/>
      <c r="C20" s="224"/>
      <c r="D20" s="224"/>
      <c r="E20" s="224"/>
      <c r="F20" s="224"/>
      <c r="G20" s="224"/>
      <c r="H20" s="225"/>
      <c r="I20" s="4">
        <v>124</v>
      </c>
      <c r="J20" s="8">
        <v>1483000000</v>
      </c>
      <c r="K20" s="13">
        <v>2397000000</v>
      </c>
    </row>
    <row r="21" spans="1:11" ht="12.75" customHeight="1">
      <c r="A21" s="223" t="s">
        <v>222</v>
      </c>
      <c r="B21" s="224"/>
      <c r="C21" s="224"/>
      <c r="D21" s="224"/>
      <c r="E21" s="224"/>
      <c r="F21" s="224"/>
      <c r="G21" s="224"/>
      <c r="H21" s="225"/>
      <c r="I21" s="4">
        <v>125</v>
      </c>
      <c r="J21" s="8">
        <v>1669000000</v>
      </c>
      <c r="K21" s="13">
        <v>1179000000</v>
      </c>
    </row>
    <row r="22" spans="1:11" ht="12.75" customHeight="1">
      <c r="A22" s="223" t="s">
        <v>223</v>
      </c>
      <c r="B22" s="224"/>
      <c r="C22" s="224"/>
      <c r="D22" s="224"/>
      <c r="E22" s="224"/>
      <c r="F22" s="224"/>
      <c r="G22" s="224"/>
      <c r="H22" s="225"/>
      <c r="I22" s="4">
        <v>126</v>
      </c>
      <c r="J22" s="12">
        <f>SUM(J23:J24)</f>
        <v>-55000000</v>
      </c>
      <c r="K22" s="12">
        <f>SUM(K23:K24)</f>
        <v>1306000000</v>
      </c>
    </row>
    <row r="23" spans="1:11" ht="12.75" customHeight="1">
      <c r="A23" s="226" t="s">
        <v>224</v>
      </c>
      <c r="B23" s="227"/>
      <c r="C23" s="227"/>
      <c r="D23" s="227"/>
      <c r="E23" s="227"/>
      <c r="F23" s="227"/>
      <c r="G23" s="227"/>
      <c r="H23" s="228"/>
      <c r="I23" s="4">
        <v>127</v>
      </c>
      <c r="J23" s="8">
        <v>-55000000</v>
      </c>
      <c r="K23" s="13">
        <v>709000000</v>
      </c>
    </row>
    <row r="24" spans="1:11" ht="12.75" customHeight="1">
      <c r="A24" s="226" t="s">
        <v>225</v>
      </c>
      <c r="B24" s="227"/>
      <c r="C24" s="227"/>
      <c r="D24" s="227"/>
      <c r="E24" s="227"/>
      <c r="F24" s="227"/>
      <c r="G24" s="227"/>
      <c r="H24" s="228"/>
      <c r="I24" s="4">
        <v>128</v>
      </c>
      <c r="J24" s="8"/>
      <c r="K24" s="13">
        <v>597000000</v>
      </c>
    </row>
    <row r="25" spans="1:11" ht="12.75" customHeight="1">
      <c r="A25" s="223" t="s">
        <v>226</v>
      </c>
      <c r="B25" s="224"/>
      <c r="C25" s="224"/>
      <c r="D25" s="224"/>
      <c r="E25" s="224"/>
      <c r="F25" s="224"/>
      <c r="G25" s="224"/>
      <c r="H25" s="225"/>
      <c r="I25" s="4">
        <v>129</v>
      </c>
      <c r="J25" s="8">
        <v>195000000</v>
      </c>
      <c r="K25" s="13">
        <v>-244000000</v>
      </c>
    </row>
    <row r="26" spans="1:11" ht="12.75" customHeight="1">
      <c r="A26" s="223" t="s">
        <v>227</v>
      </c>
      <c r="B26" s="224"/>
      <c r="C26" s="224"/>
      <c r="D26" s="224"/>
      <c r="E26" s="224"/>
      <c r="F26" s="224"/>
      <c r="G26" s="224"/>
      <c r="H26" s="225"/>
      <c r="I26" s="4">
        <v>130</v>
      </c>
      <c r="J26" s="13"/>
      <c r="K26" s="13"/>
    </row>
    <row r="27" spans="1:11" ht="12.75" customHeight="1">
      <c r="A27" s="223" t="s">
        <v>228</v>
      </c>
      <c r="B27" s="224"/>
      <c r="C27" s="224"/>
      <c r="D27" s="224"/>
      <c r="E27" s="224"/>
      <c r="F27" s="224"/>
      <c r="G27" s="224"/>
      <c r="H27" s="225"/>
      <c r="I27" s="4">
        <v>131</v>
      </c>
      <c r="J27" s="12">
        <f>SUM(J28:J32)</f>
        <v>322000000</v>
      </c>
      <c r="K27" s="12">
        <f>SUM(K28:K32)</f>
        <v>355000000</v>
      </c>
    </row>
    <row r="28" spans="1:11" ht="12.75" customHeight="1">
      <c r="A28" s="223" t="s">
        <v>229</v>
      </c>
      <c r="B28" s="224"/>
      <c r="C28" s="224"/>
      <c r="D28" s="224"/>
      <c r="E28" s="224"/>
      <c r="F28" s="224"/>
      <c r="G28" s="224"/>
      <c r="H28" s="225"/>
      <c r="I28" s="4">
        <v>132</v>
      </c>
      <c r="J28" s="13">
        <v>35000000</v>
      </c>
      <c r="K28" s="13">
        <v>69000000</v>
      </c>
    </row>
    <row r="29" spans="1:11" ht="24" customHeight="1">
      <c r="A29" s="223" t="s">
        <v>230</v>
      </c>
      <c r="B29" s="224"/>
      <c r="C29" s="224"/>
      <c r="D29" s="224"/>
      <c r="E29" s="224"/>
      <c r="F29" s="224"/>
      <c r="G29" s="224"/>
      <c r="H29" s="225"/>
      <c r="I29" s="4">
        <v>133</v>
      </c>
      <c r="J29" s="8">
        <v>29000000</v>
      </c>
      <c r="K29" s="13">
        <v>91000000</v>
      </c>
    </row>
    <row r="30" spans="1:11" ht="16.5" customHeight="1">
      <c r="A30" s="223" t="s">
        <v>231</v>
      </c>
      <c r="B30" s="224"/>
      <c r="C30" s="224"/>
      <c r="D30" s="224"/>
      <c r="E30" s="224"/>
      <c r="F30" s="224"/>
      <c r="G30" s="224"/>
      <c r="H30" s="225"/>
      <c r="I30" s="4">
        <v>134</v>
      </c>
      <c r="J30" s="8"/>
      <c r="K30" s="13"/>
    </row>
    <row r="31" spans="1:11" ht="12.75" customHeight="1">
      <c r="A31" s="223" t="s">
        <v>232</v>
      </c>
      <c r="B31" s="224"/>
      <c r="C31" s="224"/>
      <c r="D31" s="224"/>
      <c r="E31" s="224"/>
      <c r="F31" s="224"/>
      <c r="G31" s="224"/>
      <c r="H31" s="225"/>
      <c r="I31" s="4">
        <v>135</v>
      </c>
      <c r="J31" s="8"/>
      <c r="K31" s="13"/>
    </row>
    <row r="32" spans="1:11" ht="12.75" customHeight="1">
      <c r="A32" s="223" t="s">
        <v>233</v>
      </c>
      <c r="B32" s="224"/>
      <c r="C32" s="224"/>
      <c r="D32" s="224"/>
      <c r="E32" s="224"/>
      <c r="F32" s="224"/>
      <c r="G32" s="224"/>
      <c r="H32" s="225"/>
      <c r="I32" s="4">
        <v>136</v>
      </c>
      <c r="J32" s="8">
        <v>258000000</v>
      </c>
      <c r="K32" s="13">
        <v>195000000</v>
      </c>
    </row>
    <row r="33" spans="1:11" ht="12.75" customHeight="1">
      <c r="A33" s="223" t="s">
        <v>234</v>
      </c>
      <c r="B33" s="224"/>
      <c r="C33" s="224"/>
      <c r="D33" s="224"/>
      <c r="E33" s="224"/>
      <c r="F33" s="224"/>
      <c r="G33" s="224"/>
      <c r="H33" s="225"/>
      <c r="I33" s="4">
        <v>137</v>
      </c>
      <c r="J33" s="12">
        <f>SUM(J34:J37)</f>
        <v>905000000</v>
      </c>
      <c r="K33" s="12">
        <f>SUM(K34:K37)</f>
        <v>933000000</v>
      </c>
    </row>
    <row r="34" spans="1:11" ht="15.75" customHeight="1">
      <c r="A34" s="223" t="s">
        <v>235</v>
      </c>
      <c r="B34" s="224"/>
      <c r="C34" s="224"/>
      <c r="D34" s="224"/>
      <c r="E34" s="224"/>
      <c r="F34" s="224"/>
      <c r="G34" s="224"/>
      <c r="H34" s="225"/>
      <c r="I34" s="4">
        <v>138</v>
      </c>
      <c r="J34" s="13">
        <v>3000000</v>
      </c>
      <c r="K34" s="13">
        <v>9000000</v>
      </c>
    </row>
    <row r="35" spans="1:11" ht="16.5" customHeight="1">
      <c r="A35" s="223" t="s">
        <v>236</v>
      </c>
      <c r="B35" s="224"/>
      <c r="C35" s="224"/>
      <c r="D35" s="224"/>
      <c r="E35" s="224"/>
      <c r="F35" s="224"/>
      <c r="G35" s="224"/>
      <c r="H35" s="225"/>
      <c r="I35" s="4">
        <v>139</v>
      </c>
      <c r="J35" s="13">
        <v>564000000</v>
      </c>
      <c r="K35" s="13">
        <v>413000000</v>
      </c>
    </row>
    <row r="36" spans="1:11" ht="15.75" customHeight="1">
      <c r="A36" s="223" t="s">
        <v>237</v>
      </c>
      <c r="B36" s="224"/>
      <c r="C36" s="224"/>
      <c r="D36" s="224"/>
      <c r="E36" s="224"/>
      <c r="F36" s="224"/>
      <c r="G36" s="224"/>
      <c r="H36" s="225"/>
      <c r="I36" s="4">
        <v>140</v>
      </c>
      <c r="J36" s="13"/>
      <c r="K36" s="13"/>
    </row>
    <row r="37" spans="1:11" ht="12.75" customHeight="1">
      <c r="A37" s="223" t="s">
        <v>238</v>
      </c>
      <c r="B37" s="224"/>
      <c r="C37" s="224"/>
      <c r="D37" s="224"/>
      <c r="E37" s="224"/>
      <c r="F37" s="224"/>
      <c r="G37" s="224"/>
      <c r="H37" s="225"/>
      <c r="I37" s="4">
        <v>141</v>
      </c>
      <c r="J37" s="13">
        <v>338000000</v>
      </c>
      <c r="K37" s="13">
        <v>511000000</v>
      </c>
    </row>
    <row r="38" spans="1:11" ht="12.75" customHeight="1">
      <c r="A38" s="223" t="s">
        <v>239</v>
      </c>
      <c r="B38" s="224"/>
      <c r="C38" s="224"/>
      <c r="D38" s="224"/>
      <c r="E38" s="224"/>
      <c r="F38" s="224"/>
      <c r="G38" s="224"/>
      <c r="H38" s="225"/>
      <c r="I38" s="4">
        <v>142</v>
      </c>
      <c r="J38" s="13"/>
      <c r="K38" s="13"/>
    </row>
    <row r="39" spans="1:11" ht="12.75" customHeight="1">
      <c r="A39" s="223" t="s">
        <v>240</v>
      </c>
      <c r="B39" s="224"/>
      <c r="C39" s="224"/>
      <c r="D39" s="224"/>
      <c r="E39" s="224"/>
      <c r="F39" s="224"/>
      <c r="G39" s="224"/>
      <c r="H39" s="225"/>
      <c r="I39" s="4">
        <v>143</v>
      </c>
      <c r="J39" s="13"/>
      <c r="K39" s="13"/>
    </row>
    <row r="40" spans="1:11" ht="12.75" customHeight="1">
      <c r="A40" s="223" t="s">
        <v>241</v>
      </c>
      <c r="B40" s="224"/>
      <c r="C40" s="224"/>
      <c r="D40" s="224"/>
      <c r="E40" s="224"/>
      <c r="F40" s="224"/>
      <c r="G40" s="224"/>
      <c r="H40" s="225"/>
      <c r="I40" s="4">
        <v>144</v>
      </c>
      <c r="J40" s="13"/>
      <c r="K40" s="13"/>
    </row>
    <row r="41" spans="1:11" ht="12.75" customHeight="1">
      <c r="A41" s="223" t="s">
        <v>242</v>
      </c>
      <c r="B41" s="224"/>
      <c r="C41" s="224"/>
      <c r="D41" s="224"/>
      <c r="E41" s="224"/>
      <c r="F41" s="224"/>
      <c r="G41" s="224"/>
      <c r="H41" s="225"/>
      <c r="I41" s="4">
        <v>145</v>
      </c>
      <c r="J41" s="13"/>
      <c r="K41" s="13"/>
    </row>
    <row r="42" spans="1:11" ht="12.75" customHeight="1">
      <c r="A42" s="223" t="s">
        <v>243</v>
      </c>
      <c r="B42" s="224"/>
      <c r="C42" s="224"/>
      <c r="D42" s="224"/>
      <c r="E42" s="224"/>
      <c r="F42" s="224"/>
      <c r="G42" s="224"/>
      <c r="H42" s="225"/>
      <c r="I42" s="4">
        <v>146</v>
      </c>
      <c r="J42" s="12">
        <f>J7+J27+J38+J40</f>
        <v>23356000000</v>
      </c>
      <c r="K42" s="12">
        <f>K7+K27+K38+K40</f>
        <v>27211000000</v>
      </c>
    </row>
    <row r="43" spans="1:11" ht="12.75" customHeight="1">
      <c r="A43" s="223" t="s">
        <v>244</v>
      </c>
      <c r="B43" s="224"/>
      <c r="C43" s="224"/>
      <c r="D43" s="224"/>
      <c r="E43" s="224"/>
      <c r="F43" s="224"/>
      <c r="G43" s="224"/>
      <c r="H43" s="225"/>
      <c r="I43" s="4">
        <v>147</v>
      </c>
      <c r="J43" s="12">
        <f>J10+J33+J39+J41</f>
        <v>21177000000</v>
      </c>
      <c r="K43" s="12">
        <f>K10+K33+K39+K41</f>
        <v>24646000000</v>
      </c>
    </row>
    <row r="44" spans="1:11" ht="12.75" customHeight="1">
      <c r="A44" s="223" t="s">
        <v>245</v>
      </c>
      <c r="B44" s="224"/>
      <c r="C44" s="224"/>
      <c r="D44" s="224"/>
      <c r="E44" s="224"/>
      <c r="F44" s="224"/>
      <c r="G44" s="224"/>
      <c r="H44" s="225"/>
      <c r="I44" s="4">
        <v>148</v>
      </c>
      <c r="J44" s="12">
        <f>J42-J43</f>
        <v>2179000000</v>
      </c>
      <c r="K44" s="12">
        <f>K42-K43</f>
        <v>2565000000</v>
      </c>
    </row>
    <row r="45" spans="1:11" ht="12.75" customHeight="1">
      <c r="A45" s="245" t="s">
        <v>246</v>
      </c>
      <c r="B45" s="246"/>
      <c r="C45" s="246"/>
      <c r="D45" s="246"/>
      <c r="E45" s="246"/>
      <c r="F45" s="246"/>
      <c r="G45" s="246"/>
      <c r="H45" s="247"/>
      <c r="I45" s="4">
        <v>149</v>
      </c>
      <c r="J45" s="12">
        <f>IF(J42&gt;J43,J42-J43,0)</f>
        <v>2179000000</v>
      </c>
      <c r="K45" s="12">
        <f>IF(K42&gt;K43,K42-K43,0)</f>
        <v>2565000000</v>
      </c>
    </row>
    <row r="46" spans="1:11" ht="12.75" customHeight="1">
      <c r="A46" s="245" t="s">
        <v>247</v>
      </c>
      <c r="B46" s="246"/>
      <c r="C46" s="246"/>
      <c r="D46" s="246"/>
      <c r="E46" s="246"/>
      <c r="F46" s="246"/>
      <c r="G46" s="246"/>
      <c r="H46" s="24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223" t="s">
        <v>248</v>
      </c>
      <c r="B47" s="224"/>
      <c r="C47" s="224"/>
      <c r="D47" s="224"/>
      <c r="E47" s="224"/>
      <c r="F47" s="224"/>
      <c r="G47" s="224"/>
      <c r="H47" s="225"/>
      <c r="I47" s="4">
        <v>151</v>
      </c>
      <c r="J47" s="13">
        <v>412000000</v>
      </c>
      <c r="K47" s="13">
        <v>598000000</v>
      </c>
    </row>
    <row r="48" spans="1:11" ht="12.75" customHeight="1">
      <c r="A48" s="223" t="s">
        <v>249</v>
      </c>
      <c r="B48" s="224"/>
      <c r="C48" s="224"/>
      <c r="D48" s="224"/>
      <c r="E48" s="224"/>
      <c r="F48" s="224"/>
      <c r="G48" s="224"/>
      <c r="H48" s="225"/>
      <c r="I48" s="4">
        <v>152</v>
      </c>
      <c r="J48" s="12">
        <f>J44-J47</f>
        <v>1767000000</v>
      </c>
      <c r="K48" s="12">
        <f>K44-K47</f>
        <v>1967000000</v>
      </c>
    </row>
    <row r="49" spans="1:11" ht="12.75" customHeight="1">
      <c r="A49" s="245" t="s">
        <v>250</v>
      </c>
      <c r="B49" s="246"/>
      <c r="C49" s="246"/>
      <c r="D49" s="246"/>
      <c r="E49" s="246"/>
      <c r="F49" s="246"/>
      <c r="G49" s="246"/>
      <c r="H49" s="247"/>
      <c r="I49" s="4">
        <v>153</v>
      </c>
      <c r="J49" s="12">
        <f>IF(J48&gt;0,J48,0)</f>
        <v>1767000000</v>
      </c>
      <c r="K49" s="12">
        <f>IF(K48&gt;0,K48,0)</f>
        <v>1967000000</v>
      </c>
    </row>
    <row r="50" spans="1:11" ht="12.75" customHeight="1">
      <c r="A50" s="273" t="s">
        <v>251</v>
      </c>
      <c r="B50" s="274"/>
      <c r="C50" s="274"/>
      <c r="D50" s="274"/>
      <c r="E50" s="274"/>
      <c r="F50" s="274"/>
      <c r="G50" s="274"/>
      <c r="H50" s="27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42" t="s">
        <v>252</v>
      </c>
      <c r="B51" s="258"/>
      <c r="C51" s="258"/>
      <c r="D51" s="258"/>
      <c r="E51" s="258"/>
      <c r="F51" s="258"/>
      <c r="G51" s="258"/>
      <c r="H51" s="258"/>
      <c r="I51" s="271"/>
      <c r="J51" s="271"/>
      <c r="K51" s="272"/>
    </row>
    <row r="52" spans="1:11" ht="12.75">
      <c r="A52" s="220" t="s">
        <v>253</v>
      </c>
      <c r="B52" s="221"/>
      <c r="C52" s="221"/>
      <c r="D52" s="221"/>
      <c r="E52" s="221"/>
      <c r="F52" s="221"/>
      <c r="G52" s="221"/>
      <c r="H52" s="221"/>
      <c r="I52" s="261"/>
      <c r="J52" s="261"/>
      <c r="K52" s="262"/>
    </row>
    <row r="53" spans="1:11" ht="12.75" customHeight="1">
      <c r="A53" s="268" t="s">
        <v>254</v>
      </c>
      <c r="B53" s="269"/>
      <c r="C53" s="269"/>
      <c r="D53" s="269"/>
      <c r="E53" s="269"/>
      <c r="F53" s="269"/>
      <c r="G53" s="269"/>
      <c r="H53" s="270"/>
      <c r="I53" s="4">
        <v>155</v>
      </c>
      <c r="J53" s="13"/>
      <c r="K53" s="13"/>
    </row>
    <row r="54" spans="1:11" ht="12.75" customHeight="1">
      <c r="A54" s="268" t="s">
        <v>255</v>
      </c>
      <c r="B54" s="269"/>
      <c r="C54" s="269"/>
      <c r="D54" s="269"/>
      <c r="E54" s="269"/>
      <c r="F54" s="269"/>
      <c r="G54" s="269"/>
      <c r="H54" s="270"/>
      <c r="I54" s="4">
        <v>156</v>
      </c>
      <c r="J54" s="14"/>
      <c r="K54" s="14"/>
    </row>
    <row r="55" spans="1:11" ht="12.75">
      <c r="A55" s="242" t="s">
        <v>256</v>
      </c>
      <c r="B55" s="258"/>
      <c r="C55" s="258"/>
      <c r="D55" s="258"/>
      <c r="E55" s="258"/>
      <c r="F55" s="258"/>
      <c r="G55" s="258"/>
      <c r="H55" s="258"/>
      <c r="I55" s="271"/>
      <c r="J55" s="271"/>
      <c r="K55" s="272"/>
    </row>
    <row r="56" spans="1:11" ht="12.75">
      <c r="A56" s="220" t="s">
        <v>257</v>
      </c>
      <c r="B56" s="221"/>
      <c r="C56" s="221"/>
      <c r="D56" s="221"/>
      <c r="E56" s="221"/>
      <c r="F56" s="221"/>
      <c r="G56" s="221"/>
      <c r="H56" s="222"/>
      <c r="I56" s="21">
        <v>157</v>
      </c>
      <c r="J56" s="11">
        <f>J48</f>
        <v>1767000000</v>
      </c>
      <c r="K56" s="11">
        <f>K48</f>
        <v>1967000000</v>
      </c>
    </row>
    <row r="57" spans="1:11" ht="12.75" customHeight="1">
      <c r="A57" s="223" t="s">
        <v>258</v>
      </c>
      <c r="B57" s="224"/>
      <c r="C57" s="224"/>
      <c r="D57" s="224"/>
      <c r="E57" s="224"/>
      <c r="F57" s="224"/>
      <c r="G57" s="224"/>
      <c r="H57" s="225"/>
      <c r="I57" s="4">
        <v>158</v>
      </c>
      <c r="J57" s="12">
        <f>SUM(J58:J64)</f>
        <v>17000000</v>
      </c>
      <c r="K57" s="12">
        <f>SUM(K58:K64)</f>
        <v>260000000</v>
      </c>
    </row>
    <row r="58" spans="1:11" ht="12.75" customHeight="1">
      <c r="A58" s="223" t="s">
        <v>259</v>
      </c>
      <c r="B58" s="224"/>
      <c r="C58" s="224"/>
      <c r="D58" s="224"/>
      <c r="E58" s="224"/>
      <c r="F58" s="224"/>
      <c r="G58" s="224"/>
      <c r="H58" s="225"/>
      <c r="I58" s="4">
        <v>159</v>
      </c>
      <c r="J58" s="13"/>
      <c r="K58" s="13">
        <v>287000000</v>
      </c>
    </row>
    <row r="59" spans="1:11" ht="12.75" customHeight="1">
      <c r="A59" s="276" t="s">
        <v>260</v>
      </c>
      <c r="B59" s="277"/>
      <c r="C59" s="277"/>
      <c r="D59" s="277"/>
      <c r="E59" s="277"/>
      <c r="F59" s="277"/>
      <c r="G59" s="277"/>
      <c r="H59" s="278"/>
      <c r="I59" s="4">
        <v>160</v>
      </c>
      <c r="J59" s="13"/>
      <c r="K59" s="13"/>
    </row>
    <row r="60" spans="1:11" ht="12.75" customHeight="1">
      <c r="A60" s="276" t="s">
        <v>261</v>
      </c>
      <c r="B60" s="277"/>
      <c r="C60" s="277"/>
      <c r="D60" s="277"/>
      <c r="E60" s="277"/>
      <c r="F60" s="277"/>
      <c r="G60" s="277"/>
      <c r="H60" s="278"/>
      <c r="I60" s="4">
        <v>161</v>
      </c>
      <c r="J60" s="13">
        <v>17000000</v>
      </c>
      <c r="K60" s="13">
        <v>-27000000</v>
      </c>
    </row>
    <row r="61" spans="1:11" ht="12.75" customHeight="1">
      <c r="A61" s="276" t="s">
        <v>262</v>
      </c>
      <c r="B61" s="277"/>
      <c r="C61" s="277"/>
      <c r="D61" s="277"/>
      <c r="E61" s="277"/>
      <c r="F61" s="277"/>
      <c r="G61" s="277"/>
      <c r="H61" s="278"/>
      <c r="I61" s="4">
        <v>162</v>
      </c>
      <c r="J61" s="13"/>
      <c r="K61" s="13"/>
    </row>
    <row r="62" spans="1:11" ht="12.75" customHeight="1">
      <c r="A62" s="223" t="s">
        <v>263</v>
      </c>
      <c r="B62" s="224"/>
      <c r="C62" s="224"/>
      <c r="D62" s="224"/>
      <c r="E62" s="224"/>
      <c r="F62" s="224"/>
      <c r="G62" s="224"/>
      <c r="H62" s="225"/>
      <c r="I62" s="4">
        <v>163</v>
      </c>
      <c r="J62" s="13"/>
      <c r="K62" s="13"/>
    </row>
    <row r="63" spans="1:11" ht="12.75" customHeight="1">
      <c r="A63" s="223" t="s">
        <v>264</v>
      </c>
      <c r="B63" s="224"/>
      <c r="C63" s="224"/>
      <c r="D63" s="224"/>
      <c r="E63" s="224"/>
      <c r="F63" s="224"/>
      <c r="G63" s="224"/>
      <c r="H63" s="225"/>
      <c r="I63" s="4">
        <v>164</v>
      </c>
      <c r="J63" s="13"/>
      <c r="K63" s="13"/>
    </row>
    <row r="64" spans="1:11" ht="12.75" customHeight="1">
      <c r="A64" s="223" t="s">
        <v>265</v>
      </c>
      <c r="B64" s="224"/>
      <c r="C64" s="224"/>
      <c r="D64" s="224"/>
      <c r="E64" s="224"/>
      <c r="F64" s="224"/>
      <c r="G64" s="224"/>
      <c r="H64" s="225"/>
      <c r="I64" s="4">
        <v>165</v>
      </c>
      <c r="J64" s="13"/>
      <c r="K64" s="13"/>
    </row>
    <row r="65" spans="1:11" ht="12.75" customHeight="1">
      <c r="A65" s="223" t="s">
        <v>266</v>
      </c>
      <c r="B65" s="224"/>
      <c r="C65" s="224"/>
      <c r="D65" s="224"/>
      <c r="E65" s="224"/>
      <c r="F65" s="224"/>
      <c r="G65" s="224"/>
      <c r="H65" s="225"/>
      <c r="I65" s="4">
        <v>166</v>
      </c>
      <c r="J65" s="13"/>
      <c r="K65" s="13"/>
    </row>
    <row r="66" spans="1:11" ht="12.75" customHeight="1">
      <c r="A66" s="223" t="s">
        <v>267</v>
      </c>
      <c r="B66" s="224"/>
      <c r="C66" s="224"/>
      <c r="D66" s="224"/>
      <c r="E66" s="224"/>
      <c r="F66" s="224"/>
      <c r="G66" s="224"/>
      <c r="H66" s="225"/>
      <c r="I66" s="4">
        <v>167</v>
      </c>
      <c r="J66" s="12">
        <f>J57-J65</f>
        <v>17000000</v>
      </c>
      <c r="K66" s="12">
        <f>K57-K65</f>
        <v>260000000</v>
      </c>
    </row>
    <row r="67" spans="1:11" ht="12.75" customHeight="1">
      <c r="A67" s="223" t="s">
        <v>268</v>
      </c>
      <c r="B67" s="224"/>
      <c r="C67" s="224"/>
      <c r="D67" s="224"/>
      <c r="E67" s="224"/>
      <c r="F67" s="224"/>
      <c r="G67" s="224"/>
      <c r="H67" s="225"/>
      <c r="I67" s="4">
        <v>168</v>
      </c>
      <c r="J67" s="18">
        <f>J56+J66</f>
        <v>1784000000</v>
      </c>
      <c r="K67" s="18">
        <f>K56+K66</f>
        <v>2227000000</v>
      </c>
    </row>
    <row r="68" spans="1:11" ht="12.75">
      <c r="A68" s="242" t="s">
        <v>269</v>
      </c>
      <c r="B68" s="258"/>
      <c r="C68" s="258"/>
      <c r="D68" s="258"/>
      <c r="E68" s="258"/>
      <c r="F68" s="258"/>
      <c r="G68" s="258"/>
      <c r="H68" s="258"/>
      <c r="I68" s="271"/>
      <c r="J68" s="271"/>
      <c r="K68" s="272"/>
    </row>
    <row r="69" spans="1:13" ht="12.75" customHeight="1">
      <c r="A69" s="276" t="s">
        <v>270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1" ht="12.75" customHeight="1">
      <c r="A70" s="268" t="s">
        <v>254</v>
      </c>
      <c r="B70" s="269"/>
      <c r="C70" s="269"/>
      <c r="D70" s="269"/>
      <c r="E70" s="269"/>
      <c r="F70" s="269"/>
      <c r="G70" s="269"/>
      <c r="H70" s="270"/>
      <c r="I70" s="4">
        <v>169</v>
      </c>
      <c r="J70" s="13"/>
      <c r="K70" s="13"/>
    </row>
    <row r="71" spans="1:11" ht="12.75" customHeight="1">
      <c r="A71" s="279" t="s">
        <v>255</v>
      </c>
      <c r="B71" s="280"/>
      <c r="C71" s="280"/>
      <c r="D71" s="280"/>
      <c r="E71" s="280"/>
      <c r="F71" s="280"/>
      <c r="G71" s="280"/>
      <c r="H71" s="281"/>
      <c r="I71" s="7">
        <v>170</v>
      </c>
      <c r="J71" s="14"/>
      <c r="K71" s="14"/>
    </row>
  </sheetData>
  <sheetProtection/>
  <mergeCells count="71">
    <mergeCell ref="A70:H70"/>
    <mergeCell ref="A71:H71"/>
    <mergeCell ref="A65:H65"/>
    <mergeCell ref="A66:H66"/>
    <mergeCell ref="A67:H67"/>
    <mergeCell ref="A68:K68"/>
    <mergeCell ref="A69:M69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39" right="0.21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0" max="11" width="11.8515625" style="0" customWidth="1"/>
  </cols>
  <sheetData>
    <row r="1" spans="1:11" ht="12.75">
      <c r="A1" s="282" t="s">
        <v>273</v>
      </c>
      <c r="B1" s="283"/>
      <c r="C1" s="283"/>
      <c r="D1" s="283"/>
      <c r="E1" s="283"/>
      <c r="F1" s="283"/>
      <c r="G1" s="283"/>
      <c r="H1" s="283"/>
      <c r="I1" s="283"/>
      <c r="J1" s="284"/>
      <c r="K1" s="215"/>
    </row>
    <row r="2" spans="1:11" ht="12.75" customHeight="1">
      <c r="A2" s="217" t="s">
        <v>358</v>
      </c>
      <c r="B2" s="217"/>
      <c r="C2" s="217"/>
      <c r="D2" s="217"/>
      <c r="E2" s="217"/>
      <c r="F2" s="217"/>
      <c r="G2" s="217"/>
      <c r="H2" s="217"/>
      <c r="I2" s="217"/>
      <c r="J2" s="217"/>
      <c r="K2" s="285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2"/>
      <c r="K3" s="3"/>
    </row>
    <row r="4" spans="1:11" ht="12.75">
      <c r="A4" s="286" t="s">
        <v>347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24.75" thickBot="1">
      <c r="A5" s="289" t="s">
        <v>105</v>
      </c>
      <c r="B5" s="289"/>
      <c r="C5" s="289"/>
      <c r="D5" s="289"/>
      <c r="E5" s="289"/>
      <c r="F5" s="289"/>
      <c r="G5" s="289"/>
      <c r="H5" s="289"/>
      <c r="I5" s="33" t="s">
        <v>344</v>
      </c>
      <c r="J5" s="34" t="s">
        <v>271</v>
      </c>
      <c r="K5" s="34" t="s">
        <v>272</v>
      </c>
    </row>
    <row r="6" spans="1:11" ht="12.75">
      <c r="A6" s="290">
        <v>1</v>
      </c>
      <c r="B6" s="290"/>
      <c r="C6" s="290"/>
      <c r="D6" s="290"/>
      <c r="E6" s="290"/>
      <c r="F6" s="290"/>
      <c r="G6" s="290"/>
      <c r="H6" s="290"/>
      <c r="I6" s="35">
        <v>2</v>
      </c>
      <c r="J6" s="36" t="s">
        <v>59</v>
      </c>
      <c r="K6" s="36" t="s">
        <v>60</v>
      </c>
    </row>
    <row r="7" spans="1:11" ht="12.75">
      <c r="A7" s="291" t="s">
        <v>274</v>
      </c>
      <c r="B7" s="292"/>
      <c r="C7" s="292"/>
      <c r="D7" s="292"/>
      <c r="E7" s="292"/>
      <c r="F7" s="292"/>
      <c r="G7" s="292"/>
      <c r="H7" s="292"/>
      <c r="I7" s="293"/>
      <c r="J7" s="293"/>
      <c r="K7" s="294"/>
    </row>
    <row r="8" spans="1:11" ht="12.75" customHeight="1">
      <c r="A8" s="226" t="s">
        <v>275</v>
      </c>
      <c r="B8" s="227"/>
      <c r="C8" s="227"/>
      <c r="D8" s="227"/>
      <c r="E8" s="227"/>
      <c r="F8" s="227"/>
      <c r="G8" s="227"/>
      <c r="H8" s="227"/>
      <c r="I8" s="4">
        <v>1</v>
      </c>
      <c r="J8" s="8">
        <v>2179000000</v>
      </c>
      <c r="K8" s="13">
        <v>2565000000</v>
      </c>
    </row>
    <row r="9" spans="1:11" ht="12.75" customHeight="1">
      <c r="A9" s="226" t="s">
        <v>276</v>
      </c>
      <c r="B9" s="227"/>
      <c r="C9" s="227"/>
      <c r="D9" s="227"/>
      <c r="E9" s="227"/>
      <c r="F9" s="227"/>
      <c r="G9" s="227"/>
      <c r="H9" s="227"/>
      <c r="I9" s="4">
        <v>2</v>
      </c>
      <c r="J9" s="8">
        <v>1483000000</v>
      </c>
      <c r="K9" s="13">
        <v>2397000000</v>
      </c>
    </row>
    <row r="10" spans="1:11" ht="12.75" customHeight="1">
      <c r="A10" s="226" t="s">
        <v>277</v>
      </c>
      <c r="B10" s="227"/>
      <c r="C10" s="227"/>
      <c r="D10" s="227"/>
      <c r="E10" s="227"/>
      <c r="F10" s="227"/>
      <c r="G10" s="227"/>
      <c r="H10" s="227"/>
      <c r="I10" s="4">
        <v>3</v>
      </c>
      <c r="J10" s="8"/>
      <c r="K10" s="13"/>
    </row>
    <row r="11" spans="1:11" ht="12.75" customHeight="1">
      <c r="A11" s="226" t="s">
        <v>278</v>
      </c>
      <c r="B11" s="227"/>
      <c r="C11" s="227"/>
      <c r="D11" s="227"/>
      <c r="E11" s="227"/>
      <c r="F11" s="227"/>
      <c r="G11" s="227"/>
      <c r="H11" s="227"/>
      <c r="I11" s="4">
        <v>4</v>
      </c>
      <c r="J11" s="8"/>
      <c r="K11" s="13"/>
    </row>
    <row r="12" spans="1:11" ht="12.75" customHeight="1">
      <c r="A12" s="226" t="s">
        <v>279</v>
      </c>
      <c r="B12" s="227"/>
      <c r="C12" s="227"/>
      <c r="D12" s="227"/>
      <c r="E12" s="227"/>
      <c r="F12" s="227"/>
      <c r="G12" s="227"/>
      <c r="H12" s="227"/>
      <c r="I12" s="4">
        <v>5</v>
      </c>
      <c r="J12" s="8">
        <v>107000000</v>
      </c>
      <c r="K12" s="13"/>
    </row>
    <row r="13" spans="1:11" ht="12.75" customHeight="1">
      <c r="A13" s="226" t="s">
        <v>280</v>
      </c>
      <c r="B13" s="227"/>
      <c r="C13" s="227"/>
      <c r="D13" s="227"/>
      <c r="E13" s="227"/>
      <c r="F13" s="227"/>
      <c r="G13" s="227"/>
      <c r="H13" s="227"/>
      <c r="I13" s="4">
        <v>6</v>
      </c>
      <c r="J13" s="8">
        <v>1826000000</v>
      </c>
      <c r="K13" s="13">
        <v>2403000000</v>
      </c>
    </row>
    <row r="14" spans="1:11" ht="12.75">
      <c r="A14" s="223" t="s">
        <v>281</v>
      </c>
      <c r="B14" s="224"/>
      <c r="C14" s="224"/>
      <c r="D14" s="224"/>
      <c r="E14" s="224"/>
      <c r="F14" s="224"/>
      <c r="G14" s="224"/>
      <c r="H14" s="224"/>
      <c r="I14" s="4">
        <v>7</v>
      </c>
      <c r="J14" s="9">
        <f>SUM(J8:J13)</f>
        <v>5595000000</v>
      </c>
      <c r="K14" s="12">
        <f>SUM(K8:K13)</f>
        <v>7365000000</v>
      </c>
    </row>
    <row r="15" spans="1:11" ht="12.75" customHeight="1">
      <c r="A15" s="226" t="s">
        <v>282</v>
      </c>
      <c r="B15" s="227"/>
      <c r="C15" s="227"/>
      <c r="D15" s="227"/>
      <c r="E15" s="227"/>
      <c r="F15" s="227"/>
      <c r="G15" s="227"/>
      <c r="H15" s="227"/>
      <c r="I15" s="4">
        <v>8</v>
      </c>
      <c r="J15" s="8">
        <v>2390000000</v>
      </c>
      <c r="K15" s="13">
        <v>2125000000</v>
      </c>
    </row>
    <row r="16" spans="1:11" ht="12.75" customHeight="1">
      <c r="A16" s="226" t="s">
        <v>283</v>
      </c>
      <c r="B16" s="227"/>
      <c r="C16" s="227"/>
      <c r="D16" s="227"/>
      <c r="E16" s="227"/>
      <c r="F16" s="227"/>
      <c r="G16" s="227"/>
      <c r="H16" s="227"/>
      <c r="I16" s="4">
        <v>9</v>
      </c>
      <c r="J16" s="8">
        <v>1862000000</v>
      </c>
      <c r="K16" s="13">
        <v>745000000</v>
      </c>
    </row>
    <row r="17" spans="1:11" ht="12.75" customHeight="1">
      <c r="A17" s="226" t="s">
        <v>284</v>
      </c>
      <c r="B17" s="227"/>
      <c r="C17" s="227"/>
      <c r="D17" s="227"/>
      <c r="E17" s="227"/>
      <c r="F17" s="227"/>
      <c r="G17" s="227"/>
      <c r="H17" s="227"/>
      <c r="I17" s="4">
        <v>10</v>
      </c>
      <c r="J17" s="8"/>
      <c r="K17" s="13">
        <v>934000000</v>
      </c>
    </row>
    <row r="18" spans="1:11" ht="12.75" customHeight="1">
      <c r="A18" s="226" t="s">
        <v>285</v>
      </c>
      <c r="B18" s="227"/>
      <c r="C18" s="227"/>
      <c r="D18" s="227"/>
      <c r="E18" s="227"/>
      <c r="F18" s="227"/>
      <c r="G18" s="227"/>
      <c r="H18" s="227"/>
      <c r="I18" s="4">
        <v>11</v>
      </c>
      <c r="J18" s="8">
        <v>737000000</v>
      </c>
      <c r="K18" s="13">
        <v>1247000000</v>
      </c>
    </row>
    <row r="19" spans="1:11" ht="12.75">
      <c r="A19" s="223" t="s">
        <v>286</v>
      </c>
      <c r="B19" s="224"/>
      <c r="C19" s="224"/>
      <c r="D19" s="224"/>
      <c r="E19" s="224"/>
      <c r="F19" s="224"/>
      <c r="G19" s="224"/>
      <c r="H19" s="224"/>
      <c r="I19" s="4">
        <v>12</v>
      </c>
      <c r="J19" s="9">
        <f>SUM(J15:J18)</f>
        <v>4989000000</v>
      </c>
      <c r="K19" s="12">
        <f>SUM(K15:K18)</f>
        <v>5051000000</v>
      </c>
    </row>
    <row r="20" spans="1:11" ht="12.75" customHeight="1">
      <c r="A20" s="223" t="s">
        <v>287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IF(J14&gt;J19,J14-J19,0)</f>
        <v>606000000</v>
      </c>
      <c r="K20" s="12">
        <f>IF(K14&gt;K19,K14-K19,0)</f>
        <v>2314000000</v>
      </c>
    </row>
    <row r="21" spans="1:11" ht="12.75" customHeight="1">
      <c r="A21" s="223" t="s">
        <v>288</v>
      </c>
      <c r="B21" s="224"/>
      <c r="C21" s="224"/>
      <c r="D21" s="224"/>
      <c r="E21" s="224"/>
      <c r="F21" s="224"/>
      <c r="G21" s="224"/>
      <c r="H21" s="22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91" t="s">
        <v>289</v>
      </c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 customHeight="1">
      <c r="A23" s="226" t="s">
        <v>290</v>
      </c>
      <c r="B23" s="227"/>
      <c r="C23" s="227"/>
      <c r="D23" s="227"/>
      <c r="E23" s="227"/>
      <c r="F23" s="227"/>
      <c r="G23" s="227"/>
      <c r="H23" s="227"/>
      <c r="I23" s="4">
        <v>15</v>
      </c>
      <c r="J23" s="135">
        <v>8000000</v>
      </c>
      <c r="K23" s="54"/>
    </row>
    <row r="24" spans="1:11" ht="12.75" customHeight="1">
      <c r="A24" s="226" t="s">
        <v>291</v>
      </c>
      <c r="B24" s="227"/>
      <c r="C24" s="227"/>
      <c r="D24" s="227"/>
      <c r="E24" s="227"/>
      <c r="F24" s="227"/>
      <c r="G24" s="227"/>
      <c r="H24" s="227"/>
      <c r="I24" s="4">
        <v>16</v>
      </c>
      <c r="J24" s="135"/>
      <c r="K24" s="54"/>
    </row>
    <row r="25" spans="1:11" ht="12.75" customHeight="1">
      <c r="A25" s="226" t="s">
        <v>292</v>
      </c>
      <c r="B25" s="227"/>
      <c r="C25" s="227"/>
      <c r="D25" s="227"/>
      <c r="E25" s="227"/>
      <c r="F25" s="227"/>
      <c r="G25" s="227"/>
      <c r="H25" s="227"/>
      <c r="I25" s="4">
        <v>17</v>
      </c>
      <c r="J25" s="135"/>
      <c r="K25" s="54"/>
    </row>
    <row r="26" spans="1:11" ht="12.75" customHeight="1">
      <c r="A26" s="226" t="s">
        <v>293</v>
      </c>
      <c r="B26" s="227"/>
      <c r="C26" s="227"/>
      <c r="D26" s="227"/>
      <c r="E26" s="227"/>
      <c r="F26" s="227"/>
      <c r="G26" s="227"/>
      <c r="H26" s="227"/>
      <c r="I26" s="4">
        <v>18</v>
      </c>
      <c r="J26" s="135">
        <v>4000000</v>
      </c>
      <c r="K26" s="54">
        <v>164000000</v>
      </c>
    </row>
    <row r="27" spans="1:11" ht="12.75" customHeight="1">
      <c r="A27" s="226" t="s">
        <v>294</v>
      </c>
      <c r="B27" s="227"/>
      <c r="C27" s="227"/>
      <c r="D27" s="227"/>
      <c r="E27" s="227"/>
      <c r="F27" s="227"/>
      <c r="G27" s="227"/>
      <c r="H27" s="227"/>
      <c r="I27" s="4">
        <v>19</v>
      </c>
      <c r="J27" s="135">
        <v>380000000</v>
      </c>
      <c r="K27" s="54">
        <v>8000000</v>
      </c>
    </row>
    <row r="28" spans="1:11" ht="12.75">
      <c r="A28" s="223" t="s">
        <v>295</v>
      </c>
      <c r="B28" s="224"/>
      <c r="C28" s="224"/>
      <c r="D28" s="224"/>
      <c r="E28" s="224"/>
      <c r="F28" s="224"/>
      <c r="G28" s="224"/>
      <c r="H28" s="224"/>
      <c r="I28" s="4">
        <v>20</v>
      </c>
      <c r="J28" s="9">
        <f>SUM(J23:J27)</f>
        <v>392000000</v>
      </c>
      <c r="K28" s="12">
        <f>SUM(K23:K27)</f>
        <v>172000000</v>
      </c>
    </row>
    <row r="29" spans="1:11" ht="12.75" customHeight="1">
      <c r="A29" s="226" t="s">
        <v>296</v>
      </c>
      <c r="B29" s="227"/>
      <c r="C29" s="227"/>
      <c r="D29" s="227"/>
      <c r="E29" s="227"/>
      <c r="F29" s="227"/>
      <c r="G29" s="227"/>
      <c r="H29" s="227"/>
      <c r="I29" s="4">
        <v>21</v>
      </c>
      <c r="J29" s="135">
        <v>2677000000</v>
      </c>
      <c r="K29" s="54">
        <v>1388000000</v>
      </c>
    </row>
    <row r="30" spans="1:11" ht="12.75" customHeight="1">
      <c r="A30" s="226" t="s">
        <v>297</v>
      </c>
      <c r="B30" s="227"/>
      <c r="C30" s="227"/>
      <c r="D30" s="227"/>
      <c r="E30" s="227"/>
      <c r="F30" s="227"/>
      <c r="G30" s="227"/>
      <c r="H30" s="227"/>
      <c r="I30" s="4">
        <v>22</v>
      </c>
      <c r="J30" s="135"/>
      <c r="K30" s="54"/>
    </row>
    <row r="31" spans="1:11" ht="12.75" customHeight="1">
      <c r="A31" s="226" t="s">
        <v>298</v>
      </c>
      <c r="B31" s="227"/>
      <c r="C31" s="227"/>
      <c r="D31" s="227"/>
      <c r="E31" s="227"/>
      <c r="F31" s="227"/>
      <c r="G31" s="227"/>
      <c r="H31" s="227"/>
      <c r="I31" s="4">
        <v>23</v>
      </c>
      <c r="J31" s="135">
        <v>1000000</v>
      </c>
      <c r="K31" s="54">
        <v>159000000</v>
      </c>
    </row>
    <row r="32" spans="1:11" ht="12.75">
      <c r="A32" s="223" t="s">
        <v>299</v>
      </c>
      <c r="B32" s="224"/>
      <c r="C32" s="224"/>
      <c r="D32" s="224"/>
      <c r="E32" s="224"/>
      <c r="F32" s="224"/>
      <c r="G32" s="224"/>
      <c r="H32" s="224"/>
      <c r="I32" s="4">
        <v>24</v>
      </c>
      <c r="J32" s="9">
        <f>SUM(J29:J31)</f>
        <v>2678000000</v>
      </c>
      <c r="K32" s="12">
        <f>SUM(K29:K31)</f>
        <v>1547000000</v>
      </c>
    </row>
    <row r="33" spans="1:11" ht="12.75" customHeight="1">
      <c r="A33" s="223" t="s">
        <v>300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223" t="s">
        <v>301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IF(J32&gt;J28,J32-J28,0)</f>
        <v>2286000000</v>
      </c>
      <c r="K34" s="12">
        <f>IF(K32&gt;K28,K32-K28,0)</f>
        <v>1375000000</v>
      </c>
    </row>
    <row r="35" spans="1:11" ht="12.75">
      <c r="A35" s="291" t="s">
        <v>302</v>
      </c>
      <c r="B35" s="292"/>
      <c r="C35" s="292"/>
      <c r="D35" s="292"/>
      <c r="E35" s="292"/>
      <c r="F35" s="292"/>
      <c r="G35" s="292"/>
      <c r="H35" s="292"/>
      <c r="I35" s="293"/>
      <c r="J35" s="293"/>
      <c r="K35" s="294"/>
    </row>
    <row r="36" spans="1:11" ht="12.75" customHeight="1">
      <c r="A36" s="226" t="s">
        <v>303</v>
      </c>
      <c r="B36" s="227"/>
      <c r="C36" s="227"/>
      <c r="D36" s="227"/>
      <c r="E36" s="227"/>
      <c r="F36" s="227"/>
      <c r="G36" s="227"/>
      <c r="H36" s="227"/>
      <c r="I36" s="4">
        <v>27</v>
      </c>
      <c r="J36" s="8"/>
      <c r="K36" s="13"/>
    </row>
    <row r="37" spans="1:11" ht="12.75" customHeight="1">
      <c r="A37" s="226" t="s">
        <v>304</v>
      </c>
      <c r="B37" s="227"/>
      <c r="C37" s="227"/>
      <c r="D37" s="227"/>
      <c r="E37" s="227"/>
      <c r="F37" s="227"/>
      <c r="G37" s="227"/>
      <c r="H37" s="227"/>
      <c r="I37" s="4">
        <v>28</v>
      </c>
      <c r="J37" s="135">
        <v>5133000000</v>
      </c>
      <c r="K37" s="54">
        <v>17751000000</v>
      </c>
    </row>
    <row r="38" spans="1:11" ht="12.75" customHeight="1">
      <c r="A38" s="226" t="s">
        <v>305</v>
      </c>
      <c r="B38" s="227"/>
      <c r="C38" s="227"/>
      <c r="D38" s="227"/>
      <c r="E38" s="227"/>
      <c r="F38" s="227"/>
      <c r="G38" s="227"/>
      <c r="H38" s="227"/>
      <c r="I38" s="4">
        <v>29</v>
      </c>
      <c r="J38" s="8"/>
      <c r="K38" s="13"/>
    </row>
    <row r="39" spans="1:11" ht="12.75" customHeight="1">
      <c r="A39" s="223" t="s">
        <v>306</v>
      </c>
      <c r="B39" s="224"/>
      <c r="C39" s="224"/>
      <c r="D39" s="224"/>
      <c r="E39" s="224"/>
      <c r="F39" s="224"/>
      <c r="G39" s="224"/>
      <c r="H39" s="224"/>
      <c r="I39" s="4">
        <v>30</v>
      </c>
      <c r="J39" s="9">
        <f>SUM(J36:J38)</f>
        <v>5133000000</v>
      </c>
      <c r="K39" s="12">
        <f>SUM(K36:K38)</f>
        <v>17751000000</v>
      </c>
    </row>
    <row r="40" spans="1:11" ht="12.75" customHeight="1">
      <c r="A40" s="226" t="s">
        <v>307</v>
      </c>
      <c r="B40" s="227"/>
      <c r="C40" s="227"/>
      <c r="D40" s="227"/>
      <c r="E40" s="227"/>
      <c r="F40" s="227"/>
      <c r="G40" s="227"/>
      <c r="H40" s="227"/>
      <c r="I40" s="4">
        <v>31</v>
      </c>
      <c r="J40" s="135">
        <v>3257000000</v>
      </c>
      <c r="K40" s="54">
        <v>18243000000</v>
      </c>
    </row>
    <row r="41" spans="1:11" ht="12.75" customHeight="1">
      <c r="A41" s="226" t="s">
        <v>308</v>
      </c>
      <c r="B41" s="227"/>
      <c r="C41" s="227"/>
      <c r="D41" s="227"/>
      <c r="E41" s="227"/>
      <c r="F41" s="227"/>
      <c r="G41" s="227"/>
      <c r="H41" s="227"/>
      <c r="I41" s="4">
        <v>32</v>
      </c>
      <c r="J41" s="135"/>
      <c r="K41" s="54"/>
    </row>
    <row r="42" spans="1:11" ht="12.75" customHeight="1">
      <c r="A42" s="226" t="s">
        <v>309</v>
      </c>
      <c r="B42" s="227"/>
      <c r="C42" s="227"/>
      <c r="D42" s="227"/>
      <c r="E42" s="227"/>
      <c r="F42" s="227"/>
      <c r="G42" s="227"/>
      <c r="H42" s="227"/>
      <c r="I42" s="4">
        <v>33</v>
      </c>
      <c r="J42" s="135"/>
      <c r="K42" s="54"/>
    </row>
    <row r="43" spans="1:11" ht="12.75" customHeight="1">
      <c r="A43" s="226" t="s">
        <v>310</v>
      </c>
      <c r="B43" s="227"/>
      <c r="C43" s="227"/>
      <c r="D43" s="227"/>
      <c r="E43" s="227"/>
      <c r="F43" s="227"/>
      <c r="G43" s="227"/>
      <c r="H43" s="227"/>
      <c r="I43" s="4">
        <v>34</v>
      </c>
      <c r="J43" s="135"/>
      <c r="K43" s="54"/>
    </row>
    <row r="44" spans="1:11" ht="12.75" customHeight="1">
      <c r="A44" s="226" t="s">
        <v>311</v>
      </c>
      <c r="B44" s="227"/>
      <c r="C44" s="227"/>
      <c r="D44" s="227"/>
      <c r="E44" s="227"/>
      <c r="F44" s="227"/>
      <c r="G44" s="227"/>
      <c r="H44" s="227"/>
      <c r="I44" s="4">
        <v>35</v>
      </c>
      <c r="J44" s="135">
        <v>4000000</v>
      </c>
      <c r="K44" s="54">
        <v>478000000</v>
      </c>
    </row>
    <row r="45" spans="1:11" ht="12.75" customHeight="1">
      <c r="A45" s="223" t="s">
        <v>312</v>
      </c>
      <c r="B45" s="224"/>
      <c r="C45" s="224"/>
      <c r="D45" s="224"/>
      <c r="E45" s="224"/>
      <c r="F45" s="224"/>
      <c r="G45" s="224"/>
      <c r="H45" s="224"/>
      <c r="I45" s="4">
        <v>36</v>
      </c>
      <c r="J45" s="9">
        <f>SUM(J40:J44)</f>
        <v>3261000000</v>
      </c>
      <c r="K45" s="12">
        <f>SUM(K40:K44)</f>
        <v>18721000000</v>
      </c>
    </row>
    <row r="46" spans="1:11" ht="12.75" customHeight="1">
      <c r="A46" s="223" t="s">
        <v>313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IF(J39&gt;J45,J39-J45,0)</f>
        <v>1872000000</v>
      </c>
      <c r="K46" s="12">
        <f>IF(K39&gt;K45,K39-K45,0)</f>
        <v>0</v>
      </c>
    </row>
    <row r="47" spans="1:11" ht="12.75" customHeight="1">
      <c r="A47" s="223" t="s">
        <v>314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IF(J45&gt;J39,J45-J39,0)</f>
        <v>0</v>
      </c>
      <c r="K47" s="12">
        <f>IF(K45&gt;K39,K45-K39,0)</f>
        <v>970000000</v>
      </c>
    </row>
    <row r="48" spans="1:11" ht="12.75" customHeight="1">
      <c r="A48" s="226" t="s">
        <v>315</v>
      </c>
      <c r="B48" s="227"/>
      <c r="C48" s="227"/>
      <c r="D48" s="227"/>
      <c r="E48" s="227"/>
      <c r="F48" s="227"/>
      <c r="G48" s="227"/>
      <c r="H48" s="227"/>
      <c r="I48" s="4">
        <v>39</v>
      </c>
      <c r="J48" s="9">
        <f>IF(J20-J21+J33-J34+J46-J47&gt;0,J20-J21+J33-J34+J46-J47,0)</f>
        <v>192000000</v>
      </c>
      <c r="K48" s="12">
        <f>IF(K20-K21+K33-K34+K46-K47&gt;0,K20-K21+K33-K34+K46-K47,0)</f>
        <v>0</v>
      </c>
    </row>
    <row r="49" spans="1:11" ht="12.75" customHeight="1">
      <c r="A49" s="226" t="s">
        <v>316</v>
      </c>
      <c r="B49" s="227"/>
      <c r="C49" s="227"/>
      <c r="D49" s="227"/>
      <c r="E49" s="227"/>
      <c r="F49" s="227"/>
      <c r="G49" s="227"/>
      <c r="H49" s="22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31000000</v>
      </c>
    </row>
    <row r="50" spans="1:11" ht="12.75" customHeight="1">
      <c r="A50" s="226" t="s">
        <v>317</v>
      </c>
      <c r="B50" s="227"/>
      <c r="C50" s="227"/>
      <c r="D50" s="227"/>
      <c r="E50" s="227"/>
      <c r="F50" s="227"/>
      <c r="G50" s="227"/>
      <c r="H50" s="227"/>
      <c r="I50" s="4">
        <v>41</v>
      </c>
      <c r="J50" s="8">
        <v>68000000</v>
      </c>
      <c r="K50" s="13">
        <v>260000000</v>
      </c>
    </row>
    <row r="51" spans="1:11" ht="12.75" customHeight="1">
      <c r="A51" s="226" t="s">
        <v>318</v>
      </c>
      <c r="B51" s="227"/>
      <c r="C51" s="227"/>
      <c r="D51" s="227"/>
      <c r="E51" s="227"/>
      <c r="F51" s="227"/>
      <c r="G51" s="227"/>
      <c r="H51" s="227"/>
      <c r="I51" s="4">
        <v>42</v>
      </c>
      <c r="J51" s="8">
        <v>192000000</v>
      </c>
      <c r="K51" s="13">
        <v>0</v>
      </c>
    </row>
    <row r="52" spans="1:11" ht="12.75" customHeight="1">
      <c r="A52" s="226" t="s">
        <v>319</v>
      </c>
      <c r="B52" s="227"/>
      <c r="C52" s="227"/>
      <c r="D52" s="227"/>
      <c r="E52" s="227"/>
      <c r="F52" s="227"/>
      <c r="G52" s="227"/>
      <c r="H52" s="227"/>
      <c r="I52" s="4">
        <v>43</v>
      </c>
      <c r="J52" s="8"/>
      <c r="K52" s="13">
        <v>31000000</v>
      </c>
    </row>
    <row r="53" spans="1:11" ht="12.75" customHeight="1">
      <c r="A53" s="248" t="s">
        <v>320</v>
      </c>
      <c r="B53" s="249"/>
      <c r="C53" s="249"/>
      <c r="D53" s="249"/>
      <c r="E53" s="249"/>
      <c r="F53" s="249"/>
      <c r="G53" s="249"/>
      <c r="H53" s="249"/>
      <c r="I53" s="7">
        <v>44</v>
      </c>
      <c r="J53" s="10">
        <f>J50+J51-J52</f>
        <v>260000000</v>
      </c>
      <c r="K53" s="18">
        <f>K50+K51-K52</f>
        <v>229000000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36:K38 J29:K31 J23:K27 J8:K13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48" right="0.58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82" t="s">
        <v>53</v>
      </c>
      <c r="B1" s="283"/>
      <c r="C1" s="283"/>
      <c r="D1" s="283"/>
      <c r="E1" s="283"/>
      <c r="F1" s="283"/>
      <c r="G1" s="283"/>
      <c r="H1" s="283"/>
      <c r="I1" s="283"/>
      <c r="J1" s="284"/>
      <c r="K1" s="295"/>
    </row>
    <row r="2" spans="1:11" ht="12.75">
      <c r="A2" s="296" t="s">
        <v>3</v>
      </c>
      <c r="B2" s="297"/>
      <c r="C2" s="297"/>
      <c r="D2" s="297"/>
      <c r="E2" s="297"/>
      <c r="F2" s="297"/>
      <c r="G2" s="297"/>
      <c r="H2" s="297"/>
      <c r="I2" s="297"/>
      <c r="J2" s="284"/>
      <c r="K2" s="28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86" t="s">
        <v>4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24" thickBot="1">
      <c r="A5" s="289" t="s">
        <v>18</v>
      </c>
      <c r="B5" s="289"/>
      <c r="C5" s="289"/>
      <c r="D5" s="289"/>
      <c r="E5" s="289"/>
      <c r="F5" s="289"/>
      <c r="G5" s="289"/>
      <c r="H5" s="289"/>
      <c r="I5" s="33" t="s">
        <v>58</v>
      </c>
      <c r="J5" s="34" t="s">
        <v>37</v>
      </c>
      <c r="K5" s="34" t="s">
        <v>38</v>
      </c>
    </row>
    <row r="6" spans="1:11" ht="12.75">
      <c r="A6" s="290">
        <v>1</v>
      </c>
      <c r="B6" s="290"/>
      <c r="C6" s="290"/>
      <c r="D6" s="290"/>
      <c r="E6" s="290"/>
      <c r="F6" s="290"/>
      <c r="G6" s="290"/>
      <c r="H6" s="290"/>
      <c r="I6" s="35">
        <v>2</v>
      </c>
      <c r="J6" s="36" t="s">
        <v>59</v>
      </c>
      <c r="K6" s="36" t="s">
        <v>60</v>
      </c>
    </row>
    <row r="7" spans="1:11" ht="12.75">
      <c r="A7" s="291" t="s">
        <v>39</v>
      </c>
      <c r="B7" s="292"/>
      <c r="C7" s="292"/>
      <c r="D7" s="292"/>
      <c r="E7" s="292"/>
      <c r="F7" s="292"/>
      <c r="G7" s="292"/>
      <c r="H7" s="292"/>
      <c r="I7" s="293"/>
      <c r="J7" s="293"/>
      <c r="K7" s="294"/>
    </row>
    <row r="8" spans="1:11" ht="12.75">
      <c r="A8" s="226" t="s">
        <v>55</v>
      </c>
      <c r="B8" s="227"/>
      <c r="C8" s="227"/>
      <c r="D8" s="227"/>
      <c r="E8" s="227"/>
      <c r="F8" s="227"/>
      <c r="G8" s="227"/>
      <c r="H8" s="227"/>
      <c r="I8" s="4">
        <v>1</v>
      </c>
      <c r="J8" s="8"/>
      <c r="K8" s="13"/>
    </row>
    <row r="9" spans="1:11" ht="12.75">
      <c r="A9" s="226" t="s">
        <v>25</v>
      </c>
      <c r="B9" s="227"/>
      <c r="C9" s="227"/>
      <c r="D9" s="227"/>
      <c r="E9" s="227"/>
      <c r="F9" s="227"/>
      <c r="G9" s="227"/>
      <c r="H9" s="227"/>
      <c r="I9" s="4">
        <v>2</v>
      </c>
      <c r="J9" s="8"/>
      <c r="K9" s="13"/>
    </row>
    <row r="10" spans="1:11" ht="12.75">
      <c r="A10" s="226" t="s">
        <v>26</v>
      </c>
      <c r="B10" s="227"/>
      <c r="C10" s="227"/>
      <c r="D10" s="227"/>
      <c r="E10" s="227"/>
      <c r="F10" s="227"/>
      <c r="G10" s="227"/>
      <c r="H10" s="227"/>
      <c r="I10" s="4">
        <v>3</v>
      </c>
      <c r="J10" s="8"/>
      <c r="K10" s="13"/>
    </row>
    <row r="11" spans="1:11" ht="12.75">
      <c r="A11" s="226" t="s">
        <v>27</v>
      </c>
      <c r="B11" s="227"/>
      <c r="C11" s="227"/>
      <c r="D11" s="227"/>
      <c r="E11" s="227"/>
      <c r="F11" s="227"/>
      <c r="G11" s="227"/>
      <c r="H11" s="227"/>
      <c r="I11" s="4">
        <v>4</v>
      </c>
      <c r="J11" s="8"/>
      <c r="K11" s="13"/>
    </row>
    <row r="12" spans="1:11" ht="12.75">
      <c r="A12" s="226" t="s">
        <v>28</v>
      </c>
      <c r="B12" s="227"/>
      <c r="C12" s="227"/>
      <c r="D12" s="227"/>
      <c r="E12" s="227"/>
      <c r="F12" s="227"/>
      <c r="G12" s="227"/>
      <c r="H12" s="227"/>
      <c r="I12" s="4">
        <v>5</v>
      </c>
      <c r="J12" s="8"/>
      <c r="K12" s="13"/>
    </row>
    <row r="13" spans="1:11" ht="12.75">
      <c r="A13" s="223" t="s">
        <v>54</v>
      </c>
      <c r="B13" s="224"/>
      <c r="C13" s="224"/>
      <c r="D13" s="224"/>
      <c r="E13" s="224"/>
      <c r="F13" s="224"/>
      <c r="G13" s="224"/>
      <c r="H13" s="22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6" t="s">
        <v>29</v>
      </c>
      <c r="B14" s="227"/>
      <c r="C14" s="227"/>
      <c r="D14" s="227"/>
      <c r="E14" s="227"/>
      <c r="F14" s="227"/>
      <c r="G14" s="227"/>
      <c r="H14" s="227"/>
      <c r="I14" s="4">
        <v>7</v>
      </c>
      <c r="J14" s="8"/>
      <c r="K14" s="13"/>
    </row>
    <row r="15" spans="1:11" ht="12.75">
      <c r="A15" s="226" t="s">
        <v>30</v>
      </c>
      <c r="B15" s="227"/>
      <c r="C15" s="227"/>
      <c r="D15" s="227"/>
      <c r="E15" s="227"/>
      <c r="F15" s="227"/>
      <c r="G15" s="227"/>
      <c r="H15" s="227"/>
      <c r="I15" s="4">
        <v>8</v>
      </c>
      <c r="J15" s="8"/>
      <c r="K15" s="13"/>
    </row>
    <row r="16" spans="1:11" ht="12.75">
      <c r="A16" s="226" t="s">
        <v>31</v>
      </c>
      <c r="B16" s="227"/>
      <c r="C16" s="227"/>
      <c r="D16" s="227"/>
      <c r="E16" s="227"/>
      <c r="F16" s="227"/>
      <c r="G16" s="227"/>
      <c r="H16" s="227"/>
      <c r="I16" s="4">
        <v>9</v>
      </c>
      <c r="J16" s="8"/>
      <c r="K16" s="13"/>
    </row>
    <row r="17" spans="1:11" ht="12.75">
      <c r="A17" s="226" t="s">
        <v>32</v>
      </c>
      <c r="B17" s="227"/>
      <c r="C17" s="227"/>
      <c r="D17" s="227"/>
      <c r="E17" s="227"/>
      <c r="F17" s="227"/>
      <c r="G17" s="227"/>
      <c r="H17" s="227"/>
      <c r="I17" s="4">
        <v>10</v>
      </c>
      <c r="J17" s="8"/>
      <c r="K17" s="13"/>
    </row>
    <row r="18" spans="1:11" ht="12.75">
      <c r="A18" s="226" t="s">
        <v>33</v>
      </c>
      <c r="B18" s="227"/>
      <c r="C18" s="227"/>
      <c r="D18" s="227"/>
      <c r="E18" s="227"/>
      <c r="F18" s="227"/>
      <c r="G18" s="227"/>
      <c r="H18" s="227"/>
      <c r="I18" s="4">
        <v>11</v>
      </c>
      <c r="J18" s="8"/>
      <c r="K18" s="13"/>
    </row>
    <row r="19" spans="1:11" ht="12.75">
      <c r="A19" s="226" t="s">
        <v>34</v>
      </c>
      <c r="B19" s="227"/>
      <c r="C19" s="227"/>
      <c r="D19" s="227"/>
      <c r="E19" s="227"/>
      <c r="F19" s="227"/>
      <c r="G19" s="227"/>
      <c r="H19" s="227"/>
      <c r="I19" s="4">
        <v>12</v>
      </c>
      <c r="J19" s="8"/>
      <c r="K19" s="13"/>
    </row>
    <row r="20" spans="1:11" ht="12.75">
      <c r="A20" s="223" t="s">
        <v>13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3" t="s">
        <v>19</v>
      </c>
      <c r="B21" s="298"/>
      <c r="C21" s="298"/>
      <c r="D21" s="298"/>
      <c r="E21" s="298"/>
      <c r="F21" s="298"/>
      <c r="G21" s="298"/>
      <c r="H21" s="29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39" t="s">
        <v>20</v>
      </c>
      <c r="B22" s="300"/>
      <c r="C22" s="300"/>
      <c r="D22" s="300"/>
      <c r="E22" s="300"/>
      <c r="F22" s="300"/>
      <c r="G22" s="300"/>
      <c r="H22" s="30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91" t="s">
        <v>40</v>
      </c>
      <c r="B23" s="292"/>
      <c r="C23" s="292"/>
      <c r="D23" s="292"/>
      <c r="E23" s="292"/>
      <c r="F23" s="292"/>
      <c r="G23" s="292"/>
      <c r="H23" s="292"/>
      <c r="I23" s="293"/>
      <c r="J23" s="293"/>
      <c r="K23" s="294"/>
    </row>
    <row r="24" spans="1:11" ht="12.75">
      <c r="A24" s="226" t="s">
        <v>45</v>
      </c>
      <c r="B24" s="227"/>
      <c r="C24" s="227"/>
      <c r="D24" s="227"/>
      <c r="E24" s="227"/>
      <c r="F24" s="227"/>
      <c r="G24" s="227"/>
      <c r="H24" s="227"/>
      <c r="I24" s="4">
        <v>16</v>
      </c>
      <c r="J24" s="8"/>
      <c r="K24" s="13"/>
    </row>
    <row r="25" spans="1:11" ht="12.75">
      <c r="A25" s="226" t="s">
        <v>46</v>
      </c>
      <c r="B25" s="227"/>
      <c r="C25" s="227"/>
      <c r="D25" s="227"/>
      <c r="E25" s="227"/>
      <c r="F25" s="227"/>
      <c r="G25" s="227"/>
      <c r="H25" s="227"/>
      <c r="I25" s="4">
        <v>17</v>
      </c>
      <c r="J25" s="8"/>
      <c r="K25" s="13"/>
    </row>
    <row r="26" spans="1:11" ht="12.75">
      <c r="A26" s="226" t="s">
        <v>14</v>
      </c>
      <c r="B26" s="227"/>
      <c r="C26" s="227"/>
      <c r="D26" s="227"/>
      <c r="E26" s="227"/>
      <c r="F26" s="227"/>
      <c r="G26" s="227"/>
      <c r="H26" s="227"/>
      <c r="I26" s="4">
        <v>18</v>
      </c>
      <c r="J26" s="8"/>
      <c r="K26" s="13"/>
    </row>
    <row r="27" spans="1:11" ht="12.75">
      <c r="A27" s="226" t="s">
        <v>15</v>
      </c>
      <c r="B27" s="227"/>
      <c r="C27" s="227"/>
      <c r="D27" s="227"/>
      <c r="E27" s="227"/>
      <c r="F27" s="227"/>
      <c r="G27" s="227"/>
      <c r="H27" s="227"/>
      <c r="I27" s="4">
        <v>19</v>
      </c>
      <c r="J27" s="8"/>
      <c r="K27" s="13"/>
    </row>
    <row r="28" spans="1:11" ht="12.75">
      <c r="A28" s="226" t="s">
        <v>47</v>
      </c>
      <c r="B28" s="227"/>
      <c r="C28" s="227"/>
      <c r="D28" s="227"/>
      <c r="E28" s="227"/>
      <c r="F28" s="227"/>
      <c r="G28" s="227"/>
      <c r="H28" s="227"/>
      <c r="I28" s="4">
        <v>20</v>
      </c>
      <c r="J28" s="8"/>
      <c r="K28" s="13"/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6" t="s">
        <v>0</v>
      </c>
      <c r="B30" s="227"/>
      <c r="C30" s="227"/>
      <c r="D30" s="227"/>
      <c r="E30" s="227"/>
      <c r="F30" s="227"/>
      <c r="G30" s="227"/>
      <c r="H30" s="227"/>
      <c r="I30" s="4">
        <v>22</v>
      </c>
      <c r="J30" s="8"/>
      <c r="K30" s="13"/>
    </row>
    <row r="31" spans="1:11" ht="12.75">
      <c r="A31" s="226" t="s">
        <v>1</v>
      </c>
      <c r="B31" s="227"/>
      <c r="C31" s="227"/>
      <c r="D31" s="227"/>
      <c r="E31" s="227"/>
      <c r="F31" s="227"/>
      <c r="G31" s="227"/>
      <c r="H31" s="227"/>
      <c r="I31" s="4">
        <v>23</v>
      </c>
      <c r="J31" s="8"/>
      <c r="K31" s="13"/>
    </row>
    <row r="32" spans="1:11" ht="12.75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8"/>
      <c r="K32" s="13"/>
    </row>
    <row r="33" spans="1:11" ht="12.75">
      <c r="A33" s="223" t="s">
        <v>16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3" t="s">
        <v>21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3" t="s">
        <v>22</v>
      </c>
      <c r="B35" s="224"/>
      <c r="C35" s="224"/>
      <c r="D35" s="224"/>
      <c r="E35" s="224"/>
      <c r="F35" s="224"/>
      <c r="G35" s="224"/>
      <c r="H35" s="22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91" t="s">
        <v>41</v>
      </c>
      <c r="B36" s="292"/>
      <c r="C36" s="292"/>
      <c r="D36" s="292"/>
      <c r="E36" s="292"/>
      <c r="F36" s="292"/>
      <c r="G36" s="292"/>
      <c r="H36" s="292"/>
      <c r="I36" s="293">
        <v>0</v>
      </c>
      <c r="J36" s="293"/>
      <c r="K36" s="294"/>
    </row>
    <row r="37" spans="1:11" ht="12.75">
      <c r="A37" s="226" t="s">
        <v>48</v>
      </c>
      <c r="B37" s="227"/>
      <c r="C37" s="227"/>
      <c r="D37" s="227"/>
      <c r="E37" s="227"/>
      <c r="F37" s="227"/>
      <c r="G37" s="227"/>
      <c r="H37" s="227"/>
      <c r="I37" s="4">
        <v>28</v>
      </c>
      <c r="J37" s="8"/>
      <c r="K37" s="13"/>
    </row>
    <row r="38" spans="1:11" ht="12.75">
      <c r="A38" s="226" t="s">
        <v>6</v>
      </c>
      <c r="B38" s="227"/>
      <c r="C38" s="227"/>
      <c r="D38" s="227"/>
      <c r="E38" s="227"/>
      <c r="F38" s="227"/>
      <c r="G38" s="227"/>
      <c r="H38" s="227"/>
      <c r="I38" s="4">
        <v>29</v>
      </c>
      <c r="J38" s="8"/>
      <c r="K38" s="13"/>
    </row>
    <row r="39" spans="1:11" ht="12.75">
      <c r="A39" s="226" t="s">
        <v>7</v>
      </c>
      <c r="B39" s="227"/>
      <c r="C39" s="227"/>
      <c r="D39" s="227"/>
      <c r="E39" s="227"/>
      <c r="F39" s="227"/>
      <c r="G39" s="227"/>
      <c r="H39" s="227"/>
      <c r="I39" s="4">
        <v>30</v>
      </c>
      <c r="J39" s="8"/>
      <c r="K39" s="13"/>
    </row>
    <row r="40" spans="1:11" ht="12.75">
      <c r="A40" s="223" t="s">
        <v>17</v>
      </c>
      <c r="B40" s="224"/>
      <c r="C40" s="224"/>
      <c r="D40" s="224"/>
      <c r="E40" s="224"/>
      <c r="F40" s="224"/>
      <c r="G40" s="224"/>
      <c r="H40" s="22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6" t="s">
        <v>8</v>
      </c>
      <c r="B41" s="227"/>
      <c r="C41" s="227"/>
      <c r="D41" s="227"/>
      <c r="E41" s="227"/>
      <c r="F41" s="227"/>
      <c r="G41" s="227"/>
      <c r="H41" s="227"/>
      <c r="I41" s="4">
        <v>32</v>
      </c>
      <c r="J41" s="8"/>
      <c r="K41" s="13"/>
    </row>
    <row r="42" spans="1:11" ht="12.75">
      <c r="A42" s="226" t="s">
        <v>9</v>
      </c>
      <c r="B42" s="227"/>
      <c r="C42" s="227"/>
      <c r="D42" s="227"/>
      <c r="E42" s="227"/>
      <c r="F42" s="227"/>
      <c r="G42" s="227"/>
      <c r="H42" s="227"/>
      <c r="I42" s="4">
        <v>33</v>
      </c>
      <c r="J42" s="8"/>
      <c r="K42" s="13"/>
    </row>
    <row r="43" spans="1:11" ht="12.75">
      <c r="A43" s="226" t="s">
        <v>10</v>
      </c>
      <c r="B43" s="227"/>
      <c r="C43" s="227"/>
      <c r="D43" s="227"/>
      <c r="E43" s="227"/>
      <c r="F43" s="227"/>
      <c r="G43" s="227"/>
      <c r="H43" s="227"/>
      <c r="I43" s="4">
        <v>34</v>
      </c>
      <c r="J43" s="8"/>
      <c r="K43" s="13"/>
    </row>
    <row r="44" spans="1:11" ht="12.75">
      <c r="A44" s="226" t="s">
        <v>11</v>
      </c>
      <c r="B44" s="227"/>
      <c r="C44" s="227"/>
      <c r="D44" s="227"/>
      <c r="E44" s="227"/>
      <c r="F44" s="227"/>
      <c r="G44" s="227"/>
      <c r="H44" s="227"/>
      <c r="I44" s="4">
        <v>35</v>
      </c>
      <c r="J44" s="8"/>
      <c r="K44" s="13"/>
    </row>
    <row r="45" spans="1:11" ht="12.75">
      <c r="A45" s="226" t="s">
        <v>12</v>
      </c>
      <c r="B45" s="227"/>
      <c r="C45" s="227"/>
      <c r="D45" s="227"/>
      <c r="E45" s="227"/>
      <c r="F45" s="227"/>
      <c r="G45" s="227"/>
      <c r="H45" s="227"/>
      <c r="I45" s="4">
        <v>36</v>
      </c>
      <c r="J45" s="8"/>
      <c r="K45" s="13"/>
    </row>
    <row r="46" spans="1:11" ht="12.75">
      <c r="A46" s="223" t="s">
        <v>35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3" t="s">
        <v>43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3" t="s">
        <v>44</v>
      </c>
      <c r="B48" s="224"/>
      <c r="C48" s="224"/>
      <c r="D48" s="224"/>
      <c r="E48" s="224"/>
      <c r="F48" s="224"/>
      <c r="G48" s="224"/>
      <c r="H48" s="22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3" t="s">
        <v>36</v>
      </c>
      <c r="B49" s="224"/>
      <c r="C49" s="224"/>
      <c r="D49" s="224"/>
      <c r="E49" s="224"/>
      <c r="F49" s="224"/>
      <c r="G49" s="224"/>
      <c r="H49" s="22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3" t="s">
        <v>5</v>
      </c>
      <c r="B50" s="224"/>
      <c r="C50" s="224"/>
      <c r="D50" s="224"/>
      <c r="E50" s="224"/>
      <c r="F50" s="224"/>
      <c r="G50" s="224"/>
      <c r="H50" s="22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3" t="s">
        <v>42</v>
      </c>
      <c r="B51" s="224"/>
      <c r="C51" s="224"/>
      <c r="D51" s="224"/>
      <c r="E51" s="224"/>
      <c r="F51" s="224"/>
      <c r="G51" s="224"/>
      <c r="H51" s="224"/>
      <c r="I51" s="4">
        <v>42</v>
      </c>
      <c r="J51" s="8"/>
      <c r="K51" s="13"/>
    </row>
    <row r="52" spans="1:11" ht="12.75">
      <c r="A52" s="223" t="s">
        <v>50</v>
      </c>
      <c r="B52" s="224"/>
      <c r="C52" s="224"/>
      <c r="D52" s="224"/>
      <c r="E52" s="224"/>
      <c r="F52" s="224"/>
      <c r="G52" s="224"/>
      <c r="H52" s="224"/>
      <c r="I52" s="4">
        <v>43</v>
      </c>
      <c r="J52" s="8"/>
      <c r="K52" s="13"/>
    </row>
    <row r="53" spans="1:11" ht="12.75">
      <c r="A53" s="223" t="s">
        <v>51</v>
      </c>
      <c r="B53" s="224"/>
      <c r="C53" s="224"/>
      <c r="D53" s="224"/>
      <c r="E53" s="224"/>
      <c r="F53" s="224"/>
      <c r="G53" s="224"/>
      <c r="H53" s="224"/>
      <c r="I53" s="4">
        <v>44</v>
      </c>
      <c r="J53" s="8"/>
      <c r="K53" s="13"/>
    </row>
    <row r="54" spans="1:11" ht="12.75">
      <c r="A54" s="239" t="s">
        <v>52</v>
      </c>
      <c r="B54" s="240"/>
      <c r="C54" s="240"/>
      <c r="D54" s="240"/>
      <c r="E54" s="240"/>
      <c r="F54" s="240"/>
      <c r="G54" s="240"/>
      <c r="H54" s="24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37" t="s">
        <v>49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4" width="9.140625" style="44" customWidth="1"/>
    <col min="5" max="5" width="10.140625" style="44" bestFit="1" customWidth="1"/>
    <col min="6" max="9" width="9.140625" style="44" customWidth="1"/>
    <col min="10" max="10" width="11.8515625" style="44" customWidth="1"/>
    <col min="11" max="11" width="12.421875" style="44" customWidth="1"/>
    <col min="12" max="16384" width="9.140625" style="44" customWidth="1"/>
  </cols>
  <sheetData>
    <row r="1" spans="1:12" ht="12.75">
      <c r="A1" s="308" t="s">
        <v>341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43"/>
    </row>
    <row r="2" spans="1:12" ht="15.75">
      <c r="A2" s="41"/>
      <c r="B2" s="42"/>
      <c r="C2" s="318" t="s">
        <v>342</v>
      </c>
      <c r="D2" s="318"/>
      <c r="E2" s="46">
        <v>40544</v>
      </c>
      <c r="F2" s="45" t="s">
        <v>63</v>
      </c>
      <c r="G2" s="319">
        <v>40908</v>
      </c>
      <c r="H2" s="320"/>
      <c r="I2" s="42"/>
      <c r="J2" s="42"/>
      <c r="K2" s="42"/>
      <c r="L2" s="47"/>
    </row>
    <row r="3" spans="1:11" ht="24.75" thickBot="1">
      <c r="A3" s="321" t="s">
        <v>105</v>
      </c>
      <c r="B3" s="321"/>
      <c r="C3" s="321"/>
      <c r="D3" s="321"/>
      <c r="E3" s="321"/>
      <c r="F3" s="321"/>
      <c r="G3" s="321"/>
      <c r="H3" s="321"/>
      <c r="I3" s="48" t="s">
        <v>344</v>
      </c>
      <c r="J3" s="49" t="s">
        <v>271</v>
      </c>
      <c r="K3" s="49" t="s">
        <v>272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51">
        <v>2</v>
      </c>
      <c r="J4" s="50" t="s">
        <v>59</v>
      </c>
      <c r="K4" s="50" t="s">
        <v>60</v>
      </c>
    </row>
    <row r="5" spans="1:11" ht="12.75" customHeight="1">
      <c r="A5" s="310" t="s">
        <v>324</v>
      </c>
      <c r="B5" s="311"/>
      <c r="C5" s="311"/>
      <c r="D5" s="311"/>
      <c r="E5" s="311"/>
      <c r="F5" s="311"/>
      <c r="G5" s="311"/>
      <c r="H5" s="311"/>
      <c r="I5" s="52">
        <v>1</v>
      </c>
      <c r="J5" s="53">
        <v>9000000000</v>
      </c>
      <c r="K5" s="53">
        <v>9000000000</v>
      </c>
    </row>
    <row r="6" spans="1:11" ht="12.75" customHeight="1">
      <c r="A6" s="310" t="s">
        <v>325</v>
      </c>
      <c r="B6" s="311"/>
      <c r="C6" s="311"/>
      <c r="D6" s="311"/>
      <c r="E6" s="311"/>
      <c r="F6" s="311"/>
      <c r="G6" s="311"/>
      <c r="H6" s="311"/>
      <c r="I6" s="52">
        <v>2</v>
      </c>
      <c r="J6" s="54"/>
      <c r="K6" s="54"/>
    </row>
    <row r="7" spans="1:11" ht="12.75" customHeight="1">
      <c r="A7" s="310" t="s">
        <v>326</v>
      </c>
      <c r="B7" s="311"/>
      <c r="C7" s="311"/>
      <c r="D7" s="311"/>
      <c r="E7" s="311"/>
      <c r="F7" s="311"/>
      <c r="G7" s="311"/>
      <c r="H7" s="311"/>
      <c r="I7" s="52">
        <v>3</v>
      </c>
      <c r="J7" s="54">
        <v>1952000000</v>
      </c>
      <c r="K7" s="54">
        <v>2240000000</v>
      </c>
    </row>
    <row r="8" spans="1:11" ht="12.75" customHeight="1">
      <c r="A8" s="310" t="s">
        <v>327</v>
      </c>
      <c r="B8" s="311"/>
      <c r="C8" s="311"/>
      <c r="D8" s="311"/>
      <c r="E8" s="311"/>
      <c r="F8" s="311"/>
      <c r="G8" s="311"/>
      <c r="H8" s="311"/>
      <c r="I8" s="52">
        <v>4</v>
      </c>
      <c r="J8" s="54">
        <v>-211000000</v>
      </c>
      <c r="K8" s="54">
        <v>1076000000</v>
      </c>
    </row>
    <row r="9" spans="1:11" ht="12.75" customHeight="1">
      <c r="A9" s="310" t="s">
        <v>328</v>
      </c>
      <c r="B9" s="311"/>
      <c r="C9" s="311"/>
      <c r="D9" s="311"/>
      <c r="E9" s="311"/>
      <c r="F9" s="311"/>
      <c r="G9" s="311"/>
      <c r="H9" s="311"/>
      <c r="I9" s="52">
        <v>5</v>
      </c>
      <c r="J9" s="54">
        <v>1767000000</v>
      </c>
      <c r="K9" s="54">
        <v>1950000000</v>
      </c>
    </row>
    <row r="10" spans="1:11" ht="12.75" customHeight="1">
      <c r="A10" s="310" t="s">
        <v>329</v>
      </c>
      <c r="B10" s="311"/>
      <c r="C10" s="311"/>
      <c r="D10" s="311"/>
      <c r="E10" s="311"/>
      <c r="F10" s="311"/>
      <c r="G10" s="311"/>
      <c r="H10" s="311"/>
      <c r="I10" s="52">
        <v>6</v>
      </c>
      <c r="J10" s="54"/>
      <c r="K10" s="54"/>
    </row>
    <row r="11" spans="1:11" ht="12.75" customHeight="1">
      <c r="A11" s="310" t="s">
        <v>330</v>
      </c>
      <c r="B11" s="311"/>
      <c r="C11" s="311"/>
      <c r="D11" s="311"/>
      <c r="E11" s="311"/>
      <c r="F11" s="311"/>
      <c r="G11" s="311"/>
      <c r="H11" s="311"/>
      <c r="I11" s="52">
        <v>7</v>
      </c>
      <c r="J11" s="54"/>
      <c r="K11" s="54"/>
    </row>
    <row r="12" spans="1:11" ht="12.75" customHeight="1">
      <c r="A12" s="310" t="s">
        <v>331</v>
      </c>
      <c r="B12" s="311"/>
      <c r="C12" s="311"/>
      <c r="D12" s="311"/>
      <c r="E12" s="311"/>
      <c r="F12" s="311"/>
      <c r="G12" s="311"/>
      <c r="H12" s="311"/>
      <c r="I12" s="52">
        <v>8</v>
      </c>
      <c r="J12" s="54">
        <v>27000000</v>
      </c>
      <c r="K12" s="54"/>
    </row>
    <row r="13" spans="1:11" ht="12.75" customHeight="1">
      <c r="A13" s="310" t="s">
        <v>332</v>
      </c>
      <c r="B13" s="311"/>
      <c r="C13" s="311"/>
      <c r="D13" s="311"/>
      <c r="E13" s="311"/>
      <c r="F13" s="311"/>
      <c r="G13" s="311"/>
      <c r="H13" s="311"/>
      <c r="I13" s="52">
        <v>9</v>
      </c>
      <c r="J13" s="54"/>
      <c r="K13" s="54"/>
    </row>
    <row r="14" spans="1:11" ht="12.75" customHeight="1">
      <c r="A14" s="312" t="s">
        <v>333</v>
      </c>
      <c r="B14" s="313"/>
      <c r="C14" s="313"/>
      <c r="D14" s="313"/>
      <c r="E14" s="313"/>
      <c r="F14" s="313"/>
      <c r="G14" s="313"/>
      <c r="H14" s="313"/>
      <c r="I14" s="52">
        <v>10</v>
      </c>
      <c r="J14" s="55">
        <f>SUM(J5:J13)</f>
        <v>12535000000</v>
      </c>
      <c r="K14" s="55">
        <f>SUM(K5:K13)</f>
        <v>14266000000</v>
      </c>
    </row>
    <row r="15" spans="1:11" ht="12.75" customHeight="1">
      <c r="A15" s="310" t="s">
        <v>334</v>
      </c>
      <c r="B15" s="311"/>
      <c r="C15" s="311"/>
      <c r="D15" s="311"/>
      <c r="E15" s="311"/>
      <c r="F15" s="311"/>
      <c r="G15" s="311"/>
      <c r="H15" s="311"/>
      <c r="I15" s="52">
        <v>11</v>
      </c>
      <c r="J15" s="54"/>
      <c r="K15" s="54">
        <v>261000000</v>
      </c>
    </row>
    <row r="16" spans="1:11" ht="12.75" customHeight="1">
      <c r="A16" s="310" t="s">
        <v>335</v>
      </c>
      <c r="B16" s="311"/>
      <c r="C16" s="311"/>
      <c r="D16" s="311"/>
      <c r="E16" s="311"/>
      <c r="F16" s="311"/>
      <c r="G16" s="311"/>
      <c r="H16" s="311"/>
      <c r="I16" s="52">
        <v>12</v>
      </c>
      <c r="J16" s="54"/>
      <c r="K16" s="54"/>
    </row>
    <row r="17" spans="1:11" ht="12.75" customHeight="1">
      <c r="A17" s="310" t="s">
        <v>336</v>
      </c>
      <c r="B17" s="311"/>
      <c r="C17" s="311"/>
      <c r="D17" s="311"/>
      <c r="E17" s="311"/>
      <c r="F17" s="311"/>
      <c r="G17" s="311"/>
      <c r="H17" s="311"/>
      <c r="I17" s="52">
        <v>13</v>
      </c>
      <c r="J17" s="54"/>
      <c r="K17" s="54"/>
    </row>
    <row r="18" spans="1:11" ht="12.75" customHeight="1">
      <c r="A18" s="310" t="s">
        <v>337</v>
      </c>
      <c r="B18" s="311"/>
      <c r="C18" s="311"/>
      <c r="D18" s="311"/>
      <c r="E18" s="311"/>
      <c r="F18" s="311"/>
      <c r="G18" s="311"/>
      <c r="H18" s="311"/>
      <c r="I18" s="52">
        <v>14</v>
      </c>
      <c r="J18" s="54"/>
      <c r="K18" s="54"/>
    </row>
    <row r="19" spans="1:11" ht="12.75" customHeight="1">
      <c r="A19" s="310" t="s">
        <v>338</v>
      </c>
      <c r="B19" s="311"/>
      <c r="C19" s="311"/>
      <c r="D19" s="311"/>
      <c r="E19" s="311"/>
      <c r="F19" s="311"/>
      <c r="G19" s="311"/>
      <c r="H19" s="311"/>
      <c r="I19" s="52">
        <v>15</v>
      </c>
      <c r="J19" s="54"/>
      <c r="K19" s="54"/>
    </row>
    <row r="20" spans="1:11" ht="12.75" customHeight="1">
      <c r="A20" s="310" t="s">
        <v>339</v>
      </c>
      <c r="B20" s="311"/>
      <c r="C20" s="311"/>
      <c r="D20" s="311"/>
      <c r="E20" s="311"/>
      <c r="F20" s="311"/>
      <c r="G20" s="311"/>
      <c r="H20" s="311"/>
      <c r="I20" s="52">
        <v>16</v>
      </c>
      <c r="J20" s="54"/>
      <c r="K20" s="54">
        <v>1950000000</v>
      </c>
    </row>
    <row r="21" spans="1:11" ht="12.75" customHeight="1">
      <c r="A21" s="312" t="s">
        <v>340</v>
      </c>
      <c r="B21" s="313"/>
      <c r="C21" s="313"/>
      <c r="D21" s="313"/>
      <c r="E21" s="313"/>
      <c r="F21" s="313"/>
      <c r="G21" s="313"/>
      <c r="H21" s="313"/>
      <c r="I21" s="52">
        <v>17</v>
      </c>
      <c r="J21" s="56">
        <v>0</v>
      </c>
      <c r="K21" s="56">
        <v>2211000000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 customHeight="1">
      <c r="A23" s="302" t="s">
        <v>322</v>
      </c>
      <c r="B23" s="303"/>
      <c r="C23" s="303"/>
      <c r="D23" s="303"/>
      <c r="E23" s="303"/>
      <c r="F23" s="303"/>
      <c r="G23" s="303"/>
      <c r="H23" s="303"/>
      <c r="I23" s="57">
        <v>18</v>
      </c>
      <c r="J23" s="53"/>
      <c r="K23" s="53"/>
    </row>
    <row r="24" spans="1:11" ht="23.25" customHeight="1">
      <c r="A24" s="304" t="s">
        <v>323</v>
      </c>
      <c r="B24" s="305"/>
      <c r="C24" s="305"/>
      <c r="D24" s="305"/>
      <c r="E24" s="305"/>
      <c r="F24" s="305"/>
      <c r="G24" s="305"/>
      <c r="H24" s="305"/>
      <c r="I24" s="58">
        <v>19</v>
      </c>
      <c r="J24" s="56"/>
      <c r="K24" s="56"/>
    </row>
    <row r="25" spans="1:11" ht="30" customHeight="1">
      <c r="A25" s="306" t="s">
        <v>321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2" sqref="A2:J10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3"/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2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2.7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12.7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Biserka Horvat</cp:lastModifiedBy>
  <cp:lastPrinted>2012-04-12T07:10:17Z</cp:lastPrinted>
  <dcterms:created xsi:type="dcterms:W3CDTF">2008-10-17T11:51:54Z</dcterms:created>
  <dcterms:modified xsi:type="dcterms:W3CDTF">2012-04-13T08:46:56Z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