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45" windowWidth="19170" windowHeight="6105" activeTab="1"/>
  </bookViews>
  <sheets>
    <sheet name="OPĆI PODACI" sheetId="1" r:id="rId1"/>
    <sheet name="BILANCA" sheetId="2" r:id="rId2"/>
    <sheet name="RD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4">'PROMJENE KAPITALA'!$A$1:$M$28</definedName>
    <definedName name="_xlnm.Print_Area" localSheetId="2">'RDG'!$A$1:$M$47</definedName>
  </definedNames>
  <calcPr fullCalcOnLoad="1"/>
</workbook>
</file>

<file path=xl/sharedStrings.xml><?xml version="1.0" encoding="utf-8"?>
<sst xmlns="http://schemas.openxmlformats.org/spreadsheetml/2006/main" count="244" uniqueCount="222">
  <si>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</si>
  <si>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</si>
  <si>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</si>
  <si>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</si>
  <si>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</si>
  <si>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</si>
  <si>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</si>
  <si>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</si>
  <si>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</si>
  <si>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</si>
  <si>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</si>
  <si>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</si>
  <si>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</si>
  <si>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</si>
  <si>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</si>
  <si>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</si>
  <si>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</si>
  <si>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</si>
  <si>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</si>
  <si>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</si>
  <si>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</si>
  <si>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</si>
  <si>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</si>
  <si>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</si>
  <si>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</si>
  <si>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</si>
  <si>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</si>
  <si>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</si>
  <si>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</si>
  <si>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</si>
  <si>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</si>
  <si>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</si>
  <si>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</si>
  <si>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</si>
  <si>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</si>
  <si>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</si>
  <si>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</si>
  <si>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</si>
  <si>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</si>
  <si>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</si>
  <si>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</si>
  <si>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</si>
  <si>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</si>
  <si>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</si>
  <si>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</si>
  <si>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</si>
  <si>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</si>
  <si>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</si>
  <si>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</si>
  <si>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</si>
  <si>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</si>
  <si>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</si>
  <si>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</si>
  <si>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</si>
  <si>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</si>
  <si>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</si>
  <si>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</si>
  <si>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</si>
  <si>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</si>
  <si>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</si>
  <si>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</si>
  <si>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</si>
  <si>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</si>
  <si>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</si>
  <si>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</si>
  <si>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</si>
  <si>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</si>
  <si>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</si>
  <si>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</si>
  <si>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</si>
  <si>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</si>
  <si>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</si>
  <si>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</si>
  <si>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</si>
  <si>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</si>
  <si>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</si>
  <si>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</si>
  <si>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</si>
  <si>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</si>
  <si>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</si>
  <si>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</si>
  <si>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</si>
  <si>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</si>
  <si>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</si>
  <si>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</si>
  <si>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</si>
  <si>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</si>
  <si>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</si>
  <si>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</si>
  <si>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</si>
  <si>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</si>
  <si>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</si>
  <si>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</si>
  <si>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</si>
  <si>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</si>
  <si>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</si>
  <si>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</si>
  <si>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</si>
  <si>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</si>
  <si>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</si>
  <si>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</si>
  <si>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</si>
  <si>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</si>
  <si>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</si>
  <si>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</si>
  <si>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</si>
  <si>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</si>
  <si>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</si>
  <si>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</si>
  <si>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</si>
  <si>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</si>
  <si>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</si>
  <si>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</si>
  <si>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</si>
  <si>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</si>
  <si>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</si>
  <si>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</si>
  <si>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</si>
  <si>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</si>
  <si>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</si>
  <si>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</si>
  <si>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</si>
  <si>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</si>
  <si>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</si>
  <si>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</si>
  <si>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</si>
  <si>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</si>
  <si>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</si>
  <si>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</si>
  <si>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</si>
  <si>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</si>
  <si>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</si>
  <si>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</si>
  <si>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</si>
  <si>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</si>
  <si>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</si>
  <si>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</si>
  <si>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</si>
  <si>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</si>
  <si>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</si>
  <si>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</si>
  <si>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</si>
  <si>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</si>
  <si>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</si>
  <si>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</si>
  <si>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</si>
  <si>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</si>
  <si>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</si>
  <si>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</si>
  <si>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</si>
  <si>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</si>
  <si>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</si>
  <si>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</si>
  <si>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</si>
  <si>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</si>
  <si>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</si>
  <si>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</si>
  <si>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</si>
  <si>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</si>
  <si>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</si>
  <si>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</si>
  <si>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</si>
  <si>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</si>
  <si>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</si>
  <si>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</si>
  <si>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</si>
  <si>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</si>
  <si>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</si>
  <si>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</si>
  <si>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</si>
  <si>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</si>
  <si>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</si>
  <si>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</si>
  <si>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</si>
  <si>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</si>
  <si>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</si>
  <si>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</si>
  <si>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</si>
  <si>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</si>
  <si>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</si>
  <si>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</si>
  <si>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</si>
  <si>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</si>
  <si>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</si>
  <si>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</si>
  <si>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</si>
  <si>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</si>
  <si>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</si>
  <si>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</si>
  <si>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</si>
  <si>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</si>
  <si>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</si>
  <si>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</si>
  <si>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</si>
  <si>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</si>
  <si>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</si>
  <si>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</si>
  <si>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</si>
  <si>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</si>
  <si>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</si>
  <si>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</si>
  <si>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</si>
  <si>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01.01.2010.</t>
  </si>
  <si>
    <t>03586243</t>
  </si>
  <si>
    <t>080000604</t>
  </si>
  <si>
    <t>27759560625</t>
  </si>
  <si>
    <t>INA d.d.</t>
  </si>
  <si>
    <t>ZAGREB</t>
  </si>
  <si>
    <t>Avenija Većeslava Holjevca 10</t>
  </si>
  <si>
    <t>GRAD ZAGREB</t>
  </si>
  <si>
    <t>NE</t>
  </si>
  <si>
    <t>1920</t>
  </si>
  <si>
    <t>Ratko Marković dipl.oec.</t>
  </si>
  <si>
    <t>ratko.markovic@ina.hr</t>
  </si>
  <si>
    <t>Bojan Milković dipl.ing.</t>
  </si>
  <si>
    <t>INA d.d. ( Matica )</t>
  </si>
  <si>
    <t>www.ina.hr</t>
  </si>
  <si>
    <t xml:space="preserve"> </t>
  </si>
  <si>
    <t>01 4592-553</t>
  </si>
  <si>
    <t>01 4592-306</t>
  </si>
  <si>
    <t>30.09.2010.</t>
  </si>
  <si>
    <t>30.9.2010.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</si>
</sst>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\ ;\(#,##0\)"/>
  </numFmts>
  <fonts count="1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7"/>
      <name val="Arial"/>
      <family val="2"/>
    </font>
    <font>
      <sz val="9"/>
      <color indexed="8"/>
      <name val="Arial"/>
      <family val="0"/>
    </font>
  </fonts>
  <fills count="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2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11" fillId="2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2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5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/>
      <protection hidden="1"/>
    </xf>
    <xf numFmtId="0" fontId="1" fillId="4" borderId="1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3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ont="1" applyFill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>
      <alignment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4" xfId="0" applyNumberFormat="1" applyFont="1" applyFill="1" applyBorder="1" applyAlignment="1" applyProtection="1">
      <alignment horizontal="right" vertical="center"/>
      <protection hidden="1"/>
    </xf>
    <xf numFmtId="3" fontId="4" fillId="0" borderId="11" xfId="0" applyNumberFormat="1" applyFont="1" applyFill="1" applyBorder="1" applyAlignment="1" applyProtection="1">
      <alignment horizontal="right" vertical="center"/>
      <protection hidden="1"/>
    </xf>
    <xf numFmtId="3" fontId="2" fillId="0" borderId="18" xfId="0" applyNumberFormat="1" applyFont="1" applyFill="1" applyBorder="1" applyAlignment="1" applyProtection="1">
      <alignment horizontal="right" vertical="center"/>
      <protection hidden="1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3" xfId="0" applyNumberFormat="1" applyFont="1" applyFill="1" applyBorder="1" applyAlignment="1" applyProtection="1">
      <alignment horizontal="center" vertical="center"/>
      <protection hidden="1"/>
    </xf>
    <xf numFmtId="3" fontId="4" fillId="0" borderId="18" xfId="0" applyNumberFormat="1" applyFont="1" applyFill="1" applyBorder="1" applyAlignment="1" applyProtection="1">
      <alignment horizontal="right" vertical="center"/>
      <protection hidden="1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4" xfId="0" applyNumberFormat="1" applyFont="1" applyFill="1" applyBorder="1" applyAlignment="1" applyProtection="1">
      <alignment horizontal="right" vertical="center"/>
      <protection hidden="1"/>
    </xf>
    <xf numFmtId="3" fontId="2" fillId="0" borderId="11" xfId="0" applyNumberFormat="1" applyFont="1" applyFill="1" applyBorder="1" applyAlignment="1" applyProtection="1">
      <alignment horizontal="right" vertical="center"/>
      <protection hidden="1"/>
    </xf>
    <xf numFmtId="3" fontId="4" fillId="0" borderId="13" xfId="0" applyNumberFormat="1" applyFont="1" applyFill="1" applyBorder="1" applyAlignment="1" applyProtection="1">
      <alignment horizontal="right" vertical="center"/>
      <protection hidden="1"/>
    </xf>
    <xf numFmtId="3" fontId="4" fillId="0" borderId="12" xfId="0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 applyAlignment="1">
      <alignment/>
    </xf>
    <xf numFmtId="3" fontId="11" fillId="0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5" fillId="2" borderId="19" xfId="20" applyFill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14" fillId="2" borderId="19" xfId="20" applyFont="1" applyFill="1" applyBorder="1" applyAlignment="1" applyProtection="1">
      <alignment/>
      <protection hidden="1" locked="0"/>
    </xf>
    <xf numFmtId="1" fontId="11" fillId="2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 horizontal="left" vertical="center"/>
    </xf>
    <xf numFmtId="1" fontId="11" fillId="2" borderId="19" xfId="0" applyNumberFormat="1" applyFont="1" applyFill="1" applyBorder="1" applyAlignment="1" applyProtection="1">
      <alignment horizontal="center" vertical="center"/>
      <protection hidden="1" locked="0"/>
    </xf>
    <xf numFmtId="0" fontId="11" fillId="2" borderId="19" xfId="0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194" fontId="0" fillId="0" borderId="18" xfId="0" applyNumberFormat="1" applyFont="1" applyFill="1" applyBorder="1" applyAlignment="1" applyProtection="1">
      <alignment vertical="center"/>
      <protection hidden="1"/>
    </xf>
    <xf numFmtId="3" fontId="0" fillId="3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1" fillId="2" borderId="19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3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1" fillId="2" borderId="19" xfId="0" applyFont="1" applyFill="1" applyBorder="1" applyAlignment="1" applyProtection="1">
      <alignment horizontal="right" vertical="center"/>
      <protection hidden="1" locked="0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0" borderId="22" xfId="0" applyFont="1" applyBorder="1" applyAlignment="1" applyProtection="1">
      <alignment horizontal="left" vertical="center"/>
      <protection hidden="1" locked="0"/>
    </xf>
    <xf numFmtId="49" fontId="11" fillId="2" borderId="19" xfId="0" applyNumberFormat="1" applyFont="1" applyFill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5" fillId="2" borderId="19" xfId="20" applyNumberForma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0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28" xfId="0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3" borderId="19" xfId="0" applyFont="1" applyFill="1" applyBorder="1" applyAlignment="1">
      <alignment horizontal="left" vertical="center" wrapText="1"/>
    </xf>
    <xf numFmtId="0" fontId="0" fillId="3" borderId="22" xfId="0" applyFont="1" applyFill="1" applyBorder="1" applyAlignment="1">
      <alignment horizontal="left" vertical="center" wrapText="1"/>
    </xf>
    <xf numFmtId="0" fontId="0" fillId="3" borderId="2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3" borderId="25" xfId="0" applyFont="1" applyFill="1" applyBorder="1" applyAlignment="1">
      <alignment horizontal="left" vertical="center" wrapText="1"/>
    </xf>
    <xf numFmtId="0" fontId="0" fillId="3" borderId="27" xfId="0" applyFont="1" applyFill="1" applyBorder="1" applyAlignment="1">
      <alignment vertical="center"/>
    </xf>
    <xf numFmtId="0" fontId="0" fillId="3" borderId="26" xfId="0" applyFont="1" applyFill="1" applyBorder="1" applyAlignment="1">
      <alignment vertical="center"/>
    </xf>
    <xf numFmtId="0" fontId="11" fillId="3" borderId="27" xfId="0" applyFont="1" applyFill="1" applyBorder="1" applyAlignment="1">
      <alignment horizontal="left" vertical="center" wrapText="1"/>
    </xf>
    <xf numFmtId="0" fontId="0" fillId="3" borderId="27" xfId="0" applyFont="1" applyFill="1" applyBorder="1" applyAlignment="1">
      <alignment horizontal="left" vertical="center" wrapText="1"/>
    </xf>
    <xf numFmtId="0" fontId="0" fillId="3" borderId="26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>
      <alignment horizontal="center"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1" fillId="3" borderId="2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2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1" fillId="2" borderId="27" xfId="0" applyFont="1" applyFill="1" applyBorder="1" applyAlignment="1" applyProtection="1">
      <alignment horizontal="left" vertical="center"/>
      <protection hidden="1" locked="0"/>
    </xf>
    <xf numFmtId="0" fontId="1" fillId="2" borderId="26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0" fillId="5" borderId="27" xfId="0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tko.markovic@ina.hr" TargetMode="External" /><Relationship Id="rId2" Type="http://schemas.openxmlformats.org/officeDocument/2006/relationships/hyperlink" Target="http://www.in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workbookViewId="0" topLeftCell="A1">
      <selection activeCell="B15" sqref="B15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4" width="9.140625" style="6" customWidth="1"/>
    <col min="5" max="5" width="12.28125" style="6" customWidth="1"/>
    <col min="6" max="6" width="9.140625" style="6" customWidth="1"/>
    <col min="7" max="7" width="14.00390625" style="6" customWidth="1"/>
    <col min="8" max="8" width="19.28125" style="6" customWidth="1"/>
    <col min="9" max="9" width="14.421875" style="6" customWidth="1"/>
    <col min="10" max="16384" width="9.140625" style="6" customWidth="1"/>
  </cols>
  <sheetData>
    <row r="1" spans="1:12" ht="15.75">
      <c r="A1" s="168" t="s">
        <v>198</v>
      </c>
      <c r="B1" s="168"/>
      <c r="C1" s="168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69" t="s">
        <v>95</v>
      </c>
      <c r="B2" s="170"/>
      <c r="C2" s="170"/>
      <c r="D2" s="171"/>
      <c r="E2" s="7" t="s">
        <v>202</v>
      </c>
      <c r="F2" s="8"/>
      <c r="G2" s="9" t="s">
        <v>96</v>
      </c>
      <c r="H2" s="7" t="s">
        <v>220</v>
      </c>
      <c r="I2" s="10"/>
      <c r="J2" s="2"/>
      <c r="K2" s="2"/>
      <c r="L2" s="2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5">
      <c r="A4" s="172" t="s">
        <v>171</v>
      </c>
      <c r="B4" s="172"/>
      <c r="C4" s="172"/>
      <c r="D4" s="172"/>
      <c r="E4" s="172"/>
      <c r="F4" s="172"/>
      <c r="G4" s="172"/>
      <c r="H4" s="172"/>
      <c r="I4" s="172"/>
      <c r="J4" s="2"/>
      <c r="K4" s="2"/>
      <c r="L4" s="2"/>
    </row>
    <row r="5" spans="1:12" ht="12.75">
      <c r="A5" s="14"/>
      <c r="B5" s="15"/>
      <c r="C5" s="15"/>
      <c r="D5" s="16"/>
      <c r="E5" s="17"/>
      <c r="F5" s="18"/>
      <c r="G5" s="19"/>
      <c r="H5" s="20"/>
      <c r="I5" s="21"/>
      <c r="J5" s="2"/>
      <c r="K5" s="2"/>
      <c r="L5" s="2"/>
    </row>
    <row r="6" spans="1:12" ht="12.75">
      <c r="A6" s="173" t="s">
        <v>97</v>
      </c>
      <c r="B6" s="174"/>
      <c r="C6" s="175" t="s">
        <v>203</v>
      </c>
      <c r="D6" s="176"/>
      <c r="E6" s="177"/>
      <c r="F6" s="177"/>
      <c r="G6" s="177"/>
      <c r="H6" s="177"/>
      <c r="I6" s="23"/>
      <c r="J6" s="2"/>
      <c r="K6" s="2"/>
      <c r="L6" s="2"/>
    </row>
    <row r="7" spans="1:12" ht="12.75">
      <c r="A7" s="24"/>
      <c r="B7" s="24"/>
      <c r="C7" s="14"/>
      <c r="D7" s="14"/>
      <c r="E7" s="177"/>
      <c r="F7" s="177"/>
      <c r="G7" s="177"/>
      <c r="H7" s="177"/>
      <c r="I7" s="23"/>
      <c r="J7" s="2"/>
      <c r="K7" s="2"/>
      <c r="L7" s="2"/>
    </row>
    <row r="8" spans="1:12" ht="12.75">
      <c r="A8" s="178" t="s">
        <v>199</v>
      </c>
      <c r="B8" s="179"/>
      <c r="C8" s="175" t="s">
        <v>204</v>
      </c>
      <c r="D8" s="176"/>
      <c r="E8" s="177"/>
      <c r="F8" s="177"/>
      <c r="G8" s="177"/>
      <c r="H8" s="177"/>
      <c r="I8" s="25"/>
      <c r="J8" s="2"/>
      <c r="K8" s="2"/>
      <c r="L8" s="2"/>
    </row>
    <row r="9" spans="1:12" ht="12.75">
      <c r="A9" s="26"/>
      <c r="B9" s="26"/>
      <c r="C9" s="27"/>
      <c r="D9" s="14"/>
      <c r="E9" s="14"/>
      <c r="F9" s="14"/>
      <c r="G9" s="14"/>
      <c r="H9" s="14"/>
      <c r="I9" s="14"/>
      <c r="J9" s="2"/>
      <c r="K9" s="2"/>
      <c r="L9" s="2"/>
    </row>
    <row r="10" spans="1:12" ht="12.75">
      <c r="A10" s="180" t="s">
        <v>98</v>
      </c>
      <c r="B10" s="181"/>
      <c r="C10" s="175" t="s">
        <v>205</v>
      </c>
      <c r="D10" s="176"/>
      <c r="E10" s="14"/>
      <c r="F10" s="14"/>
      <c r="G10" s="14"/>
      <c r="H10" s="14"/>
      <c r="I10" s="14"/>
      <c r="J10" s="2"/>
      <c r="K10" s="2"/>
      <c r="L10" s="2"/>
    </row>
    <row r="11" spans="1:12" ht="12.75">
      <c r="A11" s="182"/>
      <c r="B11" s="182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ht="12.75">
      <c r="A12" s="173" t="s">
        <v>197</v>
      </c>
      <c r="B12" s="174"/>
      <c r="C12" s="164" t="s">
        <v>215</v>
      </c>
      <c r="D12" s="165"/>
      <c r="E12" s="165"/>
      <c r="F12" s="165"/>
      <c r="G12" s="165"/>
      <c r="H12" s="165"/>
      <c r="I12" s="162"/>
      <c r="J12" s="2"/>
      <c r="K12" s="2"/>
      <c r="L12" s="2"/>
    </row>
    <row r="13" spans="1:12" ht="12.75">
      <c r="A13" s="24"/>
      <c r="B13" s="24"/>
      <c r="C13" s="28"/>
      <c r="D13" s="14"/>
      <c r="E13" s="14"/>
      <c r="F13" s="14"/>
      <c r="G13" s="14"/>
      <c r="H13" s="14"/>
      <c r="I13" s="14"/>
      <c r="J13" s="2"/>
      <c r="K13" s="2"/>
      <c r="L13" s="2"/>
    </row>
    <row r="14" spans="1:12" ht="12.75">
      <c r="A14" s="173" t="s">
        <v>99</v>
      </c>
      <c r="B14" s="174"/>
      <c r="C14" s="163">
        <v>10000</v>
      </c>
      <c r="D14" s="161"/>
      <c r="E14" s="14"/>
      <c r="F14" s="164" t="s">
        <v>207</v>
      </c>
      <c r="G14" s="165"/>
      <c r="H14" s="165"/>
      <c r="I14" s="162"/>
      <c r="J14" s="2"/>
      <c r="K14" s="2"/>
      <c r="L14" s="2"/>
    </row>
    <row r="15" spans="1:12" ht="12.75">
      <c r="A15" s="24"/>
      <c r="B15" s="24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ht="12.75">
      <c r="A16" s="173" t="s">
        <v>100</v>
      </c>
      <c r="B16" s="174"/>
      <c r="C16" s="164" t="s">
        <v>208</v>
      </c>
      <c r="D16" s="165"/>
      <c r="E16" s="165"/>
      <c r="F16" s="165"/>
      <c r="G16" s="165"/>
      <c r="H16" s="165"/>
      <c r="I16" s="162"/>
      <c r="J16" s="2"/>
      <c r="K16" s="2"/>
      <c r="L16" s="2"/>
    </row>
    <row r="17" spans="1:12" ht="12.75">
      <c r="A17" s="24"/>
      <c r="B17" s="24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ht="12.75">
      <c r="A18" s="173" t="s">
        <v>101</v>
      </c>
      <c r="B18" s="174"/>
      <c r="C18" s="157" t="s">
        <v>216</v>
      </c>
      <c r="D18" s="158"/>
      <c r="E18" s="158"/>
      <c r="F18" s="158"/>
      <c r="G18" s="158"/>
      <c r="H18" s="158"/>
      <c r="I18" s="159"/>
      <c r="J18" s="2"/>
      <c r="K18" s="2"/>
      <c r="L18" s="2"/>
    </row>
    <row r="19" spans="1:12" ht="12.75">
      <c r="A19" s="24"/>
      <c r="B19" s="24"/>
      <c r="C19" s="28"/>
      <c r="D19" s="14"/>
      <c r="E19" s="14"/>
      <c r="F19" s="14"/>
      <c r="G19" s="14"/>
      <c r="H19" s="14"/>
      <c r="I19" s="14"/>
      <c r="J19" s="2"/>
      <c r="K19" s="2"/>
      <c r="L19" s="2"/>
    </row>
    <row r="20" spans="1:12" ht="12.75">
      <c r="A20" s="173" t="s">
        <v>102</v>
      </c>
      <c r="B20" s="174"/>
      <c r="C20" s="160"/>
      <c r="D20" s="158"/>
      <c r="E20" s="158"/>
      <c r="F20" s="158"/>
      <c r="G20" s="158"/>
      <c r="H20" s="158"/>
      <c r="I20" s="159"/>
      <c r="J20" s="2"/>
      <c r="K20" s="2"/>
      <c r="L20" s="2"/>
    </row>
    <row r="21" spans="1:12" ht="12.75">
      <c r="A21" s="24"/>
      <c r="B21" s="24"/>
      <c r="C21" s="28"/>
      <c r="D21" s="14"/>
      <c r="E21" s="14"/>
      <c r="F21" s="14"/>
      <c r="G21" s="14"/>
      <c r="H21" s="14"/>
      <c r="I21" s="14"/>
      <c r="J21" s="2"/>
      <c r="K21" s="2"/>
      <c r="L21" s="2"/>
    </row>
    <row r="22" spans="1:12" ht="12.75">
      <c r="A22" s="173" t="s">
        <v>131</v>
      </c>
      <c r="B22" s="174"/>
      <c r="C22" s="29">
        <v>133</v>
      </c>
      <c r="D22" s="164" t="s">
        <v>207</v>
      </c>
      <c r="E22" s="154"/>
      <c r="F22" s="155"/>
      <c r="G22" s="156"/>
      <c r="H22" s="183"/>
      <c r="I22" s="31"/>
      <c r="J22" s="2"/>
      <c r="K22" s="2"/>
      <c r="L22" s="2"/>
    </row>
    <row r="23" spans="1:12" ht="12.75">
      <c r="A23" s="24"/>
      <c r="B23" s="24"/>
      <c r="C23" s="14"/>
      <c r="D23" s="32"/>
      <c r="E23" s="32"/>
      <c r="F23" s="32"/>
      <c r="G23" s="32"/>
      <c r="H23" s="14"/>
      <c r="I23" s="25"/>
      <c r="J23" s="2"/>
      <c r="K23" s="2"/>
      <c r="L23" s="2"/>
    </row>
    <row r="24" spans="1:12" ht="12.75">
      <c r="A24" s="173" t="s">
        <v>132</v>
      </c>
      <c r="B24" s="174"/>
      <c r="C24" s="29">
        <v>21</v>
      </c>
      <c r="D24" s="164" t="s">
        <v>209</v>
      </c>
      <c r="E24" s="154"/>
      <c r="F24" s="154"/>
      <c r="G24" s="155"/>
      <c r="H24" s="22" t="s">
        <v>127</v>
      </c>
      <c r="I24" s="153">
        <v>9926</v>
      </c>
      <c r="J24" s="2"/>
      <c r="K24" s="2"/>
      <c r="L24" s="2"/>
    </row>
    <row r="25" spans="1:12" ht="12.75">
      <c r="A25" s="24"/>
      <c r="B25" s="24"/>
      <c r="C25" s="14"/>
      <c r="D25" s="32"/>
      <c r="E25" s="32"/>
      <c r="F25" s="32"/>
      <c r="G25" s="24"/>
      <c r="H25" s="24" t="s">
        <v>128</v>
      </c>
      <c r="I25" s="28"/>
      <c r="J25" s="2"/>
      <c r="K25" s="2"/>
      <c r="L25" s="2"/>
    </row>
    <row r="26" spans="1:12" ht="12.75">
      <c r="A26" s="173" t="s">
        <v>104</v>
      </c>
      <c r="B26" s="174"/>
      <c r="C26" s="33" t="s">
        <v>210</v>
      </c>
      <c r="D26" s="35"/>
      <c r="E26" s="2"/>
      <c r="F26" s="36"/>
      <c r="G26" s="173" t="s">
        <v>103</v>
      </c>
      <c r="H26" s="174"/>
      <c r="I26" s="37" t="s">
        <v>211</v>
      </c>
      <c r="J26" s="2"/>
      <c r="K26" s="2"/>
      <c r="L26" s="2"/>
    </row>
    <row r="27" spans="1:12" ht="12.75">
      <c r="A27" s="24"/>
      <c r="B27" s="24"/>
      <c r="C27" s="14"/>
      <c r="D27" s="36"/>
      <c r="E27" s="36"/>
      <c r="F27" s="36"/>
      <c r="G27" s="36"/>
      <c r="H27" s="14"/>
      <c r="I27" s="38"/>
      <c r="J27" s="2"/>
      <c r="K27" s="2"/>
      <c r="L27" s="2"/>
    </row>
    <row r="28" spans="1:12" ht="12.75">
      <c r="A28" s="184" t="s">
        <v>200</v>
      </c>
      <c r="B28" s="185"/>
      <c r="C28" s="186"/>
      <c r="D28" s="186"/>
      <c r="E28" s="187" t="s">
        <v>130</v>
      </c>
      <c r="F28" s="188"/>
      <c r="G28" s="188"/>
      <c r="H28" s="189" t="s">
        <v>129</v>
      </c>
      <c r="I28" s="189"/>
      <c r="J28" s="2"/>
      <c r="K28" s="2"/>
      <c r="L28" s="2"/>
    </row>
    <row r="29" spans="1:12" ht="12.75">
      <c r="A29" s="2"/>
      <c r="B29" s="2"/>
      <c r="C29" s="2"/>
      <c r="D29" s="39"/>
      <c r="E29" s="14"/>
      <c r="F29" s="14"/>
      <c r="G29" s="14"/>
      <c r="H29" s="40"/>
      <c r="I29" s="38"/>
      <c r="J29" s="2"/>
      <c r="K29" s="2"/>
      <c r="L29" s="2"/>
    </row>
    <row r="30" spans="1:12" ht="12.75">
      <c r="A30" s="190"/>
      <c r="B30" s="191"/>
      <c r="C30" s="191"/>
      <c r="D30" s="192"/>
      <c r="E30" s="190"/>
      <c r="F30" s="191"/>
      <c r="G30" s="191"/>
      <c r="H30" s="175"/>
      <c r="I30" s="176"/>
      <c r="J30" s="2"/>
      <c r="K30" s="2"/>
      <c r="L30" s="2"/>
    </row>
    <row r="31" spans="1:12" ht="12.75">
      <c r="A31" s="30"/>
      <c r="B31" s="30"/>
      <c r="C31" s="28"/>
      <c r="D31" s="193"/>
      <c r="E31" s="193"/>
      <c r="F31" s="193"/>
      <c r="G31" s="194"/>
      <c r="H31" s="14"/>
      <c r="I31" s="43"/>
      <c r="J31" s="2"/>
      <c r="K31" s="2"/>
      <c r="L31" s="2"/>
    </row>
    <row r="32" spans="1:12" ht="12.75">
      <c r="A32" s="190"/>
      <c r="B32" s="191"/>
      <c r="C32" s="191"/>
      <c r="D32" s="192"/>
      <c r="E32" s="190"/>
      <c r="F32" s="191"/>
      <c r="G32" s="191"/>
      <c r="H32" s="175"/>
      <c r="I32" s="176"/>
      <c r="J32" s="2"/>
      <c r="K32" s="2"/>
      <c r="L32" s="2"/>
    </row>
    <row r="33" spans="1:12" ht="12.75">
      <c r="A33" s="30"/>
      <c r="B33" s="30"/>
      <c r="C33" s="28"/>
      <c r="D33" s="41"/>
      <c r="E33" s="41"/>
      <c r="F33" s="41"/>
      <c r="G33" s="42"/>
      <c r="H33" s="14"/>
      <c r="I33" s="44"/>
      <c r="J33" s="2"/>
      <c r="K33" s="2"/>
      <c r="L33" s="2"/>
    </row>
    <row r="34" spans="1:12" ht="12.75">
      <c r="A34" s="190"/>
      <c r="B34" s="191"/>
      <c r="C34" s="191"/>
      <c r="D34" s="192"/>
      <c r="E34" s="190"/>
      <c r="F34" s="191"/>
      <c r="G34" s="191"/>
      <c r="H34" s="175"/>
      <c r="I34" s="176"/>
      <c r="J34" s="2"/>
      <c r="K34" s="2"/>
      <c r="L34" s="2"/>
    </row>
    <row r="35" spans="1:12" ht="12.75">
      <c r="A35" s="30"/>
      <c r="B35" s="30"/>
      <c r="C35" s="28"/>
      <c r="D35" s="41"/>
      <c r="E35" s="41"/>
      <c r="F35" s="41"/>
      <c r="G35" s="42"/>
      <c r="H35" s="14"/>
      <c r="I35" s="44"/>
      <c r="J35" s="2"/>
      <c r="K35" s="2"/>
      <c r="L35" s="2"/>
    </row>
    <row r="36" spans="1:12" ht="12.75">
      <c r="A36" s="190"/>
      <c r="B36" s="191"/>
      <c r="C36" s="191"/>
      <c r="D36" s="192"/>
      <c r="E36" s="190"/>
      <c r="F36" s="191"/>
      <c r="G36" s="191"/>
      <c r="H36" s="175"/>
      <c r="I36" s="176"/>
      <c r="J36" s="2"/>
      <c r="K36" s="2"/>
      <c r="L36" s="2"/>
    </row>
    <row r="37" spans="1:12" ht="12.75">
      <c r="A37" s="45"/>
      <c r="B37" s="45"/>
      <c r="C37" s="195"/>
      <c r="D37" s="196"/>
      <c r="E37" s="14"/>
      <c r="F37" s="195"/>
      <c r="G37" s="196"/>
      <c r="H37" s="14"/>
      <c r="I37" s="14"/>
      <c r="J37" s="2"/>
      <c r="K37" s="2"/>
      <c r="L37" s="2"/>
    </row>
    <row r="38" spans="1:12" ht="12.75">
      <c r="A38" s="190"/>
      <c r="B38" s="191"/>
      <c r="C38" s="191"/>
      <c r="D38" s="192"/>
      <c r="E38" s="190"/>
      <c r="F38" s="191"/>
      <c r="G38" s="191"/>
      <c r="H38" s="175"/>
      <c r="I38" s="176"/>
      <c r="J38" s="2"/>
      <c r="K38" s="2"/>
      <c r="L38" s="2"/>
    </row>
    <row r="39" spans="1:12" ht="12.75">
      <c r="A39" s="45"/>
      <c r="B39" s="45"/>
      <c r="C39" s="46"/>
      <c r="D39" s="34"/>
      <c r="E39" s="14"/>
      <c r="F39" s="46"/>
      <c r="G39" s="34"/>
      <c r="H39" s="14"/>
      <c r="I39" s="14"/>
      <c r="J39" s="2"/>
      <c r="K39" s="2"/>
      <c r="L39" s="2"/>
    </row>
    <row r="40" spans="1:12" ht="12.75">
      <c r="A40" s="190"/>
      <c r="B40" s="191"/>
      <c r="C40" s="191"/>
      <c r="D40" s="192"/>
      <c r="E40" s="190"/>
      <c r="F40" s="191"/>
      <c r="G40" s="191"/>
      <c r="H40" s="175"/>
      <c r="I40" s="176"/>
      <c r="J40" s="2"/>
      <c r="K40" s="2"/>
      <c r="L40" s="2"/>
    </row>
    <row r="41" spans="1:12" ht="12.75">
      <c r="A41" s="47"/>
      <c r="B41" s="48"/>
      <c r="C41" s="48"/>
      <c r="D41" s="48"/>
      <c r="E41" s="47"/>
      <c r="F41" s="48"/>
      <c r="G41" s="48"/>
      <c r="H41" s="49"/>
      <c r="I41" s="50"/>
      <c r="J41" s="2"/>
      <c r="K41" s="2"/>
      <c r="L41" s="2"/>
    </row>
    <row r="42" spans="1:12" ht="12.75">
      <c r="A42" s="45"/>
      <c r="B42" s="45"/>
      <c r="C42" s="46"/>
      <c r="D42" s="34"/>
      <c r="E42" s="14"/>
      <c r="F42" s="46"/>
      <c r="G42" s="34"/>
      <c r="H42" s="14"/>
      <c r="I42" s="14"/>
      <c r="J42" s="2"/>
      <c r="K42" s="2"/>
      <c r="L42" s="2"/>
    </row>
    <row r="43" spans="1:12" ht="12.75">
      <c r="A43" s="51"/>
      <c r="B43" s="51"/>
      <c r="C43" s="51"/>
      <c r="D43" s="27"/>
      <c r="E43" s="27"/>
      <c r="F43" s="51"/>
      <c r="G43" s="27"/>
      <c r="H43" s="27"/>
      <c r="I43" s="27"/>
      <c r="J43" s="2"/>
      <c r="K43" s="2"/>
      <c r="L43" s="2"/>
    </row>
    <row r="44" spans="1:12" ht="12.75">
      <c r="A44" s="197" t="s">
        <v>105</v>
      </c>
      <c r="B44" s="198"/>
      <c r="C44" s="175" t="s">
        <v>206</v>
      </c>
      <c r="D44" s="176"/>
      <c r="E44" s="25"/>
      <c r="F44" s="164"/>
      <c r="G44" s="191"/>
      <c r="H44" s="191"/>
      <c r="I44" s="192"/>
      <c r="J44" s="2"/>
      <c r="K44" s="2"/>
      <c r="L44" s="2"/>
    </row>
    <row r="45" spans="1:12" ht="12.75">
      <c r="A45" s="45"/>
      <c r="B45" s="45"/>
      <c r="C45" s="195"/>
      <c r="D45" s="196"/>
      <c r="E45" s="14"/>
      <c r="F45" s="195"/>
      <c r="G45" s="199"/>
      <c r="H45" s="52"/>
      <c r="I45" s="52"/>
      <c r="J45" s="2"/>
      <c r="K45" s="2"/>
      <c r="L45" s="2"/>
    </row>
    <row r="46" spans="1:12" ht="12.75">
      <c r="A46" s="197" t="s">
        <v>201</v>
      </c>
      <c r="B46" s="198"/>
      <c r="C46" s="164" t="s">
        <v>212</v>
      </c>
      <c r="D46" s="200"/>
      <c r="E46" s="200"/>
      <c r="F46" s="200"/>
      <c r="G46" s="200"/>
      <c r="H46" s="200"/>
      <c r="I46" s="200"/>
      <c r="J46" s="2"/>
      <c r="K46" s="2"/>
      <c r="L46" s="2"/>
    </row>
    <row r="47" spans="1:12" ht="12.75">
      <c r="A47" s="24"/>
      <c r="B47" s="24"/>
      <c r="C47" s="53" t="s">
        <v>106</v>
      </c>
      <c r="D47" s="25"/>
      <c r="E47" s="25"/>
      <c r="F47" s="25"/>
      <c r="G47" s="25"/>
      <c r="H47" s="25"/>
      <c r="I47" s="25"/>
      <c r="J47" s="2"/>
      <c r="K47" s="2"/>
      <c r="L47" s="2"/>
    </row>
    <row r="48" spans="1:12" ht="12.75">
      <c r="A48" s="197" t="s">
        <v>107</v>
      </c>
      <c r="B48" s="198"/>
      <c r="C48" s="201" t="s">
        <v>218</v>
      </c>
      <c r="D48" s="202"/>
      <c r="E48" s="203"/>
      <c r="F48" s="25"/>
      <c r="G48" s="22" t="s">
        <v>108</v>
      </c>
      <c r="H48" s="201" t="s">
        <v>219</v>
      </c>
      <c r="I48" s="203"/>
      <c r="J48" s="2"/>
      <c r="K48" s="2"/>
      <c r="L48" s="2"/>
    </row>
    <row r="49" spans="1:12" ht="12.75">
      <c r="A49" s="24"/>
      <c r="B49" s="24"/>
      <c r="C49" s="53"/>
      <c r="D49" s="25"/>
      <c r="E49" s="25"/>
      <c r="F49" s="25"/>
      <c r="G49" s="25"/>
      <c r="H49" s="25"/>
      <c r="I49" s="25"/>
      <c r="J49" s="2"/>
      <c r="K49" s="2"/>
      <c r="L49" s="2"/>
    </row>
    <row r="50" spans="1:12" ht="12.75">
      <c r="A50" s="197" t="s">
        <v>101</v>
      </c>
      <c r="B50" s="198"/>
      <c r="C50" s="204" t="s">
        <v>213</v>
      </c>
      <c r="D50" s="202"/>
      <c r="E50" s="202"/>
      <c r="F50" s="202"/>
      <c r="G50" s="202"/>
      <c r="H50" s="202"/>
      <c r="I50" s="203"/>
      <c r="J50" s="2"/>
      <c r="K50" s="2"/>
      <c r="L50" s="2"/>
    </row>
    <row r="51" spans="1:12" ht="12.75">
      <c r="A51" s="24"/>
      <c r="B51" s="24"/>
      <c r="C51" s="25"/>
      <c r="D51" s="25"/>
      <c r="E51" s="25"/>
      <c r="F51" s="25"/>
      <c r="G51" s="25"/>
      <c r="H51" s="25"/>
      <c r="I51" s="25"/>
      <c r="J51" s="2"/>
      <c r="K51" s="2"/>
      <c r="L51" s="2"/>
    </row>
    <row r="52" spans="1:12" ht="12.75">
      <c r="A52" s="173" t="s">
        <v>109</v>
      </c>
      <c r="B52" s="174"/>
      <c r="C52" s="201" t="s">
        <v>214</v>
      </c>
      <c r="D52" s="202"/>
      <c r="E52" s="202"/>
      <c r="F52" s="202"/>
      <c r="G52" s="202"/>
      <c r="H52" s="202"/>
      <c r="I52" s="162"/>
      <c r="J52" s="2"/>
      <c r="K52" s="2"/>
      <c r="L52" s="2"/>
    </row>
    <row r="53" spans="1:12" ht="12.75">
      <c r="A53" s="54"/>
      <c r="B53" s="54"/>
      <c r="C53" s="205" t="s">
        <v>110</v>
      </c>
      <c r="D53" s="205"/>
      <c r="E53" s="205"/>
      <c r="F53" s="205"/>
      <c r="G53" s="205"/>
      <c r="H53" s="205"/>
      <c r="I53" s="56"/>
      <c r="J53" s="2"/>
      <c r="K53" s="2"/>
      <c r="L53" s="2"/>
    </row>
    <row r="54" spans="1:12" ht="12.75">
      <c r="A54" s="54"/>
      <c r="B54" s="54"/>
      <c r="C54" s="55"/>
      <c r="D54" s="55"/>
      <c r="E54" s="55"/>
      <c r="F54" s="55"/>
      <c r="G54" s="55"/>
      <c r="H54" s="55"/>
      <c r="I54" s="56"/>
      <c r="J54" s="2"/>
      <c r="K54" s="2"/>
      <c r="L54" s="2"/>
    </row>
    <row r="55" spans="1:12" ht="12.75">
      <c r="A55" s="54"/>
      <c r="B55" s="206" t="s">
        <v>192</v>
      </c>
      <c r="C55" s="207"/>
      <c r="D55" s="207"/>
      <c r="E55" s="207"/>
      <c r="F55" s="131"/>
      <c r="G55" s="131"/>
      <c r="H55" s="131"/>
      <c r="I55" s="132"/>
      <c r="J55" s="2"/>
      <c r="K55" s="2"/>
      <c r="L55" s="2"/>
    </row>
    <row r="56" spans="1:12" ht="12.75">
      <c r="A56" s="54"/>
      <c r="B56" s="206" t="s">
        <v>193</v>
      </c>
      <c r="C56" s="207"/>
      <c r="D56" s="207"/>
      <c r="E56" s="207"/>
      <c r="F56" s="207"/>
      <c r="G56" s="207"/>
      <c r="H56" s="207"/>
      <c r="I56" s="207"/>
      <c r="J56" s="2"/>
      <c r="K56" s="2"/>
      <c r="L56" s="2"/>
    </row>
    <row r="57" spans="1:12" ht="12.75">
      <c r="A57" s="54"/>
      <c r="B57" s="206" t="s">
        <v>194</v>
      </c>
      <c r="C57" s="207"/>
      <c r="D57" s="207"/>
      <c r="E57" s="207"/>
      <c r="F57" s="207"/>
      <c r="G57" s="207"/>
      <c r="H57" s="207"/>
      <c r="I57" s="132"/>
      <c r="J57" s="2"/>
      <c r="K57" s="2"/>
      <c r="L57" s="2"/>
    </row>
    <row r="58" spans="1:12" ht="12.75">
      <c r="A58" s="54"/>
      <c r="B58" s="206" t="s">
        <v>195</v>
      </c>
      <c r="C58" s="207"/>
      <c r="D58" s="207"/>
      <c r="E58" s="207"/>
      <c r="F58" s="207"/>
      <c r="G58" s="207"/>
      <c r="H58" s="207"/>
      <c r="I58" s="207"/>
      <c r="J58" s="2"/>
      <c r="K58" s="2"/>
      <c r="L58" s="2"/>
    </row>
    <row r="59" spans="1:12" ht="12.75">
      <c r="A59" s="54"/>
      <c r="B59" s="206" t="s">
        <v>196</v>
      </c>
      <c r="C59" s="207"/>
      <c r="D59" s="207"/>
      <c r="E59" s="207"/>
      <c r="F59" s="207"/>
      <c r="G59" s="207"/>
      <c r="H59" s="207"/>
      <c r="I59" s="207"/>
      <c r="J59" s="2"/>
      <c r="K59" s="2"/>
      <c r="L59" s="2"/>
    </row>
    <row r="60" spans="1:12" ht="12.75">
      <c r="A60" s="54"/>
      <c r="B60" s="54"/>
      <c r="C60" s="55"/>
      <c r="D60" s="55"/>
      <c r="E60" s="55"/>
      <c r="F60" s="55"/>
      <c r="G60" s="55"/>
      <c r="H60" s="55"/>
      <c r="I60" s="56"/>
      <c r="J60" s="2"/>
      <c r="K60" s="2"/>
      <c r="L60" s="2"/>
    </row>
    <row r="61" spans="1:12" ht="13.5" thickBot="1">
      <c r="A61" s="57" t="s">
        <v>113</v>
      </c>
      <c r="B61" s="25"/>
      <c r="C61" s="25"/>
      <c r="D61" s="25"/>
      <c r="E61" s="25"/>
      <c r="F61" s="25"/>
      <c r="G61" s="58"/>
      <c r="H61" s="59"/>
      <c r="I61" s="58"/>
      <c r="J61" s="2"/>
      <c r="K61" s="2"/>
      <c r="L61" s="2"/>
    </row>
    <row r="62" spans="1:12" ht="12.75">
      <c r="A62" s="25"/>
      <c r="B62" s="25"/>
      <c r="C62" s="25"/>
      <c r="D62" s="25"/>
      <c r="E62" s="54" t="s">
        <v>111</v>
      </c>
      <c r="F62" s="2"/>
      <c r="G62" s="208" t="s">
        <v>112</v>
      </c>
      <c r="H62" s="209"/>
      <c r="I62" s="210"/>
      <c r="J62" s="2"/>
      <c r="K62" s="2"/>
      <c r="L62" s="2"/>
    </row>
    <row r="63" spans="1:12" ht="12.75">
      <c r="A63" s="60"/>
      <c r="B63" s="60"/>
      <c r="C63" s="39"/>
      <c r="D63" s="39"/>
      <c r="E63" s="39"/>
      <c r="F63" s="39"/>
      <c r="G63" s="211"/>
      <c r="H63" s="212"/>
      <c r="I63" s="39"/>
      <c r="J63" s="2"/>
      <c r="K63" s="2"/>
      <c r="L63" s="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50" r:id="rId1" display="ratko.markovic@ina.hr"/>
    <hyperlink ref="C18" r:id="rId2" display="www.ina.hr"/>
  </hyperlinks>
  <printOptions/>
  <pageMargins left="0.75" right="0.75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44"/>
  <sheetViews>
    <sheetView tabSelected="1" workbookViewId="0" topLeftCell="A1">
      <selection activeCell="N44" sqref="N44"/>
    </sheetView>
  </sheetViews>
  <sheetFormatPr defaultColWidth="9.140625" defaultRowHeight="12.75"/>
  <cols>
    <col min="10" max="10" width="11.7109375" style="0" bestFit="1" customWidth="1"/>
    <col min="11" max="11" width="11.8515625" style="0" bestFit="1" customWidth="1"/>
    <col min="12" max="13" width="12.7109375" style="0" bestFit="1" customWidth="1"/>
  </cols>
  <sheetData>
    <row r="1" spans="1:11" ht="15.75">
      <c r="A1" s="213" t="s">
        <v>120</v>
      </c>
      <c r="B1" s="213"/>
      <c r="C1" s="213"/>
      <c r="D1" s="213"/>
      <c r="E1" s="213"/>
      <c r="F1" s="213"/>
      <c r="G1" s="213"/>
      <c r="H1" s="213"/>
      <c r="I1" s="213"/>
      <c r="J1" s="213"/>
      <c r="K1" s="61"/>
    </row>
    <row r="2" spans="1:11" ht="12.75">
      <c r="A2" s="61"/>
      <c r="B2" s="63"/>
      <c r="C2" s="63"/>
      <c r="D2" s="63"/>
      <c r="E2" s="64" t="s">
        <v>121</v>
      </c>
      <c r="F2" s="61"/>
      <c r="G2" s="214" t="s">
        <v>221</v>
      </c>
      <c r="H2" s="215"/>
      <c r="I2" s="63"/>
      <c r="J2" s="63"/>
      <c r="K2" s="61"/>
    </row>
    <row r="3" spans="1:11" ht="12.75">
      <c r="A3" s="61"/>
      <c r="B3" s="61"/>
      <c r="C3" s="61"/>
      <c r="D3" s="61"/>
      <c r="E3" s="61"/>
      <c r="F3" s="61"/>
      <c r="G3" s="61"/>
      <c r="H3" s="61"/>
      <c r="I3" s="61"/>
      <c r="J3" s="216"/>
      <c r="K3" s="217"/>
    </row>
    <row r="4" spans="1:11" ht="12.75">
      <c r="A4" s="218"/>
      <c r="B4" s="219"/>
      <c r="C4" s="219"/>
      <c r="D4" s="219"/>
      <c r="E4" s="219"/>
      <c r="F4" s="219"/>
      <c r="G4" s="219"/>
      <c r="H4" s="219"/>
      <c r="I4" s="219"/>
      <c r="J4" s="219"/>
      <c r="K4" s="220"/>
    </row>
    <row r="5" spans="1:11" ht="34.5" thickBot="1">
      <c r="A5" s="221" t="s">
        <v>51</v>
      </c>
      <c r="B5" s="222"/>
      <c r="C5" s="222"/>
      <c r="D5" s="222"/>
      <c r="E5" s="222"/>
      <c r="F5" s="222"/>
      <c r="G5" s="222"/>
      <c r="H5" s="223"/>
      <c r="I5" s="66" t="s">
        <v>182</v>
      </c>
      <c r="J5" s="67" t="s">
        <v>137</v>
      </c>
      <c r="K5" s="68" t="s">
        <v>138</v>
      </c>
    </row>
    <row r="6" spans="1:11" ht="12.75">
      <c r="A6" s="224">
        <v>1</v>
      </c>
      <c r="B6" s="224"/>
      <c r="C6" s="224"/>
      <c r="D6" s="224"/>
      <c r="E6" s="224"/>
      <c r="F6" s="224"/>
      <c r="G6" s="224"/>
      <c r="H6" s="224"/>
      <c r="I6" s="70">
        <v>2</v>
      </c>
      <c r="J6" s="69">
        <v>3</v>
      </c>
      <c r="K6" s="69">
        <v>4</v>
      </c>
    </row>
    <row r="7" spans="1:11" ht="12.75">
      <c r="A7" s="225" t="s">
        <v>14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1" ht="12.75">
      <c r="A8" s="228" t="s">
        <v>15</v>
      </c>
      <c r="B8" s="229"/>
      <c r="C8" s="229"/>
      <c r="D8" s="229"/>
      <c r="E8" s="229"/>
      <c r="F8" s="229"/>
      <c r="G8" s="229"/>
      <c r="H8" s="230"/>
      <c r="I8" s="71">
        <v>1</v>
      </c>
      <c r="J8" s="134"/>
      <c r="K8" s="133"/>
    </row>
    <row r="9" spans="1:11" ht="12.75">
      <c r="A9" s="231" t="s">
        <v>144</v>
      </c>
      <c r="B9" s="232"/>
      <c r="C9" s="232"/>
      <c r="D9" s="232"/>
      <c r="E9" s="232"/>
      <c r="F9" s="232"/>
      <c r="G9" s="232"/>
      <c r="H9" s="233"/>
      <c r="I9" s="71">
        <v>2</v>
      </c>
      <c r="J9" s="135">
        <f>SUM(J10:J14)</f>
        <v>22007000000</v>
      </c>
      <c r="K9" s="135">
        <f>SUM(K10:K14)</f>
        <v>22884000000</v>
      </c>
    </row>
    <row r="10" spans="1:11" ht="12.75">
      <c r="A10" s="234" t="s">
        <v>0</v>
      </c>
      <c r="B10" s="235"/>
      <c r="C10" s="235"/>
      <c r="D10" s="235"/>
      <c r="E10" s="235"/>
      <c r="F10" s="235"/>
      <c r="G10" s="235"/>
      <c r="H10" s="236"/>
      <c r="I10" s="71">
        <v>3</v>
      </c>
      <c r="J10" s="134">
        <v>716000000</v>
      </c>
      <c r="K10" s="133">
        <v>761000000</v>
      </c>
    </row>
    <row r="11" spans="1:11" ht="12.75">
      <c r="A11" s="234" t="s">
        <v>1</v>
      </c>
      <c r="B11" s="235"/>
      <c r="C11" s="235"/>
      <c r="D11" s="235"/>
      <c r="E11" s="235"/>
      <c r="F11" s="235"/>
      <c r="G11" s="235"/>
      <c r="H11" s="236"/>
      <c r="I11" s="71">
        <v>4</v>
      </c>
      <c r="J11" s="134">
        <v>18120000000</v>
      </c>
      <c r="K11" s="133">
        <v>19235000000</v>
      </c>
    </row>
    <row r="12" spans="1:12" ht="12.75">
      <c r="A12" s="234" t="s">
        <v>2</v>
      </c>
      <c r="B12" s="235"/>
      <c r="C12" s="235"/>
      <c r="D12" s="235"/>
      <c r="E12" s="235"/>
      <c r="F12" s="235"/>
      <c r="G12" s="235"/>
      <c r="H12" s="236"/>
      <c r="I12" s="71">
        <v>5</v>
      </c>
      <c r="J12" s="134">
        <f>1849000000+397000000</f>
        <v>2246000000</v>
      </c>
      <c r="K12" s="133">
        <v>2262000000</v>
      </c>
      <c r="L12" s="152"/>
    </row>
    <row r="13" spans="1:11" ht="12.75">
      <c r="A13" s="234" t="s">
        <v>3</v>
      </c>
      <c r="B13" s="235"/>
      <c r="C13" s="235"/>
      <c r="D13" s="235"/>
      <c r="E13" s="235"/>
      <c r="F13" s="235"/>
      <c r="G13" s="235"/>
      <c r="H13" s="236"/>
      <c r="I13" s="72">
        <v>6</v>
      </c>
      <c r="J13" s="134">
        <v>496000000</v>
      </c>
      <c r="K13" s="133">
        <v>393000000</v>
      </c>
    </row>
    <row r="14" spans="1:11" ht="12.75">
      <c r="A14" s="234" t="s">
        <v>16</v>
      </c>
      <c r="B14" s="235"/>
      <c r="C14" s="235"/>
      <c r="D14" s="235"/>
      <c r="E14" s="235"/>
      <c r="F14" s="235"/>
      <c r="G14" s="235"/>
      <c r="H14" s="236"/>
      <c r="I14" s="71">
        <v>7</v>
      </c>
      <c r="J14" s="134">
        <v>429000000</v>
      </c>
      <c r="K14" s="133">
        <v>233000000</v>
      </c>
    </row>
    <row r="15" spans="1:11" ht="12.75">
      <c r="A15" s="231" t="s">
        <v>145</v>
      </c>
      <c r="B15" s="232"/>
      <c r="C15" s="232"/>
      <c r="D15" s="232"/>
      <c r="E15" s="232"/>
      <c r="F15" s="232"/>
      <c r="G15" s="232"/>
      <c r="H15" s="233"/>
      <c r="I15" s="71">
        <v>8</v>
      </c>
      <c r="J15" s="135">
        <f>SUM(J16:J19)</f>
        <v>6021000000</v>
      </c>
      <c r="K15" s="135">
        <f>SUM(K16:K19)</f>
        <v>9805000000</v>
      </c>
    </row>
    <row r="16" spans="1:11" ht="12.75">
      <c r="A16" s="234" t="s">
        <v>133</v>
      </c>
      <c r="B16" s="235"/>
      <c r="C16" s="235"/>
      <c r="D16" s="235"/>
      <c r="E16" s="235"/>
      <c r="F16" s="235"/>
      <c r="G16" s="235"/>
      <c r="H16" s="236"/>
      <c r="I16" s="71">
        <v>9</v>
      </c>
      <c r="J16" s="134">
        <v>2314000000</v>
      </c>
      <c r="K16" s="133">
        <v>3135000000</v>
      </c>
    </row>
    <row r="17" spans="1:11" ht="12.75">
      <c r="A17" s="234" t="s">
        <v>134</v>
      </c>
      <c r="B17" s="235"/>
      <c r="C17" s="235"/>
      <c r="D17" s="235"/>
      <c r="E17" s="235"/>
      <c r="F17" s="235"/>
      <c r="G17" s="235"/>
      <c r="H17" s="236"/>
      <c r="I17" s="71">
        <v>10</v>
      </c>
      <c r="J17" s="134">
        <v>3453000000</v>
      </c>
      <c r="K17" s="133">
        <v>5165000000</v>
      </c>
    </row>
    <row r="18" spans="1:11" ht="12.75">
      <c r="A18" s="234" t="s">
        <v>135</v>
      </c>
      <c r="B18" s="235"/>
      <c r="C18" s="235"/>
      <c r="D18" s="235"/>
      <c r="E18" s="235"/>
      <c r="F18" s="235"/>
      <c r="G18" s="235"/>
      <c r="H18" s="236"/>
      <c r="I18" s="71">
        <v>11</v>
      </c>
      <c r="J18" s="134">
        <v>186000000</v>
      </c>
      <c r="K18" s="133">
        <v>203000000</v>
      </c>
    </row>
    <row r="19" spans="1:13" ht="12.75">
      <c r="A19" s="234" t="s">
        <v>17</v>
      </c>
      <c r="B19" s="235"/>
      <c r="C19" s="235"/>
      <c r="D19" s="235"/>
      <c r="E19" s="235"/>
      <c r="F19" s="235"/>
      <c r="G19" s="235"/>
      <c r="H19" s="236"/>
      <c r="I19" s="71">
        <v>12</v>
      </c>
      <c r="J19" s="134">
        <v>68000000</v>
      </c>
      <c r="K19" s="133">
        <v>1302000000</v>
      </c>
      <c r="M19" s="152"/>
    </row>
    <row r="20" spans="1:13" ht="12.75">
      <c r="A20" s="231" t="s">
        <v>18</v>
      </c>
      <c r="B20" s="232"/>
      <c r="C20" s="232"/>
      <c r="D20" s="232"/>
      <c r="E20" s="232"/>
      <c r="F20" s="232"/>
      <c r="G20" s="232"/>
      <c r="H20" s="233"/>
      <c r="I20" s="71">
        <v>13</v>
      </c>
      <c r="J20" s="136">
        <v>36000000</v>
      </c>
      <c r="K20" s="135">
        <v>307000000</v>
      </c>
      <c r="M20" s="152"/>
    </row>
    <row r="21" spans="1:11" ht="12.75">
      <c r="A21" s="231" t="s">
        <v>19</v>
      </c>
      <c r="B21" s="232"/>
      <c r="C21" s="232"/>
      <c r="D21" s="232"/>
      <c r="E21" s="232"/>
      <c r="F21" s="232"/>
      <c r="G21" s="232"/>
      <c r="H21" s="233"/>
      <c r="I21" s="71">
        <v>14</v>
      </c>
      <c r="J21" s="136">
        <v>0</v>
      </c>
      <c r="K21" s="135">
        <v>0</v>
      </c>
    </row>
    <row r="22" spans="1:11" ht="12.75">
      <c r="A22" s="231" t="s">
        <v>146</v>
      </c>
      <c r="B22" s="232"/>
      <c r="C22" s="232"/>
      <c r="D22" s="232"/>
      <c r="E22" s="232"/>
      <c r="F22" s="232"/>
      <c r="G22" s="232"/>
      <c r="H22" s="233"/>
      <c r="I22" s="71">
        <v>15</v>
      </c>
      <c r="J22" s="135">
        <f>J9+J15+J20</f>
        <v>28064000000</v>
      </c>
      <c r="K22" s="135">
        <f>K9+K15+K20</f>
        <v>32996000000</v>
      </c>
    </row>
    <row r="23" spans="1:11" ht="12.75">
      <c r="A23" s="237" t="s">
        <v>20</v>
      </c>
      <c r="B23" s="238"/>
      <c r="C23" s="238"/>
      <c r="D23" s="238"/>
      <c r="E23" s="238"/>
      <c r="F23" s="238"/>
      <c r="G23" s="238"/>
      <c r="H23" s="239"/>
      <c r="I23" s="71">
        <v>16</v>
      </c>
      <c r="J23" s="135">
        <v>11934000000</v>
      </c>
      <c r="K23" s="135">
        <v>12560000000</v>
      </c>
    </row>
    <row r="24" spans="1:11" ht="12.75">
      <c r="A24" s="240" t="s">
        <v>21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2"/>
    </row>
    <row r="25" spans="1:11" ht="12.75">
      <c r="A25" s="228" t="s">
        <v>147</v>
      </c>
      <c r="B25" s="229"/>
      <c r="C25" s="229"/>
      <c r="D25" s="229"/>
      <c r="E25" s="229"/>
      <c r="F25" s="229"/>
      <c r="G25" s="229"/>
      <c r="H25" s="230"/>
      <c r="I25" s="71">
        <v>17</v>
      </c>
      <c r="J25" s="136">
        <f>J26+J27+J28+J29+J30-J31+J32-J33</f>
        <v>10751000000</v>
      </c>
      <c r="K25" s="135">
        <f>K26+K27+K28+K29+K30-K31+K32-K33</f>
        <v>12463000000</v>
      </c>
    </row>
    <row r="26" spans="1:11" ht="12.75">
      <c r="A26" s="234" t="s">
        <v>22</v>
      </c>
      <c r="B26" s="235"/>
      <c r="C26" s="235"/>
      <c r="D26" s="235"/>
      <c r="E26" s="235"/>
      <c r="F26" s="235"/>
      <c r="G26" s="235"/>
      <c r="H26" s="236"/>
      <c r="I26" s="72">
        <v>18</v>
      </c>
      <c r="J26" s="134">
        <v>9000000000</v>
      </c>
      <c r="K26" s="133">
        <v>9000000000</v>
      </c>
    </row>
    <row r="27" spans="1:11" ht="12.75">
      <c r="A27" s="234" t="s">
        <v>23</v>
      </c>
      <c r="B27" s="235"/>
      <c r="C27" s="235"/>
      <c r="D27" s="235"/>
      <c r="E27" s="235"/>
      <c r="F27" s="235"/>
      <c r="G27" s="235"/>
      <c r="H27" s="236"/>
      <c r="I27" s="71">
        <v>19</v>
      </c>
      <c r="J27" s="134"/>
      <c r="K27" s="133"/>
    </row>
    <row r="28" spans="1:11" ht="12.75">
      <c r="A28" s="234" t="s">
        <v>136</v>
      </c>
      <c r="B28" s="235"/>
      <c r="C28" s="235"/>
      <c r="D28" s="235"/>
      <c r="E28" s="235"/>
      <c r="F28" s="235"/>
      <c r="G28" s="235"/>
      <c r="H28" s="236"/>
      <c r="I28" s="72">
        <v>20</v>
      </c>
      <c r="J28" s="134">
        <v>1952000000</v>
      </c>
      <c r="K28" s="133">
        <v>1952000000</v>
      </c>
    </row>
    <row r="29" spans="1:11" ht="12.75">
      <c r="A29" s="234" t="s">
        <v>24</v>
      </c>
      <c r="B29" s="235"/>
      <c r="C29" s="235"/>
      <c r="D29" s="235"/>
      <c r="E29" s="235"/>
      <c r="F29" s="235"/>
      <c r="G29" s="235"/>
      <c r="H29" s="236"/>
      <c r="I29" s="71">
        <v>21</v>
      </c>
      <c r="J29" s="134">
        <v>10000000</v>
      </c>
      <c r="K29" s="133">
        <v>-2000000</v>
      </c>
    </row>
    <row r="30" spans="1:11" ht="12.75">
      <c r="A30" s="234" t="s">
        <v>25</v>
      </c>
      <c r="B30" s="235"/>
      <c r="C30" s="235"/>
      <c r="D30" s="235"/>
      <c r="E30" s="235"/>
      <c r="F30" s="235"/>
      <c r="G30" s="235"/>
      <c r="H30" s="236"/>
      <c r="I30" s="72">
        <v>22</v>
      </c>
      <c r="J30" s="134">
        <v>9026000000</v>
      </c>
      <c r="K30" s="133">
        <v>8395000000</v>
      </c>
    </row>
    <row r="31" spans="1:11" ht="12.75">
      <c r="A31" s="234" t="s">
        <v>26</v>
      </c>
      <c r="B31" s="235"/>
      <c r="C31" s="235"/>
      <c r="D31" s="235"/>
      <c r="E31" s="235"/>
      <c r="F31" s="235"/>
      <c r="G31" s="235"/>
      <c r="H31" s="236"/>
      <c r="I31" s="71">
        <v>23</v>
      </c>
      <c r="J31" s="133">
        <v>8606000000</v>
      </c>
      <c r="K31" s="133">
        <v>8606000000</v>
      </c>
    </row>
    <row r="32" spans="1:12" ht="12.75">
      <c r="A32" s="234" t="s">
        <v>27</v>
      </c>
      <c r="B32" s="235"/>
      <c r="C32" s="235"/>
      <c r="D32" s="235"/>
      <c r="E32" s="235"/>
      <c r="F32" s="235"/>
      <c r="G32" s="235"/>
      <c r="H32" s="236"/>
      <c r="I32" s="72">
        <v>24</v>
      </c>
      <c r="J32" s="134"/>
      <c r="K32" s="133">
        <v>1724000000</v>
      </c>
      <c r="L32" s="152"/>
    </row>
    <row r="33" spans="1:11" ht="12.75">
      <c r="A33" s="234" t="s">
        <v>28</v>
      </c>
      <c r="B33" s="235"/>
      <c r="C33" s="235"/>
      <c r="D33" s="235"/>
      <c r="E33" s="235"/>
      <c r="F33" s="235"/>
      <c r="G33" s="235"/>
      <c r="H33" s="236"/>
      <c r="I33" s="71">
        <v>25</v>
      </c>
      <c r="J33" s="134">
        <v>631000000</v>
      </c>
      <c r="K33" s="133"/>
    </row>
    <row r="34" spans="1:13" ht="12.75">
      <c r="A34" s="234" t="s">
        <v>29</v>
      </c>
      <c r="B34" s="235"/>
      <c r="C34" s="235"/>
      <c r="D34" s="235"/>
      <c r="E34" s="235"/>
      <c r="F34" s="235"/>
      <c r="G34" s="235"/>
      <c r="H34" s="236"/>
      <c r="I34" s="72">
        <v>26</v>
      </c>
      <c r="J34" s="134"/>
      <c r="K34" s="133"/>
      <c r="M34" s="152"/>
    </row>
    <row r="35" spans="1:11" ht="12.75">
      <c r="A35" s="231" t="s">
        <v>4</v>
      </c>
      <c r="B35" s="232"/>
      <c r="C35" s="232"/>
      <c r="D35" s="232"/>
      <c r="E35" s="232"/>
      <c r="F35" s="232"/>
      <c r="G35" s="232"/>
      <c r="H35" s="233"/>
      <c r="I35" s="71">
        <v>27</v>
      </c>
      <c r="J35" s="136">
        <v>2625000000</v>
      </c>
      <c r="K35" s="135">
        <v>3248000000</v>
      </c>
    </row>
    <row r="36" spans="1:11" ht="12.75">
      <c r="A36" s="231" t="s">
        <v>5</v>
      </c>
      <c r="B36" s="232"/>
      <c r="C36" s="232"/>
      <c r="D36" s="232"/>
      <c r="E36" s="232"/>
      <c r="F36" s="232"/>
      <c r="G36" s="232"/>
      <c r="H36" s="233"/>
      <c r="I36" s="72">
        <v>28</v>
      </c>
      <c r="J36" s="136">
        <v>5771000000</v>
      </c>
      <c r="K36" s="135">
        <v>6726000000</v>
      </c>
    </row>
    <row r="37" spans="1:11" ht="12.75">
      <c r="A37" s="231" t="s">
        <v>6</v>
      </c>
      <c r="B37" s="232"/>
      <c r="C37" s="232"/>
      <c r="D37" s="232"/>
      <c r="E37" s="232"/>
      <c r="F37" s="232"/>
      <c r="G37" s="232"/>
      <c r="H37" s="233"/>
      <c r="I37" s="71">
        <v>29</v>
      </c>
      <c r="J37" s="136">
        <v>8863000000</v>
      </c>
      <c r="K37" s="135">
        <v>10495000000</v>
      </c>
    </row>
    <row r="38" spans="1:12" ht="12.75">
      <c r="A38" s="231" t="s">
        <v>30</v>
      </c>
      <c r="B38" s="232"/>
      <c r="C38" s="232"/>
      <c r="D38" s="232"/>
      <c r="E38" s="232"/>
      <c r="F38" s="232"/>
      <c r="G38" s="232"/>
      <c r="H38" s="233"/>
      <c r="I38" s="72">
        <v>30</v>
      </c>
      <c r="J38" s="136">
        <v>54000000</v>
      </c>
      <c r="K38" s="135">
        <v>64000000</v>
      </c>
      <c r="L38" s="166"/>
    </row>
    <row r="39" spans="1:13" ht="12.75">
      <c r="A39" s="231" t="s">
        <v>148</v>
      </c>
      <c r="B39" s="232"/>
      <c r="C39" s="232"/>
      <c r="D39" s="232"/>
      <c r="E39" s="232"/>
      <c r="F39" s="232"/>
      <c r="G39" s="232"/>
      <c r="H39" s="233"/>
      <c r="I39" s="71">
        <v>31</v>
      </c>
      <c r="J39" s="136">
        <f>J25+J35+J36+J37+J38</f>
        <v>28064000000</v>
      </c>
      <c r="K39" s="135">
        <f>K25+K35+K36+K37+K38</f>
        <v>32996000000</v>
      </c>
      <c r="L39" s="152"/>
      <c r="M39" s="152"/>
    </row>
    <row r="40" spans="1:11" ht="12.75">
      <c r="A40" s="237" t="s">
        <v>20</v>
      </c>
      <c r="B40" s="238"/>
      <c r="C40" s="238"/>
      <c r="D40" s="238"/>
      <c r="E40" s="238"/>
      <c r="F40" s="238"/>
      <c r="G40" s="238"/>
      <c r="H40" s="239"/>
      <c r="I40" s="73">
        <v>32</v>
      </c>
      <c r="J40" s="136">
        <v>11934000000</v>
      </c>
      <c r="K40" s="137">
        <v>12560000000</v>
      </c>
    </row>
    <row r="41" spans="1:11" ht="12.75">
      <c r="A41" s="240" t="s">
        <v>183</v>
      </c>
      <c r="B41" s="243"/>
      <c r="C41" s="243"/>
      <c r="D41" s="243"/>
      <c r="E41" s="243"/>
      <c r="F41" s="243"/>
      <c r="G41" s="243"/>
      <c r="H41" s="243"/>
      <c r="I41" s="244"/>
      <c r="J41" s="244"/>
      <c r="K41" s="245"/>
    </row>
    <row r="42" spans="1:11" ht="12.75">
      <c r="A42" s="246" t="s">
        <v>11</v>
      </c>
      <c r="B42" s="247"/>
      <c r="C42" s="247"/>
      <c r="D42" s="247"/>
      <c r="E42" s="247"/>
      <c r="F42" s="247"/>
      <c r="G42" s="247"/>
      <c r="H42" s="247"/>
      <c r="I42" s="248"/>
      <c r="J42" s="248"/>
      <c r="K42" s="249"/>
    </row>
    <row r="43" spans="1:11" ht="12.75">
      <c r="A43" s="250" t="s">
        <v>12</v>
      </c>
      <c r="B43" s="251"/>
      <c r="C43" s="251"/>
      <c r="D43" s="251"/>
      <c r="E43" s="251"/>
      <c r="F43" s="251"/>
      <c r="G43" s="251"/>
      <c r="H43" s="252"/>
      <c r="I43" s="74">
        <v>33</v>
      </c>
      <c r="J43" s="75">
        <v>10751000000</v>
      </c>
      <c r="K43" s="76">
        <v>12708000000</v>
      </c>
    </row>
    <row r="44" spans="1:11" ht="12.75">
      <c r="A44" s="253" t="s">
        <v>13</v>
      </c>
      <c r="B44" s="254"/>
      <c r="C44" s="254"/>
      <c r="D44" s="254"/>
      <c r="E44" s="254"/>
      <c r="F44" s="254"/>
      <c r="G44" s="254"/>
      <c r="H44" s="255"/>
      <c r="I44" s="73">
        <v>34</v>
      </c>
      <c r="J44" s="77"/>
      <c r="K44" s="78"/>
    </row>
  </sheetData>
  <sheetProtection/>
  <protectedRanges>
    <protectedRange sqref="G2:H2 J43:K44 J25:K40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48" right="0.47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47"/>
  <sheetViews>
    <sheetView workbookViewId="0" topLeftCell="A1">
      <selection activeCell="A33" sqref="A33:IV33"/>
    </sheetView>
  </sheetViews>
  <sheetFormatPr defaultColWidth="9.140625" defaultRowHeight="12.75"/>
  <cols>
    <col min="1" max="4" width="9.140625" style="61" customWidth="1"/>
    <col min="5" max="5" width="11.00390625" style="61" customWidth="1"/>
    <col min="6" max="7" width="11.140625" style="61" customWidth="1"/>
    <col min="8" max="8" width="3.140625" style="61" customWidth="1"/>
    <col min="9" max="9" width="6.57421875" style="1" customWidth="1"/>
    <col min="10" max="10" width="12.7109375" style="1" customWidth="1"/>
    <col min="11" max="12" width="12.7109375" style="79" customWidth="1"/>
    <col min="13" max="13" width="12.7109375" style="61" customWidth="1"/>
    <col min="14" max="19" width="9.140625" style="62" customWidth="1"/>
    <col min="20" max="16384" width="9.140625" style="61" customWidth="1"/>
  </cols>
  <sheetData>
    <row r="1" spans="1:13" ht="15.75">
      <c r="A1" s="213" t="s">
        <v>119</v>
      </c>
      <c r="B1" s="213"/>
      <c r="C1" s="213"/>
      <c r="D1" s="213"/>
      <c r="E1" s="213"/>
      <c r="F1" s="213"/>
      <c r="G1" s="213"/>
      <c r="H1" s="213"/>
      <c r="I1" s="213"/>
      <c r="J1" s="256"/>
      <c r="K1" s="256"/>
      <c r="L1" s="256"/>
      <c r="M1" s="256"/>
    </row>
    <row r="2" spans="1:10" ht="12.75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4:10" ht="15" customHeight="1">
      <c r="D3" s="257" t="s">
        <v>118</v>
      </c>
      <c r="E3" s="258"/>
      <c r="F3" s="65" t="s">
        <v>202</v>
      </c>
      <c r="G3" s="80" t="s">
        <v>96</v>
      </c>
      <c r="H3" s="81"/>
      <c r="I3" s="214" t="s">
        <v>220</v>
      </c>
      <c r="J3" s="259"/>
    </row>
    <row r="4" spans="3:13" ht="12.75">
      <c r="C4" s="82"/>
      <c r="D4" s="83"/>
      <c r="E4" s="84"/>
      <c r="G4" s="84"/>
      <c r="L4" s="216"/>
      <c r="M4" s="217"/>
    </row>
    <row r="5" spans="1:13" ht="12.75">
      <c r="A5" s="218"/>
      <c r="B5" s="219"/>
      <c r="C5" s="219"/>
      <c r="D5" s="219"/>
      <c r="E5" s="219"/>
      <c r="F5" s="219"/>
      <c r="G5" s="219"/>
      <c r="H5" s="219"/>
      <c r="I5" s="219"/>
      <c r="J5" s="219"/>
      <c r="K5" s="260"/>
      <c r="L5" s="260"/>
      <c r="M5" s="259"/>
    </row>
    <row r="6" spans="1:13" ht="28.5" customHeight="1">
      <c r="A6" s="261" t="s">
        <v>217</v>
      </c>
      <c r="B6" s="261"/>
      <c r="C6" s="261"/>
      <c r="D6" s="261"/>
      <c r="E6" s="261"/>
      <c r="F6" s="261"/>
      <c r="G6" s="261"/>
      <c r="H6" s="261"/>
      <c r="I6" s="85" t="s">
        <v>184</v>
      </c>
      <c r="J6" s="262" t="s">
        <v>139</v>
      </c>
      <c r="K6" s="263"/>
      <c r="L6" s="262" t="s">
        <v>140</v>
      </c>
      <c r="M6" s="263"/>
    </row>
    <row r="7" spans="1:13" ht="16.5" customHeight="1" thickBot="1">
      <c r="A7" s="264"/>
      <c r="B7" s="265"/>
      <c r="C7" s="265"/>
      <c r="D7" s="265"/>
      <c r="E7" s="265"/>
      <c r="F7" s="265"/>
      <c r="G7" s="265"/>
      <c r="H7" s="266"/>
      <c r="I7" s="86"/>
      <c r="J7" s="87" t="s">
        <v>125</v>
      </c>
      <c r="K7" s="88" t="s">
        <v>126</v>
      </c>
      <c r="L7" s="87" t="s">
        <v>125</v>
      </c>
      <c r="M7" s="89" t="s">
        <v>126</v>
      </c>
    </row>
    <row r="8" spans="1:13" ht="12.75" customHeight="1">
      <c r="A8" s="224">
        <v>1</v>
      </c>
      <c r="B8" s="224"/>
      <c r="C8" s="224"/>
      <c r="D8" s="224"/>
      <c r="E8" s="224"/>
      <c r="F8" s="224"/>
      <c r="G8" s="224"/>
      <c r="H8" s="224"/>
      <c r="I8" s="70">
        <v>2</v>
      </c>
      <c r="J8" s="70">
        <v>3</v>
      </c>
      <c r="K8" s="69">
        <v>4</v>
      </c>
      <c r="L8" s="69">
        <v>5</v>
      </c>
      <c r="M8" s="69">
        <v>6</v>
      </c>
    </row>
    <row r="9" spans="1:13" ht="12.75" customHeight="1">
      <c r="A9" s="228" t="s">
        <v>149</v>
      </c>
      <c r="B9" s="229"/>
      <c r="C9" s="229"/>
      <c r="D9" s="229"/>
      <c r="E9" s="229"/>
      <c r="F9" s="229"/>
      <c r="G9" s="229"/>
      <c r="H9" s="230"/>
      <c r="I9" s="71">
        <v>35</v>
      </c>
      <c r="J9" s="142">
        <f>SUM(J10:J12)</f>
        <v>14322000000</v>
      </c>
      <c r="K9" s="142">
        <f>SUM(K10:K12)</f>
        <v>4840000000</v>
      </c>
      <c r="L9" s="142">
        <f>SUM(L10:L12)</f>
        <v>17883000000</v>
      </c>
      <c r="M9" s="142">
        <f>SUM(M10:M12)</f>
        <v>6745000000</v>
      </c>
    </row>
    <row r="10" spans="1:13" ht="12.75" customHeight="1">
      <c r="A10" s="234" t="s">
        <v>31</v>
      </c>
      <c r="B10" s="235"/>
      <c r="C10" s="235"/>
      <c r="D10" s="235"/>
      <c r="E10" s="235"/>
      <c r="F10" s="235"/>
      <c r="G10" s="235"/>
      <c r="H10" s="236"/>
      <c r="I10" s="72">
        <v>36</v>
      </c>
      <c r="J10" s="134">
        <v>13744000000</v>
      </c>
      <c r="K10" s="134">
        <v>4855000000</v>
      </c>
      <c r="L10" s="133">
        <v>16592000000</v>
      </c>
      <c r="M10" s="133">
        <v>6569000000</v>
      </c>
    </row>
    <row r="11" spans="1:13" ht="12.75" customHeight="1">
      <c r="A11" s="234" t="s">
        <v>32</v>
      </c>
      <c r="B11" s="235"/>
      <c r="C11" s="235"/>
      <c r="D11" s="235"/>
      <c r="E11" s="235"/>
      <c r="F11" s="235"/>
      <c r="G11" s="235"/>
      <c r="H11" s="236"/>
      <c r="I11" s="71">
        <v>37</v>
      </c>
      <c r="J11" s="134">
        <v>11000000</v>
      </c>
      <c r="K11" s="134">
        <v>5000000</v>
      </c>
      <c r="L11" s="133">
        <v>5000000</v>
      </c>
      <c r="M11" s="133">
        <v>1000000</v>
      </c>
    </row>
    <row r="12" spans="1:13" ht="12.75" customHeight="1">
      <c r="A12" s="234" t="s">
        <v>33</v>
      </c>
      <c r="B12" s="235"/>
      <c r="C12" s="235"/>
      <c r="D12" s="235"/>
      <c r="E12" s="235"/>
      <c r="F12" s="235"/>
      <c r="G12" s="235"/>
      <c r="H12" s="236"/>
      <c r="I12" s="72">
        <v>38</v>
      </c>
      <c r="J12" s="134">
        <f>416000000+151000000</f>
        <v>567000000</v>
      </c>
      <c r="K12" s="134">
        <f>-13000000-7000000</f>
        <v>-20000000</v>
      </c>
      <c r="L12" s="133">
        <f>1112000000+174000000</f>
        <v>1286000000</v>
      </c>
      <c r="M12" s="133">
        <v>175000000</v>
      </c>
    </row>
    <row r="13" spans="1:13" ht="12.75" customHeight="1">
      <c r="A13" s="231" t="s">
        <v>150</v>
      </c>
      <c r="B13" s="232"/>
      <c r="C13" s="232"/>
      <c r="D13" s="232"/>
      <c r="E13" s="232"/>
      <c r="F13" s="232"/>
      <c r="G13" s="232"/>
      <c r="H13" s="233"/>
      <c r="I13" s="71">
        <v>39</v>
      </c>
      <c r="J13" s="142">
        <f>J14-J15+J16+J17+J18+J19+J20+J21+J22</f>
        <v>14779000000</v>
      </c>
      <c r="K13" s="142">
        <f>K14-K15+K16+K17+K18+K19+K20+K21+K22</f>
        <v>4682000000</v>
      </c>
      <c r="L13" s="142">
        <f>+L14-L15+L16+L17+L18+L19+L20+L21+L22</f>
        <v>15616000000</v>
      </c>
      <c r="M13" s="142">
        <f>+M14-M15+M16+M17+M18+M19+M20+M21+M22</f>
        <v>6200000000</v>
      </c>
    </row>
    <row r="14" spans="1:13" ht="12.75" customHeight="1">
      <c r="A14" s="234" t="s">
        <v>167</v>
      </c>
      <c r="B14" s="235"/>
      <c r="C14" s="235"/>
      <c r="D14" s="235"/>
      <c r="E14" s="235"/>
      <c r="F14" s="235"/>
      <c r="G14" s="235"/>
      <c r="H14" s="236"/>
      <c r="I14" s="72">
        <v>40</v>
      </c>
      <c r="J14" s="134"/>
      <c r="K14" s="134">
        <v>15000000</v>
      </c>
      <c r="L14" s="134"/>
      <c r="M14" s="133">
        <v>54000000</v>
      </c>
    </row>
    <row r="15" spans="1:13" ht="12.75" customHeight="1">
      <c r="A15" s="234" t="s">
        <v>168</v>
      </c>
      <c r="B15" s="235"/>
      <c r="C15" s="235"/>
      <c r="D15" s="235"/>
      <c r="E15" s="235"/>
      <c r="F15" s="235"/>
      <c r="G15" s="235"/>
      <c r="H15" s="236"/>
      <c r="I15" s="71">
        <v>41</v>
      </c>
      <c r="J15" s="134">
        <v>161000000</v>
      </c>
      <c r="K15" s="134"/>
      <c r="L15" s="133">
        <v>420000000</v>
      </c>
      <c r="M15" s="133"/>
    </row>
    <row r="16" spans="1:13" ht="12.75" customHeight="1">
      <c r="A16" s="234" t="s">
        <v>169</v>
      </c>
      <c r="B16" s="235"/>
      <c r="C16" s="235"/>
      <c r="D16" s="235"/>
      <c r="E16" s="235"/>
      <c r="F16" s="235"/>
      <c r="G16" s="235"/>
      <c r="H16" s="236"/>
      <c r="I16" s="72">
        <v>42</v>
      </c>
      <c r="J16" s="138">
        <f>7336000000+2344000000</f>
        <v>9680000000</v>
      </c>
      <c r="K16" s="134">
        <f>2976000000+323000000</f>
        <v>3299000000</v>
      </c>
      <c r="L16" s="133">
        <v>11742000000</v>
      </c>
      <c r="M16" s="133">
        <v>5297000000</v>
      </c>
    </row>
    <row r="17" spans="1:13" ht="12.75" customHeight="1">
      <c r="A17" s="234" t="s">
        <v>8</v>
      </c>
      <c r="B17" s="235"/>
      <c r="C17" s="235"/>
      <c r="D17" s="235"/>
      <c r="E17" s="235"/>
      <c r="F17" s="235"/>
      <c r="G17" s="235"/>
      <c r="H17" s="236"/>
      <c r="I17" s="71">
        <v>43</v>
      </c>
      <c r="J17" s="138">
        <v>1266000000</v>
      </c>
      <c r="K17" s="134">
        <v>421000000</v>
      </c>
      <c r="L17" s="133">
        <v>1282000000</v>
      </c>
      <c r="M17" s="133">
        <v>406000000</v>
      </c>
    </row>
    <row r="18" spans="1:13" ht="12.75" customHeight="1">
      <c r="A18" s="234" t="s">
        <v>34</v>
      </c>
      <c r="B18" s="235"/>
      <c r="C18" s="235"/>
      <c r="D18" s="235"/>
      <c r="E18" s="235"/>
      <c r="F18" s="235"/>
      <c r="G18" s="235"/>
      <c r="H18" s="236"/>
      <c r="I18" s="72">
        <v>44</v>
      </c>
      <c r="J18" s="134">
        <v>932000000</v>
      </c>
      <c r="K18" s="134">
        <v>301000000</v>
      </c>
      <c r="L18" s="133">
        <v>1129000000</v>
      </c>
      <c r="M18" s="133">
        <v>392000000</v>
      </c>
    </row>
    <row r="19" spans="1:13" ht="12.75" customHeight="1">
      <c r="A19" s="234" t="s">
        <v>35</v>
      </c>
      <c r="B19" s="235"/>
      <c r="C19" s="235"/>
      <c r="D19" s="235"/>
      <c r="E19" s="235"/>
      <c r="F19" s="235"/>
      <c r="G19" s="235"/>
      <c r="H19" s="236"/>
      <c r="I19" s="71">
        <v>45</v>
      </c>
      <c r="J19" s="134">
        <f>1340000000+634000000+300000000</f>
        <v>2274000000</v>
      </c>
      <c r="K19" s="134">
        <v>533000000</v>
      </c>
      <c r="L19" s="133">
        <f>560000000+417000000</f>
        <v>977000000</v>
      </c>
      <c r="M19" s="133">
        <v>-618000000</v>
      </c>
    </row>
    <row r="20" spans="1:13" ht="12.75" customHeight="1">
      <c r="A20" s="234" t="s">
        <v>7</v>
      </c>
      <c r="B20" s="235"/>
      <c r="C20" s="235"/>
      <c r="D20" s="235"/>
      <c r="E20" s="235"/>
      <c r="F20" s="235"/>
      <c r="G20" s="235"/>
      <c r="H20" s="236"/>
      <c r="I20" s="72">
        <v>46</v>
      </c>
      <c r="J20" s="134">
        <v>604000000</v>
      </c>
      <c r="K20" s="134">
        <v>128000000</v>
      </c>
      <c r="L20" s="133">
        <v>278000000</v>
      </c>
      <c r="M20" s="133">
        <v>73000000</v>
      </c>
    </row>
    <row r="21" spans="1:13" ht="12.75" customHeight="1">
      <c r="A21" s="234" t="s">
        <v>36</v>
      </c>
      <c r="B21" s="235"/>
      <c r="C21" s="235"/>
      <c r="D21" s="235"/>
      <c r="E21" s="235"/>
      <c r="F21" s="235"/>
      <c r="G21" s="235"/>
      <c r="H21" s="236"/>
      <c r="I21" s="71">
        <v>47</v>
      </c>
      <c r="J21" s="138">
        <v>184000000</v>
      </c>
      <c r="K21" s="134">
        <v>-15000000</v>
      </c>
      <c r="L21" s="133">
        <f>321000000+307000000</f>
        <v>628000000</v>
      </c>
      <c r="M21" s="133">
        <v>596000000</v>
      </c>
    </row>
    <row r="22" spans="1:13" ht="12.75" customHeight="1">
      <c r="A22" s="234" t="s">
        <v>37</v>
      </c>
      <c r="B22" s="235"/>
      <c r="C22" s="235"/>
      <c r="D22" s="235"/>
      <c r="E22" s="235"/>
      <c r="F22" s="235"/>
      <c r="G22" s="235"/>
      <c r="H22" s="236"/>
      <c r="I22" s="72">
        <v>48</v>
      </c>
      <c r="J22" s="134"/>
      <c r="K22" s="134"/>
      <c r="L22" s="133"/>
      <c r="M22" s="133"/>
    </row>
    <row r="23" spans="1:13" ht="12.75" customHeight="1">
      <c r="A23" s="231" t="s">
        <v>151</v>
      </c>
      <c r="B23" s="232"/>
      <c r="C23" s="232"/>
      <c r="D23" s="232"/>
      <c r="E23" s="232"/>
      <c r="F23" s="232"/>
      <c r="G23" s="232"/>
      <c r="H23" s="233"/>
      <c r="I23" s="71">
        <v>49</v>
      </c>
      <c r="J23" s="136">
        <f>SUM(J24:J28)</f>
        <v>285000000</v>
      </c>
      <c r="K23" s="136">
        <f>SUM(K24:K28)</f>
        <v>192000000</v>
      </c>
      <c r="L23" s="136">
        <f>SUM(L24:L28)</f>
        <v>351000000</v>
      </c>
      <c r="M23" s="136">
        <f>SUM(M24:M28)</f>
        <v>17000000</v>
      </c>
    </row>
    <row r="24" spans="1:13" ht="21" customHeight="1">
      <c r="A24" s="234" t="s">
        <v>38</v>
      </c>
      <c r="B24" s="235"/>
      <c r="C24" s="235"/>
      <c r="D24" s="235"/>
      <c r="E24" s="235"/>
      <c r="F24" s="235"/>
      <c r="G24" s="235"/>
      <c r="H24" s="236"/>
      <c r="I24" s="72">
        <v>50</v>
      </c>
      <c r="J24" s="138">
        <v>19000000</v>
      </c>
      <c r="K24" s="138">
        <v>4000000</v>
      </c>
      <c r="L24" s="138">
        <v>26000000</v>
      </c>
      <c r="M24" s="139">
        <v>-14000000</v>
      </c>
    </row>
    <row r="25" spans="1:13" ht="25.5" customHeight="1">
      <c r="A25" s="234" t="s">
        <v>39</v>
      </c>
      <c r="B25" s="235"/>
      <c r="C25" s="235"/>
      <c r="D25" s="235"/>
      <c r="E25" s="235"/>
      <c r="F25" s="235"/>
      <c r="G25" s="235"/>
      <c r="H25" s="236"/>
      <c r="I25" s="71">
        <v>51</v>
      </c>
      <c r="J25" s="138">
        <v>256000000</v>
      </c>
      <c r="K25" s="138">
        <v>213000000</v>
      </c>
      <c r="L25" s="138">
        <v>45000000</v>
      </c>
      <c r="M25" s="139">
        <v>25000000</v>
      </c>
    </row>
    <row r="26" spans="1:13" ht="12.75" customHeight="1">
      <c r="A26" s="234" t="s">
        <v>40</v>
      </c>
      <c r="B26" s="235"/>
      <c r="C26" s="235"/>
      <c r="D26" s="235"/>
      <c r="E26" s="235"/>
      <c r="F26" s="235"/>
      <c r="G26" s="235"/>
      <c r="H26" s="236"/>
      <c r="I26" s="72">
        <v>52</v>
      </c>
      <c r="J26" s="134"/>
      <c r="K26" s="134"/>
      <c r="L26" s="134"/>
      <c r="M26" s="133">
        <v>0</v>
      </c>
    </row>
    <row r="27" spans="1:13" ht="12.75" customHeight="1">
      <c r="A27" s="234" t="s">
        <v>41</v>
      </c>
      <c r="B27" s="235"/>
      <c r="C27" s="235"/>
      <c r="D27" s="235"/>
      <c r="E27" s="235"/>
      <c r="F27" s="235"/>
      <c r="G27" s="235"/>
      <c r="H27" s="236"/>
      <c r="I27" s="71">
        <v>53</v>
      </c>
      <c r="J27" s="134"/>
      <c r="K27" s="134"/>
      <c r="L27" s="134"/>
      <c r="M27" s="133">
        <v>0</v>
      </c>
    </row>
    <row r="28" spans="1:13" ht="12.75" customHeight="1">
      <c r="A28" s="234" t="s">
        <v>42</v>
      </c>
      <c r="B28" s="235"/>
      <c r="C28" s="235"/>
      <c r="D28" s="235"/>
      <c r="E28" s="235"/>
      <c r="F28" s="235"/>
      <c r="G28" s="235"/>
      <c r="H28" s="236"/>
      <c r="I28" s="72">
        <v>54</v>
      </c>
      <c r="J28" s="134">
        <f>7000000+3000000</f>
        <v>10000000</v>
      </c>
      <c r="K28" s="134">
        <v>-25000000</v>
      </c>
      <c r="L28" s="134">
        <v>280000000</v>
      </c>
      <c r="M28" s="133">
        <v>6000000</v>
      </c>
    </row>
    <row r="29" spans="1:13" ht="12.75" customHeight="1">
      <c r="A29" s="231" t="s">
        <v>152</v>
      </c>
      <c r="B29" s="232"/>
      <c r="C29" s="232"/>
      <c r="D29" s="232"/>
      <c r="E29" s="232"/>
      <c r="F29" s="232"/>
      <c r="G29" s="232"/>
      <c r="H29" s="233"/>
      <c r="I29" s="71">
        <v>55</v>
      </c>
      <c r="J29" s="142">
        <f>SUM(J30:J33)</f>
        <v>335000000</v>
      </c>
      <c r="K29" s="142">
        <f>SUM(K30:K33)</f>
        <v>116000000</v>
      </c>
      <c r="L29" s="142">
        <f>SUM(L30:L33)</f>
        <v>521000000</v>
      </c>
      <c r="M29" s="142">
        <f>SUM(M30:M33)</f>
        <v>-536000000</v>
      </c>
    </row>
    <row r="30" spans="1:13" ht="12" customHeight="1">
      <c r="A30" s="234" t="s">
        <v>43</v>
      </c>
      <c r="B30" s="235"/>
      <c r="C30" s="235"/>
      <c r="D30" s="235"/>
      <c r="E30" s="235"/>
      <c r="F30" s="235"/>
      <c r="G30" s="235"/>
      <c r="H30" s="236"/>
      <c r="I30" s="72">
        <v>56</v>
      </c>
      <c r="J30" s="134">
        <v>11000000</v>
      </c>
      <c r="K30" s="134">
        <v>10000000</v>
      </c>
      <c r="L30" s="134">
        <v>2000000</v>
      </c>
      <c r="M30" s="133">
        <v>0</v>
      </c>
    </row>
    <row r="31" spans="1:13" ht="21" customHeight="1">
      <c r="A31" s="234" t="s">
        <v>44</v>
      </c>
      <c r="B31" s="235"/>
      <c r="C31" s="235"/>
      <c r="D31" s="235"/>
      <c r="E31" s="235"/>
      <c r="F31" s="235"/>
      <c r="G31" s="235"/>
      <c r="H31" s="236"/>
      <c r="I31" s="71">
        <v>57</v>
      </c>
      <c r="J31" s="134">
        <v>105000000</v>
      </c>
      <c r="K31" s="134">
        <v>14000000</v>
      </c>
      <c r="L31" s="134">
        <v>342000000</v>
      </c>
      <c r="M31" s="133">
        <v>-608000000</v>
      </c>
    </row>
    <row r="32" spans="1:13" ht="12.75" customHeight="1">
      <c r="A32" s="234" t="s">
        <v>45</v>
      </c>
      <c r="B32" s="235"/>
      <c r="C32" s="235"/>
      <c r="D32" s="235"/>
      <c r="E32" s="235"/>
      <c r="F32" s="235"/>
      <c r="G32" s="235"/>
      <c r="H32" s="236"/>
      <c r="I32" s="72">
        <v>58</v>
      </c>
      <c r="J32" s="138"/>
      <c r="K32" s="138"/>
      <c r="L32" s="138"/>
      <c r="M32" s="139">
        <v>0</v>
      </c>
    </row>
    <row r="33" spans="1:13" ht="12.75" customHeight="1">
      <c r="A33" s="234" t="s">
        <v>46</v>
      </c>
      <c r="B33" s="235"/>
      <c r="C33" s="235"/>
      <c r="D33" s="235"/>
      <c r="E33" s="235"/>
      <c r="F33" s="235"/>
      <c r="G33" s="235"/>
      <c r="H33" s="236"/>
      <c r="I33" s="71">
        <v>59</v>
      </c>
      <c r="J33" s="134">
        <v>219000000</v>
      </c>
      <c r="K33" s="134">
        <v>92000000</v>
      </c>
      <c r="L33" s="134">
        <v>177000000</v>
      </c>
      <c r="M33" s="133">
        <v>72000000</v>
      </c>
    </row>
    <row r="34" spans="1:13" ht="12.75" customHeight="1">
      <c r="A34" s="231" t="s">
        <v>47</v>
      </c>
      <c r="B34" s="232"/>
      <c r="C34" s="232"/>
      <c r="D34" s="232"/>
      <c r="E34" s="232"/>
      <c r="F34" s="232"/>
      <c r="G34" s="232"/>
      <c r="H34" s="233"/>
      <c r="I34" s="72">
        <v>60</v>
      </c>
      <c r="J34" s="134"/>
      <c r="K34" s="134"/>
      <c r="L34" s="134"/>
      <c r="M34" s="133"/>
    </row>
    <row r="35" spans="1:13" ht="12.75" customHeight="1">
      <c r="A35" s="231" t="s">
        <v>48</v>
      </c>
      <c r="B35" s="232"/>
      <c r="C35" s="232"/>
      <c r="D35" s="232"/>
      <c r="E35" s="232"/>
      <c r="F35" s="232"/>
      <c r="G35" s="232"/>
      <c r="H35" s="233"/>
      <c r="I35" s="71">
        <v>61</v>
      </c>
      <c r="J35" s="138"/>
      <c r="K35" s="138"/>
      <c r="L35" s="138"/>
      <c r="M35" s="139"/>
    </row>
    <row r="36" spans="1:13" ht="12.75" customHeight="1">
      <c r="A36" s="231" t="s">
        <v>153</v>
      </c>
      <c r="B36" s="232"/>
      <c r="C36" s="232"/>
      <c r="D36" s="232"/>
      <c r="E36" s="232"/>
      <c r="F36" s="232"/>
      <c r="G36" s="232"/>
      <c r="H36" s="233"/>
      <c r="I36" s="72">
        <v>62</v>
      </c>
      <c r="J36" s="142">
        <f>J9+J23+J34</f>
        <v>14607000000</v>
      </c>
      <c r="K36" s="142">
        <f>K9+K23+K34</f>
        <v>5032000000</v>
      </c>
      <c r="L36" s="142">
        <f>L9+L23+L34</f>
        <v>18234000000</v>
      </c>
      <c r="M36" s="142">
        <f>M9+M23+M34</f>
        <v>6762000000</v>
      </c>
    </row>
    <row r="37" spans="1:13" ht="12.75" customHeight="1">
      <c r="A37" s="231" t="s">
        <v>154</v>
      </c>
      <c r="B37" s="232"/>
      <c r="C37" s="232"/>
      <c r="D37" s="232"/>
      <c r="E37" s="232"/>
      <c r="F37" s="232"/>
      <c r="G37" s="232"/>
      <c r="H37" s="233"/>
      <c r="I37" s="71">
        <v>63</v>
      </c>
      <c r="J37" s="142">
        <f>J13+J29+J35</f>
        <v>15114000000</v>
      </c>
      <c r="K37" s="142">
        <f>K13+K29+K35</f>
        <v>4798000000</v>
      </c>
      <c r="L37" s="142">
        <f>L13+L29+L35</f>
        <v>16137000000</v>
      </c>
      <c r="M37" s="142">
        <f>M13+M29+M35</f>
        <v>5664000000</v>
      </c>
    </row>
    <row r="38" spans="1:13" ht="12.75" customHeight="1">
      <c r="A38" s="231" t="s">
        <v>155</v>
      </c>
      <c r="B38" s="232"/>
      <c r="C38" s="232"/>
      <c r="D38" s="232"/>
      <c r="E38" s="232"/>
      <c r="F38" s="232"/>
      <c r="G38" s="232"/>
      <c r="H38" s="233"/>
      <c r="I38" s="72">
        <v>64</v>
      </c>
      <c r="J38" s="138"/>
      <c r="K38" s="138">
        <f>K36-K37</f>
        <v>234000000</v>
      </c>
      <c r="L38" s="138">
        <f>L36-L37</f>
        <v>2097000000</v>
      </c>
      <c r="M38" s="138">
        <f>M36-M37</f>
        <v>1098000000</v>
      </c>
    </row>
    <row r="39" spans="1:13" ht="12.75" customHeight="1">
      <c r="A39" s="231" t="s">
        <v>156</v>
      </c>
      <c r="B39" s="232"/>
      <c r="C39" s="232"/>
      <c r="D39" s="232"/>
      <c r="E39" s="232"/>
      <c r="F39" s="232"/>
      <c r="G39" s="232"/>
      <c r="H39" s="233"/>
      <c r="I39" s="71">
        <v>65</v>
      </c>
      <c r="J39" s="138">
        <f>J37-J36</f>
        <v>507000000</v>
      </c>
      <c r="K39" s="138"/>
      <c r="L39" s="138"/>
      <c r="M39" s="139">
        <v>0</v>
      </c>
    </row>
    <row r="40" spans="1:13" ht="12.75" customHeight="1">
      <c r="A40" s="231" t="s">
        <v>49</v>
      </c>
      <c r="B40" s="232"/>
      <c r="C40" s="232"/>
      <c r="D40" s="232"/>
      <c r="E40" s="232"/>
      <c r="F40" s="232"/>
      <c r="G40" s="232"/>
      <c r="H40" s="233"/>
      <c r="I40" s="72">
        <v>66</v>
      </c>
      <c r="J40" s="138">
        <v>90000000</v>
      </c>
      <c r="K40" s="138">
        <v>44000000</v>
      </c>
      <c r="L40" s="139">
        <v>373000000</v>
      </c>
      <c r="M40" s="133">
        <v>226000000</v>
      </c>
    </row>
    <row r="41" spans="1:13" ht="12.75" customHeight="1">
      <c r="A41" s="231" t="s">
        <v>157</v>
      </c>
      <c r="B41" s="232"/>
      <c r="C41" s="232"/>
      <c r="D41" s="232"/>
      <c r="E41" s="232"/>
      <c r="F41" s="232"/>
      <c r="G41" s="232"/>
      <c r="H41" s="233"/>
      <c r="I41" s="71">
        <v>67</v>
      </c>
      <c r="J41" s="138"/>
      <c r="K41" s="138">
        <f>K38-K40</f>
        <v>190000000</v>
      </c>
      <c r="L41" s="138">
        <f>L38-L40</f>
        <v>1724000000</v>
      </c>
      <c r="M41" s="138">
        <f>M38-M40</f>
        <v>872000000</v>
      </c>
    </row>
    <row r="42" spans="1:13" ht="12.75">
      <c r="A42" s="237" t="s">
        <v>158</v>
      </c>
      <c r="B42" s="238"/>
      <c r="C42" s="238"/>
      <c r="D42" s="238"/>
      <c r="E42" s="238"/>
      <c r="F42" s="238"/>
      <c r="G42" s="238"/>
      <c r="H42" s="239"/>
      <c r="I42" s="73">
        <v>68</v>
      </c>
      <c r="J42" s="140">
        <f>J39-J40</f>
        <v>417000000</v>
      </c>
      <c r="K42" s="140"/>
      <c r="L42" s="140"/>
      <c r="M42" s="141"/>
    </row>
    <row r="43" spans="1:13" ht="12.75">
      <c r="A43" s="267" t="s">
        <v>9</v>
      </c>
      <c r="B43" s="268"/>
      <c r="C43" s="268"/>
      <c r="D43" s="268"/>
      <c r="E43" s="268"/>
      <c r="F43" s="268"/>
      <c r="G43" s="268"/>
      <c r="H43" s="268"/>
      <c r="I43" s="269"/>
      <c r="J43" s="269"/>
      <c r="K43" s="269"/>
      <c r="L43" s="269"/>
      <c r="M43" s="270"/>
    </row>
    <row r="44" spans="1:13" ht="12.75">
      <c r="A44" s="228" t="s">
        <v>123</v>
      </c>
      <c r="B44" s="229"/>
      <c r="C44" s="229"/>
      <c r="D44" s="229"/>
      <c r="E44" s="229"/>
      <c r="F44" s="229"/>
      <c r="G44" s="229"/>
      <c r="H44" s="230"/>
      <c r="I44" s="74">
        <v>69</v>
      </c>
      <c r="J44" s="92"/>
      <c r="K44" s="150">
        <f>K41</f>
        <v>190000000</v>
      </c>
      <c r="L44" s="150">
        <f>L41</f>
        <v>1724000000</v>
      </c>
      <c r="M44" s="151">
        <f>M41</f>
        <v>872000000</v>
      </c>
    </row>
    <row r="45" spans="1:13" ht="12.75">
      <c r="A45" s="231" t="s">
        <v>122</v>
      </c>
      <c r="B45" s="232"/>
      <c r="C45" s="232"/>
      <c r="D45" s="232"/>
      <c r="E45" s="232"/>
      <c r="F45" s="232"/>
      <c r="G45" s="232"/>
      <c r="H45" s="233"/>
      <c r="I45" s="72">
        <v>70</v>
      </c>
      <c r="J45" s="90"/>
      <c r="K45" s="90"/>
      <c r="L45" s="90"/>
      <c r="M45" s="91"/>
    </row>
    <row r="46" spans="1:13" ht="12.75">
      <c r="A46" s="231" t="s">
        <v>124</v>
      </c>
      <c r="B46" s="232"/>
      <c r="C46" s="232"/>
      <c r="D46" s="232"/>
      <c r="E46" s="232"/>
      <c r="F46" s="232"/>
      <c r="G46" s="232"/>
      <c r="H46" s="233"/>
      <c r="I46" s="72">
        <v>71</v>
      </c>
      <c r="J46" s="138">
        <f>J42</f>
        <v>417000000</v>
      </c>
      <c r="K46" s="138">
        <f>K42</f>
        <v>0</v>
      </c>
      <c r="L46" s="90"/>
      <c r="M46" s="91"/>
    </row>
    <row r="47" spans="1:13" ht="12.75">
      <c r="A47" s="237" t="s">
        <v>10</v>
      </c>
      <c r="B47" s="238"/>
      <c r="C47" s="238"/>
      <c r="D47" s="238"/>
      <c r="E47" s="238"/>
      <c r="F47" s="238"/>
      <c r="G47" s="238"/>
      <c r="H47" s="239"/>
      <c r="I47" s="73">
        <v>72</v>
      </c>
      <c r="J47" s="93"/>
      <c r="K47" s="93"/>
      <c r="L47" s="93"/>
      <c r="M47" s="94"/>
    </row>
  </sheetData>
  <sheetProtection/>
  <protectedRanges>
    <protectedRange sqref="I3:J3 J44:M47 F3 M20:M39 L9:M9 L13:L14 L23:L39 M13:M18 K41:M42 J34:J42 J29 K29:K39 K9:K23 J9:J19 J22:J23" name="Range1"/>
    <protectedRange sqref="L10:L12" name="Range1_4"/>
    <protectedRange sqref="M10:M12" name="Range1_5"/>
    <protectedRange sqref="L15:L22" name="Range1_7"/>
    <protectedRange sqref="L40" name="Range1_8"/>
    <protectedRange sqref="M40" name="Range1_9"/>
    <protectedRange sqref="M19" name="Range1_1"/>
    <protectedRange sqref="J24:K28" name="Range1_2"/>
    <protectedRange sqref="J30:J33" name="Range1_6"/>
    <protectedRange sqref="K40" name="Range1_3"/>
    <protectedRange sqref="J20:J21" name="Range1_1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1968503937007874" right="0" top="0.984251968503937" bottom="0" header="0.5118110236220472" footer="0.5118110236220472"/>
  <pageSetup fitToHeight="1" fitToWidth="1" horizontalDpi="600" verticalDpi="600" orientation="portrait" paperSize="9" scale="78" r:id="rId1"/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M64"/>
  <sheetViews>
    <sheetView workbookViewId="0" topLeftCell="A1">
      <selection activeCell="M50" sqref="M50"/>
    </sheetView>
  </sheetViews>
  <sheetFormatPr defaultColWidth="9.140625" defaultRowHeight="12.75"/>
  <cols>
    <col min="1" max="4" width="9.140625" style="6" customWidth="1"/>
    <col min="5" max="5" width="7.7109375" style="6" customWidth="1"/>
    <col min="6" max="6" width="11.8515625" style="6" customWidth="1"/>
    <col min="7" max="7" width="9.7109375" style="6" customWidth="1"/>
    <col min="8" max="8" width="5.28125" style="6" customWidth="1"/>
    <col min="9" max="9" width="6.7109375" style="6" customWidth="1"/>
    <col min="10" max="11" width="12.7109375" style="6" customWidth="1"/>
    <col min="12" max="12" width="11.140625" style="121" bestFit="1" customWidth="1"/>
    <col min="13" max="14" width="12.7109375" style="121" bestFit="1" customWidth="1"/>
    <col min="15" max="143" width="9.140625" style="121" customWidth="1"/>
    <col min="144" max="16384" width="9.140625" style="6" customWidth="1"/>
  </cols>
  <sheetData>
    <row r="1" spans="12:143" s="95" customFormat="1" ht="12.75"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</row>
    <row r="2" spans="1:143" s="98" customFormat="1" ht="15.75">
      <c r="A2" s="271" t="s">
        <v>50</v>
      </c>
      <c r="B2" s="272"/>
      <c r="C2" s="272"/>
      <c r="D2" s="272"/>
      <c r="E2" s="272"/>
      <c r="F2" s="272"/>
      <c r="G2" s="272"/>
      <c r="H2" s="272"/>
      <c r="I2" s="272"/>
      <c r="J2" s="273"/>
      <c r="K2" s="274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</row>
    <row r="3" spans="1:143" s="98" customFormat="1" ht="15.75">
      <c r="A3" s="99"/>
      <c r="B3" s="100"/>
      <c r="C3" s="100"/>
      <c r="D3" s="100"/>
      <c r="E3" s="100"/>
      <c r="F3" s="100"/>
      <c r="G3" s="100"/>
      <c r="H3" s="100"/>
      <c r="I3" s="100"/>
      <c r="J3" s="101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</row>
    <row r="4" spans="1:143" s="109" customFormat="1" ht="12.75">
      <c r="A4" s="102"/>
      <c r="B4" s="103"/>
      <c r="C4" s="104"/>
      <c r="D4" s="275" t="s">
        <v>117</v>
      </c>
      <c r="E4" s="276"/>
      <c r="F4" s="65" t="s">
        <v>202</v>
      </c>
      <c r="G4" s="106" t="s">
        <v>96</v>
      </c>
      <c r="H4" s="214" t="s">
        <v>220</v>
      </c>
      <c r="I4" s="259"/>
      <c r="J4" s="108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</row>
    <row r="5" spans="1:143" s="104" customFormat="1" ht="22.5" customHeight="1">
      <c r="A5" s="277"/>
      <c r="B5" s="277"/>
      <c r="C5" s="277"/>
      <c r="D5" s="277"/>
      <c r="E5" s="277"/>
      <c r="F5" s="277"/>
      <c r="G5" s="111"/>
      <c r="H5" s="111"/>
      <c r="I5" s="111"/>
      <c r="J5" s="278"/>
      <c r="K5" s="279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</row>
    <row r="6" spans="1:143" s="104" customFormat="1" ht="12.75" customHeight="1">
      <c r="A6" s="280"/>
      <c r="B6" s="281"/>
      <c r="C6" s="281"/>
      <c r="D6" s="281"/>
      <c r="E6" s="281"/>
      <c r="F6" s="281"/>
      <c r="G6" s="281"/>
      <c r="H6" s="281"/>
      <c r="I6" s="281"/>
      <c r="J6" s="281"/>
      <c r="K6" s="28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</row>
    <row r="7" spans="1:143" s="109" customFormat="1" ht="24" thickBot="1">
      <c r="A7" s="283" t="s">
        <v>51</v>
      </c>
      <c r="B7" s="283"/>
      <c r="C7" s="283"/>
      <c r="D7" s="283"/>
      <c r="E7" s="283"/>
      <c r="F7" s="283"/>
      <c r="G7" s="283"/>
      <c r="H7" s="283"/>
      <c r="I7" s="113" t="s">
        <v>185</v>
      </c>
      <c r="J7" s="114" t="s">
        <v>139</v>
      </c>
      <c r="K7" s="114" t="s">
        <v>140</v>
      </c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</row>
    <row r="8" spans="1:143" s="109" customFormat="1" ht="12.75">
      <c r="A8" s="284">
        <v>1</v>
      </c>
      <c r="B8" s="284"/>
      <c r="C8" s="284"/>
      <c r="D8" s="284"/>
      <c r="E8" s="284"/>
      <c r="F8" s="284"/>
      <c r="G8" s="284"/>
      <c r="H8" s="284"/>
      <c r="I8" s="115">
        <v>2</v>
      </c>
      <c r="J8" s="116" t="s">
        <v>115</v>
      </c>
      <c r="K8" s="116" t="s">
        <v>116</v>
      </c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</row>
    <row r="9" spans="1:143" s="118" customFormat="1" ht="12.75">
      <c r="A9" s="285" t="s">
        <v>52</v>
      </c>
      <c r="B9" s="286"/>
      <c r="C9" s="286"/>
      <c r="D9" s="286"/>
      <c r="E9" s="286"/>
      <c r="F9" s="286"/>
      <c r="G9" s="286"/>
      <c r="H9" s="286"/>
      <c r="I9" s="287"/>
      <c r="J9" s="287"/>
      <c r="K9" s="288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</row>
    <row r="10" spans="1:11" ht="12.75">
      <c r="A10" s="289" t="s">
        <v>53</v>
      </c>
      <c r="B10" s="290"/>
      <c r="C10" s="290"/>
      <c r="D10" s="290"/>
      <c r="E10" s="290"/>
      <c r="F10" s="290"/>
      <c r="G10" s="290"/>
      <c r="H10" s="290"/>
      <c r="I10" s="119">
        <v>73</v>
      </c>
      <c r="J10" s="146">
        <f>-413000000-95000000+20000000+5000000</f>
        <v>-483000000</v>
      </c>
      <c r="K10" s="144">
        <v>2097000000</v>
      </c>
    </row>
    <row r="11" spans="1:13" ht="12.75">
      <c r="A11" s="289" t="s">
        <v>54</v>
      </c>
      <c r="B11" s="290"/>
      <c r="C11" s="290"/>
      <c r="D11" s="290"/>
      <c r="E11" s="290"/>
      <c r="F11" s="290"/>
      <c r="G11" s="290"/>
      <c r="H11" s="290"/>
      <c r="I11" s="119">
        <v>74</v>
      </c>
      <c r="J11" s="146">
        <v>932000000</v>
      </c>
      <c r="K11" s="144">
        <v>1129000000</v>
      </c>
      <c r="M11" s="167"/>
    </row>
    <row r="12" spans="1:11" ht="12.75">
      <c r="A12" s="289" t="s">
        <v>55</v>
      </c>
      <c r="B12" s="290"/>
      <c r="C12" s="290"/>
      <c r="D12" s="290"/>
      <c r="E12" s="290"/>
      <c r="F12" s="290"/>
      <c r="G12" s="290"/>
      <c r="H12" s="290"/>
      <c r="I12" s="119">
        <v>75</v>
      </c>
      <c r="J12" s="146">
        <v>2156000000</v>
      </c>
      <c r="K12" s="144"/>
    </row>
    <row r="13" spans="1:11" ht="12.75">
      <c r="A13" s="289" t="s">
        <v>56</v>
      </c>
      <c r="B13" s="290"/>
      <c r="C13" s="290"/>
      <c r="D13" s="290"/>
      <c r="E13" s="290"/>
      <c r="F13" s="290"/>
      <c r="G13" s="290"/>
      <c r="H13" s="290"/>
      <c r="I13" s="119">
        <v>76</v>
      </c>
      <c r="J13" s="146"/>
      <c r="K13" s="144"/>
    </row>
    <row r="14" spans="1:11" ht="12.75">
      <c r="A14" s="289" t="s">
        <v>57</v>
      </c>
      <c r="B14" s="290"/>
      <c r="C14" s="290"/>
      <c r="D14" s="290"/>
      <c r="E14" s="290"/>
      <c r="F14" s="290"/>
      <c r="G14" s="290"/>
      <c r="H14" s="290"/>
      <c r="I14" s="119">
        <v>77</v>
      </c>
      <c r="J14" s="146"/>
      <c r="K14" s="144"/>
    </row>
    <row r="15" spans="1:11" ht="12.75">
      <c r="A15" s="289" t="s">
        <v>58</v>
      </c>
      <c r="B15" s="290"/>
      <c r="C15" s="290"/>
      <c r="D15" s="290"/>
      <c r="E15" s="290"/>
      <c r="F15" s="290"/>
      <c r="G15" s="290"/>
      <c r="H15" s="290"/>
      <c r="I15" s="119">
        <v>78</v>
      </c>
      <c r="J15" s="146">
        <v>929000000</v>
      </c>
      <c r="K15" s="144">
        <v>1401000000</v>
      </c>
    </row>
    <row r="16" spans="1:11" ht="12.75">
      <c r="A16" s="291" t="s">
        <v>159</v>
      </c>
      <c r="B16" s="292"/>
      <c r="C16" s="292"/>
      <c r="D16" s="292"/>
      <c r="E16" s="292"/>
      <c r="F16" s="292"/>
      <c r="G16" s="292"/>
      <c r="H16" s="292"/>
      <c r="I16" s="119">
        <v>79</v>
      </c>
      <c r="J16" s="142">
        <f>SUM(J10:J15)</f>
        <v>3534000000</v>
      </c>
      <c r="K16" s="147">
        <f>SUM(K10:K15)</f>
        <v>4627000000</v>
      </c>
    </row>
    <row r="17" spans="1:12" ht="12.75">
      <c r="A17" s="289" t="s">
        <v>59</v>
      </c>
      <c r="B17" s="290"/>
      <c r="C17" s="290"/>
      <c r="D17" s="290"/>
      <c r="E17" s="290"/>
      <c r="F17" s="290"/>
      <c r="G17" s="290"/>
      <c r="H17" s="290"/>
      <c r="I17" s="119">
        <v>80</v>
      </c>
      <c r="J17" s="146"/>
      <c r="K17" s="144">
        <v>639000000</v>
      </c>
      <c r="L17" s="167"/>
    </row>
    <row r="18" spans="1:14" ht="12.75">
      <c r="A18" s="289" t="s">
        <v>60</v>
      </c>
      <c r="B18" s="290"/>
      <c r="C18" s="290"/>
      <c r="D18" s="290"/>
      <c r="E18" s="290"/>
      <c r="F18" s="290"/>
      <c r="G18" s="290"/>
      <c r="H18" s="290"/>
      <c r="I18" s="119">
        <v>81</v>
      </c>
      <c r="J18" s="146">
        <v>857000000</v>
      </c>
      <c r="K18" s="144">
        <v>2334000000</v>
      </c>
      <c r="N18" s="167"/>
    </row>
    <row r="19" spans="1:11" ht="12.75">
      <c r="A19" s="289" t="s">
        <v>61</v>
      </c>
      <c r="B19" s="290"/>
      <c r="C19" s="290"/>
      <c r="D19" s="290"/>
      <c r="E19" s="290"/>
      <c r="F19" s="290"/>
      <c r="G19" s="290"/>
      <c r="H19" s="290"/>
      <c r="I19" s="119">
        <v>82</v>
      </c>
      <c r="J19" s="146">
        <v>116000000</v>
      </c>
      <c r="K19" s="144">
        <v>775000000</v>
      </c>
    </row>
    <row r="20" spans="1:13" ht="12.75">
      <c r="A20" s="289" t="s">
        <v>62</v>
      </c>
      <c r="B20" s="290"/>
      <c r="C20" s="290"/>
      <c r="D20" s="290"/>
      <c r="E20" s="290"/>
      <c r="F20" s="290"/>
      <c r="G20" s="290"/>
      <c r="H20" s="290"/>
      <c r="I20" s="119">
        <v>83</v>
      </c>
      <c r="J20" s="146">
        <v>449000000</v>
      </c>
      <c r="K20" s="144">
        <v>904000000</v>
      </c>
      <c r="M20" s="167"/>
    </row>
    <row r="21" spans="1:11" ht="12.75">
      <c r="A21" s="291" t="s">
        <v>160</v>
      </c>
      <c r="B21" s="292"/>
      <c r="C21" s="292"/>
      <c r="D21" s="292"/>
      <c r="E21" s="292"/>
      <c r="F21" s="292"/>
      <c r="G21" s="292"/>
      <c r="H21" s="292"/>
      <c r="I21" s="119">
        <v>84</v>
      </c>
      <c r="J21" s="142">
        <f>SUM(J17:J20)</f>
        <v>1422000000</v>
      </c>
      <c r="K21" s="147">
        <f>SUM(K17:K20)</f>
        <v>4652000000</v>
      </c>
    </row>
    <row r="22" spans="1:13" ht="12.75">
      <c r="A22" s="291" t="s">
        <v>186</v>
      </c>
      <c r="B22" s="292"/>
      <c r="C22" s="292"/>
      <c r="D22" s="292"/>
      <c r="E22" s="292"/>
      <c r="F22" s="292"/>
      <c r="G22" s="292"/>
      <c r="H22" s="292"/>
      <c r="I22" s="119">
        <v>85</v>
      </c>
      <c r="J22" s="146">
        <f>IF(J16&gt;J21,J16-J21,0)</f>
        <v>2112000000</v>
      </c>
      <c r="K22" s="147">
        <f>IF(K16&gt;K21,K16-K21,0)</f>
        <v>0</v>
      </c>
      <c r="M22" s="167"/>
    </row>
    <row r="23" spans="1:11" ht="12.75">
      <c r="A23" s="291" t="s">
        <v>187</v>
      </c>
      <c r="B23" s="292"/>
      <c r="C23" s="292"/>
      <c r="D23" s="292"/>
      <c r="E23" s="292"/>
      <c r="F23" s="292"/>
      <c r="G23" s="292"/>
      <c r="H23" s="292"/>
      <c r="I23" s="119">
        <v>86</v>
      </c>
      <c r="J23" s="142">
        <f>IF(J21&gt;J16,J21-J16,0)</f>
        <v>0</v>
      </c>
      <c r="K23" s="144">
        <f>IF(K21&gt;K16,K21-K16,0)</f>
        <v>25000000</v>
      </c>
    </row>
    <row r="24" spans="1:143" s="118" customFormat="1" ht="12.75">
      <c r="A24" s="285" t="s">
        <v>63</v>
      </c>
      <c r="B24" s="286"/>
      <c r="C24" s="286"/>
      <c r="D24" s="286"/>
      <c r="E24" s="286"/>
      <c r="F24" s="286"/>
      <c r="G24" s="286"/>
      <c r="H24" s="286"/>
      <c r="I24" s="287"/>
      <c r="J24" s="287"/>
      <c r="K24" s="288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</row>
    <row r="25" spans="1:11" ht="12.75">
      <c r="A25" s="289" t="s">
        <v>64</v>
      </c>
      <c r="B25" s="290"/>
      <c r="C25" s="290"/>
      <c r="D25" s="290"/>
      <c r="E25" s="290"/>
      <c r="F25" s="290"/>
      <c r="G25" s="290"/>
      <c r="H25" s="290"/>
      <c r="I25" s="119">
        <v>87</v>
      </c>
      <c r="J25" s="146">
        <v>7000000</v>
      </c>
      <c r="K25" s="144">
        <v>6000000</v>
      </c>
    </row>
    <row r="26" spans="1:11" ht="12.75">
      <c r="A26" s="289" t="s">
        <v>65</v>
      </c>
      <c r="B26" s="290"/>
      <c r="C26" s="290"/>
      <c r="D26" s="290"/>
      <c r="E26" s="290"/>
      <c r="F26" s="290"/>
      <c r="G26" s="290"/>
      <c r="H26" s="290"/>
      <c r="I26" s="119">
        <v>88</v>
      </c>
      <c r="J26" s="146"/>
      <c r="K26" s="144"/>
    </row>
    <row r="27" spans="1:11" ht="12.75">
      <c r="A27" s="289" t="s">
        <v>66</v>
      </c>
      <c r="B27" s="290"/>
      <c r="C27" s="290"/>
      <c r="D27" s="290"/>
      <c r="E27" s="290"/>
      <c r="F27" s="290"/>
      <c r="G27" s="290"/>
      <c r="H27" s="290"/>
      <c r="I27" s="119">
        <v>89</v>
      </c>
      <c r="J27" s="146"/>
      <c r="K27" s="144"/>
    </row>
    <row r="28" spans="1:11" ht="12.75">
      <c r="A28" s="289" t="s">
        <v>67</v>
      </c>
      <c r="B28" s="290"/>
      <c r="C28" s="290"/>
      <c r="D28" s="290"/>
      <c r="E28" s="290"/>
      <c r="F28" s="290"/>
      <c r="G28" s="290"/>
      <c r="H28" s="290"/>
      <c r="I28" s="119">
        <v>90</v>
      </c>
      <c r="J28" s="146">
        <v>3000000</v>
      </c>
      <c r="K28" s="144">
        <v>4000000</v>
      </c>
    </row>
    <row r="29" spans="1:11" ht="12.75">
      <c r="A29" s="289" t="s">
        <v>68</v>
      </c>
      <c r="B29" s="290"/>
      <c r="C29" s="290"/>
      <c r="D29" s="290"/>
      <c r="E29" s="290"/>
      <c r="F29" s="290"/>
      <c r="G29" s="290"/>
      <c r="H29" s="290"/>
      <c r="I29" s="119">
        <v>91</v>
      </c>
      <c r="J29" s="146">
        <v>18000000</v>
      </c>
      <c r="K29" s="144">
        <v>355000000</v>
      </c>
    </row>
    <row r="30" spans="1:11" ht="12.75">
      <c r="A30" s="291" t="s">
        <v>161</v>
      </c>
      <c r="B30" s="292"/>
      <c r="C30" s="292"/>
      <c r="D30" s="292"/>
      <c r="E30" s="292"/>
      <c r="F30" s="292"/>
      <c r="G30" s="292"/>
      <c r="H30" s="292"/>
      <c r="I30" s="119">
        <v>92</v>
      </c>
      <c r="J30" s="142">
        <f>SUM(J25:J29)</f>
        <v>28000000</v>
      </c>
      <c r="K30" s="147">
        <f>SUM(K25:K29)</f>
        <v>365000000</v>
      </c>
    </row>
    <row r="31" spans="1:11" ht="12.75">
      <c r="A31" s="289" t="s">
        <v>69</v>
      </c>
      <c r="B31" s="290"/>
      <c r="C31" s="290"/>
      <c r="D31" s="290"/>
      <c r="E31" s="290"/>
      <c r="F31" s="290"/>
      <c r="G31" s="290"/>
      <c r="H31" s="290"/>
      <c r="I31" s="119">
        <v>93</v>
      </c>
      <c r="J31" s="146">
        <v>3371000000</v>
      </c>
      <c r="K31" s="144">
        <v>1948000000</v>
      </c>
    </row>
    <row r="32" spans="1:11" ht="12.75">
      <c r="A32" s="289" t="s">
        <v>70</v>
      </c>
      <c r="B32" s="290"/>
      <c r="C32" s="290"/>
      <c r="D32" s="290"/>
      <c r="E32" s="290"/>
      <c r="F32" s="290"/>
      <c r="G32" s="290"/>
      <c r="H32" s="290"/>
      <c r="I32" s="119">
        <v>94</v>
      </c>
      <c r="J32" s="146"/>
      <c r="K32" s="144"/>
    </row>
    <row r="33" spans="1:11" ht="12.75">
      <c r="A33" s="289" t="s">
        <v>71</v>
      </c>
      <c r="B33" s="290"/>
      <c r="C33" s="290"/>
      <c r="D33" s="290"/>
      <c r="E33" s="290"/>
      <c r="F33" s="290"/>
      <c r="G33" s="290"/>
      <c r="H33" s="290"/>
      <c r="I33" s="119">
        <v>95</v>
      </c>
      <c r="J33" s="146"/>
      <c r="K33" s="144"/>
    </row>
    <row r="34" spans="1:11" ht="12.75">
      <c r="A34" s="291" t="s">
        <v>162</v>
      </c>
      <c r="B34" s="292"/>
      <c r="C34" s="292"/>
      <c r="D34" s="292"/>
      <c r="E34" s="292"/>
      <c r="F34" s="292"/>
      <c r="G34" s="292"/>
      <c r="H34" s="292"/>
      <c r="I34" s="119">
        <v>96</v>
      </c>
      <c r="J34" s="142">
        <f>SUM(J31:J33)</f>
        <v>3371000000</v>
      </c>
      <c r="K34" s="147">
        <f>SUM(K31:K33)</f>
        <v>1948000000</v>
      </c>
    </row>
    <row r="35" spans="1:11" ht="12.75">
      <c r="A35" s="291" t="s">
        <v>188</v>
      </c>
      <c r="B35" s="292"/>
      <c r="C35" s="292"/>
      <c r="D35" s="292"/>
      <c r="E35" s="292"/>
      <c r="F35" s="292"/>
      <c r="G35" s="292"/>
      <c r="H35" s="292"/>
      <c r="I35" s="119">
        <v>97</v>
      </c>
      <c r="J35" s="142">
        <f>IF(J30&gt;J34,J30-J34,0)</f>
        <v>0</v>
      </c>
      <c r="K35" s="147">
        <f>IF(K30&gt;K34,K30-K34,0)</f>
        <v>0</v>
      </c>
    </row>
    <row r="36" spans="1:11" ht="12.75">
      <c r="A36" s="291" t="s">
        <v>189</v>
      </c>
      <c r="B36" s="292"/>
      <c r="C36" s="292"/>
      <c r="D36" s="292"/>
      <c r="E36" s="292"/>
      <c r="F36" s="292"/>
      <c r="G36" s="292"/>
      <c r="H36" s="292"/>
      <c r="I36" s="119">
        <v>98</v>
      </c>
      <c r="J36" s="142">
        <f>IF(J34&gt;J30,J34-J30,0)</f>
        <v>3343000000</v>
      </c>
      <c r="K36" s="147">
        <f>IF(K34&gt;K30,K34-K30,0)</f>
        <v>1583000000</v>
      </c>
    </row>
    <row r="37" spans="1:143" s="118" customFormat="1" ht="12.75">
      <c r="A37" s="285" t="s">
        <v>72</v>
      </c>
      <c r="B37" s="286"/>
      <c r="C37" s="286"/>
      <c r="D37" s="286"/>
      <c r="E37" s="286"/>
      <c r="F37" s="286"/>
      <c r="G37" s="286"/>
      <c r="H37" s="286"/>
      <c r="I37" s="287"/>
      <c r="J37" s="287"/>
      <c r="K37" s="288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</row>
    <row r="38" spans="1:11" ht="12.75">
      <c r="A38" s="289" t="s">
        <v>73</v>
      </c>
      <c r="B38" s="290"/>
      <c r="C38" s="290"/>
      <c r="D38" s="290"/>
      <c r="E38" s="290"/>
      <c r="F38" s="290"/>
      <c r="G38" s="290"/>
      <c r="H38" s="290"/>
      <c r="I38" s="119">
        <v>99</v>
      </c>
      <c r="J38" s="146"/>
      <c r="K38" s="144"/>
    </row>
    <row r="39" spans="1:11" ht="12.75">
      <c r="A39" s="289" t="s">
        <v>74</v>
      </c>
      <c r="B39" s="290"/>
      <c r="C39" s="290"/>
      <c r="D39" s="290"/>
      <c r="E39" s="290"/>
      <c r="F39" s="290"/>
      <c r="G39" s="290"/>
      <c r="H39" s="290"/>
      <c r="I39" s="119">
        <v>100</v>
      </c>
      <c r="J39" s="146">
        <v>1301000000</v>
      </c>
      <c r="K39" s="144">
        <v>3634000000</v>
      </c>
    </row>
    <row r="40" spans="1:11" ht="12.75">
      <c r="A40" s="289" t="s">
        <v>75</v>
      </c>
      <c r="B40" s="290"/>
      <c r="C40" s="290"/>
      <c r="D40" s="290"/>
      <c r="E40" s="290"/>
      <c r="F40" s="290"/>
      <c r="G40" s="290"/>
      <c r="H40" s="290"/>
      <c r="I40" s="119">
        <v>101</v>
      </c>
      <c r="J40" s="146"/>
      <c r="K40" s="144">
        <v>3000000</v>
      </c>
    </row>
    <row r="41" spans="1:11" ht="12.75">
      <c r="A41" s="291" t="s">
        <v>163</v>
      </c>
      <c r="B41" s="292"/>
      <c r="C41" s="292"/>
      <c r="D41" s="292"/>
      <c r="E41" s="292"/>
      <c r="F41" s="292"/>
      <c r="G41" s="292"/>
      <c r="H41" s="292"/>
      <c r="I41" s="119">
        <v>102</v>
      </c>
      <c r="J41" s="142">
        <f>SUM(J38:J40)</f>
        <v>1301000000</v>
      </c>
      <c r="K41" s="147">
        <f>SUM(K38:K40)</f>
        <v>3637000000</v>
      </c>
    </row>
    <row r="42" spans="1:11" ht="12.75">
      <c r="A42" s="289" t="s">
        <v>76</v>
      </c>
      <c r="B42" s="290"/>
      <c r="C42" s="290"/>
      <c r="D42" s="290"/>
      <c r="E42" s="290"/>
      <c r="F42" s="290"/>
      <c r="G42" s="290"/>
      <c r="H42" s="290"/>
      <c r="I42" s="119">
        <v>103</v>
      </c>
      <c r="J42" s="146">
        <v>333000000</v>
      </c>
      <c r="K42" s="144">
        <v>795000000</v>
      </c>
    </row>
    <row r="43" spans="1:11" ht="12.75">
      <c r="A43" s="289" t="s">
        <v>77</v>
      </c>
      <c r="B43" s="290"/>
      <c r="C43" s="290"/>
      <c r="D43" s="290"/>
      <c r="E43" s="290"/>
      <c r="F43" s="290"/>
      <c r="G43" s="290"/>
      <c r="H43" s="290"/>
      <c r="I43" s="119">
        <v>104</v>
      </c>
      <c r="J43" s="146"/>
      <c r="K43" s="144"/>
    </row>
    <row r="44" spans="1:11" ht="12.75">
      <c r="A44" s="289" t="s">
        <v>78</v>
      </c>
      <c r="B44" s="290"/>
      <c r="C44" s="290"/>
      <c r="D44" s="290"/>
      <c r="E44" s="290"/>
      <c r="F44" s="290"/>
      <c r="G44" s="290"/>
      <c r="H44" s="290"/>
      <c r="I44" s="119">
        <v>105</v>
      </c>
      <c r="J44" s="146"/>
      <c r="K44" s="144"/>
    </row>
    <row r="45" spans="1:11" ht="12.75">
      <c r="A45" s="289" t="s">
        <v>79</v>
      </c>
      <c r="B45" s="290"/>
      <c r="C45" s="290"/>
      <c r="D45" s="290"/>
      <c r="E45" s="290"/>
      <c r="F45" s="290"/>
      <c r="G45" s="290"/>
      <c r="H45" s="290"/>
      <c r="I45" s="119">
        <v>106</v>
      </c>
      <c r="J45" s="146"/>
      <c r="K45" s="144"/>
    </row>
    <row r="46" spans="1:11" ht="12.75">
      <c r="A46" s="289" t="s">
        <v>80</v>
      </c>
      <c r="B46" s="290"/>
      <c r="C46" s="290"/>
      <c r="D46" s="290"/>
      <c r="E46" s="290"/>
      <c r="F46" s="290"/>
      <c r="G46" s="290"/>
      <c r="H46" s="290"/>
      <c r="I46" s="119">
        <v>107</v>
      </c>
      <c r="J46" s="146">
        <v>8000000</v>
      </c>
      <c r="K46" s="144"/>
    </row>
    <row r="47" spans="1:11" ht="14.25" customHeight="1">
      <c r="A47" s="291" t="s">
        <v>164</v>
      </c>
      <c r="B47" s="292"/>
      <c r="C47" s="292"/>
      <c r="D47" s="292"/>
      <c r="E47" s="292"/>
      <c r="F47" s="292"/>
      <c r="G47" s="292"/>
      <c r="H47" s="292"/>
      <c r="I47" s="119">
        <v>108</v>
      </c>
      <c r="J47" s="142">
        <f>SUM(J42:J46)</f>
        <v>341000000</v>
      </c>
      <c r="K47" s="147">
        <f>SUM(K42:K46)</f>
        <v>795000000</v>
      </c>
    </row>
    <row r="48" spans="1:11" ht="12.75">
      <c r="A48" s="291" t="s">
        <v>190</v>
      </c>
      <c r="B48" s="292"/>
      <c r="C48" s="292"/>
      <c r="D48" s="292"/>
      <c r="E48" s="292"/>
      <c r="F48" s="292"/>
      <c r="G48" s="292"/>
      <c r="H48" s="292"/>
      <c r="I48" s="119">
        <v>109</v>
      </c>
      <c r="J48" s="142">
        <f>IF(J41&gt;J47,J41-J47,0)</f>
        <v>960000000</v>
      </c>
      <c r="K48" s="147">
        <f>IF(K41&gt;K47,K41-K47,0)</f>
        <v>2842000000</v>
      </c>
    </row>
    <row r="49" spans="1:11" ht="12.75">
      <c r="A49" s="291" t="s">
        <v>191</v>
      </c>
      <c r="B49" s="292"/>
      <c r="C49" s="292"/>
      <c r="D49" s="292"/>
      <c r="E49" s="292"/>
      <c r="F49" s="292"/>
      <c r="G49" s="292"/>
      <c r="H49" s="292"/>
      <c r="I49" s="119">
        <v>110</v>
      </c>
      <c r="J49" s="142">
        <f>IF(J47&gt;J41,J47-J41,0)</f>
        <v>0</v>
      </c>
      <c r="K49" s="147">
        <f>IF(K47&gt;K41,K47-K41,0)</f>
        <v>0</v>
      </c>
    </row>
    <row r="50" spans="1:11" ht="12.75">
      <c r="A50" s="289" t="s">
        <v>165</v>
      </c>
      <c r="B50" s="290"/>
      <c r="C50" s="290"/>
      <c r="D50" s="290"/>
      <c r="E50" s="290"/>
      <c r="F50" s="290"/>
      <c r="G50" s="290"/>
      <c r="H50" s="290"/>
      <c r="I50" s="119">
        <v>111</v>
      </c>
      <c r="J50" s="142">
        <f>IF(J22-J23+J35-J36+J48-J49&gt;0,J22-J23+J35-J36+J48-J49,0)</f>
        <v>0</v>
      </c>
      <c r="K50" s="147">
        <f>IF(K22-K23+K35-K36+K48-K49&gt;0,K22-K23+K35-K36+K48-K49,0)</f>
        <v>1234000000</v>
      </c>
    </row>
    <row r="51" spans="1:11" ht="12.75">
      <c r="A51" s="289" t="s">
        <v>166</v>
      </c>
      <c r="B51" s="290"/>
      <c r="C51" s="290"/>
      <c r="D51" s="290"/>
      <c r="E51" s="290"/>
      <c r="F51" s="290"/>
      <c r="G51" s="290"/>
      <c r="H51" s="290"/>
      <c r="I51" s="119">
        <v>112</v>
      </c>
      <c r="J51" s="142">
        <f>IF(J23-J22+J36-J35+J49-J48&gt;0,J23-J22+J36-J35+J49-J48,0)</f>
        <v>271000000</v>
      </c>
      <c r="K51" s="147">
        <f>IF(K23-K22+K36-K35+K49-K48&gt;0,K23-K22+K36-K35+K49-K48,0)</f>
        <v>0</v>
      </c>
    </row>
    <row r="52" spans="1:11" ht="12.75">
      <c r="A52" s="289" t="s">
        <v>81</v>
      </c>
      <c r="B52" s="290"/>
      <c r="C52" s="290"/>
      <c r="D52" s="290"/>
      <c r="E52" s="290"/>
      <c r="F52" s="290"/>
      <c r="G52" s="290"/>
      <c r="H52" s="290"/>
      <c r="I52" s="119">
        <v>113</v>
      </c>
      <c r="J52" s="142">
        <v>318000000</v>
      </c>
      <c r="K52" s="147">
        <v>68000000</v>
      </c>
    </row>
    <row r="53" spans="1:11" ht="12.75">
      <c r="A53" s="289" t="s">
        <v>82</v>
      </c>
      <c r="B53" s="290"/>
      <c r="C53" s="290"/>
      <c r="D53" s="290"/>
      <c r="E53" s="290"/>
      <c r="F53" s="290"/>
      <c r="G53" s="290"/>
      <c r="H53" s="290"/>
      <c r="I53" s="119">
        <v>114</v>
      </c>
      <c r="J53" s="142">
        <f>J50</f>
        <v>0</v>
      </c>
      <c r="K53" s="147">
        <f>K50</f>
        <v>1234000000</v>
      </c>
    </row>
    <row r="54" spans="1:11" ht="12.75">
      <c r="A54" s="289" t="s">
        <v>83</v>
      </c>
      <c r="B54" s="290"/>
      <c r="C54" s="290"/>
      <c r="D54" s="290"/>
      <c r="E54" s="290"/>
      <c r="F54" s="290"/>
      <c r="G54" s="290"/>
      <c r="H54" s="290"/>
      <c r="I54" s="119">
        <v>115</v>
      </c>
      <c r="J54" s="142">
        <f>J51</f>
        <v>271000000</v>
      </c>
      <c r="K54" s="147">
        <f>K51</f>
        <v>0</v>
      </c>
    </row>
    <row r="55" spans="1:11" ht="12.75">
      <c r="A55" s="293" t="s">
        <v>84</v>
      </c>
      <c r="B55" s="294"/>
      <c r="C55" s="294"/>
      <c r="D55" s="294"/>
      <c r="E55" s="294"/>
      <c r="F55" s="294"/>
      <c r="G55" s="294"/>
      <c r="H55" s="294"/>
      <c r="I55" s="122">
        <v>116</v>
      </c>
      <c r="J55" s="148">
        <f>J52+J53-J54</f>
        <v>47000000</v>
      </c>
      <c r="K55" s="149">
        <f>K52+K53-K54</f>
        <v>1302000000</v>
      </c>
    </row>
    <row r="56" spans="1:11" ht="12.7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</row>
    <row r="57" spans="1:11" ht="12.7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</row>
    <row r="58" spans="1:11" ht="12.7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2.7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</row>
    <row r="60" spans="1:11" ht="12.7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</row>
    <row r="61" spans="1:11" ht="12.7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</row>
    <row r="62" spans="1:11" ht="12.7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</row>
    <row r="63" spans="1:11" ht="12.75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</row>
    <row r="64" spans="1:11" ht="12.75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</row>
    <row r="65" s="121" customFormat="1" ht="12.75"/>
    <row r="66" s="121" customFormat="1" ht="12.75"/>
    <row r="67" s="121" customFormat="1" ht="12.75"/>
    <row r="68" s="121" customFormat="1" ht="12.75"/>
    <row r="69" s="121" customFormat="1" ht="12.75"/>
    <row r="70" s="121" customFormat="1" ht="12.75"/>
    <row r="71" s="121" customFormat="1" ht="12.75"/>
    <row r="72" s="121" customFormat="1" ht="12.75"/>
    <row r="73" s="121" customFormat="1" ht="12.75"/>
    <row r="74" s="121" customFormat="1" ht="12.75"/>
    <row r="75" s="121" customFormat="1" ht="12.75"/>
    <row r="76" s="121" customFormat="1" ht="12.75"/>
    <row r="77" s="121" customFormat="1" ht="12.75"/>
    <row r="78" s="121" customFormat="1" ht="12.75"/>
    <row r="79" s="121" customFormat="1" ht="12.75"/>
    <row r="80" s="121" customFormat="1" ht="12.75"/>
    <row r="81" s="121" customFormat="1" ht="12.75"/>
    <row r="82" s="121" customFormat="1" ht="12.75"/>
    <row r="83" s="121" customFormat="1" ht="12.75"/>
    <row r="84" s="121" customFormat="1" ht="12.75"/>
    <row r="85" s="121" customFormat="1" ht="12.75"/>
    <row r="86" s="121" customFormat="1" ht="12.75"/>
    <row r="87" s="121" customFormat="1" ht="12.75"/>
    <row r="88" s="121" customFormat="1" ht="12.75"/>
    <row r="89" s="121" customFormat="1" ht="12.75"/>
    <row r="90" s="121" customFormat="1" ht="12.75"/>
    <row r="91" s="121" customFormat="1" ht="12.75"/>
    <row r="92" s="121" customFormat="1" ht="12.75"/>
    <row r="93" s="121" customFormat="1" ht="12.75"/>
    <row r="94" s="121" customFormat="1" ht="12.75"/>
    <row r="95" s="121" customFormat="1" ht="12.75"/>
    <row r="96" s="121" customFormat="1" ht="12.75"/>
    <row r="97" s="121" customFormat="1" ht="12.75"/>
    <row r="98" s="121" customFormat="1" ht="12.75"/>
    <row r="99" s="121" customFormat="1" ht="12.75"/>
    <row r="100" s="121" customFormat="1" ht="12.75"/>
    <row r="101" s="121" customFormat="1" ht="12.75"/>
    <row r="102" s="121" customFormat="1" ht="12.75"/>
    <row r="103" s="121" customFormat="1" ht="12.75"/>
    <row r="104" s="121" customFormat="1" ht="12.75"/>
    <row r="105" s="121" customFormat="1" ht="12.75"/>
    <row r="106" s="121" customFormat="1" ht="12.75"/>
    <row r="107" s="121" customFormat="1" ht="12.75"/>
    <row r="108" s="121" customFormat="1" ht="12.75"/>
    <row r="109" s="121" customFormat="1" ht="12.75"/>
    <row r="110" s="121" customFormat="1" ht="12.75"/>
    <row r="111" s="121" customFormat="1" ht="12.75"/>
    <row r="112" s="121" customFormat="1" ht="12.75"/>
    <row r="113" s="121" customFormat="1" ht="12.75"/>
    <row r="114" s="121" customFormat="1" ht="12.75"/>
    <row r="115" s="121" customFormat="1" ht="12.75"/>
    <row r="116" s="121" customFormat="1" ht="12.75"/>
    <row r="117" s="121" customFormat="1" ht="12.75"/>
    <row r="118" s="121" customFormat="1" ht="12.75"/>
    <row r="119" s="121" customFormat="1" ht="12.75"/>
    <row r="120" s="121" customFormat="1" ht="12.75"/>
    <row r="121" s="121" customFormat="1" ht="12.75"/>
    <row r="122" s="121" customFormat="1" ht="12.75"/>
    <row r="123" s="121" customFormat="1" ht="12.75"/>
    <row r="124" s="121" customFormat="1" ht="12.75"/>
    <row r="125" s="121" customFormat="1" ht="12.75"/>
    <row r="126" s="121" customFormat="1" ht="12.75"/>
    <row r="127" s="121" customFormat="1" ht="12.75"/>
    <row r="128" s="121" customFormat="1" ht="12.75"/>
    <row r="129" s="121" customFormat="1" ht="12.75"/>
    <row r="130" s="121" customFormat="1" ht="12.75"/>
    <row r="131" s="121" customFormat="1" ht="12.75"/>
    <row r="132" s="121" customFormat="1" ht="12.75"/>
    <row r="133" s="121" customFormat="1" ht="12.75"/>
    <row r="134" s="121" customFormat="1" ht="12.75"/>
    <row r="135" s="121" customFormat="1" ht="12.75"/>
    <row r="136" s="121" customFormat="1" ht="12.75"/>
    <row r="137" s="121" customFormat="1" ht="12.75"/>
    <row r="138" s="121" customFormat="1" ht="12.75"/>
    <row r="139" s="121" customFormat="1" ht="12.75"/>
    <row r="140" s="121" customFormat="1" ht="12.75"/>
    <row r="141" s="121" customFormat="1" ht="12.75"/>
    <row r="142" s="121" customFormat="1" ht="12.75"/>
    <row r="143" s="121" customFormat="1" ht="12.75"/>
    <row r="144" s="121" customFormat="1" ht="12.75"/>
    <row r="145" s="121" customFormat="1" ht="12.75"/>
    <row r="146" s="121" customFormat="1" ht="12.75"/>
    <row r="147" s="121" customFormat="1" ht="12.75"/>
    <row r="148" s="121" customFormat="1" ht="12.75"/>
    <row r="149" s="121" customFormat="1" ht="12.75"/>
    <row r="150" s="121" customFormat="1" ht="12.75"/>
    <row r="151" s="121" customFormat="1" ht="12.75"/>
    <row r="152" s="121" customFormat="1" ht="12.75"/>
    <row r="153" s="121" customFormat="1" ht="12.75"/>
    <row r="154" s="121" customFormat="1" ht="12.75"/>
    <row r="155" s="121" customFormat="1" ht="12.75"/>
    <row r="156" s="121" customFormat="1" ht="12.75"/>
    <row r="157" s="121" customFormat="1" ht="12.75"/>
    <row r="158" s="121" customFormat="1" ht="12.75"/>
    <row r="159" s="121" customFormat="1" ht="12.75"/>
    <row r="160" s="121" customFormat="1" ht="12.75"/>
    <row r="161" s="121" customFormat="1" ht="12.75"/>
    <row r="162" s="121" customFormat="1" ht="12.75"/>
    <row r="163" s="121" customFormat="1" ht="12.75"/>
    <row r="164" s="121" customFormat="1" ht="12.75"/>
    <row r="165" s="121" customFormat="1" ht="12.75"/>
    <row r="166" s="121" customFormat="1" ht="12.75"/>
    <row r="167" s="121" customFormat="1" ht="12.75"/>
    <row r="168" s="121" customFormat="1" ht="12.75"/>
    <row r="169" s="121" customFormat="1" ht="12.75"/>
    <row r="170" s="121" customFormat="1" ht="12.75"/>
    <row r="171" s="121" customFormat="1" ht="12.75"/>
    <row r="172" s="121" customFormat="1" ht="12.75"/>
    <row r="173" s="121" customFormat="1" ht="12.75"/>
    <row r="174" s="121" customFormat="1" ht="12.75"/>
    <row r="175" s="121" customFormat="1" ht="12.75"/>
    <row r="176" s="121" customFormat="1" ht="12.75"/>
    <row r="177" s="121" customFormat="1" ht="12.75"/>
    <row r="178" s="121" customFormat="1" ht="12.75"/>
    <row r="179" s="121" customFormat="1" ht="12.75"/>
    <row r="180" s="121" customFormat="1" ht="12.75"/>
    <row r="181" s="121" customFormat="1" ht="12.75"/>
    <row r="182" s="121" customFormat="1" ht="12.75"/>
    <row r="183" s="121" customFormat="1" ht="12.75"/>
    <row r="184" s="121" customFormat="1" ht="12.75"/>
    <row r="185" s="121" customFormat="1" ht="12.75"/>
    <row r="186" s="121" customFormat="1" ht="12.75"/>
    <row r="187" s="121" customFormat="1" ht="12.75"/>
    <row r="188" s="121" customFormat="1" ht="12.75"/>
    <row r="189" s="121" customFormat="1" ht="12.75"/>
    <row r="190" s="121" customFormat="1" ht="12.75"/>
    <row r="191" s="121" customFormat="1" ht="12.75"/>
    <row r="192" s="121" customFormat="1" ht="12.75"/>
    <row r="193" s="121" customFormat="1" ht="12.75"/>
    <row r="194" s="121" customFormat="1" ht="12.75"/>
    <row r="195" s="121" customFormat="1" ht="12.75"/>
    <row r="196" s="121" customFormat="1" ht="12.75"/>
    <row r="197" s="121" customFormat="1" ht="12.75"/>
    <row r="198" s="121" customFormat="1" ht="12.75"/>
    <row r="199" s="121" customFormat="1" ht="12.75"/>
    <row r="200" s="121" customFormat="1" ht="12.75"/>
    <row r="201" s="121" customFormat="1" ht="12.75"/>
    <row r="202" s="121" customFormat="1" ht="12.75"/>
    <row r="203" s="121" customFormat="1" ht="12.75"/>
    <row r="204" s="121" customFormat="1" ht="12.75"/>
    <row r="205" s="121" customFormat="1" ht="12.75"/>
    <row r="206" s="121" customFormat="1" ht="12.75"/>
    <row r="207" s="121" customFormat="1" ht="12.75"/>
    <row r="208" s="121" customFormat="1" ht="12.75"/>
    <row r="209" s="121" customFormat="1" ht="12.75"/>
    <row r="210" s="121" customFormat="1" ht="12.75"/>
    <row r="211" s="121" customFormat="1" ht="12.75"/>
    <row r="212" s="121" customFormat="1" ht="12.75"/>
    <row r="213" s="121" customFormat="1" ht="12.75"/>
    <row r="214" s="121" customFormat="1" ht="12.75"/>
    <row r="215" s="121" customFormat="1" ht="12.75"/>
    <row r="216" s="121" customFormat="1" ht="12.75"/>
    <row r="217" s="121" customFormat="1" ht="12.75"/>
    <row r="218" s="121" customFormat="1" ht="12.75"/>
    <row r="219" s="121" customFormat="1" ht="12.75"/>
    <row r="220" s="121" customFormat="1" ht="12.75"/>
    <row r="221" s="121" customFormat="1" ht="12.75"/>
    <row r="222" s="121" customFormat="1" ht="12.75"/>
    <row r="223" s="121" customFormat="1" ht="12.75"/>
    <row r="224" s="121" customFormat="1" ht="12.75"/>
    <row r="225" s="121" customFormat="1" ht="12.75"/>
    <row r="226" s="121" customFormat="1" ht="12.75"/>
    <row r="227" s="121" customFormat="1" ht="12.75"/>
    <row r="228" s="121" customFormat="1" ht="12.75"/>
    <row r="229" s="121" customFormat="1" ht="12.75"/>
    <row r="230" s="121" customFormat="1" ht="12.75"/>
    <row r="231" s="121" customFormat="1" ht="12.75"/>
    <row r="232" s="121" customFormat="1" ht="12.75"/>
    <row r="233" s="121" customFormat="1" ht="12.75"/>
    <row r="234" s="121" customFormat="1" ht="12.75"/>
    <row r="235" s="121" customFormat="1" ht="12.75"/>
    <row r="236" s="121" customFormat="1" ht="12.75"/>
    <row r="237" s="121" customFormat="1" ht="12.75"/>
    <row r="238" s="121" customFormat="1" ht="12.75"/>
    <row r="239" s="121" customFormat="1" ht="12.75"/>
    <row r="240" s="121" customFormat="1" ht="12.75"/>
    <row r="241" s="121" customFormat="1" ht="12.75"/>
    <row r="242" s="121" customFormat="1" ht="12.75"/>
    <row r="243" s="121" customFormat="1" ht="12.75"/>
    <row r="244" s="121" customFormat="1" ht="12.75"/>
    <row r="245" s="121" customFormat="1" ht="12.75"/>
    <row r="246" s="121" customFormat="1" ht="12.75"/>
    <row r="247" s="121" customFormat="1" ht="12.75"/>
    <row r="248" s="121" customFormat="1" ht="12.75"/>
    <row r="249" s="121" customFormat="1" ht="12.75"/>
    <row r="250" s="121" customFormat="1" ht="12.75"/>
    <row r="251" s="121" customFormat="1" ht="12.75"/>
    <row r="252" s="121" customFormat="1" ht="12.75"/>
    <row r="253" s="121" customFormat="1" ht="12.75"/>
    <row r="254" s="121" customFormat="1" ht="12.75"/>
    <row r="255" s="121" customFormat="1" ht="12.75"/>
    <row r="256" s="121" customFormat="1" ht="12.75"/>
    <row r="257" s="121" customFormat="1" ht="12.75"/>
    <row r="258" s="121" customFormat="1" ht="12.75"/>
    <row r="259" s="121" customFormat="1" ht="12.75"/>
    <row r="260" s="121" customFormat="1" ht="12.75"/>
    <row r="261" s="121" customFormat="1" ht="12.75"/>
    <row r="262" s="121" customFormat="1" ht="12.75"/>
    <row r="263" s="121" customFormat="1" ht="12.75"/>
    <row r="264" s="121" customFormat="1" ht="12.75"/>
    <row r="265" s="121" customFormat="1" ht="12.75"/>
    <row r="266" s="121" customFormat="1" ht="12.75"/>
    <row r="267" s="121" customFormat="1" ht="12.75"/>
    <row r="268" s="121" customFormat="1" ht="12.75"/>
    <row r="269" s="121" customFormat="1" ht="12.75"/>
    <row r="270" s="121" customFormat="1" ht="12.75"/>
    <row r="271" s="121" customFormat="1" ht="12.75"/>
    <row r="272" s="121" customFormat="1" ht="12.75"/>
    <row r="273" s="121" customFormat="1" ht="12.75"/>
    <row r="274" s="121" customFormat="1" ht="12.75"/>
    <row r="275" s="121" customFormat="1" ht="12.75"/>
    <row r="276" s="121" customFormat="1" ht="12.75"/>
    <row r="277" s="121" customFormat="1" ht="12.75"/>
    <row r="278" s="121" customFormat="1" ht="12.75"/>
    <row r="279" s="121" customFormat="1" ht="12.75"/>
    <row r="280" s="121" customFormat="1" ht="12.75"/>
    <row r="281" s="121" customFormat="1" ht="12.75"/>
    <row r="282" s="121" customFormat="1" ht="12.75"/>
    <row r="283" s="121" customFormat="1" ht="12.75"/>
    <row r="284" s="121" customFormat="1" ht="12.75"/>
    <row r="285" s="121" customFormat="1" ht="12.75"/>
    <row r="286" s="121" customFormat="1" ht="12.75"/>
    <row r="287" s="121" customFormat="1" ht="12.75"/>
    <row r="288" s="121" customFormat="1" ht="12.75"/>
    <row r="289" s="121" customFormat="1" ht="12.75"/>
    <row r="290" s="121" customFormat="1" ht="12.75"/>
    <row r="291" s="121" customFormat="1" ht="12.75"/>
    <row r="292" s="121" customFormat="1" ht="12.75"/>
    <row r="293" s="121" customFormat="1" ht="12.75"/>
    <row r="294" s="121" customFormat="1" ht="12.75"/>
    <row r="295" s="121" customFormat="1" ht="12.75"/>
    <row r="296" s="121" customFormat="1" ht="12.75"/>
    <row r="297" s="121" customFormat="1" ht="12.75"/>
    <row r="298" s="121" customFormat="1" ht="12.75"/>
    <row r="299" s="121" customFormat="1" ht="12.75"/>
    <row r="300" s="121" customFormat="1" ht="12.75"/>
    <row r="301" s="121" customFormat="1" ht="12.75"/>
    <row r="302" s="121" customFormat="1" ht="12.75"/>
    <row r="303" s="121" customFormat="1" ht="12.75"/>
    <row r="304" s="121" customFormat="1" ht="12.75"/>
    <row r="305" s="121" customFormat="1" ht="12.75"/>
    <row r="306" s="121" customFormat="1" ht="12.75"/>
    <row r="307" s="121" customFormat="1" ht="12.75"/>
    <row r="308" s="121" customFormat="1" ht="12.75"/>
    <row r="309" s="121" customFormat="1" ht="12.75"/>
    <row r="310" s="121" customFormat="1" ht="12.75"/>
    <row r="311" s="121" customFormat="1" ht="12.75"/>
    <row r="312" s="121" customFormat="1" ht="12.75"/>
    <row r="313" s="121" customFormat="1" ht="12.75"/>
    <row r="314" s="121" customFormat="1" ht="12.75"/>
    <row r="315" s="121" customFormat="1" ht="12.75"/>
    <row r="316" s="121" customFormat="1" ht="12.75"/>
    <row r="317" s="121" customFormat="1" ht="12.75"/>
    <row r="318" s="121" customFormat="1" ht="12.75"/>
    <row r="319" s="121" customFormat="1" ht="12.75"/>
    <row r="320" s="121" customFormat="1" ht="12.75"/>
    <row r="321" s="121" customFormat="1" ht="12.75"/>
    <row r="322" s="121" customFormat="1" ht="12.75"/>
    <row r="323" s="121" customFormat="1" ht="12.75"/>
    <row r="324" s="121" customFormat="1" ht="12.75"/>
    <row r="325" s="121" customFormat="1" ht="12.75"/>
    <row r="326" s="121" customFormat="1" ht="12.75"/>
    <row r="327" s="121" customFormat="1" ht="12.75"/>
    <row r="328" s="121" customFormat="1" ht="12.75"/>
    <row r="329" s="121" customFormat="1" ht="12.75"/>
    <row r="330" s="121" customFormat="1" ht="12.75"/>
    <row r="331" s="121" customFormat="1" ht="12.75"/>
    <row r="332" s="121" customFormat="1" ht="12.75"/>
    <row r="333" s="121" customFormat="1" ht="12.75"/>
    <row r="334" s="121" customFormat="1" ht="12.75"/>
    <row r="335" s="121" customFormat="1" ht="12.75"/>
    <row r="336" s="121" customFormat="1" ht="12.75"/>
    <row r="337" s="121" customFormat="1" ht="12.75"/>
    <row r="338" s="121" customFormat="1" ht="12.75"/>
    <row r="339" s="121" customFormat="1" ht="12.75"/>
    <row r="340" s="121" customFormat="1" ht="12.75"/>
    <row r="341" s="121" customFormat="1" ht="12.75"/>
    <row r="342" s="121" customFormat="1" ht="12.75"/>
    <row r="343" s="121" customFormat="1" ht="12.75"/>
    <row r="344" s="121" customFormat="1" ht="12.75"/>
    <row r="345" s="121" customFormat="1" ht="12.75"/>
    <row r="346" s="121" customFormat="1" ht="12.75"/>
    <row r="347" s="121" customFormat="1" ht="12.75"/>
    <row r="348" s="121" customFormat="1" ht="12.75"/>
    <row r="349" s="121" customFormat="1" ht="12.75"/>
    <row r="350" s="121" customFormat="1" ht="12.75"/>
    <row r="351" s="121" customFormat="1" ht="12.75"/>
    <row r="352" s="121" customFormat="1" ht="12.75"/>
    <row r="353" s="121" customFormat="1" ht="12.75"/>
    <row r="354" s="121" customFormat="1" ht="12.75"/>
    <row r="355" s="121" customFormat="1" ht="12.75"/>
    <row r="356" s="121" customFormat="1" ht="12.75"/>
    <row r="357" s="121" customFormat="1" ht="12.75"/>
    <row r="358" s="121" customFormat="1" ht="12.75"/>
    <row r="359" s="121" customFormat="1" ht="12.75"/>
    <row r="360" s="121" customFormat="1" ht="12.75"/>
    <row r="361" s="121" customFormat="1" ht="12.75"/>
    <row r="362" s="121" customFormat="1" ht="12.75"/>
    <row r="363" s="121" customFormat="1" ht="12.75"/>
    <row r="364" s="121" customFormat="1" ht="12.75"/>
    <row r="365" s="121" customFormat="1" ht="12.75"/>
    <row r="366" s="121" customFormat="1" ht="12.75"/>
    <row r="367" s="121" customFormat="1" ht="12.75"/>
    <row r="368" s="121" customFormat="1" ht="12.75"/>
    <row r="369" s="121" customFormat="1" ht="12.75"/>
    <row r="370" s="121" customFormat="1" ht="12.75"/>
    <row r="371" s="121" customFormat="1" ht="12.75"/>
    <row r="372" s="121" customFormat="1" ht="12.75"/>
    <row r="373" s="121" customFormat="1" ht="12.75"/>
    <row r="374" s="121" customFormat="1" ht="12.75"/>
    <row r="375" s="121" customFormat="1" ht="12.75"/>
    <row r="376" s="121" customFormat="1" ht="12.75"/>
    <row r="377" s="121" customFormat="1" ht="12.75"/>
    <row r="378" s="121" customFormat="1" ht="12.75"/>
    <row r="379" s="121" customFormat="1" ht="12.75"/>
    <row r="380" s="121" customFormat="1" ht="12.75"/>
    <row r="381" s="121" customFormat="1" ht="12.75"/>
    <row r="382" s="121" customFormat="1" ht="12.75"/>
    <row r="383" s="121" customFormat="1" ht="12.75"/>
    <row r="384" s="121" customFormat="1" ht="12.75"/>
    <row r="385" s="121" customFormat="1" ht="12.75"/>
    <row r="386" s="121" customFormat="1" ht="12.75"/>
    <row r="387" s="121" customFormat="1" ht="12.75"/>
    <row r="388" s="121" customFormat="1" ht="12.75"/>
    <row r="389" s="121" customFormat="1" ht="12.75"/>
    <row r="390" s="121" customFormat="1" ht="12.75"/>
    <row r="391" s="121" customFormat="1" ht="12.75"/>
    <row r="392" s="121" customFormat="1" ht="12.75"/>
    <row r="393" s="121" customFormat="1" ht="12.75"/>
    <row r="394" s="121" customFormat="1" ht="12.75"/>
    <row r="395" s="121" customFormat="1" ht="12.75"/>
    <row r="396" s="121" customFormat="1" ht="12.75"/>
    <row r="397" s="121" customFormat="1" ht="12.75"/>
    <row r="398" s="121" customFormat="1" ht="12.75"/>
    <row r="399" s="121" customFormat="1" ht="12.75"/>
    <row r="400" s="121" customFormat="1" ht="12.75"/>
    <row r="401" s="121" customFormat="1" ht="12.75"/>
    <row r="402" s="121" customFormat="1" ht="12.75"/>
    <row r="403" s="121" customFormat="1" ht="12.75"/>
    <row r="404" s="121" customFormat="1" ht="12.75"/>
    <row r="405" s="121" customFormat="1" ht="12.75"/>
    <row r="406" s="121" customFormat="1" ht="12.75"/>
    <row r="407" s="121" customFormat="1" ht="12.75"/>
    <row r="408" s="121" customFormat="1" ht="12.75"/>
    <row r="409" s="121" customFormat="1" ht="12.75"/>
    <row r="410" s="121" customFormat="1" ht="12.75"/>
    <row r="411" s="121" customFormat="1" ht="12.75"/>
    <row r="412" s="121" customFormat="1" ht="12.75"/>
    <row r="413" s="121" customFormat="1" ht="12.75"/>
    <row r="414" s="121" customFormat="1" ht="12.75"/>
    <row r="415" s="121" customFormat="1" ht="12.75"/>
    <row r="416" s="121" customFormat="1" ht="12.75"/>
    <row r="417" s="121" customFormat="1" ht="12.75"/>
    <row r="418" s="121" customFormat="1" ht="12.75"/>
    <row r="419" s="121" customFormat="1" ht="12.75"/>
    <row r="420" s="121" customFormat="1" ht="12.75"/>
    <row r="421" s="121" customFormat="1" ht="12.75"/>
    <row r="422" s="121" customFormat="1" ht="12.75"/>
    <row r="423" s="121" customFormat="1" ht="12.75"/>
    <row r="424" s="121" customFormat="1" ht="12.75"/>
    <row r="425" s="121" customFormat="1" ht="12.75"/>
    <row r="426" s="121" customFormat="1" ht="12.75"/>
    <row r="427" s="121" customFormat="1" ht="12.75"/>
    <row r="428" s="121" customFormat="1" ht="12.75"/>
    <row r="429" s="121" customFormat="1" ht="12.75"/>
    <row r="430" s="121" customFormat="1" ht="12.75"/>
    <row r="431" s="121" customFormat="1" ht="12.75"/>
    <row r="432" s="121" customFormat="1" ht="12.75"/>
    <row r="433" s="121" customFormat="1" ht="12.75"/>
    <row r="434" s="121" customFormat="1" ht="12.75"/>
    <row r="435" s="121" customFormat="1" ht="12.75"/>
    <row r="436" s="121" customFormat="1" ht="12.75"/>
    <row r="437" s="121" customFormat="1" ht="12.75"/>
    <row r="438" s="121" customFormat="1" ht="12.75"/>
    <row r="439" s="121" customFormat="1" ht="12.75"/>
    <row r="440" s="121" customFormat="1" ht="12.75"/>
    <row r="441" s="121" customFormat="1" ht="12.75"/>
    <row r="442" s="121" customFormat="1" ht="12.75"/>
    <row r="443" s="121" customFormat="1" ht="12.75"/>
    <row r="444" s="121" customFormat="1" ht="12.75"/>
    <row r="445" s="121" customFormat="1" ht="12.75"/>
    <row r="446" s="121" customFormat="1" ht="12.75"/>
    <row r="447" s="121" customFormat="1" ht="12.75"/>
    <row r="448" s="121" customFormat="1" ht="12.75"/>
    <row r="449" s="121" customFormat="1" ht="12.75"/>
    <row r="450" s="121" customFormat="1" ht="12.75"/>
    <row r="451" s="121" customFormat="1" ht="12.75"/>
    <row r="452" s="121" customFormat="1" ht="12.75"/>
    <row r="453" s="121" customFormat="1" ht="12.75"/>
    <row r="454" s="121" customFormat="1" ht="12.75"/>
    <row r="455" s="121" customFormat="1" ht="12.75"/>
    <row r="456" s="121" customFormat="1" ht="12.75"/>
    <row r="457" s="121" customFormat="1" ht="12.75"/>
    <row r="458" s="121" customFormat="1" ht="12.75"/>
    <row r="459" s="121" customFormat="1" ht="12.75"/>
    <row r="460" s="121" customFormat="1" ht="12.75"/>
    <row r="461" s="121" customFormat="1" ht="12.75"/>
    <row r="462" s="121" customFormat="1" ht="12.75"/>
    <row r="463" s="121" customFormat="1" ht="12.75"/>
    <row r="464" s="121" customFormat="1" ht="12.75"/>
    <row r="465" s="121" customFormat="1" ht="12.75"/>
    <row r="466" s="121" customFormat="1" ht="12.75"/>
    <row r="467" s="121" customFormat="1" ht="12.75"/>
    <row r="468" s="121" customFormat="1" ht="12.75"/>
    <row r="469" s="121" customFormat="1" ht="12.75"/>
    <row r="470" s="121" customFormat="1" ht="12.75"/>
    <row r="471" s="121" customFormat="1" ht="12.75"/>
    <row r="472" s="121" customFormat="1" ht="12.75"/>
    <row r="473" s="121" customFormat="1" ht="12.75"/>
    <row r="474" s="121" customFormat="1" ht="12.75"/>
    <row r="475" s="121" customFormat="1" ht="12.75"/>
    <row r="476" s="121" customFormat="1" ht="12.75"/>
    <row r="477" s="121" customFormat="1" ht="12.75"/>
    <row r="478" s="121" customFormat="1" ht="12.75"/>
    <row r="479" s="121" customFormat="1" ht="12.75"/>
    <row r="480" s="121" customFormat="1" ht="12.75"/>
    <row r="481" s="121" customFormat="1" ht="12.75"/>
    <row r="482" s="121" customFormat="1" ht="12.75"/>
    <row r="483" s="121" customFormat="1" ht="12.75"/>
    <row r="484" s="121" customFormat="1" ht="12.75"/>
    <row r="485" s="121" customFormat="1" ht="12.75"/>
    <row r="486" s="121" customFormat="1" ht="12.75"/>
    <row r="487" s="121" customFormat="1" ht="12.75"/>
    <row r="488" s="121" customFormat="1" ht="12.75"/>
    <row r="489" s="121" customFormat="1" ht="12.75"/>
    <row r="490" s="121" customFormat="1" ht="12.75"/>
    <row r="491" s="121" customFormat="1" ht="12.75"/>
    <row r="492" s="121" customFormat="1" ht="12.75"/>
    <row r="493" s="121" customFormat="1" ht="12.75"/>
    <row r="494" s="121" customFormat="1" ht="12.75"/>
    <row r="495" s="121" customFormat="1" ht="12.75"/>
    <row r="496" s="121" customFormat="1" ht="12.75"/>
    <row r="497" s="121" customFormat="1" ht="12.75"/>
    <row r="498" s="121" customFormat="1" ht="12.75"/>
    <row r="499" s="121" customFormat="1" ht="12.75"/>
    <row r="500" s="121" customFormat="1" ht="12.75"/>
    <row r="501" s="121" customFormat="1" ht="12.75"/>
    <row r="502" s="121" customFormat="1" ht="12.75"/>
    <row r="503" s="121" customFormat="1" ht="12.75"/>
    <row r="504" s="121" customFormat="1" ht="12.75"/>
    <row r="505" s="121" customFormat="1" ht="12.75"/>
    <row r="506" s="121" customFormat="1" ht="12.75"/>
    <row r="507" s="121" customFormat="1" ht="12.75"/>
    <row r="508" s="121" customFormat="1" ht="12.75"/>
    <row r="509" s="121" customFormat="1" ht="12.75"/>
    <row r="510" s="121" customFormat="1" ht="12.75"/>
    <row r="511" s="121" customFormat="1" ht="12.75"/>
    <row r="512" s="121" customFormat="1" ht="12.75"/>
    <row r="513" s="121" customFormat="1" ht="12.75"/>
    <row r="514" s="121" customFormat="1" ht="12.75"/>
    <row r="515" s="121" customFormat="1" ht="12.75"/>
    <row r="516" s="121" customFormat="1" ht="12.75"/>
    <row r="517" s="121" customFormat="1" ht="12.75"/>
    <row r="518" s="121" customFormat="1" ht="12.75"/>
    <row r="519" s="121" customFormat="1" ht="12.75"/>
    <row r="520" s="121" customFormat="1" ht="12.75"/>
    <row r="521" s="121" customFormat="1" ht="12.75"/>
    <row r="522" s="121" customFormat="1" ht="12.75"/>
    <row r="523" s="121" customFormat="1" ht="12.75"/>
    <row r="524" s="121" customFormat="1" ht="12.75"/>
    <row r="525" s="121" customFormat="1" ht="12.75"/>
    <row r="526" s="121" customFormat="1" ht="12.75"/>
    <row r="527" s="121" customFormat="1" ht="12.75"/>
    <row r="528" s="121" customFormat="1" ht="12.75"/>
    <row r="529" s="121" customFormat="1" ht="12.75"/>
    <row r="530" s="121" customFormat="1" ht="12.75"/>
    <row r="531" s="121" customFormat="1" ht="12.75"/>
    <row r="532" s="121" customFormat="1" ht="12.75"/>
    <row r="533" s="121" customFormat="1" ht="12.75"/>
    <row r="534" s="121" customFormat="1" ht="12.75"/>
    <row r="535" s="121" customFormat="1" ht="12.75"/>
    <row r="536" s="121" customFormat="1" ht="12.75"/>
    <row r="537" s="121" customFormat="1" ht="12.75"/>
    <row r="538" s="121" customFormat="1" ht="12.75"/>
    <row r="539" s="121" customFormat="1" ht="12.75"/>
    <row r="540" s="121" customFormat="1" ht="12.75"/>
    <row r="541" s="121" customFormat="1" ht="12.75"/>
    <row r="542" s="121" customFormat="1" ht="12.75"/>
    <row r="543" s="121" customFormat="1" ht="12.75"/>
    <row r="544" s="121" customFormat="1" ht="12.75"/>
    <row r="545" s="121" customFormat="1" ht="12.75"/>
    <row r="546" s="121" customFormat="1" ht="12.75"/>
    <row r="547" s="121" customFormat="1" ht="12.75"/>
    <row r="548" s="121" customFormat="1" ht="12.75"/>
    <row r="549" s="121" customFormat="1" ht="12.75"/>
    <row r="550" s="121" customFormat="1" ht="12.75"/>
    <row r="551" s="121" customFormat="1" ht="12.75"/>
    <row r="552" s="121" customFormat="1" ht="12.75"/>
    <row r="553" s="121" customFormat="1" ht="12.75"/>
    <row r="554" s="121" customFormat="1" ht="12.75"/>
    <row r="555" s="121" customFormat="1" ht="12.75"/>
    <row r="556" s="121" customFormat="1" ht="12.75"/>
    <row r="557" s="121" customFormat="1" ht="12.75"/>
    <row r="558" s="121" customFormat="1" ht="12.75"/>
    <row r="559" s="121" customFormat="1" ht="12.75"/>
    <row r="560" s="121" customFormat="1" ht="12.75"/>
    <row r="561" s="121" customFormat="1" ht="12.75"/>
    <row r="562" s="121" customFormat="1" ht="12.75"/>
    <row r="563" s="121" customFormat="1" ht="12.75"/>
    <row r="564" s="121" customFormat="1" ht="12.75"/>
    <row r="565" s="121" customFormat="1" ht="12.75"/>
    <row r="566" s="121" customFormat="1" ht="12.75"/>
    <row r="567" s="121" customFormat="1" ht="12.75"/>
    <row r="568" s="121" customFormat="1" ht="12.75"/>
    <row r="569" s="121" customFormat="1" ht="12.75"/>
    <row r="570" s="121" customFormat="1" ht="12.75"/>
    <row r="571" s="121" customFormat="1" ht="12.75"/>
    <row r="572" s="121" customFormat="1" ht="12.75"/>
    <row r="573" s="121" customFormat="1" ht="12.75"/>
    <row r="574" s="121" customFormat="1" ht="12.75"/>
    <row r="575" s="121" customFormat="1" ht="12.75"/>
    <row r="576" s="121" customFormat="1" ht="12.75"/>
    <row r="577" s="121" customFormat="1" ht="12.75"/>
    <row r="578" s="121" customFormat="1" ht="12.75"/>
    <row r="579" s="121" customFormat="1" ht="12.75"/>
    <row r="580" s="121" customFormat="1" ht="12.75"/>
    <row r="581" s="121" customFormat="1" ht="12.75"/>
    <row r="582" s="121" customFormat="1" ht="12.75"/>
    <row r="583" s="121" customFormat="1" ht="12.75"/>
    <row r="584" s="121" customFormat="1" ht="12.75"/>
    <row r="585" s="121" customFormat="1" ht="12.75"/>
    <row r="586" s="121" customFormat="1" ht="12.75"/>
    <row r="587" s="121" customFormat="1" ht="12.75"/>
    <row r="588" s="121" customFormat="1" ht="12.75"/>
    <row r="589" s="121" customFormat="1" ht="12.75"/>
    <row r="590" s="121" customFormat="1" ht="12.75"/>
    <row r="591" s="121" customFormat="1" ht="12.75"/>
    <row r="592" s="121" customFormat="1" ht="12.75"/>
    <row r="593" s="121" customFormat="1" ht="12.75"/>
    <row r="594" s="121" customFormat="1" ht="12.75"/>
    <row r="595" s="121" customFormat="1" ht="12.75"/>
    <row r="596" s="121" customFormat="1" ht="12.75"/>
    <row r="597" s="121" customFormat="1" ht="12.75"/>
    <row r="598" s="121" customFormat="1" ht="12.75"/>
    <row r="599" s="121" customFormat="1" ht="12.75"/>
    <row r="600" s="121" customFormat="1" ht="12.75"/>
    <row r="601" s="121" customFormat="1" ht="12.75"/>
    <row r="602" s="121" customFormat="1" ht="12.75"/>
    <row r="603" s="121" customFormat="1" ht="12.75"/>
    <row r="604" s="121" customFormat="1" ht="12.75"/>
    <row r="605" s="121" customFormat="1" ht="12.75"/>
    <row r="606" s="121" customFormat="1" ht="12.75"/>
    <row r="607" s="121" customFormat="1" ht="12.75"/>
    <row r="608" s="121" customFormat="1" ht="12.75"/>
    <row r="609" s="121" customFormat="1" ht="12.75"/>
    <row r="610" s="121" customFormat="1" ht="12.75"/>
    <row r="611" s="121" customFormat="1" ht="12.75"/>
    <row r="612" s="121" customFormat="1" ht="12.75"/>
    <row r="613" s="121" customFormat="1" ht="12.75"/>
    <row r="614" s="121" customFormat="1" ht="12.75"/>
    <row r="615" s="121" customFormat="1" ht="12.75"/>
    <row r="616" s="121" customFormat="1" ht="12.75"/>
    <row r="617" s="121" customFormat="1" ht="12.75"/>
    <row r="618" s="121" customFormat="1" ht="12.75"/>
    <row r="619" s="121" customFormat="1" ht="12.75"/>
    <row r="620" s="121" customFormat="1" ht="12.75"/>
    <row r="621" s="121" customFormat="1" ht="12.75"/>
    <row r="622" s="121" customFormat="1" ht="12.75"/>
    <row r="623" s="121" customFormat="1" ht="12.75"/>
    <row r="624" s="121" customFormat="1" ht="12.75"/>
    <row r="625" s="121" customFormat="1" ht="12.75"/>
    <row r="626" s="121" customFormat="1" ht="12.75"/>
    <row r="627" s="121" customFormat="1" ht="12.75"/>
    <row r="628" s="121" customFormat="1" ht="12.75"/>
    <row r="629" s="121" customFormat="1" ht="12.75"/>
    <row r="630" s="121" customFormat="1" ht="12.75"/>
    <row r="631" s="121" customFormat="1" ht="12.75"/>
    <row r="632" s="121" customFormat="1" ht="12.75"/>
    <row r="633" s="121" customFormat="1" ht="12.75"/>
    <row r="634" s="121" customFormat="1" ht="12.75"/>
    <row r="635" s="121" customFormat="1" ht="12.75"/>
    <row r="636" s="121" customFormat="1" ht="12.75"/>
    <row r="637" s="121" customFormat="1" ht="12.75"/>
    <row r="638" s="121" customFormat="1" ht="12.75"/>
    <row r="639" s="121" customFormat="1" ht="12.75"/>
    <row r="640" s="121" customFormat="1" ht="12.75"/>
    <row r="641" s="121" customFormat="1" ht="12.75"/>
    <row r="642" s="121" customFormat="1" ht="12.75"/>
    <row r="643" s="121" customFormat="1" ht="12.75"/>
    <row r="644" s="121" customFormat="1" ht="12.75"/>
    <row r="645" s="121" customFormat="1" ht="12.75"/>
    <row r="646" s="121" customFormat="1" ht="12.75"/>
    <row r="647" s="121" customFormat="1" ht="12.75"/>
    <row r="648" s="121" customFormat="1" ht="12.75"/>
    <row r="649" s="121" customFormat="1" ht="12.75"/>
    <row r="650" s="121" customFormat="1" ht="12.75"/>
    <row r="651" s="121" customFormat="1" ht="12.75"/>
    <row r="652" s="121" customFormat="1" ht="12.75"/>
    <row r="653" s="121" customFormat="1" ht="12.75"/>
    <row r="654" s="121" customFormat="1" ht="12.75"/>
    <row r="655" s="121" customFormat="1" ht="12.75"/>
    <row r="656" s="121" customFormat="1" ht="12.75"/>
    <row r="657" s="121" customFormat="1" ht="12.75"/>
    <row r="658" s="121" customFormat="1" ht="12.75"/>
    <row r="659" s="121" customFormat="1" ht="12.75"/>
    <row r="660" s="121" customFormat="1" ht="12.75"/>
    <row r="661" s="121" customFormat="1" ht="12.75"/>
    <row r="662" s="121" customFormat="1" ht="12.75"/>
    <row r="663" s="121" customFormat="1" ht="12.75"/>
    <row r="664" s="121" customFormat="1" ht="12.75"/>
    <row r="665" s="121" customFormat="1" ht="12.75"/>
    <row r="666" s="121" customFormat="1" ht="12.75"/>
    <row r="667" s="121" customFormat="1" ht="12.75"/>
    <row r="668" s="121" customFormat="1" ht="12.75"/>
    <row r="669" s="121" customFormat="1" ht="12.75"/>
    <row r="670" s="121" customFormat="1" ht="12.75"/>
    <row r="671" s="121" customFormat="1" ht="12.75"/>
    <row r="672" s="121" customFormat="1" ht="12.75"/>
    <row r="673" s="121" customFormat="1" ht="12.75"/>
    <row r="674" s="121" customFormat="1" ht="12.75"/>
    <row r="675" s="121" customFormat="1" ht="12.75"/>
    <row r="676" s="121" customFormat="1" ht="12.75"/>
    <row r="677" s="121" customFormat="1" ht="12.75"/>
    <row r="678" s="121" customFormat="1" ht="12.75"/>
    <row r="679" s="121" customFormat="1" ht="12.75"/>
    <row r="680" s="121" customFormat="1" ht="12.75"/>
    <row r="681" s="121" customFormat="1" ht="12.75"/>
    <row r="682" s="121" customFormat="1" ht="12.75"/>
    <row r="683" s="121" customFormat="1" ht="12.75"/>
    <row r="684" s="121" customFormat="1" ht="12.75"/>
    <row r="685" s="121" customFormat="1" ht="12.75"/>
    <row r="686" s="121" customFormat="1" ht="12.75"/>
    <row r="687" s="121" customFormat="1" ht="12.75"/>
    <row r="688" s="121" customFormat="1" ht="12.75"/>
    <row r="689" s="121" customFormat="1" ht="12.75"/>
    <row r="690" s="121" customFormat="1" ht="12.75"/>
    <row r="691" s="121" customFormat="1" ht="12.75"/>
    <row r="692" s="121" customFormat="1" ht="12.75"/>
    <row r="693" s="121" customFormat="1" ht="12.75"/>
    <row r="694" s="121" customFormat="1" ht="12.75"/>
    <row r="695" s="121" customFormat="1" ht="12.75"/>
    <row r="696" s="121" customFormat="1" ht="12.75"/>
    <row r="697" s="121" customFormat="1" ht="12.75"/>
    <row r="698" s="121" customFormat="1" ht="12.75"/>
    <row r="699" s="121" customFormat="1" ht="12.75"/>
    <row r="700" s="121" customFormat="1" ht="12.75"/>
    <row r="701" s="121" customFormat="1" ht="12.75"/>
    <row r="702" s="121" customFormat="1" ht="12.75"/>
    <row r="703" s="121" customFormat="1" ht="12.75"/>
    <row r="704" s="121" customFormat="1" ht="12.75"/>
    <row r="705" s="121" customFormat="1" ht="12.75"/>
    <row r="706" s="121" customFormat="1" ht="12.75"/>
    <row r="707" s="121" customFormat="1" ht="12.75"/>
    <row r="708" s="121" customFormat="1" ht="12.75"/>
    <row r="709" s="121" customFormat="1" ht="12.75"/>
    <row r="710" s="121" customFormat="1" ht="12.75"/>
    <row r="711" s="121" customFormat="1" ht="12.75"/>
    <row r="712" s="121" customFormat="1" ht="12.75"/>
    <row r="713" s="121" customFormat="1" ht="12.75"/>
    <row r="714" s="121" customFormat="1" ht="12.75"/>
    <row r="715" s="121" customFormat="1" ht="12.75"/>
    <row r="716" s="121" customFormat="1" ht="12.75"/>
    <row r="717" s="121" customFormat="1" ht="12.75"/>
    <row r="718" s="121" customFormat="1" ht="12.75"/>
    <row r="719" s="121" customFormat="1" ht="12.75"/>
    <row r="720" s="121" customFormat="1" ht="12.75"/>
    <row r="721" s="121" customFormat="1" ht="12.75"/>
    <row r="722" s="121" customFormat="1" ht="12.75"/>
    <row r="723" s="121" customFormat="1" ht="12.75"/>
    <row r="724" s="121" customFormat="1" ht="12.75"/>
    <row r="725" s="121" customFormat="1" ht="12.75"/>
    <row r="726" s="121" customFormat="1" ht="12.75"/>
    <row r="727" s="121" customFormat="1" ht="12.75"/>
    <row r="728" s="121" customFormat="1" ht="12.75"/>
    <row r="729" s="121" customFormat="1" ht="12.75"/>
    <row r="730" s="121" customFormat="1" ht="12.75"/>
    <row r="731" s="121" customFormat="1" ht="12.75"/>
    <row r="732" s="121" customFormat="1" ht="12.75"/>
    <row r="733" s="121" customFormat="1" ht="12.75"/>
    <row r="734" s="121" customFormat="1" ht="12.75"/>
    <row r="735" s="121" customFormat="1" ht="12.75"/>
    <row r="736" s="121" customFormat="1" ht="12.75"/>
    <row r="737" s="121" customFormat="1" ht="12.75"/>
    <row r="738" s="121" customFormat="1" ht="12.75"/>
    <row r="739" s="121" customFormat="1" ht="12.75"/>
    <row r="740" s="121" customFormat="1" ht="12.75"/>
    <row r="741" s="121" customFormat="1" ht="12.75"/>
    <row r="742" s="121" customFormat="1" ht="12.75"/>
    <row r="743" s="121" customFormat="1" ht="12.75"/>
    <row r="744" s="121" customFormat="1" ht="12.75"/>
    <row r="745" s="121" customFormat="1" ht="12.75"/>
    <row r="746" s="121" customFormat="1" ht="12.75"/>
    <row r="747" s="121" customFormat="1" ht="12.75"/>
    <row r="748" s="121" customFormat="1" ht="12.75"/>
    <row r="749" s="121" customFormat="1" ht="12.75"/>
    <row r="750" s="121" customFormat="1" ht="12.75"/>
    <row r="751" s="121" customFormat="1" ht="12.75"/>
    <row r="752" s="121" customFormat="1" ht="12.75"/>
    <row r="753" s="121" customFormat="1" ht="12.75"/>
    <row r="754" s="121" customFormat="1" ht="12.75"/>
    <row r="755" s="121" customFormat="1" ht="12.75"/>
    <row r="756" s="121" customFormat="1" ht="12.75"/>
    <row r="757" s="121" customFormat="1" ht="12.75"/>
    <row r="758" s="121" customFormat="1" ht="12.75"/>
    <row r="759" s="121" customFormat="1" ht="12.75"/>
    <row r="760" s="121" customFormat="1" ht="12.75"/>
    <row r="761" s="121" customFormat="1" ht="12.75"/>
    <row r="762" s="121" customFormat="1" ht="12.75"/>
    <row r="763" s="121" customFormat="1" ht="12.75"/>
    <row r="764" s="121" customFormat="1" ht="12.75"/>
    <row r="765" s="121" customFormat="1" ht="12.75"/>
    <row r="766" s="121" customFormat="1" ht="12.75"/>
    <row r="767" s="121" customFormat="1" ht="12.75"/>
    <row r="768" s="121" customFormat="1" ht="12.75"/>
    <row r="769" s="121" customFormat="1" ht="12.75"/>
    <row r="770" s="121" customFormat="1" ht="12.75"/>
    <row r="771" s="121" customFormat="1" ht="12.75"/>
    <row r="772" s="121" customFormat="1" ht="12.75"/>
    <row r="773" s="121" customFormat="1" ht="12.75"/>
    <row r="774" s="121" customFormat="1" ht="12.75"/>
    <row r="775" s="121" customFormat="1" ht="12.75"/>
    <row r="776" s="121" customFormat="1" ht="12.75"/>
    <row r="777" s="121" customFormat="1" ht="12.75"/>
    <row r="778" s="121" customFormat="1" ht="12.75"/>
    <row r="779" s="121" customFormat="1" ht="12.75"/>
    <row r="780" s="121" customFormat="1" ht="12.75"/>
    <row r="781" s="121" customFormat="1" ht="12.75"/>
    <row r="782" s="121" customFormat="1" ht="12.75"/>
    <row r="783" s="121" customFormat="1" ht="12.75"/>
    <row r="784" s="121" customFormat="1" ht="12.75"/>
    <row r="785" s="121" customFormat="1" ht="12.75"/>
    <row r="786" s="121" customFormat="1" ht="12.75"/>
    <row r="787" s="121" customFormat="1" ht="12.75"/>
    <row r="788" s="121" customFormat="1" ht="12.75"/>
    <row r="789" s="121" customFormat="1" ht="12.75"/>
    <row r="790" s="121" customFormat="1" ht="12.75"/>
    <row r="791" s="121" customFormat="1" ht="12.75"/>
    <row r="792" s="121" customFormat="1" ht="12.75"/>
    <row r="793" s="121" customFormat="1" ht="12.75"/>
    <row r="794" s="121" customFormat="1" ht="12.75"/>
    <row r="795" s="121" customFormat="1" ht="12.75"/>
    <row r="796" s="121" customFormat="1" ht="12.75"/>
    <row r="797" s="121" customFormat="1" ht="12.75"/>
    <row r="798" s="121" customFormat="1" ht="12.75"/>
    <row r="799" s="121" customFormat="1" ht="12.75"/>
    <row r="800" s="121" customFormat="1" ht="12.75"/>
    <row r="801" s="121" customFormat="1" ht="12.75"/>
    <row r="802" s="121" customFormat="1" ht="12.75"/>
    <row r="803" s="121" customFormat="1" ht="12.75"/>
    <row r="804" s="121" customFormat="1" ht="12.75"/>
    <row r="805" s="121" customFormat="1" ht="12.75"/>
    <row r="806" s="121" customFormat="1" ht="12.75"/>
    <row r="807" s="121" customFormat="1" ht="12.75"/>
    <row r="808" s="121" customFormat="1" ht="12.75"/>
    <row r="809" s="121" customFormat="1" ht="12.75"/>
    <row r="810" s="121" customFormat="1" ht="12.75"/>
    <row r="811" s="121" customFormat="1" ht="12.75"/>
    <row r="812" s="121" customFormat="1" ht="12.75"/>
    <row r="813" s="121" customFormat="1" ht="12.75"/>
    <row r="814" s="121" customFormat="1" ht="12.75"/>
    <row r="815" s="121" customFormat="1" ht="12.75"/>
    <row r="816" s="121" customFormat="1" ht="12.75"/>
    <row r="817" s="121" customFormat="1" ht="12.75"/>
    <row r="818" s="121" customFormat="1" ht="12.75"/>
    <row r="819" s="121" customFormat="1" ht="12.75"/>
    <row r="820" s="121" customFormat="1" ht="12.75"/>
    <row r="821" s="121" customFormat="1" ht="12.75"/>
    <row r="822" s="121" customFormat="1" ht="12.75"/>
    <row r="823" s="121" customFormat="1" ht="12.75"/>
    <row r="824" s="121" customFormat="1" ht="12.75"/>
    <row r="825" s="121" customFormat="1" ht="12.75"/>
    <row r="826" s="121" customFormat="1" ht="12.75"/>
    <row r="827" s="121" customFormat="1" ht="12.75"/>
    <row r="828" s="121" customFormat="1" ht="12.75"/>
    <row r="829" s="121" customFormat="1" ht="12.75"/>
    <row r="830" s="121" customFormat="1" ht="12.75"/>
    <row r="831" s="121" customFormat="1" ht="12.75"/>
    <row r="832" s="121" customFormat="1" ht="12.75"/>
    <row r="833" s="121" customFormat="1" ht="12.75"/>
    <row r="834" s="121" customFormat="1" ht="12.75"/>
    <row r="835" s="121" customFormat="1" ht="12.75"/>
    <row r="836" s="121" customFormat="1" ht="12.75"/>
    <row r="837" s="121" customFormat="1" ht="12.75"/>
    <row r="838" s="121" customFormat="1" ht="12.75"/>
    <row r="839" s="121" customFormat="1" ht="12.75"/>
    <row r="840" s="121" customFormat="1" ht="12.75"/>
    <row r="841" s="121" customFormat="1" ht="12.75"/>
    <row r="842" s="121" customFormat="1" ht="12.75"/>
    <row r="843" s="121" customFormat="1" ht="12.75"/>
    <row r="844" s="121" customFormat="1" ht="12.75"/>
    <row r="845" s="121" customFormat="1" ht="12.75"/>
    <row r="846" s="121" customFormat="1" ht="12.75"/>
    <row r="847" s="121" customFormat="1" ht="12.75"/>
    <row r="848" s="121" customFormat="1" ht="12.75"/>
    <row r="849" s="121" customFormat="1" ht="12.75"/>
    <row r="850" s="121" customFormat="1" ht="12.75"/>
    <row r="851" s="121" customFormat="1" ht="12.75"/>
    <row r="852" s="121" customFormat="1" ht="12.75"/>
    <row r="853" s="121" customFormat="1" ht="12.75"/>
    <row r="854" s="121" customFormat="1" ht="12.75"/>
    <row r="855" s="121" customFormat="1" ht="12.75"/>
    <row r="856" s="121" customFormat="1" ht="12.75"/>
    <row r="857" s="121" customFormat="1" ht="12.75"/>
    <row r="858" s="121" customFormat="1" ht="12.75"/>
    <row r="859" s="121" customFormat="1" ht="12.75"/>
    <row r="860" s="121" customFormat="1" ht="12.75"/>
    <row r="861" s="121" customFormat="1" ht="12.75"/>
    <row r="862" s="121" customFormat="1" ht="12.75"/>
    <row r="863" s="121" customFormat="1" ht="12.75"/>
    <row r="864" s="121" customFormat="1" ht="12.75"/>
    <row r="865" s="121" customFormat="1" ht="12.75"/>
    <row r="866" s="121" customFormat="1" ht="12.75"/>
    <row r="867" s="121" customFormat="1" ht="12.75"/>
    <row r="868" s="121" customFormat="1" ht="12.75"/>
    <row r="869" s="121" customFormat="1" ht="12.75"/>
    <row r="870" s="121" customFormat="1" ht="12.75"/>
    <row r="871" s="121" customFormat="1" ht="12.75"/>
    <row r="872" s="121" customFormat="1" ht="12.75"/>
    <row r="873" s="121" customFormat="1" ht="12.75"/>
    <row r="874" s="121" customFormat="1" ht="12.75"/>
    <row r="875" s="121" customFormat="1" ht="12.75"/>
    <row r="876" s="121" customFormat="1" ht="12.75"/>
    <row r="877" s="121" customFormat="1" ht="12.75"/>
    <row r="878" s="121" customFormat="1" ht="12.75"/>
    <row r="879" s="121" customFormat="1" ht="12.75"/>
    <row r="880" s="121" customFormat="1" ht="12.75"/>
    <row r="881" s="121" customFormat="1" ht="12.75"/>
    <row r="882" s="121" customFormat="1" ht="12.75"/>
    <row r="883" s="121" customFormat="1" ht="12.75"/>
    <row r="884" s="121" customFormat="1" ht="12.75"/>
    <row r="885" s="121" customFormat="1" ht="12.75"/>
    <row r="886" s="121" customFormat="1" ht="12.75"/>
    <row r="887" s="121" customFormat="1" ht="12.75"/>
    <row r="888" s="121" customFormat="1" ht="12.75"/>
    <row r="889" s="121" customFormat="1" ht="12.75"/>
    <row r="890" s="121" customFormat="1" ht="12.75"/>
    <row r="891" s="121" customFormat="1" ht="12.75"/>
    <row r="892" s="121" customFormat="1" ht="12.75"/>
    <row r="893" s="121" customFormat="1" ht="12.75"/>
    <row r="894" s="121" customFormat="1" ht="12.75"/>
    <row r="895" s="121" customFormat="1" ht="12.75"/>
    <row r="896" s="121" customFormat="1" ht="12.75"/>
    <row r="897" s="121" customFormat="1" ht="12.75"/>
    <row r="898" s="121" customFormat="1" ht="12.75"/>
    <row r="899" s="121" customFormat="1" ht="12.75"/>
    <row r="900" s="121" customFormat="1" ht="12.75"/>
    <row r="901" s="121" customFormat="1" ht="12.75"/>
    <row r="902" s="121" customFormat="1" ht="12.75"/>
    <row r="903" s="121" customFormat="1" ht="12.75"/>
    <row r="904" s="121" customFormat="1" ht="12.75"/>
    <row r="905" s="121" customFormat="1" ht="12.75"/>
    <row r="906" s="121" customFormat="1" ht="12.75"/>
    <row r="907" s="121" customFormat="1" ht="12.75"/>
    <row r="908" s="121" customFormat="1" ht="12.75"/>
    <row r="909" s="121" customFormat="1" ht="12.75"/>
    <row r="910" s="121" customFormat="1" ht="12.75"/>
    <row r="911" s="121" customFormat="1" ht="12.75"/>
    <row r="912" s="121" customFormat="1" ht="12.75"/>
    <row r="913" s="121" customFormat="1" ht="12.75"/>
    <row r="914" s="121" customFormat="1" ht="12.75"/>
    <row r="915" s="121" customFormat="1" ht="12.75"/>
    <row r="916" s="121" customFormat="1" ht="12.75"/>
    <row r="917" s="121" customFormat="1" ht="12.75"/>
    <row r="918" s="121" customFormat="1" ht="12.75"/>
    <row r="919" s="121" customFormat="1" ht="12.75"/>
    <row r="920" s="121" customFormat="1" ht="12.75"/>
    <row r="921" s="121" customFormat="1" ht="12.75"/>
    <row r="922" s="121" customFormat="1" ht="12.75"/>
    <row r="923" s="121" customFormat="1" ht="12.75"/>
    <row r="924" s="121" customFormat="1" ht="12.75"/>
    <row r="925" s="121" customFormat="1" ht="12.75"/>
    <row r="926" s="121" customFormat="1" ht="12.75"/>
    <row r="927" s="121" customFormat="1" ht="12.75"/>
    <row r="928" s="121" customFormat="1" ht="12.75"/>
    <row r="929" s="121" customFormat="1" ht="12.75"/>
    <row r="930" s="121" customFormat="1" ht="12.75"/>
    <row r="931" s="121" customFormat="1" ht="12.75"/>
    <row r="932" s="121" customFormat="1" ht="12.75"/>
    <row r="933" s="121" customFormat="1" ht="12.75"/>
    <row r="934" s="121" customFormat="1" ht="12.75"/>
    <row r="935" s="121" customFormat="1" ht="12.75"/>
    <row r="936" s="121" customFormat="1" ht="12.75"/>
    <row r="937" s="121" customFormat="1" ht="12.75"/>
    <row r="938" s="121" customFormat="1" ht="12.75"/>
    <row r="939" s="121" customFormat="1" ht="12.75"/>
    <row r="940" s="121" customFormat="1" ht="12.75"/>
    <row r="941" s="121" customFormat="1" ht="12.75"/>
    <row r="942" s="121" customFormat="1" ht="12.75"/>
    <row r="943" s="121" customFormat="1" ht="12.75"/>
    <row r="944" s="121" customFormat="1" ht="12.75"/>
    <row r="945" s="121" customFormat="1" ht="12.75"/>
    <row r="946" s="121" customFormat="1" ht="12.75"/>
    <row r="947" s="121" customFormat="1" ht="12.75"/>
    <row r="948" s="121" customFormat="1" ht="12.75"/>
    <row r="949" s="121" customFormat="1" ht="12.75"/>
    <row r="950" s="121" customFormat="1" ht="12.75"/>
    <row r="951" s="121" customFormat="1" ht="12.75"/>
    <row r="952" s="121" customFormat="1" ht="12.75"/>
    <row r="953" s="121" customFormat="1" ht="12.75"/>
    <row r="954" s="121" customFormat="1" ht="12.75"/>
    <row r="955" s="121" customFormat="1" ht="12.75"/>
    <row r="956" s="121" customFormat="1" ht="12.75"/>
    <row r="957" s="121" customFormat="1" ht="12.75"/>
    <row r="958" s="121" customFormat="1" ht="12.75"/>
    <row r="959" s="121" customFormat="1" ht="12.75"/>
    <row r="960" s="121" customFormat="1" ht="12.75"/>
    <row r="961" s="121" customFormat="1" ht="12.75"/>
    <row r="962" s="121" customFormat="1" ht="12.75"/>
    <row r="963" s="121" customFormat="1" ht="12.75"/>
    <row r="964" s="121" customFormat="1" ht="12.75"/>
    <row r="965" s="121" customFormat="1" ht="12.75"/>
    <row r="966" s="121" customFormat="1" ht="12.75"/>
    <row r="967" s="121" customFormat="1" ht="12.75"/>
    <row r="968" s="121" customFormat="1" ht="12.75"/>
    <row r="969" s="121" customFormat="1" ht="12.75"/>
    <row r="970" s="121" customFormat="1" ht="12.75"/>
    <row r="971" s="121" customFormat="1" ht="12.75"/>
    <row r="972" s="121" customFormat="1" ht="12.75"/>
    <row r="973" s="121" customFormat="1" ht="12.75"/>
    <row r="974" s="121" customFormat="1" ht="12.75"/>
    <row r="975" s="121" customFormat="1" ht="12.75"/>
    <row r="976" s="121" customFormat="1" ht="12.75"/>
    <row r="977" s="121" customFormat="1" ht="12.75"/>
    <row r="978" s="121" customFormat="1" ht="12.75"/>
    <row r="979" s="121" customFormat="1" ht="12.75"/>
    <row r="980" s="121" customFormat="1" ht="12.75"/>
    <row r="981" s="121" customFormat="1" ht="12.75"/>
    <row r="982" s="121" customFormat="1" ht="12.75"/>
    <row r="983" s="121" customFormat="1" ht="12.75"/>
    <row r="984" s="121" customFormat="1" ht="12.75"/>
    <row r="985" s="121" customFormat="1" ht="12.75"/>
    <row r="986" s="121" customFormat="1" ht="12.75"/>
    <row r="987" s="121" customFormat="1" ht="12.75"/>
    <row r="988" s="121" customFormat="1" ht="12.75"/>
    <row r="989" s="121" customFormat="1" ht="12.75"/>
    <row r="990" s="121" customFormat="1" ht="12.75"/>
    <row r="991" s="121" customFormat="1" ht="12.75"/>
    <row r="992" s="121" customFormat="1" ht="12.75"/>
    <row r="993" s="121" customFormat="1" ht="12.75"/>
    <row r="994" s="121" customFormat="1" ht="12.75"/>
    <row r="995" s="121" customFormat="1" ht="12.75"/>
    <row r="996" s="121" customFormat="1" ht="12.75"/>
    <row r="997" s="121" customFormat="1" ht="12.75"/>
    <row r="998" s="121" customFormat="1" ht="12.75"/>
    <row r="999" s="121" customFormat="1" ht="12.75"/>
    <row r="1000" s="121" customFormat="1" ht="12.75"/>
    <row r="1001" s="121" customFormat="1" ht="12.75"/>
    <row r="1002" s="121" customFormat="1" ht="12.75"/>
    <row r="1003" s="121" customFormat="1" ht="12.75"/>
    <row r="1004" s="121" customFormat="1" ht="12.75"/>
    <row r="1005" s="121" customFormat="1" ht="12.75"/>
    <row r="1006" s="121" customFormat="1" ht="12.75"/>
    <row r="1007" s="121" customFormat="1" ht="12.75"/>
    <row r="1008" s="121" customFormat="1" ht="12.75"/>
    <row r="1009" s="121" customFormat="1" ht="12.75"/>
    <row r="1010" s="121" customFormat="1" ht="12.75"/>
    <row r="1011" s="121" customFormat="1" ht="12.75"/>
    <row r="1012" s="121" customFormat="1" ht="12.75"/>
    <row r="1013" s="121" customFormat="1" ht="12.75"/>
    <row r="1014" s="121" customFormat="1" ht="12.75"/>
    <row r="1015" s="121" customFormat="1" ht="12.75"/>
    <row r="1016" s="121" customFormat="1" ht="12.75"/>
    <row r="1017" s="121" customFormat="1" ht="12.75"/>
    <row r="1018" s="121" customFormat="1" ht="12.75"/>
    <row r="1019" s="121" customFormat="1" ht="12.75"/>
    <row r="1020" s="121" customFormat="1" ht="12.75"/>
    <row r="1021" s="121" customFormat="1" ht="12.75"/>
    <row r="1022" s="121" customFormat="1" ht="12.75"/>
    <row r="1023" s="121" customFormat="1" ht="12.75"/>
    <row r="1024" s="121" customFormat="1" ht="12.75"/>
    <row r="1025" s="121" customFormat="1" ht="12.75"/>
    <row r="1026" s="121" customFormat="1" ht="12.75"/>
    <row r="1027" s="121" customFormat="1" ht="12.75"/>
    <row r="1028" s="121" customFormat="1" ht="12.75"/>
    <row r="1029" s="121" customFormat="1" ht="12.75"/>
    <row r="1030" s="121" customFormat="1" ht="12.75"/>
    <row r="1031" s="121" customFormat="1" ht="12.75"/>
    <row r="1032" s="121" customFormat="1" ht="12.75"/>
    <row r="1033" s="121" customFormat="1" ht="12.75"/>
    <row r="1034" s="121" customFormat="1" ht="12.75"/>
    <row r="1035" s="121" customFormat="1" ht="12.75"/>
    <row r="1036" s="121" customFormat="1" ht="12.75"/>
    <row r="1037" s="121" customFormat="1" ht="12.75"/>
    <row r="1038" s="121" customFormat="1" ht="12.75"/>
    <row r="1039" s="121" customFormat="1" ht="12.75"/>
    <row r="1040" s="121" customFormat="1" ht="12.75"/>
    <row r="1041" s="121" customFormat="1" ht="12.75"/>
    <row r="1042" s="121" customFormat="1" ht="12.75"/>
    <row r="1043" s="121" customFormat="1" ht="12.75"/>
    <row r="1044" s="121" customFormat="1" ht="12.75"/>
    <row r="1045" s="121" customFormat="1" ht="12.75"/>
    <row r="1046" s="121" customFormat="1" ht="12.75"/>
    <row r="1047" s="121" customFormat="1" ht="12.75"/>
    <row r="1048" s="121" customFormat="1" ht="12.75"/>
    <row r="1049" s="121" customFormat="1" ht="12.75"/>
    <row r="1050" s="121" customFormat="1" ht="12.75"/>
    <row r="1051" s="121" customFormat="1" ht="12.75"/>
    <row r="1052" s="121" customFormat="1" ht="12.75"/>
    <row r="1053" s="121" customFormat="1" ht="12.75"/>
    <row r="1054" s="121" customFormat="1" ht="12.75"/>
    <row r="1055" s="121" customFormat="1" ht="12.75"/>
    <row r="1056" s="121" customFormat="1" ht="12.75"/>
    <row r="1057" s="121" customFormat="1" ht="12.75"/>
    <row r="1058" s="121" customFormat="1" ht="12.75"/>
    <row r="1059" s="121" customFormat="1" ht="12.75"/>
    <row r="1060" s="121" customFormat="1" ht="12.75"/>
    <row r="1061" s="121" customFormat="1" ht="12.75"/>
    <row r="1062" s="121" customFormat="1" ht="12.75"/>
    <row r="1063" s="121" customFormat="1" ht="12.75"/>
    <row r="1064" s="121" customFormat="1" ht="12.75"/>
    <row r="1065" s="121" customFormat="1" ht="12.75"/>
    <row r="1066" s="121" customFormat="1" ht="12.75"/>
    <row r="1067" s="121" customFormat="1" ht="12.75"/>
    <row r="1068" s="121" customFormat="1" ht="12.75"/>
    <row r="1069" s="121" customFormat="1" ht="12.75"/>
    <row r="1070" s="121" customFormat="1" ht="12.75"/>
    <row r="1071" s="121" customFormat="1" ht="12.75"/>
    <row r="1072" s="121" customFormat="1" ht="12.75"/>
    <row r="1073" s="121" customFormat="1" ht="12.75"/>
    <row r="1074" s="121" customFormat="1" ht="12.75"/>
    <row r="1075" s="121" customFormat="1" ht="12.75"/>
    <row r="1076" s="121" customFormat="1" ht="12.75"/>
    <row r="1077" s="121" customFormat="1" ht="12.75"/>
    <row r="1078" s="121" customFormat="1" ht="12.75"/>
    <row r="1079" s="121" customFormat="1" ht="12.75"/>
    <row r="1080" s="121" customFormat="1" ht="12.75"/>
    <row r="1081" s="121" customFormat="1" ht="12.75"/>
    <row r="1082" s="121" customFormat="1" ht="12.75"/>
    <row r="1083" s="121" customFormat="1" ht="12.75"/>
    <row r="1084" s="121" customFormat="1" ht="12.75"/>
    <row r="1085" s="121" customFormat="1" ht="12.75"/>
    <row r="1086" s="121" customFormat="1" ht="12.75"/>
    <row r="1087" s="121" customFormat="1" ht="12.75"/>
    <row r="1088" s="121" customFormat="1" ht="12.75"/>
    <row r="1089" s="121" customFormat="1" ht="12.75"/>
    <row r="1090" s="121" customFormat="1" ht="12.75"/>
    <row r="1091" s="121" customFormat="1" ht="12.75"/>
    <row r="1092" s="121" customFormat="1" ht="12.75"/>
    <row r="1093" s="121" customFormat="1" ht="12.75"/>
    <row r="1094" s="121" customFormat="1" ht="12.75"/>
    <row r="1095" s="121" customFormat="1" ht="12.75"/>
    <row r="1096" s="121" customFormat="1" ht="12.75"/>
    <row r="1097" s="121" customFormat="1" ht="12.75"/>
    <row r="1098" s="121" customFormat="1" ht="12.75"/>
    <row r="1099" s="121" customFormat="1" ht="12.75"/>
    <row r="1100" s="121" customFormat="1" ht="12.75"/>
    <row r="1101" s="121" customFormat="1" ht="12.75"/>
    <row r="1102" s="121" customFormat="1" ht="12.75"/>
    <row r="1103" s="121" customFormat="1" ht="12.75"/>
    <row r="1104" s="121" customFormat="1" ht="12.75"/>
    <row r="1105" s="121" customFormat="1" ht="12.75"/>
    <row r="1106" s="121" customFormat="1" ht="12.75"/>
    <row r="1107" s="121" customFormat="1" ht="12.75"/>
    <row r="1108" s="121" customFormat="1" ht="12.75"/>
    <row r="1109" s="121" customFormat="1" ht="12.75"/>
    <row r="1110" s="121" customFormat="1" ht="12.75"/>
    <row r="1111" s="121" customFormat="1" ht="12.75"/>
    <row r="1112" s="121" customFormat="1" ht="12.75"/>
    <row r="1113" s="121" customFormat="1" ht="12.75"/>
    <row r="1114" s="121" customFormat="1" ht="12.75"/>
    <row r="1115" s="121" customFormat="1" ht="12.75"/>
    <row r="1116" s="121" customFormat="1" ht="12.75"/>
    <row r="1117" s="121" customFormat="1" ht="12.75"/>
    <row r="1118" s="121" customFormat="1" ht="12.75"/>
    <row r="1119" s="121" customFormat="1" ht="12.75"/>
    <row r="1120" s="121" customFormat="1" ht="12.75"/>
    <row r="1121" s="121" customFormat="1" ht="12.75"/>
    <row r="1122" s="121" customFormat="1" ht="12.75"/>
    <row r="1123" s="121" customFormat="1" ht="12.75"/>
    <row r="1124" s="121" customFormat="1" ht="12.75"/>
    <row r="1125" s="121" customFormat="1" ht="12.75"/>
    <row r="1126" s="121" customFormat="1" ht="12.75"/>
    <row r="1127" s="121" customFormat="1" ht="12.75"/>
    <row r="1128" s="121" customFormat="1" ht="12.75"/>
    <row r="1129" s="121" customFormat="1" ht="12.75"/>
    <row r="1130" s="121" customFormat="1" ht="12.75"/>
    <row r="1131" s="121" customFormat="1" ht="12.75"/>
    <row r="1132" s="121" customFormat="1" ht="12.75"/>
    <row r="1133" s="121" customFormat="1" ht="12.75"/>
    <row r="1134" s="121" customFormat="1" ht="12.75"/>
    <row r="1135" s="121" customFormat="1" ht="12.75"/>
    <row r="1136" s="121" customFormat="1" ht="12.75"/>
    <row r="1137" s="121" customFormat="1" ht="12.75"/>
    <row r="1138" s="121" customFormat="1" ht="12.75"/>
    <row r="1139" s="121" customFormat="1" ht="12.75"/>
    <row r="1140" s="121" customFormat="1" ht="12.75"/>
    <row r="1141" s="121" customFormat="1" ht="12.75"/>
    <row r="1142" s="121" customFormat="1" ht="12.75"/>
    <row r="1143" s="121" customFormat="1" ht="12.75"/>
    <row r="1144" s="121" customFormat="1" ht="12.75"/>
    <row r="1145" s="121" customFormat="1" ht="12.75"/>
    <row r="1146" s="121" customFormat="1" ht="12.75"/>
    <row r="1147" s="121" customFormat="1" ht="12.75"/>
    <row r="1148" s="121" customFormat="1" ht="12.75"/>
    <row r="1149" s="121" customFormat="1" ht="12.75"/>
    <row r="1150" s="121" customFormat="1" ht="12.75"/>
    <row r="1151" s="121" customFormat="1" ht="12.75"/>
    <row r="1152" s="121" customFormat="1" ht="12.75"/>
    <row r="1153" s="121" customFormat="1" ht="12.75"/>
    <row r="1154" s="121" customFormat="1" ht="12.75"/>
    <row r="1155" s="121" customFormat="1" ht="12.75"/>
    <row r="1156" s="121" customFormat="1" ht="12.75"/>
    <row r="1157" s="121" customFormat="1" ht="12.75"/>
    <row r="1158" s="121" customFormat="1" ht="12.75"/>
    <row r="1159" s="121" customFormat="1" ht="12.75"/>
    <row r="1160" s="121" customFormat="1" ht="12.75"/>
    <row r="1161" s="121" customFormat="1" ht="12.75"/>
    <row r="1162" s="121" customFormat="1" ht="12.75"/>
    <row r="1163" s="121" customFormat="1" ht="12.75"/>
    <row r="1164" s="121" customFormat="1" ht="12.75"/>
    <row r="1165" s="121" customFormat="1" ht="12.75"/>
    <row r="1166" s="121" customFormat="1" ht="12.75"/>
    <row r="1167" s="121" customFormat="1" ht="12.75"/>
    <row r="1168" s="121" customFormat="1" ht="12.75"/>
    <row r="1169" s="121" customFormat="1" ht="12.75"/>
    <row r="1170" s="121" customFormat="1" ht="12.75"/>
    <row r="1171" s="121" customFormat="1" ht="12.75"/>
    <row r="1172" s="121" customFormat="1" ht="12.75"/>
    <row r="1173" s="121" customFormat="1" ht="12.75"/>
    <row r="1174" s="121" customFormat="1" ht="12.75"/>
    <row r="1175" s="121" customFormat="1" ht="12.75"/>
    <row r="1176" s="121" customFormat="1" ht="12.75"/>
    <row r="1177" s="121" customFormat="1" ht="12.75"/>
    <row r="1178" s="121" customFormat="1" ht="12.75"/>
    <row r="1179" s="121" customFormat="1" ht="12.75"/>
    <row r="1180" s="121" customFormat="1" ht="12.75"/>
    <row r="1181" s="121" customFormat="1" ht="12.75"/>
    <row r="1182" s="121" customFormat="1" ht="12.75"/>
    <row r="1183" s="121" customFormat="1" ht="12.75"/>
    <row r="1184" s="121" customFormat="1" ht="12.75"/>
    <row r="1185" s="121" customFormat="1" ht="12.75"/>
    <row r="1186" s="121" customFormat="1" ht="12.75"/>
    <row r="1187" s="121" customFormat="1" ht="12.75"/>
    <row r="1188" s="121" customFormat="1" ht="12.75"/>
    <row r="1189" s="121" customFormat="1" ht="12.75"/>
    <row r="1190" s="121" customFormat="1" ht="12.75"/>
    <row r="1191" s="121" customFormat="1" ht="12.75"/>
    <row r="1192" s="121" customFormat="1" ht="12.75"/>
    <row r="1193" s="121" customFormat="1" ht="12.75"/>
    <row r="1194" s="121" customFormat="1" ht="12.75"/>
    <row r="1195" s="121" customFormat="1" ht="12.75"/>
    <row r="1196" s="121" customFormat="1" ht="12.75"/>
    <row r="1197" s="121" customFormat="1" ht="12.75"/>
    <row r="1198" s="121" customFormat="1" ht="12.75"/>
    <row r="1199" s="121" customFormat="1" ht="12.75"/>
    <row r="1200" s="121" customFormat="1" ht="12.75"/>
    <row r="1201" s="121" customFormat="1" ht="12.75"/>
    <row r="1202" s="121" customFormat="1" ht="12.75"/>
    <row r="1203" s="121" customFormat="1" ht="12.75"/>
    <row r="1204" s="121" customFormat="1" ht="12.75"/>
    <row r="1205" s="121" customFormat="1" ht="12.75"/>
    <row r="1206" s="121" customFormat="1" ht="12.75"/>
    <row r="1207" s="121" customFormat="1" ht="12.75"/>
    <row r="1208" s="121" customFormat="1" ht="12.75"/>
    <row r="1209" s="121" customFormat="1" ht="12.75"/>
    <row r="1210" s="121" customFormat="1" ht="12.75"/>
    <row r="1211" s="121" customFormat="1" ht="12.75"/>
    <row r="1212" s="121" customFormat="1" ht="12.75"/>
    <row r="1213" s="121" customFormat="1" ht="12.75"/>
    <row r="1214" s="121" customFormat="1" ht="12.75"/>
    <row r="1215" s="121" customFormat="1" ht="12.75"/>
    <row r="1216" s="121" customFormat="1" ht="12.75"/>
    <row r="1217" s="121" customFormat="1" ht="12.75"/>
    <row r="1218" s="121" customFormat="1" ht="12.75"/>
    <row r="1219" s="121" customFormat="1" ht="12.75"/>
    <row r="1220" s="121" customFormat="1" ht="12.75"/>
    <row r="1221" s="121" customFormat="1" ht="12.75"/>
    <row r="1222" s="121" customFormat="1" ht="12.75"/>
    <row r="1223" s="121" customFormat="1" ht="12.75"/>
    <row r="1224" s="121" customFormat="1" ht="12.75"/>
    <row r="1225" s="121" customFormat="1" ht="12.75"/>
    <row r="1226" s="121" customFormat="1" ht="12.75"/>
    <row r="1227" s="121" customFormat="1" ht="12.75"/>
    <row r="1228" s="121" customFormat="1" ht="12.75"/>
    <row r="1229" s="121" customFormat="1" ht="12.75"/>
    <row r="1230" s="121" customFormat="1" ht="12.75"/>
    <row r="1231" s="121" customFormat="1" ht="12.75"/>
    <row r="1232" s="121" customFormat="1" ht="12.75"/>
    <row r="1233" s="121" customFormat="1" ht="12.75"/>
    <row r="1234" s="121" customFormat="1" ht="12.75"/>
    <row r="1235" s="121" customFormat="1" ht="12.75"/>
    <row r="1236" s="121" customFormat="1" ht="12.75"/>
    <row r="1237" s="121" customFormat="1" ht="12.75"/>
    <row r="1238" s="121" customFormat="1" ht="12.75"/>
    <row r="1239" s="121" customFormat="1" ht="12.75"/>
    <row r="1240" s="121" customFormat="1" ht="12.75"/>
    <row r="1241" s="121" customFormat="1" ht="12.75"/>
    <row r="1242" s="121" customFormat="1" ht="12.75"/>
    <row r="1243" s="121" customFormat="1" ht="12.75"/>
    <row r="1244" s="121" customFormat="1" ht="12.75"/>
    <row r="1245" s="121" customFormat="1" ht="12.75"/>
    <row r="1246" s="121" customFormat="1" ht="12.75"/>
    <row r="1247" s="121" customFormat="1" ht="12.75"/>
    <row r="1248" s="121" customFormat="1" ht="12.75"/>
    <row r="1249" s="121" customFormat="1" ht="12.75"/>
    <row r="1250" s="121" customFormat="1" ht="12.75"/>
    <row r="1251" s="121" customFormat="1" ht="12.75"/>
    <row r="1252" s="121" customFormat="1" ht="12.75"/>
    <row r="1253" s="121" customFormat="1" ht="12.75"/>
    <row r="1254" s="121" customFormat="1" ht="12.75"/>
    <row r="1255" s="121" customFormat="1" ht="12.75"/>
    <row r="1256" s="121" customFormat="1" ht="12.75"/>
    <row r="1257" s="121" customFormat="1" ht="12.75"/>
    <row r="1258" s="121" customFormat="1" ht="12.75"/>
    <row r="1259" s="121" customFormat="1" ht="12.75"/>
    <row r="1260" s="121" customFormat="1" ht="12.75"/>
    <row r="1261" s="121" customFormat="1" ht="12.75"/>
    <row r="1262" s="121" customFormat="1" ht="12.75"/>
    <row r="1263" s="121" customFormat="1" ht="12.75"/>
    <row r="1264" s="121" customFormat="1" ht="12.75"/>
    <row r="1265" s="121" customFormat="1" ht="12.75"/>
    <row r="1266" s="121" customFormat="1" ht="12.75"/>
    <row r="1267" s="121" customFormat="1" ht="12.75"/>
    <row r="1268" s="121" customFormat="1" ht="12.75"/>
    <row r="1269" s="121" customFormat="1" ht="12.75"/>
    <row r="1270" s="121" customFormat="1" ht="12.75"/>
    <row r="1271" s="121" customFormat="1" ht="12.75"/>
    <row r="1272" s="121" customFormat="1" ht="12.75"/>
    <row r="1273" s="121" customFormat="1" ht="12.75"/>
    <row r="1274" s="121" customFormat="1" ht="12.75"/>
    <row r="1275" s="121" customFormat="1" ht="12.75"/>
    <row r="1276" s="121" customFormat="1" ht="12.75"/>
    <row r="1277" s="121" customFormat="1" ht="12.75"/>
    <row r="1278" s="121" customFormat="1" ht="12.75"/>
    <row r="1279" s="121" customFormat="1" ht="12.75"/>
    <row r="1280" s="121" customFormat="1" ht="12.75"/>
    <row r="1281" s="121" customFormat="1" ht="12.75"/>
    <row r="1282" s="121" customFormat="1" ht="12.75"/>
    <row r="1283" s="121" customFormat="1" ht="12.75"/>
    <row r="1284" s="121" customFormat="1" ht="12.75"/>
    <row r="1285" s="121" customFormat="1" ht="12.75"/>
    <row r="1286" s="121" customFormat="1" ht="12.75"/>
    <row r="1287" s="121" customFormat="1" ht="12.75"/>
    <row r="1288" s="121" customFormat="1" ht="12.75"/>
    <row r="1289" s="121" customFormat="1" ht="12.75"/>
    <row r="1290" s="121" customFormat="1" ht="12.75"/>
    <row r="1291" s="121" customFormat="1" ht="12.75"/>
    <row r="1292" s="121" customFormat="1" ht="12.75"/>
    <row r="1293" s="121" customFormat="1" ht="12.75"/>
    <row r="1294" s="121" customFormat="1" ht="12.75"/>
    <row r="1295" s="121" customFormat="1" ht="12.75"/>
    <row r="1296" s="121" customFormat="1" ht="12.75"/>
    <row r="1297" s="121" customFormat="1" ht="12.75"/>
    <row r="1298" s="121" customFormat="1" ht="12.75"/>
    <row r="1299" s="121" customFormat="1" ht="12.75"/>
    <row r="1300" s="121" customFormat="1" ht="12.75"/>
    <row r="1301" s="121" customFormat="1" ht="12.75"/>
    <row r="1302" s="121" customFormat="1" ht="12.75"/>
    <row r="1303" s="121" customFormat="1" ht="12.75"/>
    <row r="1304" s="121" customFormat="1" ht="12.75"/>
    <row r="1305" s="121" customFormat="1" ht="12.75"/>
    <row r="1306" s="121" customFormat="1" ht="12.75"/>
    <row r="1307" s="121" customFormat="1" ht="12.75"/>
    <row r="1308" s="121" customFormat="1" ht="12.75"/>
    <row r="1309" s="121" customFormat="1" ht="12.75"/>
    <row r="1310" s="121" customFormat="1" ht="12.75"/>
    <row r="1311" s="121" customFormat="1" ht="12.75"/>
    <row r="1312" s="121" customFormat="1" ht="12.75"/>
    <row r="1313" s="121" customFormat="1" ht="12.75"/>
    <row r="1314" s="121" customFormat="1" ht="12.75"/>
    <row r="1315" s="121" customFormat="1" ht="12.75"/>
    <row r="1316" s="121" customFormat="1" ht="12.75"/>
    <row r="1317" s="121" customFormat="1" ht="12.75"/>
    <row r="1318" s="121" customFormat="1" ht="12.75"/>
    <row r="1319" s="121" customFormat="1" ht="12.75"/>
    <row r="1320" s="121" customFormat="1" ht="12.75"/>
    <row r="1321" s="121" customFormat="1" ht="12.75"/>
    <row r="1322" s="121" customFormat="1" ht="12.75"/>
    <row r="1323" s="121" customFormat="1" ht="12.75"/>
    <row r="1324" s="121" customFormat="1" ht="12.75"/>
    <row r="1325" s="121" customFormat="1" ht="12.75"/>
    <row r="1326" s="121" customFormat="1" ht="12.75"/>
    <row r="1327" s="121" customFormat="1" ht="12.75"/>
    <row r="1328" s="121" customFormat="1" ht="12.75"/>
    <row r="1329" s="121" customFormat="1" ht="12.75"/>
    <row r="1330" s="121" customFormat="1" ht="12.75"/>
    <row r="1331" s="121" customFormat="1" ht="12.75"/>
    <row r="1332" s="121" customFormat="1" ht="12.75"/>
    <row r="1333" s="121" customFormat="1" ht="12.75"/>
    <row r="1334" s="121" customFormat="1" ht="12.75"/>
    <row r="1335" s="121" customFormat="1" ht="12.75"/>
    <row r="1336" s="121" customFormat="1" ht="12.75"/>
    <row r="1337" s="121" customFormat="1" ht="12.75"/>
    <row r="1338" s="121" customFormat="1" ht="12.75"/>
    <row r="1339" s="121" customFormat="1" ht="12.75"/>
    <row r="1340" s="121" customFormat="1" ht="12.75"/>
    <row r="1341" s="121" customFormat="1" ht="12.75"/>
    <row r="1342" s="121" customFormat="1" ht="12.75"/>
    <row r="1343" s="121" customFormat="1" ht="12.75"/>
    <row r="1344" s="121" customFormat="1" ht="12.75"/>
    <row r="1345" s="121" customFormat="1" ht="12.75"/>
    <row r="1346" s="121" customFormat="1" ht="12.75"/>
    <row r="1347" s="121" customFormat="1" ht="12.75"/>
    <row r="1348" s="121" customFormat="1" ht="12.75"/>
    <row r="1349" s="121" customFormat="1" ht="12.75"/>
    <row r="1350" s="121" customFormat="1" ht="12.75"/>
    <row r="1351" s="121" customFormat="1" ht="12.75"/>
    <row r="1352" s="121" customFormat="1" ht="12.75"/>
    <row r="1353" s="121" customFormat="1" ht="12.75"/>
    <row r="1354" s="121" customFormat="1" ht="12.75"/>
    <row r="1355" s="121" customFormat="1" ht="12.75"/>
    <row r="1356" s="121" customFormat="1" ht="12.75"/>
    <row r="1357" s="121" customFormat="1" ht="12.75"/>
    <row r="1358" s="121" customFormat="1" ht="12.75"/>
    <row r="1359" s="121" customFormat="1" ht="12.75"/>
    <row r="1360" s="121" customFormat="1" ht="12.75"/>
    <row r="1361" s="121" customFormat="1" ht="12.75"/>
    <row r="1362" s="121" customFormat="1" ht="12.75"/>
    <row r="1363" s="121" customFormat="1" ht="12.75"/>
    <row r="1364" s="121" customFormat="1" ht="12.75"/>
    <row r="1365" s="121" customFormat="1" ht="12.75"/>
    <row r="1366" s="121" customFormat="1" ht="12.75"/>
    <row r="1367" s="121" customFormat="1" ht="12.75"/>
    <row r="1368" s="121" customFormat="1" ht="12.75"/>
    <row r="1369" s="121" customFormat="1" ht="12.75"/>
    <row r="1370" s="121" customFormat="1" ht="12.75"/>
    <row r="1371" s="121" customFormat="1" ht="12.75"/>
    <row r="1372" s="121" customFormat="1" ht="12.75"/>
    <row r="1373" s="121" customFormat="1" ht="12.75"/>
    <row r="1374" s="121" customFormat="1" ht="12.75"/>
    <row r="1375" s="121" customFormat="1" ht="12.75"/>
    <row r="1376" s="121" customFormat="1" ht="12.75"/>
    <row r="1377" s="121" customFormat="1" ht="12.75"/>
    <row r="1378" s="121" customFormat="1" ht="12.75"/>
    <row r="1379" s="121" customFormat="1" ht="12.75"/>
    <row r="1380" s="121" customFormat="1" ht="12.75"/>
    <row r="1381" s="121" customFormat="1" ht="12.75"/>
    <row r="1382" s="121" customFormat="1" ht="12.75"/>
    <row r="1383" s="121" customFormat="1" ht="12.75"/>
    <row r="1384" s="121" customFormat="1" ht="12.75"/>
    <row r="1385" s="121" customFormat="1" ht="12.75"/>
    <row r="1386" s="121" customFormat="1" ht="12.75"/>
    <row r="1387" s="121" customFormat="1" ht="12.75"/>
    <row r="1388" s="121" customFormat="1" ht="12.75"/>
    <row r="1389" s="121" customFormat="1" ht="12.75"/>
    <row r="1390" s="121" customFormat="1" ht="12.75"/>
    <row r="1391" s="121" customFormat="1" ht="12.75"/>
    <row r="1392" s="121" customFormat="1" ht="12.75"/>
    <row r="1393" s="121" customFormat="1" ht="12.75"/>
    <row r="1394" s="121" customFormat="1" ht="12.75"/>
    <row r="1395" s="121" customFormat="1" ht="12.75"/>
    <row r="1396" s="121" customFormat="1" ht="12.75"/>
    <row r="1397" s="121" customFormat="1" ht="12.75"/>
    <row r="1398" s="121" customFormat="1" ht="12.75"/>
    <row r="1399" s="121" customFormat="1" ht="12.75"/>
    <row r="1400" s="121" customFormat="1" ht="12.75"/>
    <row r="1401" s="121" customFormat="1" ht="12.75"/>
    <row r="1402" s="121" customFormat="1" ht="12.75"/>
    <row r="1403" s="121" customFormat="1" ht="12.75"/>
    <row r="1404" s="121" customFormat="1" ht="12.75"/>
    <row r="1405" s="121" customFormat="1" ht="12.75"/>
    <row r="1406" s="121" customFormat="1" ht="12.75"/>
    <row r="1407" s="121" customFormat="1" ht="12.75"/>
    <row r="1408" s="121" customFormat="1" ht="12.75"/>
    <row r="1409" s="121" customFormat="1" ht="12.75"/>
    <row r="1410" s="121" customFormat="1" ht="12.75"/>
    <row r="1411" s="121" customFormat="1" ht="12.75"/>
    <row r="1412" s="121" customFormat="1" ht="12.75"/>
    <row r="1413" s="121" customFormat="1" ht="12.75"/>
    <row r="1414" s="121" customFormat="1" ht="12.75"/>
    <row r="1415" s="121" customFormat="1" ht="12.75"/>
    <row r="1416" s="121" customFormat="1" ht="12.75"/>
    <row r="1417" s="121" customFormat="1" ht="12.75"/>
    <row r="1418" s="121" customFormat="1" ht="12.75"/>
    <row r="1419" s="121" customFormat="1" ht="12.75"/>
    <row r="1420" s="121" customFormat="1" ht="12.75"/>
    <row r="1421" s="121" customFormat="1" ht="12.75"/>
    <row r="1422" s="121" customFormat="1" ht="12.75"/>
    <row r="1423" s="121" customFormat="1" ht="12.75"/>
    <row r="1424" s="121" customFormat="1" ht="12.75"/>
    <row r="1425" s="121" customFormat="1" ht="12.75"/>
    <row r="1426" s="121" customFormat="1" ht="12.75"/>
    <row r="1427" s="121" customFormat="1" ht="12.75"/>
    <row r="1428" s="121" customFormat="1" ht="12.75"/>
    <row r="1429" s="121" customFormat="1" ht="12.75"/>
    <row r="1430" s="121" customFormat="1" ht="12.75"/>
    <row r="1431" s="121" customFormat="1" ht="12.75"/>
    <row r="1432" s="121" customFormat="1" ht="12.75"/>
    <row r="1433" s="121" customFormat="1" ht="12.75"/>
    <row r="1434" s="121" customFormat="1" ht="12.75"/>
    <row r="1435" s="121" customFormat="1" ht="12.75"/>
    <row r="1436" s="121" customFormat="1" ht="12.75"/>
    <row r="1437" s="121" customFormat="1" ht="12.75"/>
    <row r="1438" s="121" customFormat="1" ht="12.75"/>
    <row r="1439" s="121" customFormat="1" ht="12.75"/>
    <row r="1440" s="121" customFormat="1" ht="12.75"/>
    <row r="1441" s="121" customFormat="1" ht="12.75"/>
    <row r="1442" s="121" customFormat="1" ht="12.75"/>
    <row r="1443" s="121" customFormat="1" ht="12.75"/>
    <row r="1444" s="121" customFormat="1" ht="12.75"/>
    <row r="1445" s="121" customFormat="1" ht="12.75"/>
    <row r="1446" s="121" customFormat="1" ht="12.75"/>
    <row r="1447" s="121" customFormat="1" ht="12.75"/>
    <row r="1448" s="121" customFormat="1" ht="12.75"/>
    <row r="1449" s="121" customFormat="1" ht="12.75"/>
  </sheetData>
  <sheetProtection/>
  <protectedRanges>
    <protectedRange sqref="K10:K23 J10:J22 J32:K36 J25:K30 J38:K38 J40:K41 J47:K55" name="Range1"/>
    <protectedRange sqref="J23" name="Range1_1"/>
    <protectedRange sqref="F4" name="Range1_2"/>
    <protectedRange sqref="J31:K31" name="Range1_5"/>
    <protectedRange sqref="J39:K39" name="Range1_6"/>
    <protectedRange sqref="J42:K46" name="Range1_7"/>
    <protectedRange sqref="H4:I4" name="Range1_3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5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FT32"/>
  <sheetViews>
    <sheetView workbookViewId="0" topLeftCell="A1">
      <selection activeCell="K14" sqref="K14"/>
    </sheetView>
  </sheetViews>
  <sheetFormatPr defaultColWidth="9.140625" defaultRowHeight="12.75"/>
  <cols>
    <col min="1" max="3" width="9.140625" style="104" customWidth="1"/>
    <col min="4" max="4" width="8.28125" style="104" customWidth="1"/>
    <col min="5" max="5" width="11.28125" style="104" customWidth="1"/>
    <col min="6" max="6" width="8.140625" style="104" customWidth="1"/>
    <col min="7" max="7" width="12.00390625" style="104" customWidth="1"/>
    <col min="8" max="8" width="4.57421875" style="104" hidden="1" customWidth="1"/>
    <col min="9" max="9" width="7.140625" style="104" customWidth="1"/>
    <col min="10" max="10" width="11.7109375" style="104" customWidth="1"/>
    <col min="11" max="11" width="11.57421875" style="104" customWidth="1"/>
    <col min="12" max="12" width="11.28125" style="104" customWidth="1"/>
    <col min="13" max="13" width="11.7109375" style="104" customWidth="1"/>
    <col min="14" max="176" width="9.140625" style="112" customWidth="1"/>
    <col min="177" max="16384" width="9.140625" style="104" customWidth="1"/>
  </cols>
  <sheetData>
    <row r="1" spans="14:176" s="95" customFormat="1" ht="12.75"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</row>
    <row r="2" spans="1:176" s="98" customFormat="1" ht="18" customHeight="1">
      <c r="A2" s="295" t="s">
        <v>85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74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</row>
    <row r="3" spans="1:176" s="98" customFormat="1" ht="8.25" customHeight="1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</row>
    <row r="4" spans="1:176" s="109" customFormat="1" ht="15.75" customHeight="1">
      <c r="A4" s="102"/>
      <c r="B4" s="103"/>
      <c r="C4" s="124"/>
      <c r="D4" s="125" t="s">
        <v>114</v>
      </c>
      <c r="E4" s="105">
        <v>40179</v>
      </c>
      <c r="F4" s="106" t="s">
        <v>96</v>
      </c>
      <c r="G4" s="214" t="s">
        <v>220</v>
      </c>
      <c r="H4" s="259"/>
      <c r="I4" s="107"/>
      <c r="J4" s="107"/>
      <c r="K4" s="107"/>
      <c r="L4" s="108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</row>
    <row r="5" spans="1:13" ht="12.75">
      <c r="A5" s="297"/>
      <c r="B5" s="298"/>
      <c r="C5" s="298"/>
      <c r="D5" s="298"/>
      <c r="E5" s="298"/>
      <c r="F5" s="299"/>
      <c r="G5" s="299"/>
      <c r="H5" s="126"/>
      <c r="I5" s="126"/>
      <c r="J5" s="126"/>
      <c r="K5" s="126"/>
      <c r="L5" s="278"/>
      <c r="M5" s="279"/>
    </row>
    <row r="6" spans="1:13" ht="13.5" customHeight="1">
      <c r="A6" s="280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2"/>
    </row>
    <row r="7" spans="1:176" s="109" customFormat="1" ht="24" thickBot="1">
      <c r="A7" s="283" t="s">
        <v>51</v>
      </c>
      <c r="B7" s="283"/>
      <c r="C7" s="283"/>
      <c r="D7" s="283"/>
      <c r="E7" s="283"/>
      <c r="F7" s="283"/>
      <c r="G7" s="283"/>
      <c r="H7" s="283"/>
      <c r="I7" s="113" t="s">
        <v>185</v>
      </c>
      <c r="J7" s="114" t="s">
        <v>139</v>
      </c>
      <c r="K7" s="114" t="s">
        <v>141</v>
      </c>
      <c r="L7" s="114" t="s">
        <v>142</v>
      </c>
      <c r="M7" s="114" t="s">
        <v>140</v>
      </c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</row>
    <row r="8" spans="1:176" s="109" customFormat="1" ht="33.75">
      <c r="A8" s="300">
        <v>1</v>
      </c>
      <c r="B8" s="300"/>
      <c r="C8" s="300"/>
      <c r="D8" s="300"/>
      <c r="E8" s="300"/>
      <c r="F8" s="300"/>
      <c r="G8" s="300"/>
      <c r="H8" s="300"/>
      <c r="I8" s="127">
        <v>2</v>
      </c>
      <c r="J8" s="116" t="s">
        <v>143</v>
      </c>
      <c r="K8" s="127"/>
      <c r="L8" s="116" t="s">
        <v>115</v>
      </c>
      <c r="M8" s="116" t="s">
        <v>116</v>
      </c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</row>
    <row r="9" spans="1:176" s="6" customFormat="1" ht="12.75">
      <c r="A9" s="289" t="s">
        <v>86</v>
      </c>
      <c r="B9" s="290"/>
      <c r="C9" s="290"/>
      <c r="D9" s="290"/>
      <c r="E9" s="290"/>
      <c r="F9" s="290"/>
      <c r="G9" s="290"/>
      <c r="H9" s="290"/>
      <c r="I9" s="119">
        <v>117</v>
      </c>
      <c r="J9" s="143">
        <v>9000000000</v>
      </c>
      <c r="K9" s="143"/>
      <c r="L9" s="143"/>
      <c r="M9" s="143">
        <f>J9+K9-L9</f>
        <v>9000000000</v>
      </c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</row>
    <row r="10" spans="1:176" s="6" customFormat="1" ht="12.75">
      <c r="A10" s="289" t="s">
        <v>87</v>
      </c>
      <c r="B10" s="290"/>
      <c r="C10" s="290"/>
      <c r="D10" s="290"/>
      <c r="E10" s="290"/>
      <c r="F10" s="290"/>
      <c r="G10" s="290"/>
      <c r="H10" s="290"/>
      <c r="I10" s="119">
        <v>118</v>
      </c>
      <c r="J10" s="144"/>
      <c r="K10" s="144"/>
      <c r="L10" s="144"/>
      <c r="M10" s="143">
        <f aca="true" t="shared" si="0" ref="M10:M16">J10+K10-L10</f>
        <v>0</v>
      </c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</row>
    <row r="11" spans="1:176" s="6" customFormat="1" ht="12.75">
      <c r="A11" s="289" t="s">
        <v>88</v>
      </c>
      <c r="B11" s="290"/>
      <c r="C11" s="290"/>
      <c r="D11" s="290"/>
      <c r="E11" s="290"/>
      <c r="F11" s="290"/>
      <c r="G11" s="290"/>
      <c r="H11" s="290"/>
      <c r="I11" s="119">
        <v>119</v>
      </c>
      <c r="J11" s="144">
        <v>1952000000</v>
      </c>
      <c r="K11" s="144"/>
      <c r="L11" s="144"/>
      <c r="M11" s="143">
        <f t="shared" si="0"/>
        <v>1952000000</v>
      </c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</row>
    <row r="12" spans="1:176" s="6" customFormat="1" ht="12.75">
      <c r="A12" s="289" t="s">
        <v>89</v>
      </c>
      <c r="B12" s="290"/>
      <c r="C12" s="290"/>
      <c r="D12" s="290"/>
      <c r="E12" s="290"/>
      <c r="F12" s="290"/>
      <c r="G12" s="290"/>
      <c r="H12" s="290"/>
      <c r="I12" s="119">
        <v>120</v>
      </c>
      <c r="J12" s="144">
        <v>420000000</v>
      </c>
      <c r="K12" s="144"/>
      <c r="L12" s="144">
        <v>0</v>
      </c>
      <c r="M12" s="143">
        <f t="shared" si="0"/>
        <v>420000000</v>
      </c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</row>
    <row r="13" spans="1:176" s="6" customFormat="1" ht="12.75">
      <c r="A13" s="289" t="s">
        <v>90</v>
      </c>
      <c r="B13" s="290"/>
      <c r="C13" s="290"/>
      <c r="D13" s="290"/>
      <c r="E13" s="290"/>
      <c r="F13" s="290"/>
      <c r="G13" s="290"/>
      <c r="H13" s="290"/>
      <c r="I13" s="119">
        <v>121</v>
      </c>
      <c r="J13" s="144">
        <v>-631000000</v>
      </c>
      <c r="K13" s="144">
        <v>1724000000</v>
      </c>
      <c r="L13" s="144"/>
      <c r="M13" s="143">
        <f>J13+K13-L13</f>
        <v>1093000000</v>
      </c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</row>
    <row r="14" spans="1:176" s="6" customFormat="1" ht="12.75">
      <c r="A14" s="289" t="s">
        <v>91</v>
      </c>
      <c r="B14" s="290"/>
      <c r="C14" s="290"/>
      <c r="D14" s="290"/>
      <c r="E14" s="290"/>
      <c r="F14" s="290"/>
      <c r="G14" s="290"/>
      <c r="H14" s="290"/>
      <c r="I14" s="119">
        <v>122</v>
      </c>
      <c r="J14" s="144"/>
      <c r="K14" s="144"/>
      <c r="L14" s="144"/>
      <c r="M14" s="143">
        <f t="shared" si="0"/>
        <v>0</v>
      </c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</row>
    <row r="15" spans="1:176" s="6" customFormat="1" ht="12.75">
      <c r="A15" s="289" t="s">
        <v>92</v>
      </c>
      <c r="B15" s="290"/>
      <c r="C15" s="290"/>
      <c r="D15" s="290"/>
      <c r="E15" s="290"/>
      <c r="F15" s="290"/>
      <c r="G15" s="290"/>
      <c r="H15" s="290"/>
      <c r="I15" s="119">
        <v>123</v>
      </c>
      <c r="J15" s="144"/>
      <c r="K15" s="144"/>
      <c r="L15" s="144"/>
      <c r="M15" s="143">
        <f t="shared" si="0"/>
        <v>0</v>
      </c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</row>
    <row r="16" spans="1:176" s="6" customFormat="1" ht="12.75">
      <c r="A16" s="289" t="s">
        <v>93</v>
      </c>
      <c r="B16" s="290"/>
      <c r="C16" s="290"/>
      <c r="D16" s="290"/>
      <c r="E16" s="290"/>
      <c r="F16" s="290"/>
      <c r="G16" s="290"/>
      <c r="H16" s="290"/>
      <c r="I16" s="119">
        <v>124</v>
      </c>
      <c r="J16" s="144">
        <v>10000000</v>
      </c>
      <c r="K16" s="144"/>
      <c r="L16" s="144">
        <v>12000000</v>
      </c>
      <c r="M16" s="143">
        <f t="shared" si="0"/>
        <v>-2000000</v>
      </c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</row>
    <row r="17" spans="1:176" s="6" customFormat="1" ht="12.75">
      <c r="A17" s="289" t="s">
        <v>94</v>
      </c>
      <c r="B17" s="290"/>
      <c r="C17" s="290"/>
      <c r="D17" s="290"/>
      <c r="E17" s="290"/>
      <c r="F17" s="290"/>
      <c r="G17" s="290"/>
      <c r="H17" s="290"/>
      <c r="I17" s="119">
        <v>125</v>
      </c>
      <c r="J17" s="144"/>
      <c r="K17" s="144"/>
      <c r="L17" s="144"/>
      <c r="M17" s="144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</row>
    <row r="18" spans="1:176" s="6" customFormat="1" ht="12.75">
      <c r="A18" s="289" t="s">
        <v>172</v>
      </c>
      <c r="B18" s="290"/>
      <c r="C18" s="290"/>
      <c r="D18" s="290"/>
      <c r="E18" s="290"/>
      <c r="F18" s="290"/>
      <c r="G18" s="290"/>
      <c r="H18" s="290"/>
      <c r="I18" s="119">
        <v>126</v>
      </c>
      <c r="J18" s="144"/>
      <c r="K18" s="144"/>
      <c r="L18" s="144"/>
      <c r="M18" s="144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</row>
    <row r="19" spans="1:176" s="6" customFormat="1" ht="12.75">
      <c r="A19" s="289" t="s">
        <v>173</v>
      </c>
      <c r="B19" s="290"/>
      <c r="C19" s="290"/>
      <c r="D19" s="290"/>
      <c r="E19" s="290"/>
      <c r="F19" s="290"/>
      <c r="G19" s="290"/>
      <c r="H19" s="290"/>
      <c r="I19" s="119">
        <v>127</v>
      </c>
      <c r="J19" s="144"/>
      <c r="K19" s="144"/>
      <c r="L19" s="144"/>
      <c r="M19" s="144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</row>
    <row r="20" spans="1:176" s="6" customFormat="1" ht="12.75">
      <c r="A20" s="289" t="s">
        <v>174</v>
      </c>
      <c r="B20" s="290"/>
      <c r="C20" s="290"/>
      <c r="D20" s="290"/>
      <c r="E20" s="290"/>
      <c r="F20" s="290"/>
      <c r="G20" s="290"/>
      <c r="H20" s="290"/>
      <c r="I20" s="119">
        <v>128</v>
      </c>
      <c r="J20" s="144"/>
      <c r="K20" s="144"/>
      <c r="L20" s="144"/>
      <c r="M20" s="144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</row>
    <row r="21" spans="1:176" s="6" customFormat="1" ht="12.75">
      <c r="A21" s="289" t="s">
        <v>175</v>
      </c>
      <c r="B21" s="290"/>
      <c r="C21" s="290"/>
      <c r="D21" s="290"/>
      <c r="E21" s="290"/>
      <c r="F21" s="290"/>
      <c r="G21" s="290"/>
      <c r="H21" s="290"/>
      <c r="I21" s="119">
        <v>129</v>
      </c>
      <c r="J21" s="144"/>
      <c r="K21" s="144"/>
      <c r="L21" s="144"/>
      <c r="M21" s="144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</row>
    <row r="22" spans="1:176" s="6" customFormat="1" ht="12.75">
      <c r="A22" s="289" t="s">
        <v>176</v>
      </c>
      <c r="B22" s="290"/>
      <c r="C22" s="290"/>
      <c r="D22" s="290"/>
      <c r="E22" s="290"/>
      <c r="F22" s="290"/>
      <c r="G22" s="290"/>
      <c r="H22" s="290"/>
      <c r="I22" s="119">
        <v>130</v>
      </c>
      <c r="J22" s="120"/>
      <c r="K22" s="120"/>
      <c r="L22" s="120"/>
      <c r="M22" s="120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</row>
    <row r="23" spans="1:176" s="6" customFormat="1" ht="12.75">
      <c r="A23" s="289" t="s">
        <v>177</v>
      </c>
      <c r="B23" s="290"/>
      <c r="C23" s="290"/>
      <c r="D23" s="290"/>
      <c r="E23" s="290"/>
      <c r="F23" s="290"/>
      <c r="G23" s="290"/>
      <c r="H23" s="290"/>
      <c r="I23" s="119">
        <v>131</v>
      </c>
      <c r="J23" s="120"/>
      <c r="K23" s="120"/>
      <c r="L23" s="120"/>
      <c r="M23" s="120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</row>
    <row r="24" spans="1:176" s="6" customFormat="1" ht="12.75">
      <c r="A24" s="291" t="s">
        <v>178</v>
      </c>
      <c r="B24" s="292"/>
      <c r="C24" s="292"/>
      <c r="D24" s="292"/>
      <c r="E24" s="292"/>
      <c r="F24" s="292"/>
      <c r="G24" s="292"/>
      <c r="H24" s="292"/>
      <c r="I24" s="119">
        <v>132</v>
      </c>
      <c r="J24" s="145">
        <f>SUM(J9:J23)</f>
        <v>10751000000</v>
      </c>
      <c r="K24" s="145">
        <f>SUM(K9:K23)</f>
        <v>1724000000</v>
      </c>
      <c r="L24" s="145">
        <f>SUM(L9:L23)</f>
        <v>12000000</v>
      </c>
      <c r="M24" s="145">
        <f>SUM(M9:M23)</f>
        <v>12463000000</v>
      </c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</row>
    <row r="25" spans="1:176" s="118" customFormat="1" ht="12.75">
      <c r="A25" s="305"/>
      <c r="B25" s="306"/>
      <c r="C25" s="306"/>
      <c r="D25" s="306"/>
      <c r="E25" s="306"/>
      <c r="F25" s="306"/>
      <c r="G25" s="306"/>
      <c r="H25" s="306"/>
      <c r="I25" s="307"/>
      <c r="J25" s="307"/>
      <c r="K25" s="307"/>
      <c r="L25" s="307"/>
      <c r="M25" s="308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</row>
    <row r="26" spans="1:176" s="6" customFormat="1" ht="12.75">
      <c r="A26" s="301" t="s">
        <v>179</v>
      </c>
      <c r="B26" s="302"/>
      <c r="C26" s="302"/>
      <c r="D26" s="302"/>
      <c r="E26" s="302"/>
      <c r="F26" s="302"/>
      <c r="G26" s="302"/>
      <c r="H26" s="302"/>
      <c r="I26" s="128">
        <v>133</v>
      </c>
      <c r="J26" s="129">
        <f>J24</f>
        <v>10751000000</v>
      </c>
      <c r="K26" s="128"/>
      <c r="L26" s="129"/>
      <c r="M26" s="129">
        <f>M24</f>
        <v>12463000000</v>
      </c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</row>
    <row r="27" spans="1:176" s="6" customFormat="1" ht="12.75">
      <c r="A27" s="293" t="s">
        <v>180</v>
      </c>
      <c r="B27" s="294"/>
      <c r="C27" s="294"/>
      <c r="D27" s="294"/>
      <c r="E27" s="294"/>
      <c r="F27" s="294"/>
      <c r="G27" s="294"/>
      <c r="H27" s="294"/>
      <c r="I27" s="122">
        <v>134</v>
      </c>
      <c r="J27" s="122"/>
      <c r="K27" s="122"/>
      <c r="L27" s="123"/>
      <c r="M27" s="123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</row>
    <row r="28" spans="1:176" s="6" customFormat="1" ht="20.25" customHeight="1">
      <c r="A28" s="303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</row>
    <row r="29" spans="1:176" s="6" customFormat="1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</row>
    <row r="30" spans="1:176" s="6" customFormat="1" ht="12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</row>
    <row r="31" spans="1:14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30"/>
    </row>
    <row r="32" spans="1:13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</row>
    <row r="33" s="112" customFormat="1" ht="12.75"/>
    <row r="34" s="112" customFormat="1" ht="12.75"/>
    <row r="35" s="112" customFormat="1" ht="12.75"/>
    <row r="36" s="112" customFormat="1" ht="12.75"/>
    <row r="37" s="112" customFormat="1" ht="12.75"/>
    <row r="38" s="112" customFormat="1" ht="12.75"/>
    <row r="39" s="112" customFormat="1" ht="12.75"/>
    <row r="40" s="112" customFormat="1" ht="12.75"/>
    <row r="41" s="112" customFormat="1" ht="12.75"/>
    <row r="42" s="112" customFormat="1" ht="12.75"/>
    <row r="43" s="112" customFormat="1" ht="12.75"/>
    <row r="44" s="112" customFormat="1" ht="12.75"/>
    <row r="45" s="112" customFormat="1" ht="12.75"/>
    <row r="46" s="112" customFormat="1" ht="12.75"/>
    <row r="47" s="112" customFormat="1" ht="12.75"/>
    <row r="48" s="112" customFormat="1" ht="12.75"/>
    <row r="49" s="112" customFormat="1" ht="12.75"/>
    <row r="50" s="112" customFormat="1" ht="12.75"/>
    <row r="51" s="112" customFormat="1" ht="12.75"/>
    <row r="52" s="112" customFormat="1" ht="12.75"/>
    <row r="53" s="112" customFormat="1" ht="12.75"/>
    <row r="54" s="112" customFormat="1" ht="12.75"/>
    <row r="55" s="112" customFormat="1" ht="12.75"/>
    <row r="56" s="112" customFormat="1" ht="12.75"/>
    <row r="57" s="112" customFormat="1" ht="12.75"/>
    <row r="58" s="112" customFormat="1" ht="12.75"/>
    <row r="59" s="112" customFormat="1" ht="12.75"/>
    <row r="60" s="112" customFormat="1" ht="12.75"/>
    <row r="61" s="112" customFormat="1" ht="12.75"/>
    <row r="62" s="112" customFormat="1" ht="12.75"/>
    <row r="63" s="112" customFormat="1" ht="12.75"/>
    <row r="64" s="112" customFormat="1" ht="12.75"/>
    <row r="65" s="112" customFormat="1" ht="12.75"/>
    <row r="66" s="112" customFormat="1" ht="12.75"/>
    <row r="67" s="112" customFormat="1" ht="12.75"/>
    <row r="68" s="112" customFormat="1" ht="12.75"/>
    <row r="69" s="112" customFormat="1" ht="12.75"/>
    <row r="70" s="112" customFormat="1" ht="12.75"/>
    <row r="71" s="112" customFormat="1" ht="12.75"/>
    <row r="72" s="112" customFormat="1" ht="12.75"/>
    <row r="73" s="112" customFormat="1" ht="12.75"/>
    <row r="74" s="112" customFormat="1" ht="12.75"/>
    <row r="75" s="112" customFormat="1" ht="12.75"/>
    <row r="76" s="112" customFormat="1" ht="12.75"/>
    <row r="77" s="112" customFormat="1" ht="12.75"/>
    <row r="78" s="112" customFormat="1" ht="12.75"/>
    <row r="79" s="112" customFormat="1" ht="12.75"/>
    <row r="80" s="112" customFormat="1" ht="12.75"/>
    <row r="81" s="112" customFormat="1" ht="12.75"/>
    <row r="82" s="112" customFormat="1" ht="12.75"/>
    <row r="83" s="112" customFormat="1" ht="12.75"/>
    <row r="84" s="112" customFormat="1" ht="12.75"/>
    <row r="85" s="112" customFormat="1" ht="12.75"/>
    <row r="86" s="112" customFormat="1" ht="12.75"/>
    <row r="87" s="112" customFormat="1" ht="12.75"/>
    <row r="88" s="112" customFormat="1" ht="12.75"/>
    <row r="89" s="112" customFormat="1" ht="12.75"/>
    <row r="90" s="112" customFormat="1" ht="12.75"/>
    <row r="91" s="112" customFormat="1" ht="12.75"/>
    <row r="92" s="112" customFormat="1" ht="12.75"/>
    <row r="93" s="112" customFormat="1" ht="12.75"/>
    <row r="94" s="112" customFormat="1" ht="12.75"/>
    <row r="95" s="112" customFormat="1" ht="12.75"/>
    <row r="96" s="112" customFormat="1" ht="12.75"/>
    <row r="97" s="112" customFormat="1" ht="12.75"/>
    <row r="98" s="112" customFormat="1" ht="12.75"/>
    <row r="99" s="112" customFormat="1" ht="12.75"/>
    <row r="100" s="112" customFormat="1" ht="12.75"/>
    <row r="101" s="112" customFormat="1" ht="12.75"/>
    <row r="102" s="112" customFormat="1" ht="12.75"/>
    <row r="103" s="112" customFormat="1" ht="12.75"/>
    <row r="104" s="112" customFormat="1" ht="12.75"/>
    <row r="105" s="112" customFormat="1" ht="12.75"/>
    <row r="106" s="112" customFormat="1" ht="12.75"/>
    <row r="107" s="112" customFormat="1" ht="12.75"/>
    <row r="108" s="112" customFormat="1" ht="12.75"/>
    <row r="109" s="112" customFormat="1" ht="12.75"/>
    <row r="110" s="112" customFormat="1" ht="12.75"/>
    <row r="111" s="112" customFormat="1" ht="12.75"/>
    <row r="112" s="112" customFormat="1" ht="12.75"/>
    <row r="113" s="112" customFormat="1" ht="12.75"/>
    <row r="114" s="112" customFormat="1" ht="12.75"/>
    <row r="115" s="112" customFormat="1" ht="12.75"/>
    <row r="116" s="112" customFormat="1" ht="12.75"/>
    <row r="117" s="112" customFormat="1" ht="12.75"/>
    <row r="118" s="112" customFormat="1" ht="12.75"/>
    <row r="119" s="112" customFormat="1" ht="12.75"/>
    <row r="120" s="112" customFormat="1" ht="12.75"/>
    <row r="121" s="112" customFormat="1" ht="12.75"/>
    <row r="122" s="112" customFormat="1" ht="12.75"/>
    <row r="123" s="112" customFormat="1" ht="12.75"/>
    <row r="124" s="112" customFormat="1" ht="12.75"/>
    <row r="125" s="112" customFormat="1" ht="12.75"/>
    <row r="126" s="112" customFormat="1" ht="12.75"/>
    <row r="127" s="112" customFormat="1" ht="12.75"/>
    <row r="128" s="112" customFormat="1" ht="12.75"/>
    <row r="129" s="112" customFormat="1" ht="12.75"/>
    <row r="130" s="112" customFormat="1" ht="12.75"/>
    <row r="131" s="112" customFormat="1" ht="12.75"/>
    <row r="132" s="112" customFormat="1" ht="12.75"/>
    <row r="133" s="112" customFormat="1" ht="12.75"/>
    <row r="134" s="112" customFormat="1" ht="12.75"/>
    <row r="135" s="112" customFormat="1" ht="12.75"/>
    <row r="136" s="112" customFormat="1" ht="12.75"/>
    <row r="137" s="112" customFormat="1" ht="12.75"/>
    <row r="138" s="112" customFormat="1" ht="12.75"/>
    <row r="139" s="112" customFormat="1" ht="12.75"/>
    <row r="140" s="112" customFormat="1" ht="12.75"/>
    <row r="141" s="112" customFormat="1" ht="12.75"/>
    <row r="142" s="112" customFormat="1" ht="12.75"/>
    <row r="143" s="112" customFormat="1" ht="12.75"/>
    <row r="144" s="112" customFormat="1" ht="12.75"/>
    <row r="145" s="112" customFormat="1" ht="12.75"/>
    <row r="146" s="112" customFormat="1" ht="12.75"/>
    <row r="147" s="112" customFormat="1" ht="12.75"/>
    <row r="148" s="112" customFormat="1" ht="12.75"/>
    <row r="149" s="112" customFormat="1" ht="12.75"/>
    <row r="150" s="112" customFormat="1" ht="12.75"/>
    <row r="151" s="112" customFormat="1" ht="12.75"/>
    <row r="152" s="112" customFormat="1" ht="12.75"/>
    <row r="153" s="112" customFormat="1" ht="12.75"/>
    <row r="154" s="112" customFormat="1" ht="12.75"/>
    <row r="155" s="112" customFormat="1" ht="12.75"/>
    <row r="156" s="112" customFormat="1" ht="12.75"/>
    <row r="157" s="112" customFormat="1" ht="12.75"/>
    <row r="158" s="112" customFormat="1" ht="12.75"/>
    <row r="159" s="112" customFormat="1" ht="12.75"/>
    <row r="160" s="112" customFormat="1" ht="12.75"/>
    <row r="161" s="112" customFormat="1" ht="12.75"/>
    <row r="162" s="112" customFormat="1" ht="12.75"/>
    <row r="163" s="112" customFormat="1" ht="12.75"/>
    <row r="164" s="112" customFormat="1" ht="12.75"/>
    <row r="165" s="112" customFormat="1" ht="12.75"/>
    <row r="166" s="112" customFormat="1" ht="12.75"/>
    <row r="167" s="112" customFormat="1" ht="12.75"/>
    <row r="168" s="112" customFormat="1" ht="12.75"/>
    <row r="169" s="112" customFormat="1" ht="12.75"/>
    <row r="170" s="112" customFormat="1" ht="12.75"/>
    <row r="171" s="112" customFormat="1" ht="12.75"/>
    <row r="172" s="112" customFormat="1" ht="12.75"/>
    <row r="173" s="112" customFormat="1" ht="12.75"/>
    <row r="174" s="112" customFormat="1" ht="12.75"/>
    <row r="175" s="112" customFormat="1" ht="12.75"/>
    <row r="176" s="112" customFormat="1" ht="12.75"/>
    <row r="177" s="112" customFormat="1" ht="12.75"/>
    <row r="178" s="112" customFormat="1" ht="12.75"/>
    <row r="179" s="112" customFormat="1" ht="12.75"/>
    <row r="180" s="112" customFormat="1" ht="12.75"/>
    <row r="181" s="112" customFormat="1" ht="12.75"/>
    <row r="182" s="112" customFormat="1" ht="12.75"/>
    <row r="183" s="112" customFormat="1" ht="12.75"/>
    <row r="184" s="112" customFormat="1" ht="12.75"/>
    <row r="185" s="112" customFormat="1" ht="12.75"/>
    <row r="186" s="112" customFormat="1" ht="12.75"/>
    <row r="187" s="112" customFormat="1" ht="12.75"/>
    <row r="188" s="112" customFormat="1" ht="12.75"/>
    <row r="189" s="112" customFormat="1" ht="12.75"/>
    <row r="190" s="112" customFormat="1" ht="12.75"/>
    <row r="191" s="112" customFormat="1" ht="12.75"/>
    <row r="192" s="112" customFormat="1" ht="12.75"/>
    <row r="193" s="112" customFormat="1" ht="12.75"/>
    <row r="194" s="112" customFormat="1" ht="12.75"/>
    <row r="195" s="112" customFormat="1" ht="12.75"/>
    <row r="196" s="112" customFormat="1" ht="12.75"/>
    <row r="197" s="112" customFormat="1" ht="12.75"/>
    <row r="198" s="112" customFormat="1" ht="12.75"/>
    <row r="199" s="112" customFormat="1" ht="12.75"/>
    <row r="200" s="112" customFormat="1" ht="12.75"/>
    <row r="201" s="112" customFormat="1" ht="12.75"/>
    <row r="202" s="112" customFormat="1" ht="12.75"/>
    <row r="203" s="112" customFormat="1" ht="12.75"/>
    <row r="204" s="112" customFormat="1" ht="12.75"/>
    <row r="205" s="112" customFormat="1" ht="12.75"/>
    <row r="206" s="112" customFormat="1" ht="12.75"/>
    <row r="207" s="112" customFormat="1" ht="12.75"/>
    <row r="208" s="112" customFormat="1" ht="12.75"/>
    <row r="209" s="112" customFormat="1" ht="12.75"/>
    <row r="210" s="112" customFormat="1" ht="12.75"/>
    <row r="211" s="112" customFormat="1" ht="12.75"/>
    <row r="212" s="112" customFormat="1" ht="12.75"/>
    <row r="213" s="112" customFormat="1" ht="12.75"/>
    <row r="214" s="112" customFormat="1" ht="12.75"/>
    <row r="215" s="112" customFormat="1" ht="12.75"/>
    <row r="216" s="112" customFormat="1" ht="12.75"/>
    <row r="217" s="112" customFormat="1" ht="12.75"/>
    <row r="218" s="112" customFormat="1" ht="12.75"/>
    <row r="219" s="112" customFormat="1" ht="12.75"/>
    <row r="220" s="112" customFormat="1" ht="12.75"/>
    <row r="221" s="112" customFormat="1" ht="12.75"/>
    <row r="222" s="112" customFormat="1" ht="12.75"/>
    <row r="223" s="112" customFormat="1" ht="12.75"/>
    <row r="224" s="112" customFormat="1" ht="12.75"/>
    <row r="225" s="112" customFormat="1" ht="12.75"/>
    <row r="226" s="112" customFormat="1" ht="12.75"/>
    <row r="227" s="112" customFormat="1" ht="12.75"/>
    <row r="228" s="112" customFormat="1" ht="12.75"/>
    <row r="229" s="112" customFormat="1" ht="12.75"/>
    <row r="230" s="112" customFormat="1" ht="12.75"/>
    <row r="231" s="112" customFormat="1" ht="12.75"/>
    <row r="232" s="112" customFormat="1" ht="12.75"/>
    <row r="233" s="112" customFormat="1" ht="12.75"/>
    <row r="234" s="112" customFormat="1" ht="12.75"/>
    <row r="235" s="112" customFormat="1" ht="12.75"/>
    <row r="236" s="112" customFormat="1" ht="12.75"/>
    <row r="237" s="112" customFormat="1" ht="12.75"/>
    <row r="238" s="112" customFormat="1" ht="12.75"/>
    <row r="239" s="112" customFormat="1" ht="12.75"/>
    <row r="240" s="112" customFormat="1" ht="12.75"/>
    <row r="241" s="112" customFormat="1" ht="12.75"/>
    <row r="242" s="112" customFormat="1" ht="12.75"/>
    <row r="243" s="112" customFormat="1" ht="12.75"/>
    <row r="244" s="112" customFormat="1" ht="12.75"/>
    <row r="245" s="112" customFormat="1" ht="12.75"/>
    <row r="246" s="112" customFormat="1" ht="12.75"/>
    <row r="247" s="112" customFormat="1" ht="12.75"/>
    <row r="248" s="112" customFormat="1" ht="12.75"/>
    <row r="249" s="112" customFormat="1" ht="12.75"/>
    <row r="250" s="112" customFormat="1" ht="12.75"/>
    <row r="251" s="112" customFormat="1" ht="12.75"/>
    <row r="252" s="112" customFormat="1" ht="12.75"/>
    <row r="253" s="112" customFormat="1" ht="12.75"/>
    <row r="254" s="112" customFormat="1" ht="12.75"/>
    <row r="255" s="112" customFormat="1" ht="12.75"/>
    <row r="256" s="112" customFormat="1" ht="12.75"/>
    <row r="257" s="112" customFormat="1" ht="12.75"/>
    <row r="258" s="112" customFormat="1" ht="12.75"/>
    <row r="259" s="112" customFormat="1" ht="12.75"/>
    <row r="260" s="112" customFormat="1" ht="12.75"/>
    <row r="261" s="112" customFormat="1" ht="12.75"/>
    <row r="262" s="112" customFormat="1" ht="12.75"/>
    <row r="263" s="112" customFormat="1" ht="12.75"/>
    <row r="264" s="112" customFormat="1" ht="12.75"/>
    <row r="265" s="112" customFormat="1" ht="12.75"/>
    <row r="266" s="112" customFormat="1" ht="12.75"/>
    <row r="267" s="112" customFormat="1" ht="12.75"/>
    <row r="268" s="112" customFormat="1" ht="12.75"/>
    <row r="269" s="112" customFormat="1" ht="12.75"/>
    <row r="270" s="112" customFormat="1" ht="12.75"/>
    <row r="271" s="112" customFormat="1" ht="12.75"/>
    <row r="272" s="112" customFormat="1" ht="12.75"/>
    <row r="273" s="112" customFormat="1" ht="12.75"/>
    <row r="274" s="112" customFormat="1" ht="12.75"/>
    <row r="275" s="112" customFormat="1" ht="12.75"/>
    <row r="276" s="112" customFormat="1" ht="12.75"/>
    <row r="277" s="112" customFormat="1" ht="12.75"/>
    <row r="278" s="112" customFormat="1" ht="12.75"/>
    <row r="279" s="112" customFormat="1" ht="12.75"/>
    <row r="280" s="112" customFormat="1" ht="12.75"/>
    <row r="281" s="112" customFormat="1" ht="12.75"/>
    <row r="282" s="112" customFormat="1" ht="12.75"/>
    <row r="283" s="112" customFormat="1" ht="12.75"/>
    <row r="284" s="112" customFormat="1" ht="12.75"/>
    <row r="285" s="112" customFormat="1" ht="12.75"/>
    <row r="286" s="112" customFormat="1" ht="12.75"/>
    <row r="287" s="112" customFormat="1" ht="12.75"/>
    <row r="288" s="112" customFormat="1" ht="12.75"/>
    <row r="289" s="112" customFormat="1" ht="12.75"/>
    <row r="290" s="112" customFormat="1" ht="12.75"/>
    <row r="291" s="112" customFormat="1" ht="12.75"/>
    <row r="292" s="112" customFormat="1" ht="12.75"/>
    <row r="293" s="112" customFormat="1" ht="12.75"/>
    <row r="294" s="112" customFormat="1" ht="12.75"/>
    <row r="295" s="112" customFormat="1" ht="12.75"/>
    <row r="296" s="112" customFormat="1" ht="12.75"/>
    <row r="297" s="112" customFormat="1" ht="12.75"/>
    <row r="298" s="112" customFormat="1" ht="12.75"/>
    <row r="299" s="112" customFormat="1" ht="12.75"/>
    <row r="300" s="112" customFormat="1" ht="12.75"/>
    <row r="301" s="112" customFormat="1" ht="12.75"/>
    <row r="302" s="112" customFormat="1" ht="12.75"/>
    <row r="303" s="112" customFormat="1" ht="12.75"/>
    <row r="304" s="112" customFormat="1" ht="12.75"/>
    <row r="305" s="112" customFormat="1" ht="12.75"/>
    <row r="306" s="112" customFormat="1" ht="12.75"/>
    <row r="307" s="112" customFormat="1" ht="12.75"/>
    <row r="308" s="112" customFormat="1" ht="12.75"/>
    <row r="309" s="112" customFormat="1" ht="12.75"/>
    <row r="310" s="112" customFormat="1" ht="12.75"/>
    <row r="311" s="112" customFormat="1" ht="12.75"/>
    <row r="312" s="112" customFormat="1" ht="12.75"/>
    <row r="313" s="112" customFormat="1" ht="12.75"/>
    <row r="314" s="112" customFormat="1" ht="12.75"/>
    <row r="315" s="112" customFormat="1" ht="12.75"/>
    <row r="316" s="112" customFormat="1" ht="12.75"/>
    <row r="317" s="112" customFormat="1" ht="12.75"/>
    <row r="318" s="112" customFormat="1" ht="12.75"/>
    <row r="319" s="112" customFormat="1" ht="12.75"/>
    <row r="320" s="112" customFormat="1" ht="12.75"/>
    <row r="321" s="112" customFormat="1" ht="12.75"/>
    <row r="322" s="112" customFormat="1" ht="12.75"/>
    <row r="323" s="112" customFormat="1" ht="12.75"/>
    <row r="324" s="112" customFormat="1" ht="12.75"/>
    <row r="325" s="112" customFormat="1" ht="12.75"/>
    <row r="326" s="112" customFormat="1" ht="12.75"/>
    <row r="327" s="112" customFormat="1" ht="12.75"/>
    <row r="328" s="112" customFormat="1" ht="12.75"/>
    <row r="329" s="112" customFormat="1" ht="12.75"/>
    <row r="330" s="112" customFormat="1" ht="12.75"/>
    <row r="331" s="112" customFormat="1" ht="12.75"/>
    <row r="332" s="112" customFormat="1" ht="12.75"/>
    <row r="333" s="112" customFormat="1" ht="12.75"/>
    <row r="334" s="112" customFormat="1" ht="12.75"/>
    <row r="335" s="112" customFormat="1" ht="12.75"/>
    <row r="336" s="112" customFormat="1" ht="12.75"/>
    <row r="337" s="112" customFormat="1" ht="12.75"/>
    <row r="338" s="112" customFormat="1" ht="12.75"/>
    <row r="339" s="112" customFormat="1" ht="12.75"/>
    <row r="340" s="112" customFormat="1" ht="12.75"/>
    <row r="341" s="112" customFormat="1" ht="12.75"/>
    <row r="342" s="112" customFormat="1" ht="12.75"/>
    <row r="343" s="112" customFormat="1" ht="12.75"/>
    <row r="344" s="112" customFormat="1" ht="12.75"/>
    <row r="345" s="112" customFormat="1" ht="12.75"/>
    <row r="346" s="112" customFormat="1" ht="12.75"/>
    <row r="347" s="112" customFormat="1" ht="12.75"/>
    <row r="348" s="112" customFormat="1" ht="12.75"/>
    <row r="349" s="112" customFormat="1" ht="12.75"/>
    <row r="350" s="112" customFormat="1" ht="12.75"/>
    <row r="351" s="112" customFormat="1" ht="12.75"/>
    <row r="352" s="112" customFormat="1" ht="12.75"/>
    <row r="353" s="112" customFormat="1" ht="12.75"/>
    <row r="354" s="112" customFormat="1" ht="12.75"/>
    <row r="355" s="112" customFormat="1" ht="12.75"/>
    <row r="356" s="112" customFormat="1" ht="12.75"/>
    <row r="357" s="112" customFormat="1" ht="12.75"/>
    <row r="358" s="112" customFormat="1" ht="12.75"/>
    <row r="359" s="112" customFormat="1" ht="12.75"/>
    <row r="360" s="112" customFormat="1" ht="12.75"/>
    <row r="361" s="112" customFormat="1" ht="12.75"/>
    <row r="362" s="112" customFormat="1" ht="12.75"/>
    <row r="363" s="112" customFormat="1" ht="12.75"/>
    <row r="364" s="112" customFormat="1" ht="12.75"/>
    <row r="365" s="112" customFormat="1" ht="12.75"/>
    <row r="366" s="112" customFormat="1" ht="12.75"/>
    <row r="367" s="112" customFormat="1" ht="12.75"/>
    <row r="368" s="112" customFormat="1" ht="12.75"/>
    <row r="369" s="112" customFormat="1" ht="12.75"/>
    <row r="370" s="112" customFormat="1" ht="12.75"/>
    <row r="371" s="112" customFormat="1" ht="12.75"/>
    <row r="372" s="112" customFormat="1" ht="12.75"/>
    <row r="373" s="112" customFormat="1" ht="12.75"/>
    <row r="374" s="112" customFormat="1" ht="12.75"/>
    <row r="375" s="112" customFormat="1" ht="12.75"/>
    <row r="376" s="112" customFormat="1" ht="12.75"/>
    <row r="377" s="112" customFormat="1" ht="12.75"/>
    <row r="378" s="112" customFormat="1" ht="12.75"/>
    <row r="379" s="112" customFormat="1" ht="12.75"/>
    <row r="380" s="112" customFormat="1" ht="12.75"/>
    <row r="381" s="112" customFormat="1" ht="12.75"/>
    <row r="382" s="112" customFormat="1" ht="12.75"/>
    <row r="383" s="112" customFormat="1" ht="12.75"/>
    <row r="384" s="112" customFormat="1" ht="12.75"/>
    <row r="385" s="112" customFormat="1" ht="12.75"/>
    <row r="386" s="112" customFormat="1" ht="12.75"/>
    <row r="387" s="112" customFormat="1" ht="12.75"/>
    <row r="388" s="112" customFormat="1" ht="12.75"/>
    <row r="389" s="112" customFormat="1" ht="12.75"/>
    <row r="390" s="112" customFormat="1" ht="12.75"/>
    <row r="391" s="112" customFormat="1" ht="12.75"/>
    <row r="392" s="112" customFormat="1" ht="12.75"/>
    <row r="393" s="112" customFormat="1" ht="12.75"/>
    <row r="394" s="112" customFormat="1" ht="12.75"/>
    <row r="395" s="112" customFormat="1" ht="12.75"/>
    <row r="396" s="112" customFormat="1" ht="12.75"/>
    <row r="397" s="112" customFormat="1" ht="12.75"/>
    <row r="398" s="112" customFormat="1" ht="12.75"/>
    <row r="399" s="112" customFormat="1" ht="12.75"/>
    <row r="400" s="112" customFormat="1" ht="12.75"/>
    <row r="401" s="112" customFormat="1" ht="12.75"/>
    <row r="402" s="112" customFormat="1" ht="12.75"/>
    <row r="403" s="112" customFormat="1" ht="12.75"/>
    <row r="404" s="112" customFormat="1" ht="12.75"/>
    <row r="405" s="112" customFormat="1" ht="12.75"/>
    <row r="406" s="112" customFormat="1" ht="12.75"/>
    <row r="407" s="112" customFormat="1" ht="12.75"/>
    <row r="408" s="112" customFormat="1" ht="12.75"/>
    <row r="409" s="112" customFormat="1" ht="12.75"/>
    <row r="410" s="112" customFormat="1" ht="12.75"/>
    <row r="411" s="112" customFormat="1" ht="12.75"/>
    <row r="412" s="112" customFormat="1" ht="12.75"/>
    <row r="413" s="112" customFormat="1" ht="12.75"/>
    <row r="414" s="112" customFormat="1" ht="12.75"/>
    <row r="415" s="112" customFormat="1" ht="12.75"/>
    <row r="416" s="112" customFormat="1" ht="12.75"/>
    <row r="417" s="112" customFormat="1" ht="12.75"/>
    <row r="418" s="112" customFormat="1" ht="12.75"/>
    <row r="419" s="112" customFormat="1" ht="12.75"/>
    <row r="420" s="112" customFormat="1" ht="12.75"/>
    <row r="421" s="112" customFormat="1" ht="12.75"/>
    <row r="422" s="112" customFormat="1" ht="12.75"/>
    <row r="423" s="112" customFormat="1" ht="12.75"/>
    <row r="424" s="112" customFormat="1" ht="12.75"/>
    <row r="425" s="112" customFormat="1" ht="12.75"/>
    <row r="426" s="112" customFormat="1" ht="12.75"/>
    <row r="427" s="112" customFormat="1" ht="12.75"/>
    <row r="428" s="112" customFormat="1" ht="12.75"/>
    <row r="429" s="112" customFormat="1" ht="12.75"/>
    <row r="430" s="112" customFormat="1" ht="12.75"/>
    <row r="431" s="112" customFormat="1" ht="12.75"/>
    <row r="432" s="112" customFormat="1" ht="12.75"/>
    <row r="433" s="112" customFormat="1" ht="12.75"/>
    <row r="434" s="112" customFormat="1" ht="12.75"/>
    <row r="435" s="112" customFormat="1" ht="12.75"/>
    <row r="436" s="112" customFormat="1" ht="12.75"/>
    <row r="437" s="112" customFormat="1" ht="12.75"/>
    <row r="438" s="112" customFormat="1" ht="12.75"/>
    <row r="439" s="112" customFormat="1" ht="12.75"/>
    <row r="440" s="112" customFormat="1" ht="12.75"/>
    <row r="441" s="112" customFormat="1" ht="12.75"/>
    <row r="442" s="112" customFormat="1" ht="12.75"/>
    <row r="443" s="112" customFormat="1" ht="12.75"/>
    <row r="444" s="112" customFormat="1" ht="12.75"/>
    <row r="445" s="112" customFormat="1" ht="12.75"/>
    <row r="446" s="112" customFormat="1" ht="12.75"/>
    <row r="447" s="112" customFormat="1" ht="12.75"/>
    <row r="448" s="112" customFormat="1" ht="12.75"/>
    <row r="449" s="112" customFormat="1" ht="12.75"/>
    <row r="450" s="112" customFormat="1" ht="12.75"/>
    <row r="451" s="112" customFormat="1" ht="12.75"/>
    <row r="452" s="112" customFormat="1" ht="12.75"/>
    <row r="453" s="112" customFormat="1" ht="12.75"/>
    <row r="454" s="112" customFormat="1" ht="12.75"/>
    <row r="455" s="112" customFormat="1" ht="12.75"/>
    <row r="456" s="112" customFormat="1" ht="12.75"/>
    <row r="457" s="112" customFormat="1" ht="12.75"/>
    <row r="458" s="112" customFormat="1" ht="12.75"/>
    <row r="459" s="112" customFormat="1" ht="12.75"/>
    <row r="460" s="112" customFormat="1" ht="12.75"/>
    <row r="461" s="112" customFormat="1" ht="12.75"/>
    <row r="462" s="112" customFormat="1" ht="12.75"/>
    <row r="463" s="112" customFormat="1" ht="12.75"/>
    <row r="464" s="112" customFormat="1" ht="12.75"/>
    <row r="465" s="112" customFormat="1" ht="12.75"/>
    <row r="466" s="112" customFormat="1" ht="12.75"/>
    <row r="467" s="112" customFormat="1" ht="12.75"/>
    <row r="468" s="112" customFormat="1" ht="12.75"/>
    <row r="469" s="112" customFormat="1" ht="12.75"/>
    <row r="470" s="112" customFormat="1" ht="12.75"/>
    <row r="471" s="112" customFormat="1" ht="12.75"/>
    <row r="472" s="112" customFormat="1" ht="12.75"/>
    <row r="473" s="112" customFormat="1" ht="12.75"/>
    <row r="474" s="112" customFormat="1" ht="12.75"/>
    <row r="475" s="112" customFormat="1" ht="12.75"/>
    <row r="476" s="112" customFormat="1" ht="12.75"/>
    <row r="477" s="112" customFormat="1" ht="12.75"/>
    <row r="478" s="112" customFormat="1" ht="12.75"/>
    <row r="479" s="112" customFormat="1" ht="12.75"/>
    <row r="480" s="112" customFormat="1" ht="12.75"/>
    <row r="481" s="112" customFormat="1" ht="12.75"/>
    <row r="482" s="112" customFormat="1" ht="12.75"/>
    <row r="483" s="112" customFormat="1" ht="12.75"/>
    <row r="484" s="112" customFormat="1" ht="12.75"/>
    <row r="485" s="112" customFormat="1" ht="12.75"/>
    <row r="486" s="112" customFormat="1" ht="12.75"/>
    <row r="487" s="112" customFormat="1" ht="12.75"/>
    <row r="488" s="112" customFormat="1" ht="12.75"/>
    <row r="489" s="112" customFormat="1" ht="12.75"/>
    <row r="490" s="112" customFormat="1" ht="12.75"/>
    <row r="491" s="112" customFormat="1" ht="12.75"/>
    <row r="492" s="112" customFormat="1" ht="12.75"/>
    <row r="493" s="112" customFormat="1" ht="12.75"/>
    <row r="494" s="112" customFormat="1" ht="12.75"/>
    <row r="495" s="112" customFormat="1" ht="12.75"/>
    <row r="496" s="112" customFormat="1" ht="12.75"/>
    <row r="497" s="112" customFormat="1" ht="12.75"/>
    <row r="498" s="112" customFormat="1" ht="12.75"/>
    <row r="499" s="112" customFormat="1" ht="12.75"/>
    <row r="500" s="112" customFormat="1" ht="12.75"/>
    <row r="501" s="112" customFormat="1" ht="12.75"/>
    <row r="502" s="112" customFormat="1" ht="12.75"/>
    <row r="503" s="112" customFormat="1" ht="12.75"/>
    <row r="504" s="112" customFormat="1" ht="12.75"/>
    <row r="505" s="112" customFormat="1" ht="12.75"/>
    <row r="506" s="112" customFormat="1" ht="12.75"/>
    <row r="507" s="112" customFormat="1" ht="12.75"/>
    <row r="508" s="112" customFormat="1" ht="12.75"/>
    <row r="509" s="112" customFormat="1" ht="12.75"/>
    <row r="510" s="112" customFormat="1" ht="12.75"/>
    <row r="511" s="112" customFormat="1" ht="12.75"/>
    <row r="512" s="112" customFormat="1" ht="12.75"/>
    <row r="513" s="112" customFormat="1" ht="12.75"/>
    <row r="514" s="112" customFormat="1" ht="12.75"/>
    <row r="515" s="112" customFormat="1" ht="12.75"/>
    <row r="516" s="112" customFormat="1" ht="12.75"/>
    <row r="517" s="112" customFormat="1" ht="12.75"/>
    <row r="518" s="112" customFormat="1" ht="12.75"/>
    <row r="519" s="112" customFormat="1" ht="12.75"/>
    <row r="520" s="112" customFormat="1" ht="12.75"/>
    <row r="521" s="112" customFormat="1" ht="12.75"/>
    <row r="522" s="112" customFormat="1" ht="12.75"/>
    <row r="523" s="112" customFormat="1" ht="12.75"/>
    <row r="524" s="112" customFormat="1" ht="12.75"/>
    <row r="525" s="112" customFormat="1" ht="12.75"/>
    <row r="526" s="112" customFormat="1" ht="12.75"/>
    <row r="527" s="112" customFormat="1" ht="12.75"/>
    <row r="528" s="112" customFormat="1" ht="12.75"/>
    <row r="529" s="112" customFormat="1" ht="12.75"/>
    <row r="530" s="112" customFormat="1" ht="12.75"/>
    <row r="531" s="112" customFormat="1" ht="12.75"/>
    <row r="532" s="112" customFormat="1" ht="12.75"/>
    <row r="533" s="112" customFormat="1" ht="12.75"/>
    <row r="534" s="112" customFormat="1" ht="12.75"/>
    <row r="535" s="112" customFormat="1" ht="12.75"/>
    <row r="536" s="112" customFormat="1" ht="12.75"/>
    <row r="537" s="112" customFormat="1" ht="12.75"/>
    <row r="538" s="112" customFormat="1" ht="12.75"/>
    <row r="539" s="112" customFormat="1" ht="12.75"/>
    <row r="540" s="112" customFormat="1" ht="12.75"/>
    <row r="541" s="112" customFormat="1" ht="12.75"/>
    <row r="542" s="112" customFormat="1" ht="12.75"/>
    <row r="543" s="112" customFormat="1" ht="12.75"/>
    <row r="544" s="112" customFormat="1" ht="12.75"/>
    <row r="545" s="112" customFormat="1" ht="12.75"/>
    <row r="546" s="112" customFormat="1" ht="12.75"/>
    <row r="547" s="112" customFormat="1" ht="12.75"/>
    <row r="548" s="112" customFormat="1" ht="12.75"/>
    <row r="549" s="112" customFormat="1" ht="12.75"/>
    <row r="550" s="112" customFormat="1" ht="12.75"/>
    <row r="551" s="112" customFormat="1" ht="12.75"/>
    <row r="552" s="112" customFormat="1" ht="12.75"/>
    <row r="553" s="112" customFormat="1" ht="12.75"/>
    <row r="554" s="112" customFormat="1" ht="12.75"/>
    <row r="555" s="112" customFormat="1" ht="12.75"/>
    <row r="556" s="112" customFormat="1" ht="12.75"/>
    <row r="557" s="112" customFormat="1" ht="12.75"/>
    <row r="558" s="112" customFormat="1" ht="12.75"/>
    <row r="559" s="112" customFormat="1" ht="12.75"/>
    <row r="560" s="112" customFormat="1" ht="12.75"/>
    <row r="561" s="112" customFormat="1" ht="12.75"/>
    <row r="562" s="112" customFormat="1" ht="12.75"/>
    <row r="563" s="112" customFormat="1" ht="12.75"/>
    <row r="564" s="112" customFormat="1" ht="12.75"/>
    <row r="565" s="112" customFormat="1" ht="12.75"/>
    <row r="566" s="112" customFormat="1" ht="12.75"/>
    <row r="567" s="112" customFormat="1" ht="12.75"/>
    <row r="568" s="112" customFormat="1" ht="12.75"/>
    <row r="569" s="112" customFormat="1" ht="12.75"/>
    <row r="570" s="112" customFormat="1" ht="12.75"/>
    <row r="571" s="112" customFormat="1" ht="12.75"/>
    <row r="572" s="112" customFormat="1" ht="12.75"/>
    <row r="573" s="112" customFormat="1" ht="12.75"/>
    <row r="574" s="112" customFormat="1" ht="12.75"/>
    <row r="575" s="112" customFormat="1" ht="12.75"/>
    <row r="576" s="112" customFormat="1" ht="12.75"/>
    <row r="577" s="112" customFormat="1" ht="12.75"/>
    <row r="578" s="112" customFormat="1" ht="12.75"/>
    <row r="579" s="112" customFormat="1" ht="12.75"/>
    <row r="580" s="112" customFormat="1" ht="12.75"/>
    <row r="581" s="112" customFormat="1" ht="12.75"/>
    <row r="582" s="112" customFormat="1" ht="12.75"/>
    <row r="583" s="112" customFormat="1" ht="12.75"/>
    <row r="584" s="112" customFormat="1" ht="12.75"/>
    <row r="585" s="112" customFormat="1" ht="12.75"/>
    <row r="586" s="112" customFormat="1" ht="12.75"/>
    <row r="587" s="112" customFormat="1" ht="12.75"/>
    <row r="588" s="112" customFormat="1" ht="12.75"/>
    <row r="589" s="112" customFormat="1" ht="12.75"/>
    <row r="590" s="112" customFormat="1" ht="12.75"/>
    <row r="591" s="112" customFormat="1" ht="12.75"/>
    <row r="592" s="112" customFormat="1" ht="12.75"/>
    <row r="593" s="112" customFormat="1" ht="12.75"/>
    <row r="594" s="112" customFormat="1" ht="12.75"/>
    <row r="595" s="112" customFormat="1" ht="12.75"/>
    <row r="596" s="112" customFormat="1" ht="12.75"/>
    <row r="597" s="112" customFormat="1" ht="12.75"/>
    <row r="598" s="112" customFormat="1" ht="12.75"/>
    <row r="599" s="112" customFormat="1" ht="12.75"/>
    <row r="600" s="112" customFormat="1" ht="12.75"/>
    <row r="601" s="112" customFormat="1" ht="12.75"/>
    <row r="602" s="112" customFormat="1" ht="12.75"/>
    <row r="603" s="112" customFormat="1" ht="12.75"/>
    <row r="604" s="112" customFormat="1" ht="12.75"/>
    <row r="605" s="112" customFormat="1" ht="12.75"/>
    <row r="606" s="112" customFormat="1" ht="12.75"/>
    <row r="607" s="112" customFormat="1" ht="12.75"/>
    <row r="608" s="112" customFormat="1" ht="12.75"/>
    <row r="609" s="112" customFormat="1" ht="12.75"/>
    <row r="610" s="112" customFormat="1" ht="12.75"/>
    <row r="611" s="112" customFormat="1" ht="12.75"/>
    <row r="612" s="112" customFormat="1" ht="12.75"/>
    <row r="613" s="112" customFormat="1" ht="12.75"/>
    <row r="614" s="112" customFormat="1" ht="12.75"/>
    <row r="615" s="112" customFormat="1" ht="12.75"/>
    <row r="616" s="112" customFormat="1" ht="12.75"/>
    <row r="617" s="112" customFormat="1" ht="12.75"/>
    <row r="618" s="112" customFormat="1" ht="12.75"/>
    <row r="619" s="112" customFormat="1" ht="12.75"/>
    <row r="620" s="112" customFormat="1" ht="12.75"/>
    <row r="621" s="112" customFormat="1" ht="12.75"/>
    <row r="622" s="112" customFormat="1" ht="12.75"/>
    <row r="623" s="112" customFormat="1" ht="12.75"/>
    <row r="624" s="112" customFormat="1" ht="12.75"/>
    <row r="625" s="112" customFormat="1" ht="12.75"/>
    <row r="626" s="112" customFormat="1" ht="12.75"/>
    <row r="627" s="112" customFormat="1" ht="12.75"/>
    <row r="628" s="112" customFormat="1" ht="12.75"/>
    <row r="629" s="112" customFormat="1" ht="12.75"/>
    <row r="630" s="112" customFormat="1" ht="12.75"/>
    <row r="631" s="112" customFormat="1" ht="12.75"/>
    <row r="632" s="112" customFormat="1" ht="12.75"/>
    <row r="633" s="112" customFormat="1" ht="12.75"/>
    <row r="634" s="112" customFormat="1" ht="12.75"/>
    <row r="635" s="112" customFormat="1" ht="12.75"/>
    <row r="636" s="112" customFormat="1" ht="12.75"/>
    <row r="637" s="112" customFormat="1" ht="12.75"/>
    <row r="638" s="112" customFormat="1" ht="12.75"/>
    <row r="639" s="112" customFormat="1" ht="12.75"/>
    <row r="640" s="112" customFormat="1" ht="12.75"/>
    <row r="641" s="112" customFormat="1" ht="12.75"/>
    <row r="642" s="112" customFormat="1" ht="12.75"/>
    <row r="643" s="112" customFormat="1" ht="12.75"/>
    <row r="644" s="112" customFormat="1" ht="12.75"/>
    <row r="645" s="112" customFormat="1" ht="12.75"/>
    <row r="646" s="112" customFormat="1" ht="12.75"/>
    <row r="647" s="112" customFormat="1" ht="12.75"/>
    <row r="648" s="112" customFormat="1" ht="12.75"/>
    <row r="649" s="112" customFormat="1" ht="12.75"/>
    <row r="650" s="112" customFormat="1" ht="12.75"/>
    <row r="651" s="112" customFormat="1" ht="12.75"/>
    <row r="652" s="112" customFormat="1" ht="12.75"/>
    <row r="653" s="112" customFormat="1" ht="12.75"/>
    <row r="654" s="112" customFormat="1" ht="12.75"/>
    <row r="655" s="112" customFormat="1" ht="12.75"/>
    <row r="656" s="112" customFormat="1" ht="12.75"/>
    <row r="657" s="112" customFormat="1" ht="12.75"/>
    <row r="658" s="112" customFormat="1" ht="12.75"/>
    <row r="659" s="112" customFormat="1" ht="12.75"/>
    <row r="660" s="112" customFormat="1" ht="12.75"/>
    <row r="661" s="112" customFormat="1" ht="12.75"/>
    <row r="662" s="112" customFormat="1" ht="12.75"/>
    <row r="663" s="112" customFormat="1" ht="12.75"/>
    <row r="664" s="112" customFormat="1" ht="12.75"/>
    <row r="665" s="112" customFormat="1" ht="12.75"/>
    <row r="666" s="112" customFormat="1" ht="12.75"/>
    <row r="667" s="112" customFormat="1" ht="12.75"/>
    <row r="668" s="112" customFormat="1" ht="12.75"/>
    <row r="669" s="112" customFormat="1" ht="12.75"/>
    <row r="670" s="112" customFormat="1" ht="12.75"/>
    <row r="671" s="112" customFormat="1" ht="12.75"/>
    <row r="672" s="112" customFormat="1" ht="12.75"/>
    <row r="673" s="112" customFormat="1" ht="12.75"/>
    <row r="674" s="112" customFormat="1" ht="12.75"/>
    <row r="675" s="112" customFormat="1" ht="12.75"/>
    <row r="676" s="112" customFormat="1" ht="12.75"/>
    <row r="677" s="112" customFormat="1" ht="12.75"/>
    <row r="678" s="112" customFormat="1" ht="12.75"/>
    <row r="679" s="112" customFormat="1" ht="12.75"/>
    <row r="680" s="112" customFormat="1" ht="12.75"/>
    <row r="681" s="112" customFormat="1" ht="12.75"/>
    <row r="682" s="112" customFormat="1" ht="12.75"/>
    <row r="683" s="112" customFormat="1" ht="12.75"/>
    <row r="684" s="112" customFormat="1" ht="12.75"/>
    <row r="685" s="112" customFormat="1" ht="12.75"/>
    <row r="686" s="112" customFormat="1" ht="12.75"/>
    <row r="687" s="112" customFormat="1" ht="12.75"/>
    <row r="688" s="112" customFormat="1" ht="12.75"/>
    <row r="689" s="112" customFormat="1" ht="12.75"/>
    <row r="690" s="112" customFormat="1" ht="12.75"/>
    <row r="691" s="112" customFormat="1" ht="12.75"/>
    <row r="692" s="112" customFormat="1" ht="12.75"/>
    <row r="693" s="112" customFormat="1" ht="12.75"/>
    <row r="694" s="112" customFormat="1" ht="12.75"/>
    <row r="695" s="112" customFormat="1" ht="12.75"/>
    <row r="696" s="112" customFormat="1" ht="12.75"/>
    <row r="697" s="112" customFormat="1" ht="12.75"/>
    <row r="698" s="112" customFormat="1" ht="12.75"/>
    <row r="699" s="112" customFormat="1" ht="12.75"/>
    <row r="700" s="112" customFormat="1" ht="12.75"/>
    <row r="701" s="112" customFormat="1" ht="12.75"/>
    <row r="702" s="112" customFormat="1" ht="12.75"/>
    <row r="703" s="112" customFormat="1" ht="12.75"/>
    <row r="704" s="112" customFormat="1" ht="12.75"/>
    <row r="705" s="112" customFormat="1" ht="12.75"/>
    <row r="706" s="112" customFormat="1" ht="12.75"/>
    <row r="707" s="112" customFormat="1" ht="12.75"/>
    <row r="708" s="112" customFormat="1" ht="12.75"/>
    <row r="709" s="112" customFormat="1" ht="12.75"/>
    <row r="710" s="112" customFormat="1" ht="12.75"/>
    <row r="711" s="112" customFormat="1" ht="12.75"/>
    <row r="712" s="112" customFormat="1" ht="12.75"/>
    <row r="713" s="112" customFormat="1" ht="12.75"/>
    <row r="714" s="112" customFormat="1" ht="12.75"/>
    <row r="715" s="112" customFormat="1" ht="12.75"/>
    <row r="716" s="112" customFormat="1" ht="12.75"/>
    <row r="717" s="112" customFormat="1" ht="12.75"/>
    <row r="718" s="112" customFormat="1" ht="12.75"/>
    <row r="719" s="112" customFormat="1" ht="12.75"/>
    <row r="720" s="112" customFormat="1" ht="12.75"/>
    <row r="721" s="112" customFormat="1" ht="12.75"/>
    <row r="722" s="112" customFormat="1" ht="12.75"/>
    <row r="723" s="112" customFormat="1" ht="12.75"/>
    <row r="724" s="112" customFormat="1" ht="12.75"/>
    <row r="725" s="112" customFormat="1" ht="12.75"/>
    <row r="726" s="112" customFormat="1" ht="12.75"/>
    <row r="727" s="112" customFormat="1" ht="12.75"/>
    <row r="728" s="112" customFormat="1" ht="12.75"/>
    <row r="729" s="112" customFormat="1" ht="12.75"/>
    <row r="730" s="112" customFormat="1" ht="12.75"/>
    <row r="731" s="112" customFormat="1" ht="12.75"/>
    <row r="732" s="112" customFormat="1" ht="12.75"/>
    <row r="733" s="112" customFormat="1" ht="12.75"/>
    <row r="734" s="112" customFormat="1" ht="12.75"/>
    <row r="735" s="112" customFormat="1" ht="12.75"/>
    <row r="736" s="112" customFormat="1" ht="12.75"/>
    <row r="737" s="112" customFormat="1" ht="12.75"/>
    <row r="738" s="112" customFormat="1" ht="12.75"/>
    <row r="739" s="112" customFormat="1" ht="12.75"/>
    <row r="740" s="112" customFormat="1" ht="12.75"/>
    <row r="741" s="112" customFormat="1" ht="12.75"/>
    <row r="742" s="112" customFormat="1" ht="12.75"/>
    <row r="743" s="112" customFormat="1" ht="12.75"/>
    <row r="744" s="112" customFormat="1" ht="12.75"/>
    <row r="745" s="112" customFormat="1" ht="12.75"/>
    <row r="746" s="112" customFormat="1" ht="12.75"/>
    <row r="747" s="112" customFormat="1" ht="12.75"/>
    <row r="748" s="112" customFormat="1" ht="12.75"/>
    <row r="749" s="112" customFormat="1" ht="12.75"/>
    <row r="750" s="112" customFormat="1" ht="12.75"/>
    <row r="751" s="112" customFormat="1" ht="12.75"/>
    <row r="752" s="112" customFormat="1" ht="12.75"/>
    <row r="753" s="112" customFormat="1" ht="12.75"/>
    <row r="754" s="112" customFormat="1" ht="12.75"/>
    <row r="755" s="112" customFormat="1" ht="12.75"/>
    <row r="756" s="112" customFormat="1" ht="12.75"/>
    <row r="757" s="112" customFormat="1" ht="12.75"/>
    <row r="758" s="112" customFormat="1" ht="12.75"/>
    <row r="759" s="112" customFormat="1" ht="12.75"/>
    <row r="760" s="112" customFormat="1" ht="12.75"/>
    <row r="761" s="112" customFormat="1" ht="12.75"/>
    <row r="762" s="112" customFormat="1" ht="12.75"/>
    <row r="763" s="112" customFormat="1" ht="12.75"/>
    <row r="764" s="112" customFormat="1" ht="12.75"/>
    <row r="765" s="112" customFormat="1" ht="12.75"/>
    <row r="766" s="112" customFormat="1" ht="12.75"/>
    <row r="767" s="112" customFormat="1" ht="12.75"/>
    <row r="768" s="112" customFormat="1" ht="12.75"/>
    <row r="769" s="112" customFormat="1" ht="12.75"/>
    <row r="770" s="112" customFormat="1" ht="12.75"/>
    <row r="771" s="112" customFormat="1" ht="12.75"/>
    <row r="772" s="112" customFormat="1" ht="12.75"/>
    <row r="773" s="112" customFormat="1" ht="12.75"/>
    <row r="774" s="112" customFormat="1" ht="12.75"/>
    <row r="775" s="112" customFormat="1" ht="12.75"/>
    <row r="776" s="112" customFormat="1" ht="12.75"/>
    <row r="777" s="112" customFormat="1" ht="12.75"/>
    <row r="778" s="112" customFormat="1" ht="12.75"/>
    <row r="779" s="112" customFormat="1" ht="12.75"/>
    <row r="780" s="112" customFormat="1" ht="12.75"/>
    <row r="781" s="112" customFormat="1" ht="12.75"/>
    <row r="782" s="112" customFormat="1" ht="12.75"/>
    <row r="783" s="112" customFormat="1" ht="12.75"/>
    <row r="784" s="112" customFormat="1" ht="12.75"/>
    <row r="785" s="112" customFormat="1" ht="12.75"/>
    <row r="786" s="112" customFormat="1" ht="12.75"/>
    <row r="787" s="112" customFormat="1" ht="12.75"/>
    <row r="788" s="112" customFormat="1" ht="12.75"/>
    <row r="789" s="112" customFormat="1" ht="12.75"/>
    <row r="790" s="112" customFormat="1" ht="12.75"/>
    <row r="791" s="112" customFormat="1" ht="12.75"/>
    <row r="792" s="112" customFormat="1" ht="12.75"/>
    <row r="793" s="112" customFormat="1" ht="12.75"/>
    <row r="794" s="112" customFormat="1" ht="12.75"/>
    <row r="795" s="112" customFormat="1" ht="12.75"/>
    <row r="796" s="112" customFormat="1" ht="12.75"/>
    <row r="797" s="112" customFormat="1" ht="12.75"/>
    <row r="798" s="112" customFormat="1" ht="12.75"/>
    <row r="799" s="112" customFormat="1" ht="12.75"/>
    <row r="800" s="112" customFormat="1" ht="12.75"/>
    <row r="801" s="112" customFormat="1" ht="12.75"/>
    <row r="802" s="112" customFormat="1" ht="12.75"/>
    <row r="803" s="112" customFormat="1" ht="12.75"/>
    <row r="804" s="112" customFormat="1" ht="12.75"/>
    <row r="805" s="112" customFormat="1" ht="12.75"/>
    <row r="806" s="112" customFormat="1" ht="12.75"/>
    <row r="807" s="112" customFormat="1" ht="12.75"/>
    <row r="808" s="112" customFormat="1" ht="12.75"/>
    <row r="809" s="112" customFormat="1" ht="12.75"/>
    <row r="810" s="112" customFormat="1" ht="12.75"/>
    <row r="811" s="112" customFormat="1" ht="12.75"/>
    <row r="812" s="112" customFormat="1" ht="12.75"/>
    <row r="813" s="112" customFormat="1" ht="12.75"/>
    <row r="814" s="112" customFormat="1" ht="12.75"/>
    <row r="815" s="112" customFormat="1" ht="12.75"/>
    <row r="816" s="112" customFormat="1" ht="12.75"/>
    <row r="817" s="112" customFormat="1" ht="12.75"/>
    <row r="818" s="112" customFormat="1" ht="12.75"/>
    <row r="819" s="112" customFormat="1" ht="12.75"/>
    <row r="820" s="112" customFormat="1" ht="12.75"/>
    <row r="821" s="112" customFormat="1" ht="12.75"/>
    <row r="822" s="112" customFormat="1" ht="12.75"/>
    <row r="823" s="112" customFormat="1" ht="12.75"/>
    <row r="824" s="112" customFormat="1" ht="12.75"/>
    <row r="825" s="112" customFormat="1" ht="12.75"/>
    <row r="826" s="112" customFormat="1" ht="12.75"/>
    <row r="827" s="112" customFormat="1" ht="12.75"/>
    <row r="828" s="112" customFormat="1" ht="12.75"/>
    <row r="829" s="112" customFormat="1" ht="12.75"/>
    <row r="830" s="112" customFormat="1" ht="12.75"/>
    <row r="831" s="112" customFormat="1" ht="12.75"/>
    <row r="832" s="112" customFormat="1" ht="12.75"/>
    <row r="833" s="112" customFormat="1" ht="12.75"/>
    <row r="834" s="112" customFormat="1" ht="12.75"/>
    <row r="835" s="112" customFormat="1" ht="12.75"/>
    <row r="836" s="112" customFormat="1" ht="12.75"/>
    <row r="837" s="112" customFormat="1" ht="12.75"/>
    <row r="838" s="112" customFormat="1" ht="12.75"/>
    <row r="839" s="112" customFormat="1" ht="12.75"/>
    <row r="840" s="112" customFormat="1" ht="12.75"/>
    <row r="841" s="112" customFormat="1" ht="12.75"/>
    <row r="842" s="112" customFormat="1" ht="12.75"/>
    <row r="843" s="112" customFormat="1" ht="12.75"/>
    <row r="844" s="112" customFormat="1" ht="12.75"/>
    <row r="845" s="112" customFormat="1" ht="12.75"/>
    <row r="846" s="112" customFormat="1" ht="12.75"/>
    <row r="847" s="112" customFormat="1" ht="12.75"/>
    <row r="848" s="112" customFormat="1" ht="12.75"/>
    <row r="849" s="112" customFormat="1" ht="12.75"/>
    <row r="850" s="112" customFormat="1" ht="12.75"/>
    <row r="851" s="112" customFormat="1" ht="12.75"/>
    <row r="852" s="112" customFormat="1" ht="12.75"/>
    <row r="853" s="112" customFormat="1" ht="12.75"/>
    <row r="854" s="112" customFormat="1" ht="12.75"/>
    <row r="855" s="112" customFormat="1" ht="12.75"/>
    <row r="856" s="112" customFormat="1" ht="12.75"/>
    <row r="857" s="112" customFormat="1" ht="12.75"/>
    <row r="858" s="112" customFormat="1" ht="12.75"/>
    <row r="859" s="112" customFormat="1" ht="12.75"/>
    <row r="860" s="112" customFormat="1" ht="12.75"/>
    <row r="861" s="112" customFormat="1" ht="12.75"/>
    <row r="862" s="112" customFormat="1" ht="12.75"/>
    <row r="863" s="112" customFormat="1" ht="12.75"/>
    <row r="864" s="112" customFormat="1" ht="12.75"/>
    <row r="865" s="112" customFormat="1" ht="12.75"/>
    <row r="866" s="112" customFormat="1" ht="12.75"/>
    <row r="867" s="112" customFormat="1" ht="12.75"/>
    <row r="868" s="112" customFormat="1" ht="12.75"/>
    <row r="869" s="112" customFormat="1" ht="12.75"/>
    <row r="870" s="112" customFormat="1" ht="12.75"/>
    <row r="871" s="112" customFormat="1" ht="12.75"/>
    <row r="872" s="112" customFormat="1" ht="12.75"/>
    <row r="873" s="112" customFormat="1" ht="12.75"/>
    <row r="874" s="112" customFormat="1" ht="12.75"/>
    <row r="875" s="112" customFormat="1" ht="12.75"/>
    <row r="876" s="112" customFormat="1" ht="12.75"/>
    <row r="877" s="112" customFormat="1" ht="12.75"/>
    <row r="878" s="112" customFormat="1" ht="12.75"/>
    <row r="879" s="112" customFormat="1" ht="12.75"/>
    <row r="880" s="112" customFormat="1" ht="12.75"/>
    <row r="881" s="112" customFormat="1" ht="12.75"/>
    <row r="882" s="112" customFormat="1" ht="12.75"/>
    <row r="883" s="112" customFormat="1" ht="12.75"/>
    <row r="884" s="112" customFormat="1" ht="12.75"/>
    <row r="885" s="112" customFormat="1" ht="12.75"/>
    <row r="886" s="112" customFormat="1" ht="12.75"/>
    <row r="887" s="112" customFormat="1" ht="12.75"/>
    <row r="888" s="112" customFormat="1" ht="12.75"/>
    <row r="889" s="112" customFormat="1" ht="12.75"/>
    <row r="890" s="112" customFormat="1" ht="12.75"/>
    <row r="891" s="112" customFormat="1" ht="12.75"/>
    <row r="892" s="112" customFormat="1" ht="12.75"/>
    <row r="893" s="112" customFormat="1" ht="12.75"/>
    <row r="894" s="112" customFormat="1" ht="12.75"/>
    <row r="895" s="112" customFormat="1" ht="12.75"/>
    <row r="896" s="112" customFormat="1" ht="12.75"/>
    <row r="897" s="112" customFormat="1" ht="12.75"/>
    <row r="898" s="112" customFormat="1" ht="12.75"/>
    <row r="899" s="112" customFormat="1" ht="12.75"/>
    <row r="900" s="112" customFormat="1" ht="12.75"/>
    <row r="901" s="112" customFormat="1" ht="12.75"/>
    <row r="902" s="112" customFormat="1" ht="12.75"/>
    <row r="903" s="112" customFormat="1" ht="12.75"/>
    <row r="904" s="112" customFormat="1" ht="12.75"/>
    <row r="905" s="112" customFormat="1" ht="12.75"/>
    <row r="906" s="112" customFormat="1" ht="12.75"/>
    <row r="907" s="112" customFormat="1" ht="12.75"/>
    <row r="908" s="112" customFormat="1" ht="12.75"/>
    <row r="909" s="112" customFormat="1" ht="12.75"/>
    <row r="910" s="112" customFormat="1" ht="12.75"/>
    <row r="911" s="112" customFormat="1" ht="12.75"/>
    <row r="912" s="112" customFormat="1" ht="12.75"/>
    <row r="913" s="112" customFormat="1" ht="12.75"/>
    <row r="914" s="112" customFormat="1" ht="12.75"/>
    <row r="915" s="112" customFormat="1" ht="12.75"/>
    <row r="916" s="112" customFormat="1" ht="12.75"/>
    <row r="917" s="112" customFormat="1" ht="12.75"/>
    <row r="918" s="112" customFormat="1" ht="12.75"/>
    <row r="919" s="112" customFormat="1" ht="12.75"/>
    <row r="920" s="112" customFormat="1" ht="12.75"/>
    <row r="921" s="112" customFormat="1" ht="12.75"/>
    <row r="922" s="112" customFormat="1" ht="12.75"/>
    <row r="923" s="112" customFormat="1" ht="12.75"/>
    <row r="924" s="112" customFormat="1" ht="12.75"/>
    <row r="925" s="112" customFormat="1" ht="12.75"/>
    <row r="926" s="112" customFormat="1" ht="12.75"/>
    <row r="927" s="112" customFormat="1" ht="12.75"/>
    <row r="928" s="112" customFormat="1" ht="12.75"/>
    <row r="929" s="112" customFormat="1" ht="12.75"/>
    <row r="930" s="112" customFormat="1" ht="12.75"/>
    <row r="931" s="112" customFormat="1" ht="12.75"/>
    <row r="932" s="112" customFormat="1" ht="12.75"/>
    <row r="933" s="112" customFormat="1" ht="12.75"/>
    <row r="934" s="112" customFormat="1" ht="12.75"/>
    <row r="935" s="112" customFormat="1" ht="12.75"/>
    <row r="936" s="112" customFormat="1" ht="12.75"/>
    <row r="937" s="112" customFormat="1" ht="12.75"/>
    <row r="938" s="112" customFormat="1" ht="12.75"/>
    <row r="939" s="112" customFormat="1" ht="12.75"/>
    <row r="940" s="112" customFormat="1" ht="12.75"/>
    <row r="941" s="112" customFormat="1" ht="12.75"/>
    <row r="942" s="112" customFormat="1" ht="12.75"/>
    <row r="943" s="112" customFormat="1" ht="12.75"/>
    <row r="944" s="112" customFormat="1" ht="12.75"/>
    <row r="945" s="112" customFormat="1" ht="12.75"/>
    <row r="946" s="112" customFormat="1" ht="12.75"/>
    <row r="947" s="112" customFormat="1" ht="12.75"/>
    <row r="948" s="112" customFormat="1" ht="12.75"/>
    <row r="949" s="112" customFormat="1" ht="12.75"/>
    <row r="950" s="112" customFormat="1" ht="12.75"/>
    <row r="951" s="112" customFormat="1" ht="12.75"/>
    <row r="952" s="112" customFormat="1" ht="12.75"/>
    <row r="953" s="112" customFormat="1" ht="12.75"/>
    <row r="954" s="112" customFormat="1" ht="12.75"/>
    <row r="955" s="112" customFormat="1" ht="12.75"/>
    <row r="956" s="112" customFormat="1" ht="12.75"/>
    <row r="957" s="112" customFormat="1" ht="12.75"/>
    <row r="958" s="112" customFormat="1" ht="12.75"/>
    <row r="959" s="112" customFormat="1" ht="12.75"/>
    <row r="960" s="112" customFormat="1" ht="12.75"/>
    <row r="961" s="112" customFormat="1" ht="12.75"/>
    <row r="962" s="112" customFormat="1" ht="12.75"/>
    <row r="963" s="112" customFormat="1" ht="12.75"/>
    <row r="964" s="112" customFormat="1" ht="12.75"/>
    <row r="965" s="112" customFormat="1" ht="12.75"/>
    <row r="966" s="112" customFormat="1" ht="12.75"/>
    <row r="967" s="112" customFormat="1" ht="12.75"/>
    <row r="968" s="112" customFormat="1" ht="12.75"/>
    <row r="969" s="112" customFormat="1" ht="12.75"/>
    <row r="970" s="112" customFormat="1" ht="12.75"/>
    <row r="971" s="112" customFormat="1" ht="12.75"/>
    <row r="972" s="112" customFormat="1" ht="12.75"/>
    <row r="973" s="112" customFormat="1" ht="12.75"/>
    <row r="974" s="112" customFormat="1" ht="12.75"/>
    <row r="975" s="112" customFormat="1" ht="12.75"/>
    <row r="976" s="112" customFormat="1" ht="12.75"/>
    <row r="977" s="112" customFormat="1" ht="12.75"/>
    <row r="978" s="112" customFormat="1" ht="12.75"/>
    <row r="979" s="112" customFormat="1" ht="12.75"/>
    <row r="980" s="112" customFormat="1" ht="12.75"/>
    <row r="981" s="112" customFormat="1" ht="12.75"/>
    <row r="982" s="112" customFormat="1" ht="12.75"/>
    <row r="983" s="112" customFormat="1" ht="12.75"/>
    <row r="984" s="112" customFormat="1" ht="12.75"/>
    <row r="985" s="112" customFormat="1" ht="12.75"/>
    <row r="986" s="112" customFormat="1" ht="12.75"/>
    <row r="987" s="112" customFormat="1" ht="12.75"/>
    <row r="988" s="112" customFormat="1" ht="12.75"/>
    <row r="989" s="112" customFormat="1" ht="12.75"/>
    <row r="990" s="112" customFormat="1" ht="12.75"/>
    <row r="991" s="112" customFormat="1" ht="12.75"/>
    <row r="992" s="112" customFormat="1" ht="12.75"/>
    <row r="993" s="112" customFormat="1" ht="12.75"/>
    <row r="994" s="112" customFormat="1" ht="12.75"/>
    <row r="995" s="112" customFormat="1" ht="12.75"/>
    <row r="996" s="112" customFormat="1" ht="12.75"/>
    <row r="997" s="112" customFormat="1" ht="12.75"/>
    <row r="998" s="112" customFormat="1" ht="12.75"/>
    <row r="999" s="112" customFormat="1" ht="12.75"/>
    <row r="1000" s="112" customFormat="1" ht="12.75"/>
    <row r="1001" s="112" customFormat="1" ht="12.75"/>
    <row r="1002" s="112" customFormat="1" ht="12.75"/>
    <row r="1003" s="112" customFormat="1" ht="12.75"/>
    <row r="1004" s="112" customFormat="1" ht="12.75"/>
    <row r="1005" s="112" customFormat="1" ht="12.75"/>
    <row r="1006" s="112" customFormat="1" ht="12.75"/>
    <row r="1007" s="112" customFormat="1" ht="12.75"/>
    <row r="1008" s="112" customFormat="1" ht="12.75"/>
    <row r="1009" s="112" customFormat="1" ht="12.75"/>
    <row r="1010" s="112" customFormat="1" ht="12.75"/>
    <row r="1011" s="112" customFormat="1" ht="12.75"/>
    <row r="1012" s="112" customFormat="1" ht="12.75"/>
    <row r="1013" s="112" customFormat="1" ht="12.75"/>
    <row r="1014" s="112" customFormat="1" ht="12.75"/>
    <row r="1015" s="112" customFormat="1" ht="12.75"/>
    <row r="1016" s="112" customFormat="1" ht="12.75"/>
    <row r="1017" s="112" customFormat="1" ht="12.75"/>
    <row r="1018" s="112" customFormat="1" ht="12.75"/>
    <row r="1019" s="112" customFormat="1" ht="12.75"/>
    <row r="1020" s="112" customFormat="1" ht="12.75"/>
    <row r="1021" s="112" customFormat="1" ht="12.75"/>
    <row r="1022" s="112" customFormat="1" ht="12.75"/>
    <row r="1023" s="112" customFormat="1" ht="12.75"/>
    <row r="1024" s="112" customFormat="1" ht="12.75"/>
    <row r="1025" s="112" customFormat="1" ht="12.75"/>
    <row r="1026" s="112" customFormat="1" ht="12.75"/>
    <row r="1027" s="112" customFormat="1" ht="12.75"/>
    <row r="1028" s="112" customFormat="1" ht="12.75"/>
    <row r="1029" s="112" customFormat="1" ht="12.75"/>
    <row r="1030" s="112" customFormat="1" ht="12.75"/>
    <row r="1031" s="112" customFormat="1" ht="12.75"/>
    <row r="1032" s="112" customFormat="1" ht="12.75"/>
    <row r="1033" s="112" customFormat="1" ht="12.75"/>
    <row r="1034" s="112" customFormat="1" ht="12.75"/>
    <row r="1035" s="112" customFormat="1" ht="12.75"/>
    <row r="1036" s="112" customFormat="1" ht="12.75"/>
    <row r="1037" s="112" customFormat="1" ht="12.75"/>
    <row r="1038" s="112" customFormat="1" ht="12.75"/>
    <row r="1039" s="112" customFormat="1" ht="12.75"/>
    <row r="1040" s="112" customFormat="1" ht="12.75"/>
    <row r="1041" s="112" customFormat="1" ht="12.75"/>
    <row r="1042" s="112" customFormat="1" ht="12.75"/>
    <row r="1043" s="112" customFormat="1" ht="12.75"/>
    <row r="1044" s="112" customFormat="1" ht="12.75"/>
    <row r="1045" s="112" customFormat="1" ht="12.75"/>
    <row r="1046" s="112" customFormat="1" ht="12.75"/>
    <row r="1047" s="112" customFormat="1" ht="12.75"/>
    <row r="1048" s="112" customFormat="1" ht="12.75"/>
    <row r="1049" s="112" customFormat="1" ht="12.75"/>
    <row r="1050" s="112" customFormat="1" ht="12.75"/>
    <row r="1051" s="112" customFormat="1" ht="12.75"/>
    <row r="1052" s="112" customFormat="1" ht="12.75"/>
    <row r="1053" s="112" customFormat="1" ht="12.75"/>
    <row r="1054" s="112" customFormat="1" ht="12.75"/>
    <row r="1055" s="112" customFormat="1" ht="12.75"/>
    <row r="1056" s="112" customFormat="1" ht="12.75"/>
    <row r="1057" s="112" customFormat="1" ht="12.75"/>
    <row r="1058" s="112" customFormat="1" ht="12.75"/>
    <row r="1059" s="112" customFormat="1" ht="12.75"/>
    <row r="1060" s="112" customFormat="1" ht="12.75"/>
    <row r="1061" s="112" customFormat="1" ht="12.75"/>
    <row r="1062" s="112" customFormat="1" ht="12.75"/>
    <row r="1063" s="112" customFormat="1" ht="12.75"/>
    <row r="1064" s="112" customFormat="1" ht="12.75"/>
    <row r="1065" s="112" customFormat="1" ht="12.75"/>
    <row r="1066" s="112" customFormat="1" ht="12.75"/>
    <row r="1067" s="112" customFormat="1" ht="12.75"/>
    <row r="1068" s="112" customFormat="1" ht="12.75"/>
    <row r="1069" s="112" customFormat="1" ht="12.75"/>
    <row r="1070" s="112" customFormat="1" ht="12.75"/>
    <row r="1071" s="112" customFormat="1" ht="12.75"/>
    <row r="1072" s="112" customFormat="1" ht="12.75"/>
    <row r="1073" s="112" customFormat="1" ht="12.75"/>
    <row r="1074" s="112" customFormat="1" ht="12.75"/>
    <row r="1075" s="112" customFormat="1" ht="12.75"/>
    <row r="1076" s="112" customFormat="1" ht="12.75"/>
    <row r="1077" s="112" customFormat="1" ht="12.75"/>
    <row r="1078" s="112" customFormat="1" ht="12.75"/>
    <row r="1079" s="112" customFormat="1" ht="12.75"/>
    <row r="1080" s="112" customFormat="1" ht="12.75"/>
    <row r="1081" s="112" customFormat="1" ht="12.75"/>
    <row r="1082" s="112" customFormat="1" ht="12.75"/>
    <row r="1083" s="112" customFormat="1" ht="12.75"/>
    <row r="1084" s="112" customFormat="1" ht="12.75"/>
    <row r="1085" s="112" customFormat="1" ht="12.75"/>
    <row r="1086" s="112" customFormat="1" ht="12.75"/>
    <row r="1087" s="112" customFormat="1" ht="12.75"/>
    <row r="1088" s="112" customFormat="1" ht="12.75"/>
    <row r="1089" s="112" customFormat="1" ht="12.75"/>
    <row r="1090" s="112" customFormat="1" ht="12.75"/>
    <row r="1091" s="112" customFormat="1" ht="12.75"/>
    <row r="1092" s="112" customFormat="1" ht="12.75"/>
    <row r="1093" s="112" customFormat="1" ht="12.75"/>
    <row r="1094" s="112" customFormat="1" ht="12.75"/>
    <row r="1095" s="112" customFormat="1" ht="12.75"/>
    <row r="1096" s="112" customFormat="1" ht="12.75"/>
    <row r="1097" s="112" customFormat="1" ht="12.75"/>
    <row r="1098" s="112" customFormat="1" ht="12.75"/>
    <row r="1099" s="112" customFormat="1" ht="12.75"/>
    <row r="1100" s="112" customFormat="1" ht="12.75"/>
    <row r="1101" s="112" customFormat="1" ht="12.75"/>
    <row r="1102" s="112" customFormat="1" ht="12.75"/>
    <row r="1103" s="112" customFormat="1" ht="12.75"/>
    <row r="1104" s="112" customFormat="1" ht="12.75"/>
    <row r="1105" s="112" customFormat="1" ht="12.75"/>
    <row r="1106" s="112" customFormat="1" ht="12.75"/>
    <row r="1107" s="112" customFormat="1" ht="12.75"/>
    <row r="1108" s="112" customFormat="1" ht="12.75"/>
    <row r="1109" s="112" customFormat="1" ht="12.75"/>
    <row r="1110" s="112" customFormat="1" ht="12.75"/>
    <row r="1111" s="112" customFormat="1" ht="12.75"/>
    <row r="1112" s="112" customFormat="1" ht="12.75"/>
    <row r="1113" s="112" customFormat="1" ht="12.75"/>
    <row r="1114" s="112" customFormat="1" ht="12.75"/>
    <row r="1115" s="112" customFormat="1" ht="12.75"/>
    <row r="1116" s="112" customFormat="1" ht="12.75"/>
    <row r="1117" s="112" customFormat="1" ht="12.75"/>
    <row r="1118" s="112" customFormat="1" ht="12.75"/>
    <row r="1119" s="112" customFormat="1" ht="12.75"/>
    <row r="1120" s="112" customFormat="1" ht="12.75"/>
    <row r="1121" s="112" customFormat="1" ht="12.75"/>
    <row r="1122" s="112" customFormat="1" ht="12.75"/>
    <row r="1123" s="112" customFormat="1" ht="12.75"/>
    <row r="1124" s="112" customFormat="1" ht="12.75"/>
    <row r="1125" s="112" customFormat="1" ht="12.75"/>
    <row r="1126" s="112" customFormat="1" ht="12.75"/>
    <row r="1127" s="112" customFormat="1" ht="12.75"/>
    <row r="1128" s="112" customFormat="1" ht="12.75"/>
    <row r="1129" s="112" customFormat="1" ht="12.75"/>
    <row r="1130" s="112" customFormat="1" ht="12.75"/>
    <row r="1131" s="112" customFormat="1" ht="12.75"/>
    <row r="1132" s="112" customFormat="1" ht="12.75"/>
    <row r="1133" s="112" customFormat="1" ht="12.75"/>
    <row r="1134" s="112" customFormat="1" ht="12.75"/>
    <row r="1135" s="112" customFormat="1" ht="12.75"/>
    <row r="1136" s="112" customFormat="1" ht="12.75"/>
    <row r="1137" s="112" customFormat="1" ht="12.75"/>
    <row r="1138" s="112" customFormat="1" ht="12.75"/>
    <row r="1139" s="112" customFormat="1" ht="12.75"/>
    <row r="1140" s="112" customFormat="1" ht="12.75"/>
    <row r="1141" s="112" customFormat="1" ht="12.75"/>
    <row r="1142" s="112" customFormat="1" ht="12.75"/>
    <row r="1143" s="112" customFormat="1" ht="12.75"/>
    <row r="1144" s="112" customFormat="1" ht="12.75"/>
    <row r="1145" s="112" customFormat="1" ht="12.75"/>
    <row r="1146" s="112" customFormat="1" ht="12.75"/>
    <row r="1147" s="112" customFormat="1" ht="12.75"/>
    <row r="1148" s="112" customFormat="1" ht="12.75"/>
    <row r="1149" s="112" customFormat="1" ht="12.75"/>
    <row r="1150" s="112" customFormat="1" ht="12.75"/>
    <row r="1151" s="112" customFormat="1" ht="12.75"/>
    <row r="1152" s="112" customFormat="1" ht="12.75"/>
    <row r="1153" s="112" customFormat="1" ht="12.75"/>
    <row r="1154" s="112" customFormat="1" ht="12.75"/>
    <row r="1155" s="112" customFormat="1" ht="12.75"/>
    <row r="1156" s="112" customFormat="1" ht="12.75"/>
    <row r="1157" s="112" customFormat="1" ht="12.75"/>
    <row r="1158" s="112" customFormat="1" ht="12.75"/>
    <row r="1159" s="112" customFormat="1" ht="12.75"/>
    <row r="1160" s="112" customFormat="1" ht="12.75"/>
    <row r="1161" s="112" customFormat="1" ht="12.75"/>
    <row r="1162" s="112" customFormat="1" ht="12.75"/>
    <row r="1163" s="112" customFormat="1" ht="12.75"/>
    <row r="1164" s="112" customFormat="1" ht="12.75"/>
    <row r="1165" s="112" customFormat="1" ht="12.75"/>
    <row r="1166" s="112" customFormat="1" ht="12.75"/>
    <row r="1167" s="112" customFormat="1" ht="12.75"/>
    <row r="1168" s="112" customFormat="1" ht="12.75"/>
    <row r="1169" s="112" customFormat="1" ht="12.75"/>
    <row r="1170" s="112" customFormat="1" ht="12.75"/>
    <row r="1171" s="112" customFormat="1" ht="12.75"/>
    <row r="1172" s="112" customFormat="1" ht="12.75"/>
    <row r="1173" s="112" customFormat="1" ht="12.75"/>
    <row r="1174" s="112" customFormat="1" ht="12.75"/>
    <row r="1175" s="112" customFormat="1" ht="12.75"/>
    <row r="1176" s="112" customFormat="1" ht="12.75"/>
    <row r="1177" s="112" customFormat="1" ht="12.75"/>
    <row r="1178" s="112" customFormat="1" ht="12.75"/>
    <row r="1179" s="112" customFormat="1" ht="12.75"/>
    <row r="1180" s="112" customFormat="1" ht="12.75"/>
    <row r="1181" s="112" customFormat="1" ht="12.75"/>
    <row r="1182" s="112" customFormat="1" ht="12.75"/>
    <row r="1183" s="112" customFormat="1" ht="12.75"/>
    <row r="1184" s="112" customFormat="1" ht="12.75"/>
    <row r="1185" s="112" customFormat="1" ht="12.75"/>
    <row r="1186" s="112" customFormat="1" ht="12.75"/>
    <row r="1187" s="112" customFormat="1" ht="12.75"/>
    <row r="1188" s="112" customFormat="1" ht="12.75"/>
    <row r="1189" s="112" customFormat="1" ht="12.75"/>
    <row r="1190" s="112" customFormat="1" ht="12.75"/>
    <row r="1191" s="112" customFormat="1" ht="12.75"/>
    <row r="1192" s="112" customFormat="1" ht="12.75"/>
    <row r="1193" s="112" customFormat="1" ht="12.75"/>
    <row r="1194" s="112" customFormat="1" ht="12.75"/>
    <row r="1195" s="112" customFormat="1" ht="12.75"/>
    <row r="1196" s="112" customFormat="1" ht="12.75"/>
    <row r="1197" s="112" customFormat="1" ht="12.75"/>
    <row r="1198" s="112" customFormat="1" ht="12.75"/>
    <row r="1199" s="112" customFormat="1" ht="12.75"/>
    <row r="1200" s="112" customFormat="1" ht="12.75"/>
    <row r="1201" s="112" customFormat="1" ht="12.75"/>
    <row r="1202" s="112" customFormat="1" ht="12.75"/>
    <row r="1203" s="112" customFormat="1" ht="12.75"/>
    <row r="1204" s="112" customFormat="1" ht="12.75"/>
    <row r="1205" s="112" customFormat="1" ht="12.75"/>
    <row r="1206" s="112" customFormat="1" ht="12.75"/>
    <row r="1207" s="112" customFormat="1" ht="12.75"/>
    <row r="1208" s="112" customFormat="1" ht="12.75"/>
    <row r="1209" s="112" customFormat="1" ht="12.75"/>
    <row r="1210" s="112" customFormat="1" ht="12.75"/>
    <row r="1211" s="112" customFormat="1" ht="12.75"/>
    <row r="1212" s="112" customFormat="1" ht="12.75"/>
    <row r="1213" s="112" customFormat="1" ht="12.75"/>
    <row r="1214" s="112" customFormat="1" ht="12.75"/>
    <row r="1215" s="112" customFormat="1" ht="12.75"/>
    <row r="1216" s="112" customFormat="1" ht="12.75"/>
    <row r="1217" s="112" customFormat="1" ht="12.75"/>
    <row r="1218" s="112" customFormat="1" ht="12.75"/>
    <row r="1219" s="112" customFormat="1" ht="12.75"/>
    <row r="1220" s="112" customFormat="1" ht="12.75"/>
    <row r="1221" s="112" customFormat="1" ht="12.75"/>
    <row r="1222" s="112" customFormat="1" ht="12.75"/>
    <row r="1223" s="112" customFormat="1" ht="12.75"/>
    <row r="1224" s="112" customFormat="1" ht="12.75"/>
    <row r="1225" s="112" customFormat="1" ht="12.75"/>
    <row r="1226" s="112" customFormat="1" ht="12.75"/>
    <row r="1227" s="112" customFormat="1" ht="12.75"/>
    <row r="1228" s="112" customFormat="1" ht="12.75"/>
    <row r="1229" s="112" customFormat="1" ht="12.75"/>
    <row r="1230" s="112" customFormat="1" ht="12.75"/>
    <row r="1231" s="112" customFormat="1" ht="12.75"/>
    <row r="1232" s="112" customFormat="1" ht="12.75"/>
    <row r="1233" s="112" customFormat="1" ht="12.75"/>
    <row r="1234" s="112" customFormat="1" ht="12.75"/>
    <row r="1235" s="112" customFormat="1" ht="12.75"/>
    <row r="1236" s="112" customFormat="1" ht="12.75"/>
    <row r="1237" s="112" customFormat="1" ht="12.75"/>
    <row r="1238" s="112" customFormat="1" ht="12.75"/>
    <row r="1239" s="112" customFormat="1" ht="12.75"/>
    <row r="1240" s="112" customFormat="1" ht="12.75"/>
    <row r="1241" s="112" customFormat="1" ht="12.75"/>
    <row r="1242" s="112" customFormat="1" ht="12.75"/>
    <row r="1243" s="112" customFormat="1" ht="12.75"/>
    <row r="1244" s="112" customFormat="1" ht="12.75"/>
    <row r="1245" s="112" customFormat="1" ht="12.75"/>
    <row r="1246" s="112" customFormat="1" ht="12.75"/>
    <row r="1247" s="112" customFormat="1" ht="12.75"/>
    <row r="1248" s="112" customFormat="1" ht="12.75"/>
    <row r="1249" s="112" customFormat="1" ht="12.75"/>
    <row r="1250" s="112" customFormat="1" ht="12.75"/>
    <row r="1251" s="112" customFormat="1" ht="12.75"/>
    <row r="1252" s="112" customFormat="1" ht="12.75"/>
    <row r="1253" s="112" customFormat="1" ht="12.75"/>
    <row r="1254" s="112" customFormat="1" ht="12.75"/>
    <row r="1255" s="112" customFormat="1" ht="12.75"/>
    <row r="1256" s="112" customFormat="1" ht="12.75"/>
    <row r="1257" s="112" customFormat="1" ht="12.75"/>
    <row r="1258" s="112" customFormat="1" ht="12.75"/>
    <row r="1259" s="112" customFormat="1" ht="12.75"/>
    <row r="1260" s="112" customFormat="1" ht="12.75"/>
    <row r="1261" s="112" customFormat="1" ht="12.75"/>
    <row r="1262" s="112" customFormat="1" ht="12.75"/>
    <row r="1263" s="112" customFormat="1" ht="12.75"/>
    <row r="1264" s="112" customFormat="1" ht="12.75"/>
    <row r="1265" s="112" customFormat="1" ht="12.75"/>
    <row r="1266" s="112" customFormat="1" ht="12.75"/>
    <row r="1267" s="112" customFormat="1" ht="12.75"/>
    <row r="1268" s="112" customFormat="1" ht="12.75"/>
    <row r="1269" s="112" customFormat="1" ht="12.75"/>
    <row r="1270" s="112" customFormat="1" ht="12.75"/>
    <row r="1271" s="112" customFormat="1" ht="12.75"/>
    <row r="1272" s="112" customFormat="1" ht="12.75"/>
    <row r="1273" s="112" customFormat="1" ht="12.75"/>
    <row r="1274" s="112" customFormat="1" ht="12.75"/>
    <row r="1275" s="112" customFormat="1" ht="12.75"/>
    <row r="1276" s="112" customFormat="1" ht="12.75"/>
    <row r="1277" s="112" customFormat="1" ht="12.75"/>
    <row r="1278" s="112" customFormat="1" ht="12.75"/>
    <row r="1279" s="112" customFormat="1" ht="12.75"/>
    <row r="1280" s="112" customFormat="1" ht="12.75"/>
    <row r="1281" s="112" customFormat="1" ht="12.75"/>
    <row r="1282" s="112" customFormat="1" ht="12.75"/>
    <row r="1283" s="112" customFormat="1" ht="12.75"/>
    <row r="1284" s="112" customFormat="1" ht="12.75"/>
    <row r="1285" s="112" customFormat="1" ht="12.75"/>
    <row r="1286" s="112" customFormat="1" ht="12.75"/>
    <row r="1287" s="112" customFormat="1" ht="12.75"/>
    <row r="1288" s="112" customFormat="1" ht="12.75"/>
    <row r="1289" s="112" customFormat="1" ht="12.75"/>
    <row r="1290" s="112" customFormat="1" ht="12.75"/>
    <row r="1291" s="112" customFormat="1" ht="12.75"/>
    <row r="1292" s="112" customFormat="1" ht="12.75"/>
    <row r="1293" s="112" customFormat="1" ht="12.75"/>
    <row r="1294" s="112" customFormat="1" ht="12.75"/>
    <row r="1295" s="112" customFormat="1" ht="12.75"/>
    <row r="1296" s="112" customFormat="1" ht="12.75"/>
    <row r="1297" s="112" customFormat="1" ht="12.75"/>
    <row r="1298" s="112" customFormat="1" ht="12.75"/>
    <row r="1299" s="112" customFormat="1" ht="12.75"/>
    <row r="1300" s="112" customFormat="1" ht="12.75"/>
    <row r="1301" s="112" customFormat="1" ht="12.75"/>
    <row r="1302" s="112" customFormat="1" ht="12.75"/>
    <row r="1303" s="112" customFormat="1" ht="12.75"/>
    <row r="1304" s="112" customFormat="1" ht="12.75"/>
    <row r="1305" s="112" customFormat="1" ht="12.75"/>
    <row r="1306" s="112" customFormat="1" ht="12.75"/>
    <row r="1307" s="112" customFormat="1" ht="12.75"/>
    <row r="1308" s="112" customFormat="1" ht="12.75"/>
    <row r="1309" s="112" customFormat="1" ht="12.75"/>
    <row r="1310" s="112" customFormat="1" ht="12.75"/>
    <row r="1311" s="112" customFormat="1" ht="12.75"/>
    <row r="1312" s="112" customFormat="1" ht="12.75"/>
    <row r="1313" s="112" customFormat="1" ht="12.75"/>
    <row r="1314" s="112" customFormat="1" ht="12.75"/>
    <row r="1315" s="112" customFormat="1" ht="12.75"/>
    <row r="1316" s="112" customFormat="1" ht="12.75"/>
    <row r="1317" s="112" customFormat="1" ht="12.75"/>
    <row r="1318" s="112" customFormat="1" ht="12.75"/>
    <row r="1319" s="112" customFormat="1" ht="12.75"/>
    <row r="1320" s="112" customFormat="1" ht="12.75"/>
    <row r="1321" s="112" customFormat="1" ht="12.75"/>
    <row r="1322" s="112" customFormat="1" ht="12.75"/>
    <row r="1323" s="112" customFormat="1" ht="12.75"/>
    <row r="1324" s="112" customFormat="1" ht="12.75"/>
    <row r="1325" s="112" customFormat="1" ht="12.75"/>
    <row r="1326" s="112" customFormat="1" ht="12.75"/>
    <row r="1327" s="112" customFormat="1" ht="12.75"/>
    <row r="1328" s="112" customFormat="1" ht="12.75"/>
    <row r="1329" s="112" customFormat="1" ht="12.75"/>
    <row r="1330" s="112" customFormat="1" ht="12.75"/>
    <row r="1331" s="112" customFormat="1" ht="12.75"/>
    <row r="1332" s="112" customFormat="1" ht="12.75"/>
    <row r="1333" s="112" customFormat="1" ht="12.75"/>
    <row r="1334" s="112" customFormat="1" ht="12.75"/>
    <row r="1335" s="112" customFormat="1" ht="12.75"/>
    <row r="1336" s="112" customFormat="1" ht="12.75"/>
    <row r="1337" s="112" customFormat="1" ht="12.75"/>
    <row r="1338" s="112" customFormat="1" ht="12.75"/>
    <row r="1339" s="112" customFormat="1" ht="12.75"/>
    <row r="1340" s="112" customFormat="1" ht="12.75"/>
    <row r="1341" s="112" customFormat="1" ht="12.75"/>
    <row r="1342" s="112" customFormat="1" ht="12.75"/>
    <row r="1343" s="112" customFormat="1" ht="12.75"/>
    <row r="1344" s="112" customFormat="1" ht="12.75"/>
    <row r="1345" s="112" customFormat="1" ht="12.75"/>
    <row r="1346" s="112" customFormat="1" ht="12.75"/>
    <row r="1347" s="112" customFormat="1" ht="12.75"/>
    <row r="1348" s="112" customFormat="1" ht="12.75"/>
    <row r="1349" s="112" customFormat="1" ht="12.75"/>
    <row r="1350" s="112" customFormat="1" ht="12.75"/>
    <row r="1351" s="112" customFormat="1" ht="12.75"/>
    <row r="1352" s="112" customFormat="1" ht="12.75"/>
    <row r="1353" s="112" customFormat="1" ht="12.75"/>
    <row r="1354" s="112" customFormat="1" ht="12.75"/>
    <row r="1355" s="112" customFormat="1" ht="12.75"/>
    <row r="1356" s="112" customFormat="1" ht="12.75"/>
    <row r="1357" s="112" customFormat="1" ht="12.75"/>
    <row r="1358" s="112" customFormat="1" ht="12.75"/>
    <row r="1359" s="112" customFormat="1" ht="12.75"/>
    <row r="1360" s="112" customFormat="1" ht="12.75"/>
    <row r="1361" s="112" customFormat="1" ht="12.75"/>
    <row r="1362" s="112" customFormat="1" ht="12.75"/>
    <row r="1363" s="112" customFormat="1" ht="12.75"/>
    <row r="1364" s="112" customFormat="1" ht="12.75"/>
    <row r="1365" s="112" customFormat="1" ht="12.75"/>
    <row r="1366" s="112" customFormat="1" ht="12.75"/>
    <row r="1367" s="112" customFormat="1" ht="12.75"/>
    <row r="1368" s="112" customFormat="1" ht="12.75"/>
    <row r="1369" s="112" customFormat="1" ht="12.75"/>
    <row r="1370" s="112" customFormat="1" ht="12.75"/>
    <row r="1371" s="112" customFormat="1" ht="12.75"/>
    <row r="1372" s="112" customFormat="1" ht="12.75"/>
    <row r="1373" s="112" customFormat="1" ht="12.75"/>
    <row r="1374" s="112" customFormat="1" ht="12.75"/>
    <row r="1375" s="112" customFormat="1" ht="12.75"/>
    <row r="1376" s="112" customFormat="1" ht="12.75"/>
    <row r="1377" s="112" customFormat="1" ht="12.75"/>
    <row r="1378" s="112" customFormat="1" ht="12.75"/>
    <row r="1379" s="112" customFormat="1" ht="12.75"/>
    <row r="1380" s="112" customFormat="1" ht="12.75"/>
    <row r="1381" s="112" customFormat="1" ht="12.75"/>
    <row r="1382" s="112" customFormat="1" ht="12.75"/>
    <row r="1383" s="112" customFormat="1" ht="12.75"/>
    <row r="1384" s="112" customFormat="1" ht="12.75"/>
    <row r="1385" s="112" customFormat="1" ht="12.75"/>
    <row r="1386" s="112" customFormat="1" ht="12.75"/>
    <row r="1387" s="112" customFormat="1" ht="12.75"/>
    <row r="1388" s="112" customFormat="1" ht="12.75"/>
    <row r="1389" s="112" customFormat="1" ht="12.75"/>
    <row r="1390" s="112" customFormat="1" ht="12.75"/>
    <row r="1391" s="112" customFormat="1" ht="12.75"/>
    <row r="1392" s="112" customFormat="1" ht="12.75"/>
    <row r="1393" s="112" customFormat="1" ht="12.75"/>
    <row r="1394" s="112" customFormat="1" ht="12.75"/>
    <row r="1395" s="112" customFormat="1" ht="12.75"/>
    <row r="1396" s="112" customFormat="1" ht="12.75"/>
    <row r="1397" s="112" customFormat="1" ht="12.75"/>
    <row r="1398" s="112" customFormat="1" ht="12.75"/>
    <row r="1399" s="112" customFormat="1" ht="12.75"/>
    <row r="1400" s="112" customFormat="1" ht="12.75"/>
    <row r="1401" s="112" customFormat="1" ht="12.75"/>
    <row r="1402" s="112" customFormat="1" ht="12.75"/>
    <row r="1403" s="112" customFormat="1" ht="12.75"/>
    <row r="1404" s="112" customFormat="1" ht="12.75"/>
    <row r="1405" s="112" customFormat="1" ht="12.75"/>
    <row r="1406" s="112" customFormat="1" ht="12.75"/>
    <row r="1407" s="112" customFormat="1" ht="12.75"/>
    <row r="1408" s="112" customFormat="1" ht="12.75"/>
    <row r="1409" s="112" customFormat="1" ht="12.75"/>
    <row r="1410" s="112" customFormat="1" ht="12.75"/>
    <row r="1411" s="112" customFormat="1" ht="12.75"/>
    <row r="1412" s="112" customFormat="1" ht="12.75"/>
    <row r="1413" s="112" customFormat="1" ht="12.75"/>
    <row r="1414" s="112" customFormat="1" ht="12.75"/>
    <row r="1415" s="112" customFormat="1" ht="12.75"/>
    <row r="1416" s="112" customFormat="1" ht="12.75"/>
    <row r="1417" s="112" customFormat="1" ht="12.75"/>
    <row r="1418" s="112" customFormat="1" ht="12.75"/>
    <row r="1419" s="112" customFormat="1" ht="12.75"/>
    <row r="1420" s="112" customFormat="1" ht="12.75"/>
    <row r="1421" s="112" customFormat="1" ht="12.75"/>
    <row r="1422" s="112" customFormat="1" ht="12.75"/>
    <row r="1423" s="112" customFormat="1" ht="12.75"/>
    <row r="1424" s="112" customFormat="1" ht="12.75"/>
    <row r="1425" s="112" customFormat="1" ht="12.75"/>
    <row r="1426" s="112" customFormat="1" ht="12.75"/>
    <row r="1427" s="112" customFormat="1" ht="12.75"/>
    <row r="1428" s="112" customFormat="1" ht="12.75"/>
    <row r="1429" s="112" customFormat="1" ht="12.75"/>
    <row r="1430" s="112" customFormat="1" ht="12.75"/>
    <row r="1431" s="112" customFormat="1" ht="12.75"/>
    <row r="1432" s="112" customFormat="1" ht="12.75"/>
    <row r="1433" s="112" customFormat="1" ht="12.75"/>
    <row r="1434" s="112" customFormat="1" ht="12.75"/>
    <row r="1435" s="112" customFormat="1" ht="12.75"/>
    <row r="1436" s="112" customFormat="1" ht="12.75"/>
    <row r="1437" s="112" customFormat="1" ht="12.75"/>
    <row r="1438" s="112" customFormat="1" ht="12.75"/>
    <row r="1439" s="112" customFormat="1" ht="12.75"/>
    <row r="1440" s="112" customFormat="1" ht="12.75"/>
    <row r="1441" s="112" customFormat="1" ht="12.75"/>
    <row r="1442" s="112" customFormat="1" ht="12.75"/>
    <row r="1443" s="112" customFormat="1" ht="12.75"/>
    <row r="1444" s="112" customFormat="1" ht="12.75"/>
    <row r="1445" s="112" customFormat="1" ht="12.75"/>
    <row r="1446" s="112" customFormat="1" ht="12.75"/>
    <row r="1447" s="112" customFormat="1" ht="12.75"/>
    <row r="1448" s="112" customFormat="1" ht="12.75"/>
    <row r="1449" s="112" customFormat="1" ht="12.75"/>
    <row r="1450" s="112" customFormat="1" ht="12.75"/>
    <row r="1451" s="112" customFormat="1" ht="12.75"/>
    <row r="1452" s="112" customFormat="1" ht="12.75"/>
    <row r="1453" s="112" customFormat="1" ht="12.75"/>
    <row r="1454" s="112" customFormat="1" ht="12.75"/>
    <row r="1455" s="112" customFormat="1" ht="12.75"/>
    <row r="1456" s="112" customFormat="1" ht="12.75"/>
    <row r="1457" s="112" customFormat="1" ht="12.75"/>
    <row r="1458" s="112" customFormat="1" ht="12.75"/>
    <row r="1459" s="112" customFormat="1" ht="12.75"/>
    <row r="1460" s="112" customFormat="1" ht="12.75"/>
    <row r="1461" s="112" customFormat="1" ht="12.75"/>
    <row r="1462" s="112" customFormat="1" ht="12.75"/>
    <row r="1463" s="112" customFormat="1" ht="12.75"/>
    <row r="1464" s="112" customFormat="1" ht="12.75"/>
    <row r="1465" s="112" customFormat="1" ht="12.75"/>
    <row r="1466" s="112" customFormat="1" ht="12.75"/>
    <row r="1467" s="112" customFormat="1" ht="12.75"/>
    <row r="1468" s="112" customFormat="1" ht="12.75"/>
    <row r="1469" s="112" customFormat="1" ht="12.75"/>
    <row r="1470" s="112" customFormat="1" ht="12.75"/>
    <row r="1471" s="112" customFormat="1" ht="12.75"/>
    <row r="1472" s="112" customFormat="1" ht="12.75"/>
    <row r="1473" s="112" customFormat="1" ht="12.75"/>
    <row r="1474" s="112" customFormat="1" ht="12.75"/>
    <row r="1475" s="112" customFormat="1" ht="12.75"/>
    <row r="1476" s="112" customFormat="1" ht="12.75"/>
    <row r="1477" s="112" customFormat="1" ht="12.75"/>
    <row r="1478" s="112" customFormat="1" ht="12.75"/>
    <row r="1479" s="112" customFormat="1" ht="12.75"/>
    <row r="1480" s="112" customFormat="1" ht="12.75"/>
    <row r="1481" s="112" customFormat="1" ht="12.75"/>
    <row r="1482" s="112" customFormat="1" ht="12.75"/>
    <row r="1483" s="112" customFormat="1" ht="12.75"/>
    <row r="1484" s="112" customFormat="1" ht="12.75"/>
    <row r="1485" s="112" customFormat="1" ht="12.75"/>
    <row r="1486" s="112" customFormat="1" ht="12.75"/>
    <row r="1487" s="112" customFormat="1" ht="12.75"/>
    <row r="1488" s="112" customFormat="1" ht="12.75"/>
    <row r="1489" s="112" customFormat="1" ht="12.75"/>
    <row r="1490" s="112" customFormat="1" ht="12.75"/>
    <row r="1491" s="112" customFormat="1" ht="12.75"/>
    <row r="1492" s="112" customFormat="1" ht="12.75"/>
    <row r="1493" s="112" customFormat="1" ht="12.75"/>
    <row r="1494" s="112" customFormat="1" ht="12.75"/>
    <row r="1495" s="112" customFormat="1" ht="12.75"/>
    <row r="1496" s="112" customFormat="1" ht="12.75"/>
    <row r="1497" s="112" customFormat="1" ht="12.75"/>
    <row r="1498" s="112" customFormat="1" ht="12.75"/>
    <row r="1499" s="112" customFormat="1" ht="12.75"/>
    <row r="1500" s="112" customFormat="1" ht="12.75"/>
    <row r="1501" s="112" customFormat="1" ht="12.75"/>
    <row r="1502" s="112" customFormat="1" ht="12.75"/>
    <row r="1503" s="112" customFormat="1" ht="12.75"/>
    <row r="1504" s="112" customFormat="1" ht="12.75"/>
    <row r="1505" s="112" customFormat="1" ht="12.75"/>
    <row r="1506" s="112" customFormat="1" ht="12.75"/>
    <row r="1507" s="112" customFormat="1" ht="12.75"/>
    <row r="1508" s="112" customFormat="1" ht="12.75"/>
    <row r="1509" s="112" customFormat="1" ht="12.75"/>
    <row r="1510" s="112" customFormat="1" ht="12.75"/>
    <row r="1511" s="112" customFormat="1" ht="12.75"/>
    <row r="1512" s="112" customFormat="1" ht="12.75"/>
    <row r="1513" s="112" customFormat="1" ht="12.75"/>
    <row r="1514" s="112" customFormat="1" ht="12.75"/>
    <row r="1515" s="112" customFormat="1" ht="12.75"/>
    <row r="1516" s="112" customFormat="1" ht="12.75"/>
    <row r="1517" s="112" customFormat="1" ht="12.75"/>
    <row r="1518" s="112" customFormat="1" ht="12.75"/>
    <row r="1519" s="112" customFormat="1" ht="12.75"/>
    <row r="1520" s="112" customFormat="1" ht="12.75"/>
    <row r="1521" s="112" customFormat="1" ht="12.75"/>
    <row r="1522" s="112" customFormat="1" ht="12.75"/>
    <row r="1523" s="112" customFormat="1" ht="12.75"/>
    <row r="1524" s="112" customFormat="1" ht="12.75"/>
    <row r="1525" s="112" customFormat="1" ht="12.75"/>
    <row r="1526" s="112" customFormat="1" ht="12.75"/>
    <row r="1527" s="112" customFormat="1" ht="12.75"/>
    <row r="1528" s="112" customFormat="1" ht="12.75"/>
    <row r="1529" s="112" customFormat="1" ht="12.75"/>
    <row r="1530" s="112" customFormat="1" ht="12.75"/>
    <row r="1531" s="112" customFormat="1" ht="12.75"/>
    <row r="1532" s="112" customFormat="1" ht="12.75"/>
    <row r="1533" s="112" customFormat="1" ht="12.75"/>
    <row r="1534" s="112" customFormat="1" ht="12.75"/>
    <row r="1535" s="112" customFormat="1" ht="12.75"/>
    <row r="1536" s="112" customFormat="1" ht="12.75"/>
    <row r="1537" s="112" customFormat="1" ht="12.75"/>
    <row r="1538" s="112" customFormat="1" ht="12.75"/>
    <row r="1539" s="112" customFormat="1" ht="12.75"/>
    <row r="1540" s="112" customFormat="1" ht="12.75"/>
    <row r="1541" s="112" customFormat="1" ht="12.75"/>
    <row r="1542" s="112" customFormat="1" ht="12.75"/>
    <row r="1543" s="112" customFormat="1" ht="12.75"/>
    <row r="1544" s="112" customFormat="1" ht="12.75"/>
    <row r="1545" s="112" customFormat="1" ht="12.75"/>
    <row r="1546" s="112" customFormat="1" ht="12.75"/>
    <row r="1547" s="112" customFormat="1" ht="12.75"/>
    <row r="1548" s="112" customFormat="1" ht="12.75"/>
    <row r="1549" s="112" customFormat="1" ht="12.75"/>
    <row r="1550" s="112" customFormat="1" ht="12.75"/>
    <row r="1551" s="112" customFormat="1" ht="12.75"/>
    <row r="1552" s="112" customFormat="1" ht="12.75"/>
    <row r="1553" s="112" customFormat="1" ht="12.75"/>
    <row r="1554" s="112" customFormat="1" ht="12.75"/>
    <row r="1555" s="112" customFormat="1" ht="12.75"/>
    <row r="1556" s="112" customFormat="1" ht="12.75"/>
    <row r="1557" s="112" customFormat="1" ht="12.75"/>
    <row r="1558" s="112" customFormat="1" ht="12.75"/>
    <row r="1559" s="112" customFormat="1" ht="12.75"/>
    <row r="1560" s="112" customFormat="1" ht="12.75"/>
    <row r="1561" s="112" customFormat="1" ht="12.75"/>
    <row r="1562" s="112" customFormat="1" ht="12.75"/>
    <row r="1563" s="112" customFormat="1" ht="12.75"/>
    <row r="1564" s="112" customFormat="1" ht="12.75"/>
    <row r="1565" s="112" customFormat="1" ht="12.75"/>
    <row r="1566" s="112" customFormat="1" ht="12.75"/>
    <row r="1567" s="112" customFormat="1" ht="12.75"/>
    <row r="1568" s="112" customFormat="1" ht="12.75"/>
    <row r="1569" s="112" customFormat="1" ht="12.75"/>
    <row r="1570" s="112" customFormat="1" ht="12.75"/>
    <row r="1571" s="112" customFormat="1" ht="12.75"/>
    <row r="1572" s="112" customFormat="1" ht="12.75"/>
    <row r="1573" s="112" customFormat="1" ht="12.75"/>
    <row r="1574" s="112" customFormat="1" ht="12.75"/>
    <row r="1575" s="112" customFormat="1" ht="12.75"/>
    <row r="1576" s="112" customFormat="1" ht="12.75"/>
    <row r="1577" s="112" customFormat="1" ht="12.75"/>
    <row r="1578" s="112" customFormat="1" ht="12.75"/>
    <row r="1579" s="112" customFormat="1" ht="12.75"/>
    <row r="1580" s="112" customFormat="1" ht="12.75"/>
    <row r="1581" s="112" customFormat="1" ht="12.75"/>
    <row r="1582" s="112" customFormat="1" ht="12.75"/>
    <row r="1583" s="112" customFormat="1" ht="12.75"/>
    <row r="1584" s="112" customFormat="1" ht="12.75"/>
    <row r="1585" s="112" customFormat="1" ht="12.75"/>
    <row r="1586" s="112" customFormat="1" ht="12.75"/>
    <row r="1587" s="112" customFormat="1" ht="12.75"/>
    <row r="1588" s="112" customFormat="1" ht="12.75"/>
    <row r="1589" s="112" customFormat="1" ht="12.75"/>
    <row r="1590" s="112" customFormat="1" ht="12.75"/>
    <row r="1591" s="112" customFormat="1" ht="12.75"/>
    <row r="1592" s="112" customFormat="1" ht="12.75"/>
    <row r="1593" s="112" customFormat="1" ht="12.75"/>
    <row r="1594" s="112" customFormat="1" ht="12.75"/>
    <row r="1595" s="112" customFormat="1" ht="12.75"/>
    <row r="1596" s="112" customFormat="1" ht="12.75"/>
    <row r="1597" s="112" customFormat="1" ht="12.75"/>
    <row r="1598" s="112" customFormat="1" ht="12.75"/>
    <row r="1599" s="112" customFormat="1" ht="12.75"/>
    <row r="1600" s="112" customFormat="1" ht="12.75"/>
    <row r="1601" s="112" customFormat="1" ht="12.75"/>
    <row r="1602" s="112" customFormat="1" ht="12.75"/>
    <row r="1603" s="112" customFormat="1" ht="12.75"/>
    <row r="1604" s="112" customFormat="1" ht="12.75"/>
    <row r="1605" s="112" customFormat="1" ht="12.75"/>
    <row r="1606" s="112" customFormat="1" ht="12.75"/>
    <row r="1607" s="112" customFormat="1" ht="12.75"/>
    <row r="1608" s="112" customFormat="1" ht="12.75"/>
    <row r="1609" s="112" customFormat="1" ht="12.75"/>
    <row r="1610" s="112" customFormat="1" ht="12.75"/>
    <row r="1611" s="112" customFormat="1" ht="12.75"/>
    <row r="1612" s="112" customFormat="1" ht="12.75"/>
    <row r="1613" s="112" customFormat="1" ht="12.75"/>
    <row r="1614" s="112" customFormat="1" ht="12.75"/>
    <row r="1615" s="112" customFormat="1" ht="12.75"/>
    <row r="1616" s="112" customFormat="1" ht="12.75"/>
    <row r="1617" s="112" customFormat="1" ht="12.75"/>
    <row r="1618" s="112" customFormat="1" ht="12.75"/>
    <row r="1619" s="112" customFormat="1" ht="12.75"/>
    <row r="1620" s="112" customFormat="1" ht="12.75"/>
    <row r="1621" s="112" customFormat="1" ht="12.75"/>
    <row r="1622" s="112" customFormat="1" ht="12.75"/>
    <row r="1623" s="112" customFormat="1" ht="12.75"/>
    <row r="1624" s="112" customFormat="1" ht="12.75"/>
    <row r="1625" s="112" customFormat="1" ht="12.75"/>
    <row r="1626" s="112" customFormat="1" ht="12.75"/>
    <row r="1627" s="112" customFormat="1" ht="12.75"/>
    <row r="1628" s="112" customFormat="1" ht="12.75"/>
    <row r="1629" s="112" customFormat="1" ht="12.75"/>
    <row r="1630" s="112" customFormat="1" ht="12.75"/>
    <row r="1631" s="112" customFormat="1" ht="12.75"/>
    <row r="1632" s="112" customFormat="1" ht="12.75"/>
    <row r="1633" s="112" customFormat="1" ht="12.75"/>
    <row r="1634" s="112" customFormat="1" ht="12.75"/>
    <row r="1635" s="112" customFormat="1" ht="12.75"/>
    <row r="1636" s="112" customFormat="1" ht="12.75"/>
    <row r="1637" s="112" customFormat="1" ht="12.75"/>
    <row r="1638" s="112" customFormat="1" ht="12.75"/>
    <row r="1639" s="112" customFormat="1" ht="12.75"/>
    <row r="1640" s="112" customFormat="1" ht="12.75"/>
    <row r="1641" s="112" customFormat="1" ht="12.75"/>
    <row r="1642" s="112" customFormat="1" ht="12.75"/>
    <row r="1643" s="112" customFormat="1" ht="12.75"/>
    <row r="1644" s="112" customFormat="1" ht="12.75"/>
    <row r="1645" s="112" customFormat="1" ht="12.75"/>
    <row r="1646" s="112" customFormat="1" ht="12.75"/>
    <row r="1647" s="112" customFormat="1" ht="12.75"/>
    <row r="1648" s="112" customFormat="1" ht="12.75"/>
    <row r="1649" s="112" customFormat="1" ht="12.75"/>
    <row r="1650" s="112" customFormat="1" ht="12.75"/>
    <row r="1651" s="112" customFormat="1" ht="12.75"/>
    <row r="1652" s="112" customFormat="1" ht="12.75"/>
    <row r="1653" s="112" customFormat="1" ht="12.75"/>
    <row r="1654" s="112" customFormat="1" ht="12.75"/>
    <row r="1655" s="112" customFormat="1" ht="12.75"/>
    <row r="1656" s="112" customFormat="1" ht="12.75"/>
    <row r="1657" s="112" customFormat="1" ht="12.75"/>
    <row r="1658" s="112" customFormat="1" ht="12.75"/>
    <row r="1659" s="112" customFormat="1" ht="12.75"/>
    <row r="1660" s="112" customFormat="1" ht="12.75"/>
    <row r="1661" s="112" customFormat="1" ht="12.75"/>
    <row r="1662" s="112" customFormat="1" ht="12.75"/>
    <row r="1663" s="112" customFormat="1" ht="12.75"/>
    <row r="1664" s="112" customFormat="1" ht="12.75"/>
    <row r="1665" s="112" customFormat="1" ht="12.75"/>
    <row r="1666" s="112" customFormat="1" ht="12.75"/>
    <row r="1667" s="112" customFormat="1" ht="12.75"/>
    <row r="1668" s="112" customFormat="1" ht="12.75"/>
    <row r="1669" s="112" customFormat="1" ht="12.75"/>
    <row r="1670" s="112" customFormat="1" ht="12.75"/>
    <row r="1671" s="112" customFormat="1" ht="12.75"/>
    <row r="1672" s="112" customFormat="1" ht="12.75"/>
    <row r="1673" s="112" customFormat="1" ht="12.75"/>
    <row r="1674" s="112" customFormat="1" ht="12.75"/>
    <row r="1675" s="112" customFormat="1" ht="12.75"/>
    <row r="1676" s="112" customFormat="1" ht="12.75"/>
    <row r="1677" s="112" customFormat="1" ht="12.75"/>
    <row r="1678" s="112" customFormat="1" ht="12.75"/>
    <row r="1679" s="112" customFormat="1" ht="12.75"/>
    <row r="1680" s="112" customFormat="1" ht="12.75"/>
    <row r="1681" s="112" customFormat="1" ht="12.75"/>
    <row r="1682" s="112" customFormat="1" ht="12.75"/>
    <row r="1683" s="112" customFormat="1" ht="12.75"/>
    <row r="1684" s="112" customFormat="1" ht="12.75"/>
    <row r="1685" s="112" customFormat="1" ht="12.75"/>
    <row r="1686" s="112" customFormat="1" ht="12.75"/>
    <row r="1687" s="112" customFormat="1" ht="12.75"/>
    <row r="1688" s="112" customFormat="1" ht="12.75"/>
    <row r="1689" s="112" customFormat="1" ht="12.75"/>
    <row r="1690" s="112" customFormat="1" ht="12.75"/>
    <row r="1691" s="112" customFormat="1" ht="12.75"/>
    <row r="1692" s="112" customFormat="1" ht="12.75"/>
    <row r="1693" s="112" customFormat="1" ht="12.75"/>
    <row r="1694" s="112" customFormat="1" ht="12.75"/>
    <row r="1695" s="112" customFormat="1" ht="12.75"/>
    <row r="1696" s="112" customFormat="1" ht="12.75"/>
    <row r="1697" s="112" customFormat="1" ht="12.75"/>
    <row r="1698" s="112" customFormat="1" ht="12.75"/>
    <row r="1699" s="112" customFormat="1" ht="12.75"/>
    <row r="1700" s="112" customFormat="1" ht="12.75"/>
    <row r="1701" s="112" customFormat="1" ht="12.75"/>
    <row r="1702" s="112" customFormat="1" ht="12.75"/>
    <row r="1703" s="112" customFormat="1" ht="12.75"/>
    <row r="1704" s="112" customFormat="1" ht="12.75"/>
    <row r="1705" s="112" customFormat="1" ht="12.75"/>
    <row r="1706" s="112" customFormat="1" ht="12.75"/>
    <row r="1707" s="112" customFormat="1" ht="12.75"/>
    <row r="1708" s="112" customFormat="1" ht="12.75"/>
    <row r="1709" s="112" customFormat="1" ht="12.75"/>
    <row r="1710" s="112" customFormat="1" ht="12.75"/>
    <row r="1711" s="112" customFormat="1" ht="12.75"/>
    <row r="1712" s="112" customFormat="1" ht="12.75"/>
    <row r="1713" s="112" customFormat="1" ht="12.75"/>
    <row r="1714" s="112" customFormat="1" ht="12.75"/>
    <row r="1715" s="112" customFormat="1" ht="12.75"/>
    <row r="1716" s="112" customFormat="1" ht="12.75"/>
    <row r="1717" s="112" customFormat="1" ht="12.75"/>
    <row r="1718" s="112" customFormat="1" ht="12.75"/>
    <row r="1719" s="112" customFormat="1" ht="12.75"/>
    <row r="1720" s="112" customFormat="1" ht="12.75"/>
    <row r="1721" s="112" customFormat="1" ht="12.75"/>
    <row r="1722" s="112" customFormat="1" ht="12.75"/>
    <row r="1723" s="112" customFormat="1" ht="12.75"/>
    <row r="1724" s="112" customFormat="1" ht="12.75"/>
    <row r="1725" s="112" customFormat="1" ht="12.75"/>
    <row r="1726" s="112" customFormat="1" ht="12.75"/>
    <row r="1727" s="112" customFormat="1" ht="12.75"/>
    <row r="1728" s="112" customFormat="1" ht="12.75"/>
    <row r="1729" s="112" customFormat="1" ht="12.75"/>
    <row r="1730" s="112" customFormat="1" ht="12.75"/>
    <row r="1731" s="112" customFormat="1" ht="12.75"/>
    <row r="1732" s="112" customFormat="1" ht="12.75"/>
    <row r="1733" s="112" customFormat="1" ht="12.75"/>
    <row r="1734" s="112" customFormat="1" ht="12.75"/>
    <row r="1735" s="112" customFormat="1" ht="12.75"/>
    <row r="1736" s="112" customFormat="1" ht="12.75"/>
    <row r="1737" s="112" customFormat="1" ht="12.75"/>
    <row r="1738" s="112" customFormat="1" ht="12.75"/>
    <row r="1739" s="112" customFormat="1" ht="12.75"/>
    <row r="1740" s="112" customFormat="1" ht="12.75"/>
    <row r="1741" s="112" customFormat="1" ht="12.75"/>
    <row r="1742" s="112" customFormat="1" ht="12.75"/>
    <row r="1743" s="112" customFormat="1" ht="12.75"/>
    <row r="1744" s="112" customFormat="1" ht="12.75"/>
    <row r="1745" s="112" customFormat="1" ht="12.75"/>
    <row r="1746" s="112" customFormat="1" ht="12.75"/>
    <row r="1747" s="112" customFormat="1" ht="12.75"/>
    <row r="1748" s="112" customFormat="1" ht="12.75"/>
    <row r="1749" s="112" customFormat="1" ht="12.75"/>
    <row r="1750" s="112" customFormat="1" ht="12.75"/>
    <row r="1751" s="112" customFormat="1" ht="12.75"/>
    <row r="1752" s="112" customFormat="1" ht="12.75"/>
    <row r="1753" s="112" customFormat="1" ht="12.75"/>
    <row r="1754" s="112" customFormat="1" ht="12.75"/>
    <row r="1755" s="112" customFormat="1" ht="12.75"/>
    <row r="1756" s="112" customFormat="1" ht="12.75"/>
    <row r="1757" s="112" customFormat="1" ht="12.75"/>
    <row r="1758" s="112" customFormat="1" ht="12.75"/>
    <row r="1759" s="112" customFormat="1" ht="12.75"/>
    <row r="1760" s="112" customFormat="1" ht="12.75"/>
    <row r="1761" s="112" customFormat="1" ht="12.75"/>
    <row r="1762" s="112" customFormat="1" ht="12.75"/>
    <row r="1763" s="112" customFormat="1" ht="12.75"/>
    <row r="1764" s="112" customFormat="1" ht="12.75"/>
    <row r="1765" s="112" customFormat="1" ht="12.75"/>
    <row r="1766" s="112" customFormat="1" ht="12.75"/>
    <row r="1767" s="112" customFormat="1" ht="12.75"/>
    <row r="1768" s="112" customFormat="1" ht="12.75"/>
    <row r="1769" s="112" customFormat="1" ht="12.75"/>
    <row r="1770" s="112" customFormat="1" ht="12.75"/>
    <row r="1771" s="112" customFormat="1" ht="12.75"/>
    <row r="1772" s="112" customFormat="1" ht="12.75"/>
    <row r="1773" s="112" customFormat="1" ht="12.75"/>
    <row r="1774" s="112" customFormat="1" ht="12.75"/>
    <row r="1775" s="112" customFormat="1" ht="12.75"/>
    <row r="1776" s="112" customFormat="1" ht="12.75"/>
    <row r="1777" s="112" customFormat="1" ht="12.75"/>
    <row r="1778" s="112" customFormat="1" ht="12.75"/>
    <row r="1779" s="112" customFormat="1" ht="12.75"/>
    <row r="1780" s="112" customFormat="1" ht="12.75"/>
    <row r="1781" s="112" customFormat="1" ht="12.75"/>
    <row r="1782" s="112" customFormat="1" ht="12.75"/>
    <row r="1783" s="112" customFormat="1" ht="12.75"/>
    <row r="1784" s="112" customFormat="1" ht="12.75"/>
    <row r="1785" s="112" customFormat="1" ht="12.75"/>
    <row r="1786" s="112" customFormat="1" ht="12.75"/>
    <row r="1787" s="112" customFormat="1" ht="12.75"/>
    <row r="1788" s="112" customFormat="1" ht="12.75"/>
    <row r="1789" s="112" customFormat="1" ht="12.75"/>
    <row r="1790" s="112" customFormat="1" ht="12.75"/>
    <row r="1791" s="112" customFormat="1" ht="12.75"/>
    <row r="1792" s="112" customFormat="1" ht="12.75"/>
    <row r="1793" s="112" customFormat="1" ht="12.75"/>
    <row r="1794" s="112" customFormat="1" ht="12.75"/>
    <row r="1795" s="112" customFormat="1" ht="12.75"/>
    <row r="1796" s="112" customFormat="1" ht="12.75"/>
    <row r="1797" s="112" customFormat="1" ht="12.75"/>
    <row r="1798" s="112" customFormat="1" ht="12.75"/>
    <row r="1799" s="112" customFormat="1" ht="12.75"/>
    <row r="1800" s="112" customFormat="1" ht="12.75"/>
    <row r="1801" s="112" customFormat="1" ht="12.75"/>
    <row r="1802" s="112" customFormat="1" ht="12.75"/>
    <row r="1803" s="112" customFormat="1" ht="12.75"/>
    <row r="1804" s="112" customFormat="1" ht="12.75"/>
    <row r="1805" s="112" customFormat="1" ht="12.75"/>
    <row r="1806" s="112" customFormat="1" ht="12.75"/>
    <row r="1807" s="112" customFormat="1" ht="12.75"/>
    <row r="1808" s="112" customFormat="1" ht="12.75"/>
    <row r="1809" s="112" customFormat="1" ht="12.75"/>
    <row r="1810" s="112" customFormat="1" ht="12.75"/>
    <row r="1811" s="112" customFormat="1" ht="12.75"/>
    <row r="1812" s="112" customFormat="1" ht="12.75"/>
    <row r="1813" s="112" customFormat="1" ht="12.75"/>
    <row r="1814" s="112" customFormat="1" ht="12.75"/>
    <row r="1815" s="112" customFormat="1" ht="12.75"/>
    <row r="1816" s="112" customFormat="1" ht="12.75"/>
    <row r="1817" s="112" customFormat="1" ht="12.75"/>
    <row r="1818" s="112" customFormat="1" ht="12.75"/>
    <row r="1819" s="112" customFormat="1" ht="12.75"/>
    <row r="1820" s="112" customFormat="1" ht="12.75"/>
    <row r="1821" s="112" customFormat="1" ht="12.75"/>
    <row r="1822" s="112" customFormat="1" ht="12.75"/>
    <row r="1823" s="112" customFormat="1" ht="12.75"/>
    <row r="1824" s="112" customFormat="1" ht="12.75"/>
    <row r="1825" s="112" customFormat="1" ht="12.75"/>
    <row r="1826" s="112" customFormat="1" ht="12.75"/>
    <row r="1827" s="112" customFormat="1" ht="12.75"/>
    <row r="1828" s="112" customFormat="1" ht="12.75"/>
    <row r="1829" s="112" customFormat="1" ht="12.75"/>
    <row r="1830" s="112" customFormat="1" ht="12.75"/>
    <row r="1831" s="112" customFormat="1" ht="12.75"/>
    <row r="1832" s="112" customFormat="1" ht="12.75"/>
    <row r="1833" s="112" customFormat="1" ht="12.75"/>
    <row r="1834" s="112" customFormat="1" ht="12.75"/>
    <row r="1835" s="112" customFormat="1" ht="12.75"/>
    <row r="1836" s="112" customFormat="1" ht="12.75"/>
    <row r="1837" s="112" customFormat="1" ht="12.75"/>
    <row r="1838" s="112" customFormat="1" ht="12.75"/>
    <row r="1839" s="112" customFormat="1" ht="12.75"/>
    <row r="1840" s="112" customFormat="1" ht="12.75"/>
    <row r="1841" s="112" customFormat="1" ht="12.75"/>
    <row r="1842" s="112" customFormat="1" ht="12.75"/>
    <row r="1843" s="112" customFormat="1" ht="12.75"/>
    <row r="1844" s="112" customFormat="1" ht="12.75"/>
    <row r="1845" s="112" customFormat="1" ht="12.75"/>
    <row r="1846" s="112" customFormat="1" ht="12.75"/>
    <row r="1847" s="112" customFormat="1" ht="12.75"/>
    <row r="1848" s="112" customFormat="1" ht="12.75"/>
    <row r="1849" s="112" customFormat="1" ht="12.75"/>
    <row r="1850" s="112" customFormat="1" ht="12.75"/>
    <row r="1851" s="112" customFormat="1" ht="12.75"/>
    <row r="1852" s="112" customFormat="1" ht="12.75"/>
    <row r="1853" s="112" customFormat="1" ht="12.75"/>
    <row r="1854" s="112" customFormat="1" ht="12.75"/>
    <row r="1855" s="112" customFormat="1" ht="12.75"/>
    <row r="1856" s="112" customFormat="1" ht="12.75"/>
    <row r="1857" s="112" customFormat="1" ht="12.75"/>
    <row r="1858" s="112" customFormat="1" ht="12.75"/>
    <row r="1859" s="112" customFormat="1" ht="12.75"/>
    <row r="1860" s="112" customFormat="1" ht="12.75"/>
    <row r="1861" s="112" customFormat="1" ht="12.75"/>
    <row r="1862" s="112" customFormat="1" ht="12.75"/>
    <row r="1863" s="112" customFormat="1" ht="12.75"/>
    <row r="1864" s="112" customFormat="1" ht="12.75"/>
    <row r="1865" s="112" customFormat="1" ht="12.75"/>
    <row r="1866" s="112" customFormat="1" ht="12.75"/>
    <row r="1867" s="112" customFormat="1" ht="12.75"/>
    <row r="1868" s="112" customFormat="1" ht="12.75"/>
    <row r="1869" s="112" customFormat="1" ht="12.75"/>
    <row r="1870" s="112" customFormat="1" ht="12.75"/>
    <row r="1871" s="112" customFormat="1" ht="12.75"/>
    <row r="1872" s="112" customFormat="1" ht="12.75"/>
    <row r="1873" s="112" customFormat="1" ht="12.75"/>
    <row r="1874" s="112" customFormat="1" ht="12.75"/>
    <row r="1875" s="112" customFormat="1" ht="12.75"/>
    <row r="1876" s="112" customFormat="1" ht="12.75"/>
    <row r="1877" s="112" customFormat="1" ht="12.75"/>
    <row r="1878" s="112" customFormat="1" ht="12.75"/>
    <row r="1879" s="112" customFormat="1" ht="12.75"/>
    <row r="1880" s="112" customFormat="1" ht="12.75"/>
    <row r="1881" s="112" customFormat="1" ht="12.75"/>
    <row r="1882" s="112" customFormat="1" ht="12.75"/>
    <row r="1883" s="112" customFormat="1" ht="12.75"/>
    <row r="1884" s="112" customFormat="1" ht="12.75"/>
    <row r="1885" s="112" customFormat="1" ht="12.75"/>
    <row r="1886" s="112" customFormat="1" ht="12.75"/>
    <row r="1887" s="112" customFormat="1" ht="12.75"/>
    <row r="1888" s="112" customFormat="1" ht="12.75"/>
    <row r="1889" s="112" customFormat="1" ht="12.75"/>
    <row r="1890" s="112" customFormat="1" ht="12.75"/>
    <row r="1891" s="112" customFormat="1" ht="12.75"/>
    <row r="1892" s="112" customFormat="1" ht="12.75"/>
    <row r="1893" s="112" customFormat="1" ht="12.75"/>
    <row r="1894" s="112" customFormat="1" ht="12.75"/>
    <row r="1895" s="112" customFormat="1" ht="12.75"/>
    <row r="1896" s="112" customFormat="1" ht="12.75"/>
    <row r="1897" s="112" customFormat="1" ht="12.75"/>
    <row r="1898" s="112" customFormat="1" ht="12.75"/>
    <row r="1899" s="112" customFormat="1" ht="12.75"/>
    <row r="1900" s="112" customFormat="1" ht="12.75"/>
    <row r="1901" s="112" customFormat="1" ht="12.75"/>
    <row r="1902" s="112" customFormat="1" ht="12.75"/>
    <row r="1903" s="112" customFormat="1" ht="12.75"/>
    <row r="1904" s="112" customFormat="1" ht="12.75"/>
    <row r="1905" s="112" customFormat="1" ht="12.75"/>
    <row r="1906" s="112" customFormat="1" ht="12.75"/>
    <row r="1907" s="112" customFormat="1" ht="12.75"/>
    <row r="1908" s="112" customFormat="1" ht="12.75"/>
    <row r="1909" s="112" customFormat="1" ht="12.75"/>
    <row r="1910" s="112" customFormat="1" ht="12.75"/>
    <row r="1911" s="112" customFormat="1" ht="12.75"/>
    <row r="1912" s="112" customFormat="1" ht="12.75"/>
    <row r="1913" s="112" customFormat="1" ht="12.75"/>
    <row r="1914" s="112" customFormat="1" ht="12.75"/>
    <row r="1915" s="112" customFormat="1" ht="12.75"/>
    <row r="1916" s="112" customFormat="1" ht="12.75"/>
    <row r="1917" s="112" customFormat="1" ht="12.75"/>
    <row r="1918" s="112" customFormat="1" ht="12.75"/>
    <row r="1919" s="112" customFormat="1" ht="12.75"/>
    <row r="1920" s="112" customFormat="1" ht="12.75"/>
    <row r="1921" s="112" customFormat="1" ht="12.75"/>
    <row r="1922" s="112" customFormat="1" ht="12.75"/>
    <row r="1923" s="112" customFormat="1" ht="12.75"/>
    <row r="1924" s="112" customFormat="1" ht="12.75"/>
    <row r="1925" s="112" customFormat="1" ht="12.75"/>
    <row r="1926" s="112" customFormat="1" ht="12.75"/>
    <row r="1927" s="112" customFormat="1" ht="12.75"/>
    <row r="1928" s="112" customFormat="1" ht="12.75"/>
    <row r="1929" s="112" customFormat="1" ht="12.75"/>
    <row r="1930" s="112" customFormat="1" ht="12.75"/>
    <row r="1931" s="112" customFormat="1" ht="12.75"/>
    <row r="1932" s="112" customFormat="1" ht="12.75"/>
    <row r="1933" s="112" customFormat="1" ht="12.75"/>
    <row r="1934" s="112" customFormat="1" ht="12.75"/>
    <row r="1935" s="112" customFormat="1" ht="12.75"/>
    <row r="1936" s="112" customFormat="1" ht="12.75"/>
    <row r="1937" s="112" customFormat="1" ht="12.75"/>
    <row r="1938" s="112" customFormat="1" ht="12.75"/>
    <row r="1939" s="112" customFormat="1" ht="12.75"/>
    <row r="1940" s="112" customFormat="1" ht="12.75"/>
    <row r="1941" s="112" customFormat="1" ht="12.75"/>
    <row r="1942" s="112" customFormat="1" ht="12.75"/>
    <row r="1943" s="112" customFormat="1" ht="12.75"/>
    <row r="1944" s="112" customFormat="1" ht="12.75"/>
    <row r="1945" s="112" customFormat="1" ht="12.75"/>
    <row r="1946" s="112" customFormat="1" ht="12.75"/>
    <row r="1947" s="112" customFormat="1" ht="12.75"/>
    <row r="1948" s="112" customFormat="1" ht="12.75"/>
    <row r="1949" s="112" customFormat="1" ht="12.75"/>
    <row r="1950" s="112" customFormat="1" ht="12.75"/>
    <row r="1951" s="112" customFormat="1" ht="12.75"/>
    <row r="1952" s="112" customFormat="1" ht="12.75"/>
    <row r="1953" s="112" customFormat="1" ht="12.75"/>
    <row r="1954" s="112" customFormat="1" ht="12.75"/>
    <row r="1955" s="112" customFormat="1" ht="12.75"/>
    <row r="1956" s="112" customFormat="1" ht="12.75"/>
    <row r="1957" s="112" customFormat="1" ht="12.75"/>
    <row r="1958" s="112" customFormat="1" ht="12.75"/>
    <row r="1959" s="112" customFormat="1" ht="12.75"/>
    <row r="1960" s="112" customFormat="1" ht="12.75"/>
    <row r="1961" s="112" customFormat="1" ht="12.75"/>
    <row r="1962" s="112" customFormat="1" ht="12.75"/>
    <row r="1963" s="112" customFormat="1" ht="12.75"/>
    <row r="1964" s="112" customFormat="1" ht="12.75"/>
    <row r="1965" s="112" customFormat="1" ht="12.75"/>
    <row r="1966" s="112" customFormat="1" ht="12.75"/>
    <row r="1967" s="112" customFormat="1" ht="12.75"/>
    <row r="1968" s="112" customFormat="1" ht="12.75"/>
    <row r="1969" s="112" customFormat="1" ht="12.75"/>
    <row r="1970" s="112" customFormat="1" ht="12.75"/>
    <row r="1971" s="112" customFormat="1" ht="12.75"/>
    <row r="1972" s="112" customFormat="1" ht="12.75"/>
    <row r="1973" s="112" customFormat="1" ht="12.75"/>
    <row r="1974" s="112" customFormat="1" ht="12.75"/>
    <row r="1975" s="112" customFormat="1" ht="12.75"/>
    <row r="1976" s="112" customFormat="1" ht="12.75"/>
    <row r="1977" s="112" customFormat="1" ht="12.75"/>
    <row r="1978" s="112" customFormat="1" ht="12.75"/>
    <row r="1979" s="112" customFormat="1" ht="12.75"/>
    <row r="1980" s="112" customFormat="1" ht="12.75"/>
    <row r="1981" s="112" customFormat="1" ht="12.75"/>
    <row r="1982" s="112" customFormat="1" ht="12.75"/>
    <row r="1983" s="112" customFormat="1" ht="12.75"/>
    <row r="1984" s="112" customFormat="1" ht="12.75"/>
    <row r="1985" s="112" customFormat="1" ht="12.75"/>
    <row r="1986" s="112" customFormat="1" ht="12.75"/>
    <row r="1987" s="112" customFormat="1" ht="12.75"/>
    <row r="1988" s="112" customFormat="1" ht="12.75"/>
    <row r="1989" s="112" customFormat="1" ht="12.75"/>
    <row r="1990" s="112" customFormat="1" ht="12.75"/>
    <row r="1991" s="112" customFormat="1" ht="12.75"/>
    <row r="1992" s="112" customFormat="1" ht="12.75"/>
    <row r="1993" s="112" customFormat="1" ht="12.75"/>
    <row r="1994" s="112" customFormat="1" ht="12.75"/>
    <row r="1995" s="112" customFormat="1" ht="12.75"/>
    <row r="1996" s="112" customFormat="1" ht="12.75"/>
    <row r="1997" s="112" customFormat="1" ht="12.75"/>
    <row r="1998" s="112" customFormat="1" ht="12.75"/>
    <row r="1999" s="112" customFormat="1" ht="12.75"/>
    <row r="2000" s="112" customFormat="1" ht="12.75"/>
    <row r="2001" s="112" customFormat="1" ht="12.75"/>
    <row r="2002" s="112" customFormat="1" ht="12.75"/>
    <row r="2003" s="112" customFormat="1" ht="12.75"/>
    <row r="2004" s="112" customFormat="1" ht="12.75"/>
    <row r="2005" s="112" customFormat="1" ht="12.75"/>
    <row r="2006" s="112" customFormat="1" ht="12.75"/>
    <row r="2007" s="112" customFormat="1" ht="12.75"/>
    <row r="2008" s="112" customFormat="1" ht="12.75"/>
    <row r="2009" s="112" customFormat="1" ht="12.75"/>
    <row r="2010" s="112" customFormat="1" ht="12.75"/>
    <row r="2011" s="112" customFormat="1" ht="12.75"/>
    <row r="2012" s="112" customFormat="1" ht="12.75"/>
    <row r="2013" s="112" customFormat="1" ht="12.75"/>
    <row r="2014" s="112" customFormat="1" ht="12.75"/>
    <row r="2015" s="112" customFormat="1" ht="12.75"/>
    <row r="2016" s="112" customFormat="1" ht="12.75"/>
    <row r="2017" s="112" customFormat="1" ht="12.75"/>
    <row r="2018" s="112" customFormat="1" ht="12.75"/>
    <row r="2019" s="112" customFormat="1" ht="12.75"/>
    <row r="2020" s="112" customFormat="1" ht="12.75"/>
    <row r="2021" s="112" customFormat="1" ht="12.75"/>
    <row r="2022" s="112" customFormat="1" ht="12.75"/>
    <row r="2023" s="112" customFormat="1" ht="12.75"/>
    <row r="2024" s="112" customFormat="1" ht="12.75"/>
    <row r="2025" s="112" customFormat="1" ht="12.75"/>
    <row r="2026" s="112" customFormat="1" ht="12.75"/>
    <row r="2027" s="112" customFormat="1" ht="12.75"/>
    <row r="2028" s="112" customFormat="1" ht="12.75"/>
    <row r="2029" s="112" customFormat="1" ht="12.75"/>
    <row r="2030" s="112" customFormat="1" ht="12.75"/>
    <row r="2031" s="112" customFormat="1" ht="12.75"/>
    <row r="2032" s="112" customFormat="1" ht="12.75"/>
    <row r="2033" s="112" customFormat="1" ht="12.75"/>
    <row r="2034" s="112" customFormat="1" ht="12.75"/>
    <row r="2035" s="112" customFormat="1" ht="12.75"/>
    <row r="2036" s="112" customFormat="1" ht="12.75"/>
    <row r="2037" s="112" customFormat="1" ht="12.75"/>
    <row r="2038" s="112" customFormat="1" ht="12.75"/>
    <row r="2039" s="112" customFormat="1" ht="12.75"/>
    <row r="2040" s="112" customFormat="1" ht="12.75"/>
    <row r="2041" s="112" customFormat="1" ht="12.75"/>
    <row r="2042" s="112" customFormat="1" ht="12.75"/>
    <row r="2043" s="112" customFormat="1" ht="12.75"/>
    <row r="2044" s="112" customFormat="1" ht="12.75"/>
    <row r="2045" s="112" customFormat="1" ht="12.75"/>
    <row r="2046" s="112" customFormat="1" ht="12.75"/>
    <row r="2047" s="112" customFormat="1" ht="12.75"/>
    <row r="2048" s="112" customFormat="1" ht="12.75"/>
    <row r="2049" s="112" customFormat="1" ht="12.75"/>
    <row r="2050" s="112" customFormat="1" ht="12.75"/>
    <row r="2051" s="112" customFormat="1" ht="12.75"/>
    <row r="2052" s="112" customFormat="1" ht="12.75"/>
    <row r="2053" s="112" customFormat="1" ht="12.75"/>
    <row r="2054" s="112" customFormat="1" ht="12.75"/>
    <row r="2055" s="112" customFormat="1" ht="12.75"/>
    <row r="2056" s="112" customFormat="1" ht="12.75"/>
    <row r="2057" s="112" customFormat="1" ht="12.75"/>
    <row r="2058" s="112" customFormat="1" ht="12.75"/>
    <row r="2059" s="112" customFormat="1" ht="12.75"/>
    <row r="2060" s="112" customFormat="1" ht="12.75"/>
    <row r="2061" s="112" customFormat="1" ht="12.75"/>
    <row r="2062" s="112" customFormat="1" ht="12.75"/>
    <row r="2063" s="112" customFormat="1" ht="12.75"/>
    <row r="2064" s="112" customFormat="1" ht="12.75"/>
    <row r="2065" s="112" customFormat="1" ht="12.75"/>
    <row r="2066" s="112" customFormat="1" ht="12.75"/>
    <row r="2067" s="112" customFormat="1" ht="12.75"/>
    <row r="2068" s="112" customFormat="1" ht="12.75"/>
    <row r="2069" s="112" customFormat="1" ht="12.75"/>
    <row r="2070" s="112" customFormat="1" ht="12.75"/>
    <row r="2071" s="112" customFormat="1" ht="12.75"/>
    <row r="2072" s="112" customFormat="1" ht="12.75"/>
    <row r="2073" s="112" customFormat="1" ht="12.75"/>
    <row r="2074" s="112" customFormat="1" ht="12.75"/>
    <row r="2075" s="112" customFormat="1" ht="12.75"/>
    <row r="2076" s="112" customFormat="1" ht="12.75"/>
    <row r="2077" s="112" customFormat="1" ht="12.75"/>
    <row r="2078" s="112" customFormat="1" ht="12.75"/>
    <row r="2079" s="112" customFormat="1" ht="12.75"/>
    <row r="2080" s="112" customFormat="1" ht="12.75"/>
    <row r="2081" s="112" customFormat="1" ht="12.75"/>
    <row r="2082" s="112" customFormat="1" ht="12.75"/>
    <row r="2083" s="112" customFormat="1" ht="12.75"/>
    <row r="2084" s="112" customFormat="1" ht="12.75"/>
    <row r="2085" s="112" customFormat="1" ht="12.75"/>
    <row r="2086" s="112" customFormat="1" ht="12.75"/>
    <row r="2087" s="112" customFormat="1" ht="12.75"/>
    <row r="2088" s="112" customFormat="1" ht="12.75"/>
    <row r="2089" s="112" customFormat="1" ht="12.75"/>
    <row r="2090" s="112" customFormat="1" ht="12.75"/>
    <row r="2091" s="112" customFormat="1" ht="12.75"/>
    <row r="2092" s="112" customFormat="1" ht="12.75"/>
    <row r="2093" s="112" customFormat="1" ht="12.75"/>
    <row r="2094" s="112" customFormat="1" ht="12.75"/>
    <row r="2095" s="112" customFormat="1" ht="12.75"/>
    <row r="2096" s="112" customFormat="1" ht="12.75"/>
    <row r="2097" s="112" customFormat="1" ht="12.75"/>
    <row r="2098" s="112" customFormat="1" ht="12.75"/>
    <row r="2099" s="112" customFormat="1" ht="12.75"/>
    <row r="2100" s="112" customFormat="1" ht="12.75"/>
    <row r="2101" s="112" customFormat="1" ht="12.75"/>
    <row r="2102" s="112" customFormat="1" ht="12.75"/>
    <row r="2103" s="112" customFormat="1" ht="12.75"/>
    <row r="2104" s="112" customFormat="1" ht="12.75"/>
    <row r="2105" s="112" customFormat="1" ht="12.75"/>
    <row r="2106" s="112" customFormat="1" ht="12.75"/>
    <row r="2107" s="112" customFormat="1" ht="12.75"/>
    <row r="2108" s="112" customFormat="1" ht="12.75"/>
    <row r="2109" s="112" customFormat="1" ht="12.75"/>
    <row r="2110" s="112" customFormat="1" ht="12.75"/>
    <row r="2111" s="112" customFormat="1" ht="12.75"/>
    <row r="2112" s="112" customFormat="1" ht="12.75"/>
    <row r="2113" s="112" customFormat="1" ht="12.75"/>
    <row r="2114" s="112" customFormat="1" ht="12.75"/>
    <row r="2115" s="112" customFormat="1" ht="12.75"/>
    <row r="2116" s="112" customFormat="1" ht="12.75"/>
    <row r="2117" s="112" customFormat="1" ht="12.75"/>
    <row r="2118" s="112" customFormat="1" ht="12.75"/>
    <row r="2119" s="112" customFormat="1" ht="12.75"/>
    <row r="2120" s="112" customFormat="1" ht="12.75"/>
    <row r="2121" s="112" customFormat="1" ht="12.75"/>
    <row r="2122" s="112" customFormat="1" ht="12.75"/>
    <row r="2123" s="112" customFormat="1" ht="12.75"/>
    <row r="2124" s="112" customFormat="1" ht="12.75"/>
    <row r="2125" s="112" customFormat="1" ht="12.75"/>
    <row r="2126" s="112" customFormat="1" ht="12.75"/>
    <row r="2127" s="112" customFormat="1" ht="12.75"/>
    <row r="2128" s="112" customFormat="1" ht="12.75"/>
    <row r="2129" s="112" customFormat="1" ht="12.75"/>
    <row r="2130" s="112" customFormat="1" ht="12.75"/>
    <row r="2131" s="112" customFormat="1" ht="12.75"/>
    <row r="2132" s="112" customFormat="1" ht="12.75"/>
    <row r="2133" s="112" customFormat="1" ht="12.75"/>
    <row r="2134" s="112" customFormat="1" ht="12.75"/>
    <row r="2135" s="112" customFormat="1" ht="12.75"/>
    <row r="2136" s="112" customFormat="1" ht="12.75"/>
    <row r="2137" s="112" customFormat="1" ht="12.75"/>
    <row r="2138" s="112" customFormat="1" ht="12.75"/>
    <row r="2139" s="112" customFormat="1" ht="12.75"/>
    <row r="2140" s="112" customFormat="1" ht="12.75"/>
    <row r="2141" s="112" customFormat="1" ht="12.75"/>
    <row r="2142" s="112" customFormat="1" ht="12.75"/>
    <row r="2143" s="112" customFormat="1" ht="12.75"/>
    <row r="2144" s="112" customFormat="1" ht="12.75"/>
    <row r="2145" s="112" customFormat="1" ht="12.75"/>
    <row r="2146" s="112" customFormat="1" ht="12.75"/>
    <row r="2147" s="112" customFormat="1" ht="12.75"/>
    <row r="2148" s="112" customFormat="1" ht="12.75"/>
    <row r="2149" s="112" customFormat="1" ht="12.75"/>
    <row r="2150" s="112" customFormat="1" ht="12.75"/>
    <row r="2151" s="112" customFormat="1" ht="12.75"/>
    <row r="2152" s="112" customFormat="1" ht="12.75"/>
    <row r="2153" s="112" customFormat="1" ht="12.75"/>
    <row r="2154" s="112" customFormat="1" ht="12.75"/>
    <row r="2155" s="112" customFormat="1" ht="12.75"/>
    <row r="2156" s="112" customFormat="1" ht="12.75"/>
    <row r="2157" s="112" customFormat="1" ht="12.75"/>
    <row r="2158" s="112" customFormat="1" ht="12.75"/>
    <row r="2159" s="112" customFormat="1" ht="12.75"/>
    <row r="2160" s="112" customFormat="1" ht="12.75"/>
    <row r="2161" s="112" customFormat="1" ht="12.75"/>
    <row r="2162" s="112" customFormat="1" ht="12.75"/>
    <row r="2163" s="112" customFormat="1" ht="12.75"/>
    <row r="2164" s="112" customFormat="1" ht="12.75"/>
    <row r="2165" s="112" customFormat="1" ht="12.75"/>
    <row r="2166" s="112" customFormat="1" ht="12.75"/>
    <row r="2167" s="112" customFormat="1" ht="12.75"/>
    <row r="2168" s="112" customFormat="1" ht="12.75"/>
    <row r="2169" s="112" customFormat="1" ht="12.75"/>
    <row r="2170" s="112" customFormat="1" ht="12.75"/>
    <row r="2171" s="112" customFormat="1" ht="12.75"/>
    <row r="2172" s="112" customFormat="1" ht="12.75"/>
    <row r="2173" s="112" customFormat="1" ht="12.75"/>
    <row r="2174" s="112" customFormat="1" ht="12.75"/>
    <row r="2175" s="112" customFormat="1" ht="12.75"/>
    <row r="2176" s="112" customFormat="1" ht="12.75"/>
    <row r="2177" s="112" customFormat="1" ht="12.75"/>
    <row r="2178" s="112" customFormat="1" ht="12.75"/>
    <row r="2179" s="112" customFormat="1" ht="12.75"/>
    <row r="2180" s="112" customFormat="1" ht="12.75"/>
    <row r="2181" s="112" customFormat="1" ht="12.75"/>
    <row r="2182" s="112" customFormat="1" ht="12.75"/>
    <row r="2183" s="112" customFormat="1" ht="12.75"/>
    <row r="2184" s="112" customFormat="1" ht="12.75"/>
    <row r="2185" s="112" customFormat="1" ht="12.75"/>
    <row r="2186" s="112" customFormat="1" ht="12.75"/>
    <row r="2187" s="112" customFormat="1" ht="12.75"/>
    <row r="2188" s="112" customFormat="1" ht="12.75"/>
    <row r="2189" s="112" customFormat="1" ht="12.75"/>
    <row r="2190" s="112" customFormat="1" ht="12.75"/>
    <row r="2191" s="112" customFormat="1" ht="12.75"/>
    <row r="2192" s="112" customFormat="1" ht="12.75"/>
    <row r="2193" s="112" customFormat="1" ht="12.75"/>
    <row r="2194" s="112" customFormat="1" ht="12.75"/>
    <row r="2195" s="112" customFormat="1" ht="12.75"/>
    <row r="2196" s="112" customFormat="1" ht="12.75"/>
    <row r="2197" s="112" customFormat="1" ht="12.75"/>
    <row r="2198" s="112" customFormat="1" ht="12.75"/>
    <row r="2199" s="112" customFormat="1" ht="12.75"/>
    <row r="2200" s="112" customFormat="1" ht="12.75"/>
    <row r="2201" s="112" customFormat="1" ht="12.75"/>
    <row r="2202" s="112" customFormat="1" ht="12.75"/>
    <row r="2203" s="112" customFormat="1" ht="12.75"/>
    <row r="2204" s="112" customFormat="1" ht="12.75"/>
    <row r="2205" s="112" customFormat="1" ht="12.75"/>
    <row r="2206" s="112" customFormat="1" ht="12.75"/>
    <row r="2207" s="112" customFormat="1" ht="12.75"/>
    <row r="2208" s="112" customFormat="1" ht="12.75"/>
    <row r="2209" s="112" customFormat="1" ht="12.75"/>
    <row r="2210" s="112" customFormat="1" ht="12.75"/>
    <row r="2211" s="112" customFormat="1" ht="12.75"/>
    <row r="2212" s="112" customFormat="1" ht="12.75"/>
    <row r="2213" s="112" customFormat="1" ht="12.75"/>
    <row r="2214" s="112" customFormat="1" ht="12.75"/>
    <row r="2215" s="112" customFormat="1" ht="12.75"/>
    <row r="2216" s="112" customFormat="1" ht="12.75"/>
    <row r="2217" s="112" customFormat="1" ht="12.75"/>
    <row r="2218" s="112" customFormat="1" ht="12.75"/>
    <row r="2219" s="112" customFormat="1" ht="12.75"/>
    <row r="2220" s="112" customFormat="1" ht="12.75"/>
    <row r="2221" s="112" customFormat="1" ht="12.75"/>
    <row r="2222" s="112" customFormat="1" ht="12.75"/>
    <row r="2223" s="112" customFormat="1" ht="12.75"/>
    <row r="2224" s="112" customFormat="1" ht="12.75"/>
    <row r="2225" s="112" customFormat="1" ht="12.75"/>
    <row r="2226" s="112" customFormat="1" ht="12.75"/>
    <row r="2227" s="112" customFormat="1" ht="12.75"/>
    <row r="2228" s="112" customFormat="1" ht="12.75"/>
    <row r="2229" s="112" customFormat="1" ht="12.75"/>
    <row r="2230" s="112" customFormat="1" ht="12.75"/>
    <row r="2231" s="112" customFormat="1" ht="12.75"/>
    <row r="2232" s="112" customFormat="1" ht="12.75"/>
    <row r="2233" s="112" customFormat="1" ht="12.75"/>
    <row r="2234" s="112" customFormat="1" ht="12.75"/>
    <row r="2235" s="112" customFormat="1" ht="12.75"/>
    <row r="2236" s="112" customFormat="1" ht="12.75"/>
    <row r="2237" s="112" customFormat="1" ht="12.75"/>
    <row r="2238" s="112" customFormat="1" ht="12.75"/>
    <row r="2239" s="112" customFormat="1" ht="12.75"/>
    <row r="2240" s="112" customFormat="1" ht="12.75"/>
    <row r="2241" s="112" customFormat="1" ht="12.75"/>
    <row r="2242" s="112" customFormat="1" ht="12.75"/>
    <row r="2243" s="112" customFormat="1" ht="12.75"/>
    <row r="2244" s="112" customFormat="1" ht="12.75"/>
    <row r="2245" s="112" customFormat="1" ht="12.75"/>
    <row r="2246" s="112" customFormat="1" ht="12.75"/>
    <row r="2247" s="112" customFormat="1" ht="12.75"/>
    <row r="2248" s="112" customFormat="1" ht="12.75"/>
    <row r="2249" s="112" customFormat="1" ht="12.75"/>
    <row r="2250" s="112" customFormat="1" ht="12.75"/>
    <row r="2251" s="112" customFormat="1" ht="12.75"/>
    <row r="2252" s="112" customFormat="1" ht="12.75"/>
    <row r="2253" s="112" customFormat="1" ht="12.75"/>
    <row r="2254" s="112" customFormat="1" ht="12.75"/>
    <row r="2255" s="112" customFormat="1" ht="12.75"/>
    <row r="2256" s="112" customFormat="1" ht="12.75"/>
    <row r="2257" s="112" customFormat="1" ht="12.75"/>
    <row r="2258" s="112" customFormat="1" ht="12.75"/>
    <row r="2259" s="112" customFormat="1" ht="12.75"/>
    <row r="2260" s="112" customFormat="1" ht="12.75"/>
    <row r="2261" s="112" customFormat="1" ht="12.75"/>
    <row r="2262" s="112" customFormat="1" ht="12.75"/>
    <row r="2263" s="112" customFormat="1" ht="12.75"/>
    <row r="2264" s="112" customFormat="1" ht="12.75"/>
    <row r="2265" s="112" customFormat="1" ht="12.75"/>
    <row r="2266" s="112" customFormat="1" ht="12.75"/>
    <row r="2267" s="112" customFormat="1" ht="12.75"/>
    <row r="2268" s="112" customFormat="1" ht="12.75"/>
    <row r="2269" s="112" customFormat="1" ht="12.75"/>
    <row r="2270" s="112" customFormat="1" ht="12.75"/>
    <row r="2271" s="112" customFormat="1" ht="12.75"/>
    <row r="2272" s="112" customFormat="1" ht="12.75"/>
    <row r="2273" s="112" customFormat="1" ht="12.75"/>
    <row r="2274" s="112" customFormat="1" ht="12.75"/>
    <row r="2275" s="112" customFormat="1" ht="12.75"/>
    <row r="2276" s="112" customFormat="1" ht="12.75"/>
    <row r="2277" s="112" customFormat="1" ht="12.75"/>
    <row r="2278" s="112" customFormat="1" ht="12.75"/>
    <row r="2279" s="112" customFormat="1" ht="12.75"/>
    <row r="2280" s="112" customFormat="1" ht="12.75"/>
    <row r="2281" s="112" customFormat="1" ht="12.75"/>
    <row r="2282" s="112" customFormat="1" ht="12.75"/>
    <row r="2283" s="112" customFormat="1" ht="12.75"/>
    <row r="2284" s="112" customFormat="1" ht="12.75"/>
    <row r="2285" s="112" customFormat="1" ht="12.75"/>
    <row r="2286" s="112" customFormat="1" ht="12.75"/>
    <row r="2287" s="112" customFormat="1" ht="12.75"/>
    <row r="2288" s="112" customFormat="1" ht="12.75"/>
    <row r="2289" s="112" customFormat="1" ht="12.75"/>
    <row r="2290" s="112" customFormat="1" ht="12.75"/>
    <row r="2291" s="112" customFormat="1" ht="12.75"/>
    <row r="2292" s="112" customFormat="1" ht="12.75"/>
    <row r="2293" s="112" customFormat="1" ht="12.75"/>
    <row r="2294" s="112" customFormat="1" ht="12.75"/>
    <row r="2295" s="112" customFormat="1" ht="12.75"/>
    <row r="2296" s="112" customFormat="1" ht="12.75"/>
    <row r="2297" s="112" customFormat="1" ht="12.75"/>
    <row r="2298" s="112" customFormat="1" ht="12.75"/>
    <row r="2299" s="112" customFormat="1" ht="12.75"/>
    <row r="2300" s="112" customFormat="1" ht="12.75"/>
    <row r="2301" s="112" customFormat="1" ht="12.75"/>
    <row r="2302" s="112" customFormat="1" ht="12.75"/>
    <row r="2303" s="112" customFormat="1" ht="12.75"/>
    <row r="2304" s="112" customFormat="1" ht="12.75"/>
    <row r="2305" s="112" customFormat="1" ht="12.75"/>
    <row r="2306" s="112" customFormat="1" ht="12.75"/>
    <row r="2307" s="112" customFormat="1" ht="12.75"/>
    <row r="2308" s="112" customFormat="1" ht="12.75"/>
    <row r="2309" s="112" customFormat="1" ht="12.75"/>
    <row r="2310" s="112" customFormat="1" ht="12.75"/>
    <row r="2311" s="112" customFormat="1" ht="12.75"/>
    <row r="2312" s="112" customFormat="1" ht="12.75"/>
    <row r="2313" s="112" customFormat="1" ht="12.75"/>
    <row r="2314" s="112" customFormat="1" ht="12.75"/>
    <row r="2315" s="112" customFormat="1" ht="12.75"/>
    <row r="2316" s="112" customFormat="1" ht="12.75"/>
    <row r="2317" s="112" customFormat="1" ht="12.75"/>
    <row r="2318" s="112" customFormat="1" ht="12.75"/>
    <row r="2319" s="112" customFormat="1" ht="12.75"/>
    <row r="2320" s="112" customFormat="1" ht="12.75"/>
    <row r="2321" s="112" customFormat="1" ht="12.75"/>
  </sheetData>
  <sheetProtection/>
  <protectedRanges>
    <protectedRange sqref="E4 J26:M27 J24 K9:M24" name="Range1"/>
    <protectedRange sqref="G4:H4" name="Range1_3"/>
    <protectedRange sqref="J9:J23" name="Range1_1"/>
  </protectedRanges>
  <mergeCells count="28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  <mergeCell ref="G4:H4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">
      <formula1>39448</formula1>
    </dataValidation>
  </dataValidations>
  <printOptions/>
  <pageMargins left="0.15748031496062992" right="0" top="0.984251968503937" bottom="0" header="0.5118110236220472" footer="0.5118110236220472"/>
  <pageSetup fitToHeight="1" fitToWidth="1" horizontalDpi="600" verticalDpi="600" orientation="portrait" paperSize="9" scale="87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38"/>
  <sheetViews>
    <sheetView workbookViewId="0" topLeftCell="A1">
      <selection activeCell="A1" sqref="A1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309" t="s">
        <v>170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310" t="s">
        <v>181</v>
      </c>
      <c r="B4" s="311"/>
      <c r="C4" s="311"/>
      <c r="D4" s="311"/>
      <c r="E4" s="311"/>
      <c r="F4" s="311"/>
      <c r="G4" s="311"/>
      <c r="H4" s="311"/>
      <c r="I4" s="311"/>
      <c r="J4" s="312"/>
    </row>
    <row r="5" spans="1:10" ht="12.75" customHeight="1">
      <c r="A5" s="313"/>
      <c r="B5" s="314"/>
      <c r="C5" s="314"/>
      <c r="D5" s="314"/>
      <c r="E5" s="314"/>
      <c r="F5" s="314"/>
      <c r="G5" s="314"/>
      <c r="H5" s="314"/>
      <c r="I5" s="314"/>
      <c r="J5" s="315"/>
    </row>
    <row r="6" spans="1:10" ht="12.75" customHeight="1">
      <c r="A6" s="313"/>
      <c r="B6" s="314"/>
      <c r="C6" s="314"/>
      <c r="D6" s="314"/>
      <c r="E6" s="314"/>
      <c r="F6" s="314"/>
      <c r="G6" s="314"/>
      <c r="H6" s="314"/>
      <c r="I6" s="314"/>
      <c r="J6" s="315"/>
    </row>
    <row r="7" spans="1:10" ht="12.75" customHeight="1">
      <c r="A7" s="313"/>
      <c r="B7" s="314"/>
      <c r="C7" s="314"/>
      <c r="D7" s="314"/>
      <c r="E7" s="314"/>
      <c r="F7" s="314"/>
      <c r="G7" s="314"/>
      <c r="H7" s="314"/>
      <c r="I7" s="314"/>
      <c r="J7" s="315"/>
    </row>
    <row r="8" spans="1:10" ht="12.75" customHeight="1">
      <c r="A8" s="313"/>
      <c r="B8" s="314"/>
      <c r="C8" s="314"/>
      <c r="D8" s="314"/>
      <c r="E8" s="314"/>
      <c r="F8" s="314"/>
      <c r="G8" s="314"/>
      <c r="H8" s="314"/>
      <c r="I8" s="314"/>
      <c r="J8" s="315"/>
    </row>
    <row r="9" spans="1:10" ht="12.75" customHeight="1">
      <c r="A9" s="313"/>
      <c r="B9" s="314"/>
      <c r="C9" s="314"/>
      <c r="D9" s="314"/>
      <c r="E9" s="314"/>
      <c r="F9" s="314"/>
      <c r="G9" s="314"/>
      <c r="H9" s="314"/>
      <c r="I9" s="314"/>
      <c r="J9" s="315"/>
    </row>
    <row r="10" spans="1:10" ht="12.75" customHeight="1">
      <c r="A10" s="313"/>
      <c r="B10" s="314"/>
      <c r="C10" s="314"/>
      <c r="D10" s="314"/>
      <c r="E10" s="314"/>
      <c r="F10" s="314"/>
      <c r="G10" s="314"/>
      <c r="H10" s="314"/>
      <c r="I10" s="314"/>
      <c r="J10" s="315"/>
    </row>
    <row r="11" spans="1:10" ht="12.75" customHeight="1">
      <c r="A11" s="313"/>
      <c r="B11" s="314"/>
      <c r="C11" s="314"/>
      <c r="D11" s="314"/>
      <c r="E11" s="314"/>
      <c r="F11" s="314"/>
      <c r="G11" s="314"/>
      <c r="H11" s="314"/>
      <c r="I11" s="314"/>
      <c r="J11" s="315"/>
    </row>
    <row r="12" spans="1:10" ht="12.75" customHeight="1">
      <c r="A12" s="313"/>
      <c r="B12" s="314"/>
      <c r="C12" s="314"/>
      <c r="D12" s="314"/>
      <c r="E12" s="314"/>
      <c r="F12" s="314"/>
      <c r="G12" s="314"/>
      <c r="H12" s="314"/>
      <c r="I12" s="314"/>
      <c r="J12" s="315"/>
    </row>
    <row r="13" spans="1:10" ht="12.75" customHeight="1">
      <c r="A13" s="313"/>
      <c r="B13" s="314"/>
      <c r="C13" s="314"/>
      <c r="D13" s="314"/>
      <c r="E13" s="314"/>
      <c r="F13" s="314"/>
      <c r="G13" s="314"/>
      <c r="H13" s="314"/>
      <c r="I13" s="314"/>
      <c r="J13" s="315"/>
    </row>
    <row r="14" spans="1:10" ht="12.75" customHeight="1">
      <c r="A14" s="313"/>
      <c r="B14" s="314"/>
      <c r="C14" s="314"/>
      <c r="D14" s="314"/>
      <c r="E14" s="314"/>
      <c r="F14" s="314"/>
      <c r="G14" s="314"/>
      <c r="H14" s="314"/>
      <c r="I14" s="314"/>
      <c r="J14" s="315"/>
    </row>
    <row r="15" spans="1:10" ht="12.75" customHeight="1">
      <c r="A15" s="313"/>
      <c r="B15" s="314"/>
      <c r="C15" s="314"/>
      <c r="D15" s="314"/>
      <c r="E15" s="314"/>
      <c r="F15" s="314"/>
      <c r="G15" s="314"/>
      <c r="H15" s="314"/>
      <c r="I15" s="314"/>
      <c r="J15" s="315"/>
    </row>
    <row r="16" spans="1:10" ht="12.75" customHeight="1">
      <c r="A16" s="313"/>
      <c r="B16" s="314"/>
      <c r="C16" s="314"/>
      <c r="D16" s="314"/>
      <c r="E16" s="314"/>
      <c r="F16" s="314"/>
      <c r="G16" s="314"/>
      <c r="H16" s="314"/>
      <c r="I16" s="314"/>
      <c r="J16" s="315"/>
    </row>
    <row r="17" spans="1:10" ht="12.75" customHeight="1">
      <c r="A17" s="313"/>
      <c r="B17" s="314"/>
      <c r="C17" s="314"/>
      <c r="D17" s="314"/>
      <c r="E17" s="314"/>
      <c r="F17" s="314"/>
      <c r="G17" s="314"/>
      <c r="H17" s="314"/>
      <c r="I17" s="314"/>
      <c r="J17" s="315"/>
    </row>
    <row r="18" spans="1:10" ht="12.75" customHeight="1">
      <c r="A18" s="313"/>
      <c r="B18" s="314"/>
      <c r="C18" s="314"/>
      <c r="D18" s="314"/>
      <c r="E18" s="314"/>
      <c r="F18" s="314"/>
      <c r="G18" s="314"/>
      <c r="H18" s="314"/>
      <c r="I18" s="314"/>
      <c r="J18" s="315"/>
    </row>
    <row r="19" spans="1:10" ht="12.75" customHeight="1">
      <c r="A19" s="313"/>
      <c r="B19" s="314"/>
      <c r="C19" s="314"/>
      <c r="D19" s="314"/>
      <c r="E19" s="314"/>
      <c r="F19" s="314"/>
      <c r="G19" s="314"/>
      <c r="H19" s="314"/>
      <c r="I19" s="314"/>
      <c r="J19" s="315"/>
    </row>
    <row r="20" spans="1:10" ht="12.75" customHeight="1">
      <c r="A20" s="316"/>
      <c r="B20" s="317"/>
      <c r="C20" s="317"/>
      <c r="D20" s="317"/>
      <c r="E20" s="317"/>
      <c r="F20" s="317"/>
      <c r="G20" s="317"/>
      <c r="H20" s="317"/>
      <c r="I20" s="317"/>
      <c r="J20" s="318"/>
    </row>
    <row r="21" spans="1:10" ht="12.75">
      <c r="A21" s="319"/>
      <c r="B21" s="319"/>
      <c r="C21" s="319"/>
      <c r="D21" s="319"/>
      <c r="E21" s="319"/>
      <c r="F21" s="319"/>
      <c r="G21" s="319"/>
      <c r="H21" s="319"/>
      <c r="I21" s="319"/>
      <c r="J21" s="319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INA</cp:lastModifiedBy>
  <cp:lastPrinted>2010-04-22T14:16:56Z</cp:lastPrinted>
  <dcterms:created xsi:type="dcterms:W3CDTF">2009-04-09T07:10:35Z</dcterms:created>
  <dcterms:modified xsi:type="dcterms:W3CDTF">2010-10-26T15:14:33Z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