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72" windowWidth="15480" windowHeight="9312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  <sheet name="Sheet1" sheetId="21" r:id="rId6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GENERAL!$A$1:$I$58</definedName>
    <definedName name="_xlnm.Print_Area" localSheetId="2">PL!$A$1:$F$71</definedName>
    <definedName name="_xlnm.Print_Area" localSheetId="5">Sheet1!$A$1:$G$29</definedName>
  </definedNames>
  <calcPr calcId="145621"/>
</workbook>
</file>

<file path=xl/calcChain.xml><?xml version="1.0" encoding="utf-8"?>
<calcChain xmlns="http://schemas.openxmlformats.org/spreadsheetml/2006/main">
  <c r="K14" i="17" l="1"/>
  <c r="J14" i="17"/>
  <c r="D44" i="20"/>
  <c r="D46" i="20" s="1"/>
  <c r="C44" i="20"/>
  <c r="C46" i="20" s="1"/>
  <c r="D38" i="20"/>
  <c r="C38" i="20"/>
  <c r="D33" i="20"/>
  <c r="C33" i="20"/>
  <c r="D31" i="20"/>
  <c r="C31" i="20"/>
  <c r="D27" i="20"/>
  <c r="D32" i="20" s="1"/>
  <c r="C27" i="20"/>
  <c r="C32" i="20" s="1"/>
  <c r="D20" i="20"/>
  <c r="C20" i="20"/>
  <c r="D18" i="20"/>
  <c r="C18" i="20"/>
  <c r="D13" i="20"/>
  <c r="D19" i="20" s="1"/>
  <c r="C13" i="20"/>
  <c r="C19" i="20" s="1"/>
  <c r="D43" i="18"/>
  <c r="D46" i="18" s="1"/>
  <c r="F42" i="18"/>
  <c r="F45" i="18" s="1"/>
  <c r="F33" i="18"/>
  <c r="E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F46" i="18" s="1"/>
  <c r="E10" i="18"/>
  <c r="E43" i="18" s="1"/>
  <c r="C10" i="18"/>
  <c r="C43" i="18" s="1"/>
  <c r="C46" i="18" s="1"/>
  <c r="F7" i="18"/>
  <c r="E7" i="18"/>
  <c r="E42" i="18" s="1"/>
  <c r="D7" i="18"/>
  <c r="D42" i="18" s="1"/>
  <c r="C7" i="18"/>
  <c r="C42" i="18" s="1"/>
  <c r="C114" i="19"/>
  <c r="D100" i="19"/>
  <c r="C100" i="19"/>
  <c r="D90" i="19"/>
  <c r="C90" i="19"/>
  <c r="D86" i="19"/>
  <c r="C86" i="19"/>
  <c r="D82" i="19"/>
  <c r="D79" i="19"/>
  <c r="D69" i="19" s="1"/>
  <c r="C79" i="19"/>
  <c r="D72" i="19"/>
  <c r="C72" i="19"/>
  <c r="C69" i="19"/>
  <c r="D49" i="19"/>
  <c r="C49" i="19"/>
  <c r="D41" i="19"/>
  <c r="C41" i="19"/>
  <c r="D40" i="19"/>
  <c r="C40" i="19"/>
  <c r="D35" i="19"/>
  <c r="C35" i="19"/>
  <c r="D26" i="19"/>
  <c r="C26" i="19"/>
  <c r="D16" i="19"/>
  <c r="C16" i="19"/>
  <c r="D9" i="19"/>
  <c r="C9" i="19"/>
  <c r="C8" i="19" s="1"/>
  <c r="C66" i="19" s="1"/>
  <c r="D8" i="19"/>
  <c r="D66" i="19" l="1"/>
  <c r="D114" i="19"/>
  <c r="E46" i="18"/>
  <c r="C48" i="20"/>
  <c r="D48" i="20"/>
  <c r="C45" i="20"/>
  <c r="C47" i="20" s="1"/>
  <c r="D45" i="20"/>
  <c r="D47" i="20" s="1"/>
  <c r="C44" i="18"/>
  <c r="C48" i="18" s="1"/>
  <c r="C49" i="18" s="1"/>
  <c r="C45" i="18"/>
  <c r="D44" i="18"/>
  <c r="D48" i="18" s="1"/>
  <c r="D49" i="18" s="1"/>
  <c r="D45" i="18"/>
  <c r="E45" i="18"/>
  <c r="E44" i="18"/>
  <c r="E48" i="18" s="1"/>
  <c r="E49" i="18" s="1"/>
  <c r="F44" i="18"/>
  <c r="F48" i="18" s="1"/>
  <c r="F49" i="18" s="1"/>
  <c r="E49" i="20"/>
  <c r="E57" i="18" l="1"/>
  <c r="E66" i="18" s="1"/>
  <c r="F57" i="18"/>
  <c r="F66" i="18" s="1"/>
  <c r="F67" i="18" l="1"/>
  <c r="E52" i="20"/>
  <c r="E67" i="18" l="1"/>
  <c r="D57" i="18" l="1"/>
  <c r="D66" i="18" s="1"/>
  <c r="D67" i="18" s="1"/>
  <c r="C57" i="18"/>
  <c r="C66" i="18" s="1"/>
  <c r="C67" i="18" s="1"/>
</calcChain>
</file>

<file path=xl/sharedStrings.xml><?xml version="1.0" encoding="utf-8"?>
<sst xmlns="http://schemas.openxmlformats.org/spreadsheetml/2006/main" count="338" uniqueCount="303">
  <si>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</si>
  <si>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</si>
  <si>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</si>
  <si>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</si>
  <si>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</si>
  <si>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</si>
  <si>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</si>
  <si>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</si>
  <si>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</si>
  <si>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</si>
  <si>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</si>
  <si>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</si>
  <si>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</si>
  <si>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</si>
  <si>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</si>
  <si>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</si>
  <si>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</si>
  <si>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</si>
  <si>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</si>
  <si>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</si>
  <si>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</si>
  <si>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</si>
  <si>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</si>
  <si>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</si>
  <si>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</si>
  <si>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</si>
  <si>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</si>
  <si>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</si>
  <si>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</si>
  <si>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</si>
  <si>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</si>
  <si>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</si>
  <si>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</si>
  <si>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</si>
  <si>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</si>
  <si>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</si>
  <si>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</si>
  <si>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</si>
  <si>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</si>
  <si>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</si>
  <si>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</si>
  <si>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</si>
  <si>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</si>
  <si>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</si>
  <si>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</si>
  <si>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</si>
  <si>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</si>
  <si>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</si>
  <si>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</si>
  <si>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</si>
  <si>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</si>
  <si>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</si>
  <si>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</si>
  <si>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</si>
  <si>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</si>
  <si>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</si>
  <si>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</si>
  <si>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</si>
  <si>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</si>
  <si>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</si>
  <si>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</si>
  <si>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</si>
  <si>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</si>
  <si>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</si>
  <si>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</si>
  <si>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</si>
  <si>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</si>
  <si>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</si>
  <si>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</si>
  <si>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</si>
  <si>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</si>
  <si>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</si>
  <si>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</si>
  <si>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</si>
  <si>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</si>
  <si>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</si>
  <si>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</si>
  <si>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</si>
  <si>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</si>
  <si>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</si>
  <si>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</si>
  <si>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</si>
  <si>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</si>
  <si>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</si>
  <si>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</si>
  <si>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</si>
  <si>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</si>
  <si>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</si>
  <si>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</si>
  <si>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</si>
  <si>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</si>
  <si>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</si>
  <si>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</si>
  <si>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</si>
  <si>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</si>
  <si>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</si>
  <si>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</si>
  <si>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</si>
  <si>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</si>
  <si>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</si>
  <si>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</si>
  <si>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</si>
  <si>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</si>
  <si>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</si>
  <si>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</si>
  <si>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</si>
  <si>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</si>
  <si>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</si>
  <si>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</si>
  <si>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</si>
  <si>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</si>
  <si>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</si>
  <si>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</si>
  <si>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</si>
  <si>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</si>
  <si>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</si>
  <si>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</si>
  <si>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</si>
  <si>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</si>
  <si>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</si>
  <si>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</si>
  <si>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</si>
  <si>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</si>
  <si>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</si>
  <si>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</si>
  <si>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</si>
  <si>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</si>
  <si>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</si>
  <si>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</si>
  <si>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</si>
  <si>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</si>
  <si>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</si>
  <si>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</si>
  <si>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</si>
  <si>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</si>
  <si>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</si>
  <si>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</si>
  <si>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</si>
  <si>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</si>
  <si>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</si>
  <si>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</si>
  <si>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</si>
  <si>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</si>
  <si>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</si>
  <si>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</si>
  <si>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</si>
  <si>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</si>
  <si>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</si>
  <si>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</si>
  <si>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</si>
  <si>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</si>
  <si>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</si>
  <si>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</si>
  <si>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</si>
  <si>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</si>
  <si>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</si>
  <si>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</si>
  <si>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</si>
  <si>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</si>
  <si>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</si>
  <si>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</si>
  <si>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</si>
  <si>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</si>
  <si>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</si>
  <si>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</si>
  <si>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</si>
  <si>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</si>
  <si>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</si>
  <si>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</si>
  <si>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</si>
  <si>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</si>
  <si>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</si>
  <si>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</si>
  <si>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</si>
  <si>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</si>
  <si>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</si>
  <si>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</si>
  <si>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</si>
  <si>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</si>
  <si>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</si>
  <si>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</si>
  <si>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</si>
  <si>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</si>
  <si>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</si>
  <si>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</si>
  <si>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</si>
  <si>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</si>
  <si>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</si>
  <si>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</si>
  <si>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</si>
  <si>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</si>
  <si>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</si>
  <si>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</si>
  <si>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</si>
  <si>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</si>
  <si>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</si>
  <si>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</si>
  <si>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</si>
  <si>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</si>
  <si>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</si>
  <si>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</si>
  <si>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</si>
  <si>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</si>
  <si>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</si>
  <si>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</si>
  <si>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</si>
  <si>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</si>
  <si>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</si>
  <si>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</si>
  <si>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</si>
  <si>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</si>
  <si>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</si>
  <si>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</si>
  <si>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</si>
  <si>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</si>
  <si>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</si>
  <si>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</si>
  <si>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</si>
  <si>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</si>
  <si>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</si>
  <si>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</si>
  <si>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</si>
  <si>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</si>
  <si>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</si>
  <si>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</si>
  <si>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</si>
  <si>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</si>
  <si>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</si>
  <si>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</si>
  <si>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</si>
  <si>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</si>
  <si>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</si>
  <si>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</si>
  <si>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</si>
  <si>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</si>
  <si>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</si>
  <si>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</si>
  <si>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</si>
  <si>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</si>
  <si>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</si>
  <si>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</si>
  <si>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</si>
  <si>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</si>
  <si>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</si>
  <si>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</si>
  <si>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</si>
  <si>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</si>
  <si>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</si>
  <si>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</si>
  <si>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</si>
  <si>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</si>
  <si>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</si>
  <si>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</si>
  <si>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</si>
  <si>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</si>
  <si>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</si>
  <si>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</si>
  <si>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</si>
  <si>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</si>
  <si>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</si>
  <si>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</si>
  <si>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</si>
  <si>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</si>
  <si>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</si>
  <si>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</si>
  <si>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</si>
  <si>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</si>
  <si>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</si>
  <si>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</si>
  <si>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</si>
  <si>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</si>
  <si>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</si>
  <si>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</si>
  <si>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II. OTHER COMPREHENSIVE INCOME/LOSS BEFORE TAXES (159 to 165)</t>
  </si>
  <si>
    <t>IV. NET OTHER COMPREHENSIVE INCOME FOR THE PERIOD (158 - 166)</t>
  </si>
  <si>
    <t xml:space="preserve">     1. Provisions for pensions, severance pay and similar liabilities</t>
  </si>
  <si>
    <t>IX.  TOTAL INCOME (111+131+142+144)</t>
  </si>
  <si>
    <t>11. Foreign exchenge differences from foreign investments</t>
  </si>
  <si>
    <t xml:space="preserve">   5. Decrease of inventories</t>
  </si>
  <si>
    <t>Notes:</t>
  </si>
  <si>
    <t>01.01.</t>
  </si>
  <si>
    <t>03311953</t>
  </si>
  <si>
    <t>060032302</t>
  </si>
  <si>
    <t>05951496767</t>
  </si>
  <si>
    <t>ILIRIJA d.d.</t>
  </si>
  <si>
    <t>BIOGRAD NA MORU</t>
  </si>
  <si>
    <t>TINA UJEVIĆA 7</t>
  </si>
  <si>
    <t>ilirija@zd.t-com.hr</t>
  </si>
  <si>
    <t>www.ilirijabiograd.com</t>
  </si>
  <si>
    <t>ZADARSKA</t>
  </si>
  <si>
    <t>55100</t>
  </si>
  <si>
    <t>STRPIĆ ZORKA</t>
  </si>
  <si>
    <t>023/383178</t>
  </si>
  <si>
    <t>023/384564</t>
  </si>
  <si>
    <t>zorkas@ilirijabiograd.com</t>
  </si>
  <si>
    <t>RAŽNJEVIĆ GORAN</t>
  </si>
  <si>
    <t>Company: ILIRIJA  d.d.</t>
  </si>
  <si>
    <t>NOT</t>
  </si>
  <si>
    <t xml:space="preserve"> </t>
  </si>
  <si>
    <t>a</t>
  </si>
  <si>
    <t>30.06.2016.</t>
  </si>
  <si>
    <t>as of 30. 06. 2016.</t>
  </si>
  <si>
    <t>period 01. 01. 2016. to 30. 06.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</si>
</sst>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317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2" applyFont="1" applyAlignment="1"/>
    <xf numFmtId="0" fontId="3" fillId="0" borderId="0" xfId="2" applyFont="1" applyAlignment="1"/>
    <xf numFmtId="0" fontId="9" fillId="0" borderId="6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protection hidden="1"/>
    </xf>
    <xf numFmtId="0" fontId="16" fillId="0" borderId="0" xfId="2" applyFont="1" applyBorder="1" applyAlignment="1" applyProtection="1">
      <alignment horizontal="right" vertical="center" wrapText="1"/>
      <protection hidden="1"/>
    </xf>
    <xf numFmtId="0" fontId="16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Border="1" applyAlignment="1" applyProtection="1">
      <alignment horizontal="left"/>
      <protection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left" vertical="top"/>
      <protection hidden="1"/>
    </xf>
    <xf numFmtId="0" fontId="9" fillId="0" borderId="7" xfId="2" applyFont="1" applyBorder="1" applyAlignment="1" applyProtection="1"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8" xfId="2" applyFont="1" applyBorder="1" applyAlignment="1" applyProtection="1">
      <protection hidden="1"/>
    </xf>
    <xf numFmtId="0" fontId="9" fillId="0" borderId="8" xfId="2" applyFont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wrapText="1"/>
    </xf>
    <xf numFmtId="0" fontId="3" fillId="0" borderId="0" xfId="0" applyFont="1" applyFill="1"/>
    <xf numFmtId="0" fontId="3" fillId="0" borderId="0" xfId="4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2" applyFont="1" applyBorder="1" applyAlignment="1"/>
    <xf numFmtId="0" fontId="9" fillId="0" borderId="12" xfId="2" applyFont="1" applyBorder="1" applyAlignment="1"/>
    <xf numFmtId="0" fontId="7" fillId="0" borderId="13" xfId="2" applyFont="1" applyFill="1" applyBorder="1" applyAlignment="1" applyProtection="1">
      <alignment horizontal="left" vertical="center" wrapText="1"/>
      <protection hidden="1"/>
    </xf>
    <xf numFmtId="0" fontId="9" fillId="0" borderId="13" xfId="2" applyFont="1" applyBorder="1" applyAlignment="1" applyProtection="1">
      <alignment horizontal="left" vertical="center" wrapText="1"/>
      <protection hidden="1"/>
    </xf>
    <xf numFmtId="0" fontId="16" fillId="0" borderId="0" xfId="2" applyFont="1" applyBorder="1" applyAlignment="1" applyProtection="1">
      <alignment horizontal="right"/>
      <protection hidden="1"/>
    </xf>
    <xf numFmtId="0" fontId="9" fillId="0" borderId="13" xfId="2" applyFont="1" applyFill="1" applyBorder="1" applyAlignment="1" applyProtection="1">
      <protection hidden="1"/>
    </xf>
    <xf numFmtId="0" fontId="9" fillId="0" borderId="13" xfId="2" applyFont="1" applyBorder="1" applyAlignment="1" applyProtection="1">
      <alignment wrapText="1"/>
      <protection hidden="1"/>
    </xf>
    <xf numFmtId="0" fontId="9" fillId="0" borderId="13" xfId="2" applyFont="1" applyBorder="1" applyAlignment="1" applyProtection="1">
      <protection hidden="1"/>
    </xf>
    <xf numFmtId="0" fontId="7" fillId="0" borderId="0" xfId="2" applyFont="1" applyBorder="1" applyAlignment="1" applyProtection="1">
      <protection hidden="1"/>
    </xf>
    <xf numFmtId="0" fontId="9" fillId="0" borderId="13" xfId="2" applyFont="1" applyBorder="1" applyAlignment="1" applyProtection="1">
      <alignment horizontal="left" vertical="top" wrapText="1"/>
      <protection hidden="1"/>
    </xf>
    <xf numFmtId="0" fontId="9" fillId="0" borderId="13" xfId="2" applyFont="1" applyBorder="1" applyAlignment="1" applyProtection="1">
      <alignment horizontal="left"/>
      <protection hidden="1"/>
    </xf>
    <xf numFmtId="0" fontId="9" fillId="0" borderId="12" xfId="2" applyFont="1" applyBorder="1" applyAlignment="1" applyProtection="1">
      <protection hidden="1"/>
    </xf>
    <xf numFmtId="0" fontId="9" fillId="0" borderId="13" xfId="2" applyFont="1" applyFill="1" applyBorder="1" applyAlignment="1" applyProtection="1">
      <alignment vertical="center"/>
      <protection hidden="1"/>
    </xf>
    <xf numFmtId="0" fontId="9" fillId="0" borderId="14" xfId="2" applyFont="1" applyBorder="1" applyAlignment="1" applyProtection="1">
      <protection hidden="1"/>
    </xf>
    <xf numFmtId="0" fontId="9" fillId="0" borderId="15" xfId="2" applyFont="1" applyFill="1" applyBorder="1" applyAlignment="1" applyProtection="1">
      <protection hidden="1"/>
    </xf>
    <xf numFmtId="0" fontId="9" fillId="0" borderId="16" xfId="2" applyFont="1" applyFill="1" applyBorder="1" applyAlignment="1" applyProtection="1">
      <protection hidden="1"/>
    </xf>
    <xf numFmtId="14" fontId="6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3" applyFont="1" applyFill="1" applyBorder="1" applyProtection="1"/>
    <xf numFmtId="3" fontId="25" fillId="0" borderId="0" xfId="13" applyNumberFormat="1" applyFont="1" applyFill="1" applyBorder="1" applyProtection="1"/>
    <xf numFmtId="0" fontId="25" fillId="0" borderId="0" xfId="16" applyFont="1" applyFill="1" applyBorder="1"/>
    <xf numFmtId="3" fontId="26" fillId="0" borderId="0" xfId="16" applyNumberFormat="1" applyFont="1" applyFill="1" applyBorder="1"/>
    <xf numFmtId="37" fontId="25" fillId="0" borderId="0" xfId="16" applyNumberFormat="1" applyFont="1" applyFill="1" applyBorder="1" applyProtection="1"/>
    <xf numFmtId="3" fontId="25" fillId="0" borderId="0" xfId="16" applyNumberFormat="1" applyFont="1" applyFill="1" applyBorder="1" applyProtection="1"/>
    <xf numFmtId="3" fontId="26" fillId="0" borderId="0" xfId="13" applyNumberFormat="1" applyFont="1" applyFill="1" applyBorder="1" applyProtection="1"/>
    <xf numFmtId="0" fontId="0" fillId="0" borderId="0" xfId="0" applyFill="1" applyBorder="1"/>
    <xf numFmtId="37" fontId="26" fillId="0" borderId="0" xfId="16" applyNumberFormat="1" applyFont="1" applyFill="1" applyBorder="1" applyProtection="1"/>
    <xf numFmtId="3" fontId="26" fillId="0" borderId="0" xfId="16" applyNumberFormat="1" applyFont="1" applyFill="1" applyBorder="1" applyProtection="1"/>
    <xf numFmtId="37" fontId="26" fillId="0" borderId="0" xfId="13" applyNumberFormat="1" applyFont="1" applyFill="1" applyBorder="1" applyProtection="1"/>
    <xf numFmtId="3" fontId="0" fillId="0" borderId="0" xfId="0" applyNumberFormat="1" applyFill="1" applyBorder="1"/>
    <xf numFmtId="1" fontId="6" fillId="0" borderId="1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2" applyFont="1" applyFill="1" applyBorder="1" applyAlignment="1" applyProtection="1">
      <alignment horizontal="center" vertical="center"/>
      <protection locked="0" hidden="1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6" xfId="2" applyFont="1" applyFill="1" applyBorder="1" applyAlignment="1" applyProtection="1">
      <alignment vertical="center"/>
      <protection hidden="1"/>
    </xf>
    <xf numFmtId="0" fontId="9" fillId="0" borderId="6" xfId="2" applyFont="1" applyBorder="1" applyAlignment="1" applyProtection="1">
      <protection hidden="1"/>
    </xf>
    <xf numFmtId="0" fontId="9" fillId="0" borderId="6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6" xfId="2" applyFont="1" applyBorder="1" applyAlignment="1" applyProtection="1">
      <alignment horizontal="right" wrapText="1"/>
      <protection hidden="1"/>
    </xf>
    <xf numFmtId="0" fontId="9" fillId="0" borderId="0" xfId="2" applyFont="1" applyBorder="1" applyAlignment="1" applyProtection="1">
      <alignment horizontal="right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Border="1" applyAlignment="1"/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6" xfId="2" applyFont="1" applyBorder="1" applyAlignment="1" applyProtection="1">
      <alignment horizontal="left" vertical="top"/>
      <protection hidden="1"/>
    </xf>
    <xf numFmtId="0" fontId="9" fillId="0" borderId="6" xfId="2" applyFont="1" applyBorder="1" applyAlignment="1" applyProtection="1">
      <alignment horizontal="right" vertical="top"/>
      <protection hidden="1"/>
    </xf>
    <xf numFmtId="0" fontId="9" fillId="0" borderId="6" xfId="2" applyFont="1" applyBorder="1" applyAlignment="1" applyProtection="1">
      <alignment horizontal="left"/>
      <protection hidden="1"/>
    </xf>
    <xf numFmtId="0" fontId="6" fillId="0" borderId="6" xfId="2" applyFont="1" applyBorder="1" applyAlignment="1" applyProtection="1">
      <alignment vertical="center"/>
      <protection hidden="1"/>
    </xf>
    <xf numFmtId="0" fontId="9" fillId="0" borderId="6" xfId="2" applyFont="1" applyFill="1" applyBorder="1" applyAlignment="1" applyProtection="1">
      <alignment horizontal="right" vertical="top" wrapText="1"/>
      <protection hidden="1"/>
    </xf>
    <xf numFmtId="0" fontId="9" fillId="0" borderId="0" xfId="2" applyFont="1" applyBorder="1" applyAlignment="1"/>
    <xf numFmtId="0" fontId="0" fillId="0" borderId="24" xfId="2" applyFont="1" applyBorder="1" applyAlignment="1"/>
    <xf numFmtId="0" fontId="0" fillId="0" borderId="15" xfId="2" applyFont="1" applyBorder="1" applyAlignment="1"/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33" xfId="0" applyFont="1" applyFill="1" applyBorder="1" applyAlignment="1">
      <alignment horizontal="left" vertical="center" wrapText="1"/>
    </xf>
    <xf numFmtId="0" fontId="0" fillId="0" borderId="21" xfId="0" applyFill="1" applyBorder="1"/>
    <xf numFmtId="3" fontId="30" fillId="0" borderId="4" xfId="0" applyNumberFormat="1" applyFont="1" applyFill="1" applyBorder="1" applyAlignment="1" applyProtection="1">
      <alignment vertical="center"/>
      <protection hidden="1"/>
    </xf>
    <xf numFmtId="3" fontId="29" fillId="0" borderId="5" xfId="0" applyNumberFormat="1" applyFont="1" applyFill="1" applyBorder="1" applyAlignment="1" applyProtection="1">
      <alignment vertical="center"/>
      <protection locked="0"/>
    </xf>
    <xf numFmtId="3" fontId="29" fillId="0" borderId="4" xfId="0" applyNumberFormat="1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protection hidden="1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13" xfId="4" applyFont="1" applyFill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7" fillId="0" borderId="0" xfId="0" applyFont="1" applyFill="1"/>
    <xf numFmtId="3" fontId="7" fillId="0" borderId="0" xfId="0" applyNumberFormat="1" applyFont="1" applyFill="1"/>
    <xf numFmtId="3" fontId="33" fillId="0" borderId="0" xfId="0" applyNumberFormat="1" applyFont="1" applyFill="1"/>
    <xf numFmtId="0" fontId="33" fillId="0" borderId="0" xfId="0" applyFont="1" applyFill="1"/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/>
    <xf numFmtId="0" fontId="19" fillId="0" borderId="6" xfId="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3" fillId="0" borderId="0" xfId="4">
      <alignment vertical="top"/>
    </xf>
    <xf numFmtId="0" fontId="13" fillId="0" borderId="0" xfId="4" applyAlignment="1"/>
    <xf numFmtId="0" fontId="34" fillId="0" borderId="0" xfId="4" applyFont="1" applyAlignment="1"/>
    <xf numFmtId="0" fontId="14" fillId="0" borderId="0" xfId="4" applyFont="1" applyAlignment="1"/>
    <xf numFmtId="0" fontId="3" fillId="0" borderId="0" xfId="4" applyFont="1" applyBorder="1" applyAlignment="1">
      <alignment vertical="top" wrapText="1"/>
    </xf>
    <xf numFmtId="3" fontId="4" fillId="0" borderId="18" xfId="0" applyNumberFormat="1" applyFont="1" applyFill="1" applyBorder="1" applyAlignment="1" applyProtection="1">
      <alignment vertical="center"/>
      <protection hidden="1"/>
    </xf>
    <xf numFmtId="3" fontId="35" fillId="0" borderId="5" xfId="0" applyNumberFormat="1" applyFont="1" applyFill="1" applyBorder="1" applyAlignment="1" applyProtection="1">
      <alignment vertical="center"/>
      <protection locked="0"/>
    </xf>
    <xf numFmtId="3" fontId="35" fillId="0" borderId="1" xfId="0" applyNumberFormat="1" applyFont="1" applyFill="1" applyBorder="1" applyAlignment="1" applyProtection="1">
      <alignment vertical="center"/>
      <protection locked="0"/>
    </xf>
    <xf numFmtId="3" fontId="35" fillId="0" borderId="1" xfId="0" applyNumberFormat="1" applyFont="1" applyFill="1" applyBorder="1" applyAlignment="1" applyProtection="1">
      <alignment vertical="center"/>
      <protection hidden="1"/>
    </xf>
    <xf numFmtId="3" fontId="35" fillId="0" borderId="4" xfId="0" applyNumberFormat="1" applyFont="1" applyFill="1" applyBorder="1" applyAlignment="1" applyProtection="1">
      <alignment vertical="center"/>
      <protection hidden="1"/>
    </xf>
    <xf numFmtId="0" fontId="6" fillId="0" borderId="24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Fill="1" applyBorder="1" applyAlignment="1"/>
    <xf numFmtId="0" fontId="7" fillId="0" borderId="16" xfId="2" applyFont="1" applyFill="1" applyBorder="1" applyAlignment="1"/>
    <xf numFmtId="49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6" fillId="0" borderId="20" xfId="2" applyFont="1" applyFill="1" applyBorder="1" applyAlignment="1" applyProtection="1">
      <alignment horizontal="right" vertical="center"/>
      <protection locked="0" hidden="1"/>
    </xf>
    <xf numFmtId="0" fontId="6" fillId="0" borderId="21" xfId="2" applyFont="1" applyFill="1" applyBorder="1" applyAlignment="1" applyProtection="1">
      <alignment horizontal="right" vertical="center"/>
      <protection locked="0" hidden="1"/>
    </xf>
    <xf numFmtId="0" fontId="6" fillId="0" borderId="23" xfId="2" applyFont="1" applyFill="1" applyBorder="1" applyAlignment="1" applyProtection="1">
      <alignment horizontal="right" vertical="center"/>
      <protection locked="0" hidden="1"/>
    </xf>
    <xf numFmtId="0" fontId="14" fillId="0" borderId="25" xfId="2" applyFont="1" applyBorder="1" applyAlignment="1"/>
    <xf numFmtId="0" fontId="14" fillId="0" borderId="7" xfId="2" applyFont="1" applyBorder="1" applyAlignment="1"/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2" applyFont="1" applyFill="1" applyBorder="1" applyAlignment="1" applyProtection="1">
      <alignment horizontal="left" vertical="center"/>
      <protection locked="0" hidden="1"/>
    </xf>
    <xf numFmtId="0" fontId="6" fillId="0" borderId="15" xfId="2" applyFont="1" applyFill="1" applyBorder="1" applyAlignment="1" applyProtection="1">
      <alignment horizontal="left" vertical="center"/>
      <protection locked="0" hidden="1"/>
    </xf>
    <xf numFmtId="0" fontId="6" fillId="0" borderId="16" xfId="2" applyFont="1" applyFill="1" applyBorder="1" applyAlignment="1" applyProtection="1">
      <alignment horizontal="left" vertical="center"/>
      <protection locked="0" hidden="1"/>
    </xf>
    <xf numFmtId="49" fontId="6" fillId="0" borderId="24" xfId="2" applyNumberFormat="1" applyFont="1" applyFill="1" applyBorder="1" applyAlignment="1" applyProtection="1">
      <alignment horizontal="left" vertical="center"/>
      <protection locked="0" hidden="1"/>
    </xf>
    <xf numFmtId="49" fontId="6" fillId="0" borderId="15" xfId="2" applyNumberFormat="1" applyFont="1" applyFill="1" applyBorder="1" applyAlignment="1" applyProtection="1">
      <alignment horizontal="left" vertical="center"/>
      <protection locked="0" hidden="1"/>
    </xf>
    <xf numFmtId="49" fontId="6" fillId="0" borderId="16" xfId="2" applyNumberFormat="1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9" fillId="0" borderId="7" xfId="2" applyFont="1" applyBorder="1" applyAlignment="1" applyProtection="1">
      <alignment horizontal="center"/>
      <protection hidden="1"/>
    </xf>
    <xf numFmtId="0" fontId="28" fillId="0" borderId="15" xfId="2" applyFont="1" applyFill="1" applyBorder="1" applyAlignment="1"/>
    <xf numFmtId="0" fontId="28" fillId="0" borderId="16" xfId="2" applyFont="1" applyFill="1" applyBorder="1" applyAlignment="1"/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/>
    <xf numFmtId="0" fontId="9" fillId="0" borderId="15" xfId="2" applyFont="1" applyFill="1" applyBorder="1" applyAlignment="1" applyProtection="1">
      <alignment horizontal="center" vertical="top"/>
      <protection hidden="1"/>
    </xf>
    <xf numFmtId="0" fontId="9" fillId="0" borderId="15" xfId="2" applyFont="1" applyFill="1" applyBorder="1" applyAlignment="1" applyProtection="1">
      <alignment horizontal="center"/>
      <protection hidden="1"/>
    </xf>
    <xf numFmtId="49" fontId="8" fillId="0" borderId="24" xfId="1" applyNumberForma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7" fillId="0" borderId="16" xfId="2" applyFont="1" applyFill="1" applyBorder="1" applyAlignment="1">
      <alignment horizontal="left" vertical="center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31" fillId="0" borderId="0" xfId="4" applyFont="1" applyBorder="1" applyAlignment="1" applyProtection="1">
      <alignment horizontal="left"/>
      <protection hidden="1"/>
    </xf>
    <xf numFmtId="0" fontId="32" fillId="0" borderId="0" xfId="4" applyFont="1" applyBorder="1" applyAlignment="1"/>
    <xf numFmtId="0" fontId="7" fillId="0" borderId="13" xfId="0" applyFont="1" applyBorder="1" applyAlignment="1" applyProtection="1">
      <alignment horizontal="right" vertical="center" wrapText="1"/>
      <protection hidden="1"/>
    </xf>
    <xf numFmtId="0" fontId="28" fillId="0" borderId="15" xfId="2" applyFont="1" applyFill="1" applyBorder="1" applyAlignment="1">
      <alignment horizontal="left"/>
    </xf>
    <xf numFmtId="0" fontId="28" fillId="0" borderId="16" xfId="2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20" xfId="2" applyFont="1" applyFill="1" applyBorder="1" applyAlignment="1">
      <alignment horizontal="right"/>
    </xf>
    <xf numFmtId="0" fontId="6" fillId="0" borderId="21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right"/>
    </xf>
    <xf numFmtId="49" fontId="6" fillId="0" borderId="20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23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8" fillId="0" borderId="15" xfId="2" applyFont="1" applyFill="1" applyBorder="1" applyAlignment="1">
      <alignment horizontal="left" vertical="center"/>
    </xf>
    <xf numFmtId="0" fontId="28" fillId="0" borderId="16" xfId="2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8" fillId="0" borderId="24" xfId="1" applyFill="1" applyBorder="1" applyAlignment="1" applyProtection="1">
      <protection locked="0" hidden="1"/>
    </xf>
    <xf numFmtId="0" fontId="6" fillId="0" borderId="15" xfId="2" applyFont="1" applyFill="1" applyBorder="1" applyAlignment="1" applyProtection="1">
      <protection locked="0" hidden="1"/>
    </xf>
    <xf numFmtId="0" fontId="6" fillId="0" borderId="16" xfId="2" applyFont="1" applyFill="1" applyBorder="1" applyAlignment="1" applyProtection="1">
      <protection locked="0" hidden="1"/>
    </xf>
    <xf numFmtId="0" fontId="6" fillId="0" borderId="6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0" fontId="6" fillId="0" borderId="13" xfId="2" applyFont="1" applyFill="1" applyBorder="1" applyAlignment="1" applyProtection="1">
      <alignment horizontal="left" vertical="center" wrapText="1"/>
      <protection hidden="1"/>
    </xf>
    <xf numFmtId="0" fontId="15" fillId="0" borderId="6" xfId="2" applyFont="1" applyBorder="1" applyAlignment="1" applyProtection="1">
      <alignment horizontal="center" vertical="center" wrapText="1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15" fillId="0" borderId="13" xfId="2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6" fillId="0" borderId="2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9" fillId="0" borderId="25" xfId="4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3" fillId="0" borderId="0" xfId="4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3" fillId="0" borderId="0" xfId="4" applyAlignment="1">
      <alignment horizontal="left"/>
    </xf>
    <xf numFmtId="0" fontId="14" fillId="0" borderId="0" xfId="4" applyFont="1" applyAlignment="1">
      <alignment horizontal="left"/>
    </xf>
    <xf numFmtId="0" fontId="3" fillId="0" borderId="0" xfId="4" applyFont="1" applyBorder="1" applyAlignment="1">
      <alignment horizontal="left" vertical="top" wrapText="1"/>
    </xf>
  </cellXfs>
  <cellStyles count="20">
    <cellStyle name="Comma 2" xfId="7"/>
    <cellStyle name="Comma 5 2" xfId="14"/>
    <cellStyle name="Hyperlink" xfId="1" builtinId="8"/>
    <cellStyle name="Hyperlink 2" xfId="15"/>
    <cellStyle name="Normal" xfId="0" builtinId="0"/>
    <cellStyle name="Normal 15 2" xfId="16"/>
    <cellStyle name="Normal 2" xfId="8"/>
    <cellStyle name="Normal 27" xfId="9"/>
    <cellStyle name="Normal 3" xfId="5"/>
    <cellStyle name="Normal 4" xfId="13"/>
    <cellStyle name="Normal_TFI-POD" xfId="2"/>
    <cellStyle name="Normalny_Farm IAS A 00" xfId="6"/>
    <cellStyle name="Obično_Knjiga2" xfId="3"/>
    <cellStyle name="Percent 2" xfId="10"/>
    <cellStyle name="Style 1" xfId="4"/>
    <cellStyle name="Style 1 2" xfId="11"/>
    <cellStyle name="Style 1 2 2" xfId="12"/>
    <cellStyle name="Style 1 2 3" xfId="17"/>
    <cellStyle name="Style 1 3" xfId="18"/>
    <cellStyle name="Style 1_Borrowings" xfId="19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orkas@ilirijabiograd.com" TargetMode="External"/><Relationship Id="rId2" Type="http://schemas.openxmlformats.org/officeDocument/2006/relationships/hyperlink" Target="http://www.ilirijabiograd.com/" TargetMode="External"/><Relationship Id="rId1" Type="http://schemas.openxmlformats.org/officeDocument/2006/relationships/hyperlink" Target="mailto:ilirija@zd.t-com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8"/>
  <sheetViews>
    <sheetView view="pageBreakPreview" zoomScale="110" zoomScaleNormal="100" zoomScaleSheetLayoutView="100" workbookViewId="0">
      <selection activeCell="F8" sqref="F8"/>
    </sheetView>
  </sheetViews>
  <sheetFormatPr defaultColWidth="9.109375" defaultRowHeight="13.2"/>
  <cols>
    <col min="1" max="1" width="9.109375" style="105"/>
    <col min="2" max="2" width="13" style="105" customWidth="1"/>
    <col min="3" max="6" width="9.109375" style="10"/>
    <col min="7" max="7" width="15.109375" style="10" customWidth="1"/>
    <col min="8" max="8" width="19.33203125" style="10" customWidth="1"/>
    <col min="9" max="9" width="14.44140625" style="10" customWidth="1"/>
    <col min="10" max="16384" width="9.109375" style="10"/>
  </cols>
  <sheetData>
    <row r="1" spans="1:12" ht="15.6">
      <c r="A1" s="211" t="s">
        <v>21</v>
      </c>
      <c r="B1" s="212"/>
      <c r="C1" s="212"/>
      <c r="D1" s="50"/>
      <c r="E1" s="50"/>
      <c r="F1" s="50"/>
      <c r="G1" s="50"/>
      <c r="H1" s="50"/>
      <c r="I1" s="51"/>
      <c r="J1" s="9"/>
      <c r="K1" s="9"/>
      <c r="L1" s="9"/>
    </row>
    <row r="2" spans="1:12">
      <c r="A2" s="266" t="s">
        <v>22</v>
      </c>
      <c r="B2" s="267"/>
      <c r="C2" s="267"/>
      <c r="D2" s="268"/>
      <c r="E2" s="66" t="s">
        <v>280</v>
      </c>
      <c r="F2" s="11">
        <v>2016</v>
      </c>
      <c r="G2" s="12" t="s">
        <v>32</v>
      </c>
      <c r="H2" s="66" t="s">
        <v>300</v>
      </c>
      <c r="I2" s="52"/>
      <c r="J2" s="9"/>
      <c r="K2" s="9"/>
      <c r="L2" s="9"/>
    </row>
    <row r="3" spans="1:12">
      <c r="A3" s="136"/>
      <c r="B3" s="133"/>
      <c r="C3" s="133"/>
      <c r="D3" s="133"/>
      <c r="E3" s="13"/>
      <c r="F3" s="13"/>
      <c r="G3" s="133"/>
      <c r="H3" s="133"/>
      <c r="I3" s="53"/>
      <c r="J3" s="9"/>
      <c r="K3" s="9"/>
      <c r="L3" s="9"/>
    </row>
    <row r="4" spans="1:12" ht="15.6">
      <c r="A4" s="269" t="s">
        <v>247</v>
      </c>
      <c r="B4" s="270"/>
      <c r="C4" s="270"/>
      <c r="D4" s="270"/>
      <c r="E4" s="270"/>
      <c r="F4" s="270"/>
      <c r="G4" s="270"/>
      <c r="H4" s="270"/>
      <c r="I4" s="271"/>
      <c r="J4" s="9"/>
      <c r="K4" s="9"/>
      <c r="L4" s="9"/>
    </row>
    <row r="5" spans="1:12">
      <c r="A5" s="137"/>
      <c r="B5" s="14"/>
      <c r="C5" s="14"/>
      <c r="D5" s="14"/>
      <c r="E5" s="15"/>
      <c r="F5" s="54"/>
      <c r="G5" s="16"/>
      <c r="H5" s="17"/>
      <c r="I5" s="55"/>
      <c r="J5" s="9"/>
      <c r="K5" s="9"/>
      <c r="L5" s="9"/>
    </row>
    <row r="6" spans="1:12">
      <c r="A6" s="233" t="s">
        <v>6</v>
      </c>
      <c r="B6" s="234"/>
      <c r="C6" s="206" t="s">
        <v>281</v>
      </c>
      <c r="D6" s="207"/>
      <c r="E6" s="21"/>
      <c r="F6" s="21"/>
      <c r="G6" s="21"/>
      <c r="H6" s="21"/>
      <c r="I6" s="56"/>
      <c r="J6" s="9"/>
      <c r="K6" s="9"/>
      <c r="L6" s="9"/>
    </row>
    <row r="7" spans="1:12">
      <c r="A7" s="138"/>
      <c r="B7" s="139"/>
      <c r="C7" s="67"/>
      <c r="D7" s="67"/>
      <c r="E7" s="21"/>
      <c r="F7" s="21"/>
      <c r="G7" s="21"/>
      <c r="H7" s="21"/>
      <c r="I7" s="56"/>
      <c r="J7" s="9"/>
      <c r="K7" s="9"/>
      <c r="L7" s="9"/>
    </row>
    <row r="8" spans="1:12" ht="24.75" customHeight="1">
      <c r="A8" s="272" t="s">
        <v>7</v>
      </c>
      <c r="B8" s="273"/>
      <c r="C8" s="206" t="s">
        <v>282</v>
      </c>
      <c r="D8" s="207"/>
      <c r="E8" s="21"/>
      <c r="F8" s="21"/>
      <c r="G8" s="21"/>
      <c r="H8" s="21"/>
      <c r="I8" s="57"/>
      <c r="J8" s="9"/>
      <c r="K8" s="9"/>
      <c r="L8" s="9"/>
    </row>
    <row r="9" spans="1:12">
      <c r="A9" s="140"/>
      <c r="B9" s="141"/>
      <c r="C9" s="68"/>
      <c r="D9" s="67"/>
      <c r="E9" s="14"/>
      <c r="F9" s="14"/>
      <c r="G9" s="14"/>
      <c r="H9" s="14"/>
      <c r="I9" s="57"/>
      <c r="J9" s="9"/>
      <c r="K9" s="9"/>
      <c r="L9" s="9"/>
    </row>
    <row r="10" spans="1:12" ht="12.75" customHeight="1">
      <c r="A10" s="214" t="s">
        <v>8</v>
      </c>
      <c r="B10" s="255"/>
      <c r="C10" s="206" t="s">
        <v>283</v>
      </c>
      <c r="D10" s="207"/>
      <c r="E10" s="14"/>
      <c r="F10" s="14"/>
      <c r="G10" s="14"/>
      <c r="H10" s="14"/>
      <c r="I10" s="57"/>
      <c r="J10" s="9"/>
      <c r="K10" s="9"/>
      <c r="L10" s="9"/>
    </row>
    <row r="11" spans="1:12">
      <c r="A11" s="256"/>
      <c r="B11" s="255"/>
      <c r="C11" s="14"/>
      <c r="D11" s="14"/>
      <c r="E11" s="14"/>
      <c r="F11" s="14"/>
      <c r="G11" s="14"/>
      <c r="H11" s="14"/>
      <c r="I11" s="57"/>
      <c r="J11" s="9"/>
      <c r="K11" s="9"/>
      <c r="L11" s="9"/>
    </row>
    <row r="12" spans="1:12">
      <c r="A12" s="233" t="s">
        <v>9</v>
      </c>
      <c r="B12" s="234"/>
      <c r="C12" s="216" t="s">
        <v>284</v>
      </c>
      <c r="D12" s="258"/>
      <c r="E12" s="258"/>
      <c r="F12" s="258"/>
      <c r="G12" s="258"/>
      <c r="H12" s="258"/>
      <c r="I12" s="259"/>
      <c r="J12" s="9"/>
      <c r="K12" s="9"/>
      <c r="L12" s="9"/>
    </row>
    <row r="13" spans="1:12">
      <c r="A13" s="138"/>
      <c r="B13" s="139"/>
      <c r="C13" s="69"/>
      <c r="D13" s="67"/>
      <c r="E13" s="67"/>
      <c r="F13" s="67"/>
      <c r="G13" s="67"/>
      <c r="H13" s="67"/>
      <c r="I13" s="142"/>
      <c r="J13" s="9"/>
      <c r="K13" s="9"/>
      <c r="L13" s="9"/>
    </row>
    <row r="14" spans="1:12">
      <c r="A14" s="233" t="s">
        <v>10</v>
      </c>
      <c r="B14" s="260"/>
      <c r="C14" s="261">
        <v>23210</v>
      </c>
      <c r="D14" s="262"/>
      <c r="E14" s="67"/>
      <c r="F14" s="216" t="s">
        <v>285</v>
      </c>
      <c r="G14" s="258"/>
      <c r="H14" s="258"/>
      <c r="I14" s="259"/>
      <c r="J14" s="9"/>
      <c r="K14" s="9"/>
      <c r="L14" s="9"/>
    </row>
    <row r="15" spans="1:12">
      <c r="A15" s="138"/>
      <c r="B15" s="139"/>
      <c r="C15" s="67"/>
      <c r="D15" s="67"/>
      <c r="E15" s="67"/>
      <c r="F15" s="67"/>
      <c r="G15" s="67"/>
      <c r="H15" s="67"/>
      <c r="I15" s="142"/>
      <c r="J15" s="9"/>
      <c r="K15" s="9"/>
      <c r="L15" s="9"/>
    </row>
    <row r="16" spans="1:12">
      <c r="A16" s="233" t="s">
        <v>11</v>
      </c>
      <c r="B16" s="234"/>
      <c r="C16" s="216" t="s">
        <v>286</v>
      </c>
      <c r="D16" s="258"/>
      <c r="E16" s="258"/>
      <c r="F16" s="258"/>
      <c r="G16" s="258"/>
      <c r="H16" s="258"/>
      <c r="I16" s="259"/>
      <c r="J16" s="9"/>
      <c r="K16" s="9"/>
      <c r="L16" s="9"/>
    </row>
    <row r="17" spans="1:12">
      <c r="A17" s="138"/>
      <c r="B17" s="139"/>
      <c r="C17" s="67"/>
      <c r="D17" s="67"/>
      <c r="E17" s="67"/>
      <c r="F17" s="67"/>
      <c r="G17" s="67"/>
      <c r="H17" s="67"/>
      <c r="I17" s="142"/>
      <c r="J17" s="9"/>
      <c r="K17" s="9"/>
      <c r="L17" s="9"/>
    </row>
    <row r="18" spans="1:12">
      <c r="A18" s="233" t="s">
        <v>12</v>
      </c>
      <c r="B18" s="234"/>
      <c r="C18" s="263" t="s">
        <v>287</v>
      </c>
      <c r="D18" s="264"/>
      <c r="E18" s="264"/>
      <c r="F18" s="264"/>
      <c r="G18" s="264"/>
      <c r="H18" s="264"/>
      <c r="I18" s="265"/>
      <c r="J18" s="9"/>
      <c r="K18" s="9"/>
      <c r="L18" s="9"/>
    </row>
    <row r="19" spans="1:12">
      <c r="A19" s="138"/>
      <c r="B19" s="139"/>
      <c r="C19" s="69"/>
      <c r="D19" s="67"/>
      <c r="E19" s="67"/>
      <c r="F19" s="67"/>
      <c r="G19" s="67"/>
      <c r="H19" s="67"/>
      <c r="I19" s="142"/>
      <c r="J19" s="9"/>
      <c r="K19" s="9"/>
      <c r="L19" s="9"/>
    </row>
    <row r="20" spans="1:12">
      <c r="A20" s="233" t="s">
        <v>13</v>
      </c>
      <c r="B20" s="234"/>
      <c r="C20" s="263" t="s">
        <v>288</v>
      </c>
      <c r="D20" s="264"/>
      <c r="E20" s="264"/>
      <c r="F20" s="264"/>
      <c r="G20" s="264"/>
      <c r="H20" s="264"/>
      <c r="I20" s="265"/>
      <c r="J20" s="9"/>
      <c r="K20" s="9"/>
      <c r="L20" s="9"/>
    </row>
    <row r="21" spans="1:12">
      <c r="A21" s="138"/>
      <c r="B21" s="139"/>
      <c r="C21" s="69"/>
      <c r="D21" s="67"/>
      <c r="E21" s="67"/>
      <c r="F21" s="67"/>
      <c r="G21" s="67"/>
      <c r="H21" s="67"/>
      <c r="I21" s="142"/>
      <c r="J21" s="9"/>
      <c r="K21" s="9"/>
      <c r="L21" s="9"/>
    </row>
    <row r="22" spans="1:12">
      <c r="A22" s="233" t="s">
        <v>14</v>
      </c>
      <c r="B22" s="234"/>
      <c r="C22" s="129">
        <v>22</v>
      </c>
      <c r="D22" s="216" t="s">
        <v>285</v>
      </c>
      <c r="E22" s="242"/>
      <c r="F22" s="243"/>
      <c r="G22" s="233"/>
      <c r="H22" s="257"/>
      <c r="I22" s="143"/>
      <c r="J22" s="9"/>
      <c r="K22" s="9"/>
      <c r="L22" s="9"/>
    </row>
    <row r="23" spans="1:12">
      <c r="A23" s="138"/>
      <c r="B23" s="139"/>
      <c r="C23" s="67"/>
      <c r="D23" s="67"/>
      <c r="E23" s="67"/>
      <c r="F23" s="67"/>
      <c r="G23" s="67"/>
      <c r="H23" s="67"/>
      <c r="I23" s="169"/>
      <c r="J23" s="9"/>
      <c r="K23" s="9"/>
      <c r="L23" s="9"/>
    </row>
    <row r="24" spans="1:12">
      <c r="A24" s="233" t="s">
        <v>15</v>
      </c>
      <c r="B24" s="234"/>
      <c r="C24" s="129">
        <v>13</v>
      </c>
      <c r="D24" s="216" t="s">
        <v>289</v>
      </c>
      <c r="E24" s="242"/>
      <c r="F24" s="242"/>
      <c r="G24" s="243"/>
      <c r="H24" s="144" t="s">
        <v>25</v>
      </c>
      <c r="I24" s="190">
        <v>389</v>
      </c>
      <c r="J24" s="9"/>
      <c r="K24" s="9"/>
      <c r="L24" s="9"/>
    </row>
    <row r="25" spans="1:12">
      <c r="A25" s="138"/>
      <c r="B25" s="139"/>
      <c r="C25" s="67"/>
      <c r="D25" s="67"/>
      <c r="E25" s="67"/>
      <c r="F25" s="67"/>
      <c r="G25" s="134"/>
      <c r="H25" s="139" t="s">
        <v>26</v>
      </c>
      <c r="I25" s="145"/>
      <c r="J25" s="9"/>
      <c r="K25" s="9"/>
      <c r="L25" s="9"/>
    </row>
    <row r="26" spans="1:12">
      <c r="A26" s="233" t="s">
        <v>16</v>
      </c>
      <c r="B26" s="234"/>
      <c r="C26" s="130" t="s">
        <v>297</v>
      </c>
      <c r="D26" s="70"/>
      <c r="E26" s="146"/>
      <c r="F26" s="67"/>
      <c r="G26" s="244" t="s">
        <v>27</v>
      </c>
      <c r="H26" s="234"/>
      <c r="I26" s="108" t="s">
        <v>290</v>
      </c>
      <c r="J26" s="9"/>
      <c r="K26" s="9"/>
      <c r="L26" s="9"/>
    </row>
    <row r="27" spans="1:12">
      <c r="A27" s="138"/>
      <c r="B27" s="139"/>
      <c r="C27" s="14"/>
      <c r="D27" s="58"/>
      <c r="E27" s="58"/>
      <c r="F27" s="58"/>
      <c r="G27" s="58"/>
      <c r="H27" s="14"/>
      <c r="I27" s="59"/>
      <c r="J27" s="9"/>
      <c r="K27" s="9"/>
      <c r="L27" s="9"/>
    </row>
    <row r="28" spans="1:12">
      <c r="A28" s="248" t="s">
        <v>23</v>
      </c>
      <c r="B28" s="249"/>
      <c r="C28" s="249"/>
      <c r="D28" s="249"/>
      <c r="E28" s="249"/>
      <c r="F28" s="247" t="s">
        <v>24</v>
      </c>
      <c r="G28" s="247"/>
      <c r="H28" s="245" t="s">
        <v>1</v>
      </c>
      <c r="I28" s="246"/>
      <c r="J28" s="9"/>
      <c r="K28" s="9"/>
      <c r="L28" s="9"/>
    </row>
    <row r="29" spans="1:12">
      <c r="A29" s="147"/>
      <c r="B29" s="148"/>
      <c r="C29" s="148"/>
      <c r="D29" s="148"/>
      <c r="E29" s="148"/>
      <c r="F29" s="149"/>
      <c r="G29" s="149"/>
      <c r="H29" s="150"/>
      <c r="I29" s="151"/>
      <c r="J29" s="9"/>
      <c r="K29" s="9"/>
      <c r="L29" s="9"/>
    </row>
    <row r="30" spans="1:12">
      <c r="A30" s="203"/>
      <c r="B30" s="204"/>
      <c r="C30" s="204"/>
      <c r="D30" s="205"/>
      <c r="E30" s="203"/>
      <c r="F30" s="204"/>
      <c r="G30" s="204"/>
      <c r="H30" s="206"/>
      <c r="I30" s="207"/>
      <c r="J30" s="9"/>
      <c r="K30" s="9"/>
      <c r="L30" s="9"/>
    </row>
    <row r="31" spans="1:12">
      <c r="A31" s="203"/>
      <c r="B31" s="204"/>
      <c r="C31" s="204"/>
      <c r="D31" s="205"/>
      <c r="E31" s="203"/>
      <c r="F31" s="204"/>
      <c r="G31" s="204"/>
      <c r="H31" s="206"/>
      <c r="I31" s="207"/>
      <c r="J31" s="9"/>
      <c r="K31" s="9"/>
      <c r="L31" s="9"/>
    </row>
    <row r="32" spans="1:12">
      <c r="A32" s="208"/>
      <c r="B32" s="209"/>
      <c r="C32" s="209"/>
      <c r="D32" s="210"/>
      <c r="E32" s="250"/>
      <c r="F32" s="251"/>
      <c r="G32" s="252"/>
      <c r="H32" s="253"/>
      <c r="I32" s="254"/>
      <c r="J32" s="9"/>
      <c r="K32" s="9"/>
      <c r="L32" s="9"/>
    </row>
    <row r="33" spans="1:12">
      <c r="A33" s="208"/>
      <c r="B33" s="209"/>
      <c r="C33" s="209"/>
      <c r="D33" s="210"/>
      <c r="E33" s="208"/>
      <c r="F33" s="209"/>
      <c r="G33" s="210"/>
      <c r="H33" s="253"/>
      <c r="I33" s="254"/>
      <c r="J33" s="9"/>
      <c r="K33" s="9"/>
      <c r="L33" s="9"/>
    </row>
    <row r="34" spans="1:12">
      <c r="A34" s="208"/>
      <c r="B34" s="209"/>
      <c r="C34" s="209"/>
      <c r="D34" s="210"/>
      <c r="E34" s="208"/>
      <c r="F34" s="209"/>
      <c r="G34" s="210"/>
      <c r="H34" s="253"/>
      <c r="I34" s="254"/>
      <c r="J34" s="9"/>
      <c r="K34" s="9"/>
      <c r="L34" s="9"/>
    </row>
    <row r="35" spans="1:12">
      <c r="A35" s="203"/>
      <c r="B35" s="225"/>
      <c r="C35" s="225"/>
      <c r="D35" s="226"/>
      <c r="E35" s="203"/>
      <c r="F35" s="225"/>
      <c r="G35" s="225"/>
      <c r="H35" s="206"/>
      <c r="I35" s="207"/>
      <c r="J35" s="9"/>
      <c r="K35" s="9"/>
      <c r="L35" s="9"/>
    </row>
    <row r="36" spans="1:12">
      <c r="A36" s="152"/>
      <c r="B36" s="23"/>
      <c r="C36" s="23"/>
      <c r="D36" s="18"/>
      <c r="E36" s="18"/>
      <c r="F36" s="23"/>
      <c r="G36" s="18"/>
      <c r="H36" s="18"/>
      <c r="I36" s="60"/>
      <c r="J36" s="9"/>
      <c r="K36" s="9"/>
      <c r="L36" s="9"/>
    </row>
    <row r="37" spans="1:12">
      <c r="A37" s="152"/>
      <c r="B37" s="23"/>
      <c r="C37" s="23"/>
      <c r="D37" s="18"/>
      <c r="E37" s="18"/>
      <c r="F37" s="23"/>
      <c r="G37" s="18"/>
      <c r="H37" s="18"/>
      <c r="I37" s="60"/>
      <c r="J37" s="9"/>
      <c r="K37" s="9"/>
      <c r="L37" s="9"/>
    </row>
    <row r="38" spans="1:12">
      <c r="A38" s="152"/>
      <c r="B38" s="23"/>
      <c r="C38" s="23"/>
      <c r="D38" s="18"/>
      <c r="E38" s="18"/>
      <c r="F38" s="23"/>
      <c r="G38" s="18"/>
      <c r="H38" s="18"/>
      <c r="I38" s="60"/>
      <c r="J38" s="9"/>
      <c r="K38" s="9"/>
      <c r="L38" s="9"/>
    </row>
    <row r="39" spans="1:12" ht="12.75" customHeight="1">
      <c r="A39" s="214" t="s">
        <v>17</v>
      </c>
      <c r="B39" s="241"/>
      <c r="C39" s="206"/>
      <c r="D39" s="207"/>
      <c r="E39" s="20"/>
      <c r="F39" s="216"/>
      <c r="G39" s="217"/>
      <c r="H39" s="217"/>
      <c r="I39" s="218"/>
      <c r="J39" s="9"/>
      <c r="K39" s="9"/>
      <c r="L39" s="9"/>
    </row>
    <row r="40" spans="1:12">
      <c r="A40" s="153"/>
      <c r="B40" s="22"/>
      <c r="C40" s="222"/>
      <c r="D40" s="223"/>
      <c r="E40" s="14"/>
      <c r="F40" s="222"/>
      <c r="G40" s="224"/>
      <c r="H40" s="24"/>
      <c r="I40" s="61"/>
      <c r="J40" s="9"/>
      <c r="K40" s="9"/>
      <c r="L40" s="9"/>
    </row>
    <row r="41" spans="1:12" ht="12.75" customHeight="1">
      <c r="A41" s="214" t="s">
        <v>18</v>
      </c>
      <c r="B41" s="215"/>
      <c r="C41" s="216" t="s">
        <v>291</v>
      </c>
      <c r="D41" s="217"/>
      <c r="E41" s="217"/>
      <c r="F41" s="217"/>
      <c r="G41" s="217"/>
      <c r="H41" s="217"/>
      <c r="I41" s="218"/>
      <c r="J41" s="9"/>
      <c r="K41" s="9"/>
      <c r="L41" s="9"/>
    </row>
    <row r="42" spans="1:12">
      <c r="A42" s="138"/>
      <c r="B42" s="139"/>
      <c r="C42" s="19" t="s">
        <v>28</v>
      </c>
      <c r="D42" s="14"/>
      <c r="E42" s="14"/>
      <c r="F42" s="14"/>
      <c r="G42" s="14"/>
      <c r="H42" s="14"/>
      <c r="I42" s="57"/>
      <c r="J42" s="9"/>
      <c r="K42" s="9"/>
      <c r="L42" s="9"/>
    </row>
    <row r="43" spans="1:12">
      <c r="A43" s="214" t="s">
        <v>19</v>
      </c>
      <c r="B43" s="215"/>
      <c r="C43" s="219" t="s">
        <v>292</v>
      </c>
      <c r="D43" s="220"/>
      <c r="E43" s="221"/>
      <c r="F43" s="14"/>
      <c r="G43" s="31" t="s">
        <v>2</v>
      </c>
      <c r="H43" s="219" t="s">
        <v>293</v>
      </c>
      <c r="I43" s="221"/>
      <c r="J43" s="9"/>
      <c r="K43" s="9"/>
      <c r="L43" s="9"/>
    </row>
    <row r="44" spans="1:12">
      <c r="A44" s="138"/>
      <c r="B44" s="139"/>
      <c r="C44" s="19"/>
      <c r="D44" s="14"/>
      <c r="E44" s="14"/>
      <c r="F44" s="14"/>
      <c r="G44" s="14"/>
      <c r="H44" s="14"/>
      <c r="I44" s="57"/>
      <c r="J44" s="9"/>
      <c r="K44" s="9"/>
      <c r="L44" s="9"/>
    </row>
    <row r="45" spans="1:12" ht="12.75" customHeight="1">
      <c r="A45" s="214" t="s">
        <v>12</v>
      </c>
      <c r="B45" s="215"/>
      <c r="C45" s="232" t="s">
        <v>294</v>
      </c>
      <c r="D45" s="220"/>
      <c r="E45" s="220"/>
      <c r="F45" s="220"/>
      <c r="G45" s="220"/>
      <c r="H45" s="220"/>
      <c r="I45" s="221"/>
      <c r="J45" s="9"/>
      <c r="K45" s="9"/>
      <c r="L45" s="9"/>
    </row>
    <row r="46" spans="1:12">
      <c r="A46" s="138"/>
      <c r="B46" s="139"/>
      <c r="C46" s="14"/>
      <c r="D46" s="14"/>
      <c r="E46" s="14"/>
      <c r="F46" s="14"/>
      <c r="G46" s="14"/>
      <c r="H46" s="14"/>
      <c r="I46" s="57"/>
      <c r="J46" s="9"/>
      <c r="K46" s="9"/>
      <c r="L46" s="9"/>
    </row>
    <row r="47" spans="1:12">
      <c r="A47" s="233" t="s">
        <v>20</v>
      </c>
      <c r="B47" s="234"/>
      <c r="C47" s="219" t="s">
        <v>295</v>
      </c>
      <c r="D47" s="220"/>
      <c r="E47" s="220"/>
      <c r="F47" s="220"/>
      <c r="G47" s="220"/>
      <c r="H47" s="220"/>
      <c r="I47" s="235"/>
      <c r="J47" s="9"/>
      <c r="K47" s="9"/>
      <c r="L47" s="9"/>
    </row>
    <row r="48" spans="1:12">
      <c r="A48" s="154"/>
      <c r="B48" s="18"/>
      <c r="C48" s="213" t="s">
        <v>29</v>
      </c>
      <c r="D48" s="213"/>
      <c r="E48" s="213"/>
      <c r="F48" s="213"/>
      <c r="G48" s="213"/>
      <c r="H48" s="213"/>
      <c r="I48" s="62"/>
      <c r="J48" s="9"/>
      <c r="K48" s="9"/>
      <c r="L48" s="9"/>
    </row>
    <row r="49" spans="1:12">
      <c r="A49" s="154"/>
      <c r="B49" s="18"/>
      <c r="C49" s="25"/>
      <c r="D49" s="25"/>
      <c r="E49" s="25"/>
      <c r="F49" s="25"/>
      <c r="G49" s="25"/>
      <c r="H49" s="25"/>
      <c r="I49" s="62"/>
      <c r="J49" s="9"/>
      <c r="K49" s="9"/>
      <c r="L49" s="9"/>
    </row>
    <row r="50" spans="1:12">
      <c r="A50" s="154"/>
      <c r="B50" s="239" t="s">
        <v>251</v>
      </c>
      <c r="C50" s="240"/>
      <c r="D50" s="240"/>
      <c r="E50" s="240"/>
      <c r="F50" s="170"/>
      <c r="G50" s="170"/>
      <c r="H50" s="170"/>
      <c r="I50" s="171"/>
      <c r="J50" s="9"/>
      <c r="K50" s="9"/>
      <c r="L50" s="9"/>
    </row>
    <row r="51" spans="1:12">
      <c r="A51" s="154"/>
      <c r="B51" s="236" t="s">
        <v>252</v>
      </c>
      <c r="C51" s="237"/>
      <c r="D51" s="237"/>
      <c r="E51" s="237"/>
      <c r="F51" s="237"/>
      <c r="G51" s="237"/>
      <c r="H51" s="237"/>
      <c r="I51" s="238"/>
      <c r="J51" s="9"/>
      <c r="K51" s="9"/>
      <c r="L51" s="9"/>
    </row>
    <row r="52" spans="1:12">
      <c r="A52" s="154"/>
      <c r="B52" s="236" t="s">
        <v>253</v>
      </c>
      <c r="C52" s="237"/>
      <c r="D52" s="237"/>
      <c r="E52" s="237"/>
      <c r="F52" s="237"/>
      <c r="G52" s="237"/>
      <c r="H52" s="237"/>
      <c r="I52" s="171"/>
      <c r="J52" s="9"/>
      <c r="K52" s="9"/>
      <c r="L52" s="9"/>
    </row>
    <row r="53" spans="1:12">
      <c r="A53" s="154"/>
      <c r="B53" s="236" t="s">
        <v>254</v>
      </c>
      <c r="C53" s="237"/>
      <c r="D53" s="237"/>
      <c r="E53" s="237"/>
      <c r="F53" s="237"/>
      <c r="G53" s="237"/>
      <c r="H53" s="237"/>
      <c r="I53" s="238"/>
      <c r="J53" s="9"/>
      <c r="K53" s="9"/>
      <c r="L53" s="9"/>
    </row>
    <row r="54" spans="1:12">
      <c r="A54" s="155" t="s">
        <v>3</v>
      </c>
      <c r="B54" s="236" t="s">
        <v>255</v>
      </c>
      <c r="C54" s="237"/>
      <c r="D54" s="237"/>
      <c r="E54" s="237"/>
      <c r="F54" s="237"/>
      <c r="G54" s="237"/>
      <c r="H54" s="237"/>
      <c r="I54" s="238"/>
      <c r="J54" s="9"/>
      <c r="K54" s="9"/>
      <c r="L54" s="9"/>
    </row>
    <row r="55" spans="1:12">
      <c r="A55" s="155"/>
      <c r="B55" s="172"/>
      <c r="C55" s="173"/>
      <c r="D55" s="173"/>
      <c r="E55" s="173"/>
      <c r="F55" s="173"/>
      <c r="G55" s="173"/>
      <c r="H55" s="173"/>
      <c r="I55" s="174"/>
      <c r="J55" s="9"/>
      <c r="K55" s="9"/>
      <c r="L55" s="9"/>
    </row>
    <row r="56" spans="1:12" ht="13.8" thickBot="1">
      <c r="A56" s="137"/>
      <c r="B56" s="14"/>
      <c r="C56" s="14"/>
      <c r="D56" s="14"/>
      <c r="E56" s="14"/>
      <c r="F56" s="14"/>
      <c r="G56" s="26"/>
      <c r="H56" s="27"/>
      <c r="I56" s="63"/>
      <c r="J56" s="9"/>
      <c r="K56" s="9"/>
      <c r="L56" s="9"/>
    </row>
    <row r="57" spans="1:12">
      <c r="A57" s="156"/>
      <c r="B57" s="104"/>
      <c r="C57" s="14"/>
      <c r="D57" s="14"/>
      <c r="E57" s="68" t="s">
        <v>30</v>
      </c>
      <c r="F57" s="157"/>
      <c r="G57" s="227" t="s">
        <v>31</v>
      </c>
      <c r="H57" s="228"/>
      <c r="I57" s="229"/>
      <c r="J57" s="9"/>
      <c r="K57" s="9"/>
      <c r="L57" s="9"/>
    </row>
    <row r="58" spans="1:12">
      <c r="A58" s="158"/>
      <c r="B58" s="159"/>
      <c r="C58" s="64"/>
      <c r="D58" s="64"/>
      <c r="E58" s="64"/>
      <c r="F58" s="64"/>
      <c r="G58" s="230"/>
      <c r="H58" s="231"/>
      <c r="I58" s="65"/>
      <c r="J58" s="9"/>
      <c r="K58" s="9"/>
      <c r="L58" s="9"/>
    </row>
  </sheetData>
  <protectedRanges>
    <protectedRange sqref="H2" name="Range1_14"/>
    <protectedRange sqref="C6:D6" name="Range1"/>
    <protectedRange sqref="C8:D8" name="Range1_15"/>
    <protectedRange sqref="C10:D10" name="Range1_16"/>
    <protectedRange sqref="C12:I12" name="Range1_17"/>
    <protectedRange sqref="C14:D14" name="Range1_18"/>
    <protectedRange sqref="F14:I14" name="Range1_19"/>
    <protectedRange sqref="C16:I16" name="Range1_20"/>
    <protectedRange sqref="C18:I18" name="Range1_21"/>
    <protectedRange sqref="C20:I20" name="Range1_22"/>
    <protectedRange sqref="C22:F22" name="Range1_23"/>
    <protectedRange sqref="C24:G24" name="Range1_24"/>
    <protectedRange sqref="I24" name="Range1_25"/>
    <protectedRange sqref="I26" name="Range1_26"/>
    <protectedRange sqref="C26" name="Range1_27"/>
  </protectedRanges>
  <mergeCells count="70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E35:G35"/>
    <mergeCell ref="A39:B39"/>
    <mergeCell ref="A24:B24"/>
    <mergeCell ref="D24:G24"/>
    <mergeCell ref="A26:B26"/>
    <mergeCell ref="G26:H26"/>
    <mergeCell ref="H28:I28"/>
    <mergeCell ref="F28:G28"/>
    <mergeCell ref="A28:E28"/>
    <mergeCell ref="H35:I35"/>
    <mergeCell ref="E32:G32"/>
    <mergeCell ref="E33:G33"/>
    <mergeCell ref="E34:G34"/>
    <mergeCell ref="H32:I32"/>
    <mergeCell ref="H33:I33"/>
    <mergeCell ref="H34:I34"/>
    <mergeCell ref="G57:I57"/>
    <mergeCell ref="G58:H58"/>
    <mergeCell ref="A45:B45"/>
    <mergeCell ref="C45:I45"/>
    <mergeCell ref="A47:B47"/>
    <mergeCell ref="C47:I47"/>
    <mergeCell ref="B51:I51"/>
    <mergeCell ref="B52:H52"/>
    <mergeCell ref="B53:I53"/>
    <mergeCell ref="B54:I54"/>
    <mergeCell ref="B50:E50"/>
    <mergeCell ref="A1:C1"/>
    <mergeCell ref="C48:H48"/>
    <mergeCell ref="A41:B41"/>
    <mergeCell ref="C41:I41"/>
    <mergeCell ref="A43:B43"/>
    <mergeCell ref="C43:E43"/>
    <mergeCell ref="H43:I43"/>
    <mergeCell ref="F39:I39"/>
    <mergeCell ref="C40:D40"/>
    <mergeCell ref="F40:G40"/>
    <mergeCell ref="A30:D30"/>
    <mergeCell ref="E30:G30"/>
    <mergeCell ref="H30:I30"/>
    <mergeCell ref="C39:D39"/>
    <mergeCell ref="A35:D35"/>
    <mergeCell ref="A34:D34"/>
    <mergeCell ref="A31:D31"/>
    <mergeCell ref="E31:G31"/>
    <mergeCell ref="H31:I31"/>
    <mergeCell ref="A32:D32"/>
    <mergeCell ref="A33:D33"/>
  </mergeCells>
  <phoneticPr fontId="5" type="noConversion"/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45" r:id="rId3"/>
  </hyperlinks>
  <pageMargins left="0.75" right="0.75" top="1" bottom="1" header="0.5" footer="0.5"/>
  <pageSetup paperSize="9" scale="77" orientation="portrait" horizontalDpi="4294967293" verticalDpi="4294967293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3"/>
  <sheetViews>
    <sheetView tabSelected="1" view="pageBreakPreview" topLeftCell="A85" zoomScale="110" zoomScaleNormal="100" workbookViewId="0">
      <selection activeCell="D64" sqref="D64"/>
    </sheetView>
  </sheetViews>
  <sheetFormatPr defaultColWidth="9.109375" defaultRowHeight="13.2"/>
  <cols>
    <col min="1" max="1" width="72.88671875" style="106" bestFit="1" customWidth="1"/>
    <col min="2" max="2" width="9.109375" style="32"/>
    <col min="3" max="4" width="12.6640625" style="32" customWidth="1"/>
    <col min="5" max="5" width="12.88671875" style="32" bestFit="1" customWidth="1"/>
    <col min="6" max="6" width="10.33203125" style="32" bestFit="1" customWidth="1"/>
    <col min="7" max="16384" width="9.109375" style="32"/>
  </cols>
  <sheetData>
    <row r="1" spans="1:6" ht="12.75" customHeight="1">
      <c r="A1" s="87" t="s">
        <v>245</v>
      </c>
      <c r="B1" s="87"/>
      <c r="C1" s="87"/>
      <c r="D1" s="87"/>
    </row>
    <row r="2" spans="1:6" ht="12.75" customHeight="1">
      <c r="A2" s="88" t="s">
        <v>301</v>
      </c>
      <c r="B2" s="88"/>
      <c r="C2" s="88"/>
      <c r="D2" s="88"/>
    </row>
    <row r="3" spans="1:6" ht="12.75" customHeight="1">
      <c r="A3" s="89" t="s">
        <v>296</v>
      </c>
      <c r="B3" s="90"/>
      <c r="C3" s="91"/>
      <c r="D3" s="91"/>
    </row>
    <row r="4" spans="1:6" ht="22.65" customHeight="1">
      <c r="A4" s="92" t="s">
        <v>33</v>
      </c>
      <c r="B4" s="37" t="s">
        <v>34</v>
      </c>
      <c r="C4" s="38" t="s">
        <v>35</v>
      </c>
      <c r="D4" s="38" t="s">
        <v>36</v>
      </c>
    </row>
    <row r="5" spans="1:6" ht="12.75" customHeight="1">
      <c r="A5" s="35">
        <v>1</v>
      </c>
      <c r="B5" s="36">
        <v>2</v>
      </c>
      <c r="C5" s="35">
        <v>3</v>
      </c>
      <c r="D5" s="35">
        <v>4</v>
      </c>
    </row>
    <row r="6" spans="1:6" ht="12.75" customHeight="1">
      <c r="A6" s="93" t="s">
        <v>298</v>
      </c>
      <c r="B6" s="94"/>
      <c r="C6" s="95"/>
      <c r="D6" s="95"/>
    </row>
    <row r="7" spans="1:6" ht="12.75" customHeight="1">
      <c r="A7" s="83" t="s">
        <v>37</v>
      </c>
      <c r="B7" s="3">
        <v>1</v>
      </c>
      <c r="C7" s="5"/>
      <c r="D7" s="5"/>
    </row>
    <row r="8" spans="1:6" ht="12.75" customHeight="1">
      <c r="A8" s="73" t="s">
        <v>38</v>
      </c>
      <c r="B8" s="1">
        <v>2</v>
      </c>
      <c r="C8" s="33">
        <f>C9+C16+C26+C35+C39</f>
        <v>297694854</v>
      </c>
      <c r="D8" s="33">
        <f>D9+D16+D26+D35+D39</f>
        <v>314174173</v>
      </c>
      <c r="E8" s="71"/>
      <c r="F8" s="71"/>
    </row>
    <row r="9" spans="1:6" ht="12.75" customHeight="1">
      <c r="A9" s="191" t="s">
        <v>258</v>
      </c>
      <c r="B9" s="1">
        <v>3</v>
      </c>
      <c r="C9" s="33">
        <f>SUM(C10:C15)</f>
        <v>377131</v>
      </c>
      <c r="D9" s="33">
        <f>SUM(D10:D15)</f>
        <v>521187</v>
      </c>
      <c r="E9" s="71"/>
      <c r="F9" s="71"/>
    </row>
    <row r="10" spans="1:6">
      <c r="A10" s="84" t="s">
        <v>39</v>
      </c>
      <c r="B10" s="1">
        <v>4</v>
      </c>
      <c r="C10" s="6"/>
      <c r="D10" s="6"/>
      <c r="E10" s="71"/>
      <c r="F10" s="71"/>
    </row>
    <row r="11" spans="1:6" ht="13.5" customHeight="1">
      <c r="A11" s="84" t="s">
        <v>40</v>
      </c>
      <c r="B11" s="1">
        <v>5</v>
      </c>
      <c r="C11" s="6"/>
      <c r="D11" s="6"/>
      <c r="E11" s="71"/>
      <c r="F11" s="71"/>
    </row>
    <row r="12" spans="1:6">
      <c r="A12" s="84" t="s">
        <v>0</v>
      </c>
      <c r="B12" s="1">
        <v>6</v>
      </c>
      <c r="C12" s="6"/>
      <c r="D12" s="6"/>
      <c r="E12" s="71"/>
      <c r="F12" s="71"/>
    </row>
    <row r="13" spans="1:6">
      <c r="A13" s="84" t="s">
        <v>41</v>
      </c>
      <c r="B13" s="1">
        <v>7</v>
      </c>
      <c r="C13" s="6"/>
      <c r="D13" s="6"/>
      <c r="E13" s="71"/>
      <c r="F13" s="71"/>
    </row>
    <row r="14" spans="1:6">
      <c r="A14" s="84" t="s">
        <v>42</v>
      </c>
      <c r="B14" s="1">
        <v>8</v>
      </c>
      <c r="C14" s="6"/>
      <c r="D14" s="6"/>
      <c r="E14" s="71"/>
      <c r="F14" s="71"/>
    </row>
    <row r="15" spans="1:6">
      <c r="A15" s="84" t="s">
        <v>43</v>
      </c>
      <c r="B15" s="1">
        <v>9</v>
      </c>
      <c r="C15" s="6">
        <v>377131</v>
      </c>
      <c r="D15" s="6">
        <v>521187</v>
      </c>
      <c r="E15" s="71"/>
      <c r="F15" s="71"/>
    </row>
    <row r="16" spans="1:6">
      <c r="A16" s="191" t="s">
        <v>259</v>
      </c>
      <c r="B16" s="1">
        <v>10</v>
      </c>
      <c r="C16" s="33">
        <f>SUM(C17:C25)</f>
        <v>297277723</v>
      </c>
      <c r="D16" s="33">
        <f>SUM(D17:D25)</f>
        <v>313612986</v>
      </c>
      <c r="E16" s="71"/>
      <c r="F16" s="71"/>
    </row>
    <row r="17" spans="1:6">
      <c r="A17" s="84" t="s">
        <v>44</v>
      </c>
      <c r="B17" s="1">
        <v>11</v>
      </c>
      <c r="C17" s="6">
        <v>42127627</v>
      </c>
      <c r="D17" s="6">
        <v>42340227</v>
      </c>
      <c r="E17" s="71"/>
      <c r="F17" s="71"/>
    </row>
    <row r="18" spans="1:6">
      <c r="A18" s="84" t="s">
        <v>45</v>
      </c>
      <c r="B18" s="1">
        <v>12</v>
      </c>
      <c r="C18" s="6">
        <v>207496496</v>
      </c>
      <c r="D18" s="6">
        <v>222033656</v>
      </c>
      <c r="E18" s="71"/>
      <c r="F18" s="71"/>
    </row>
    <row r="19" spans="1:6">
      <c r="A19" s="84" t="s">
        <v>46</v>
      </c>
      <c r="B19" s="1">
        <v>13</v>
      </c>
      <c r="C19" s="6">
        <v>30042372</v>
      </c>
      <c r="D19" s="6">
        <v>39122311</v>
      </c>
      <c r="E19" s="71"/>
      <c r="F19" s="71"/>
    </row>
    <row r="20" spans="1:6">
      <c r="A20" s="84" t="s">
        <v>47</v>
      </c>
      <c r="B20" s="1">
        <v>14</v>
      </c>
      <c r="C20" s="6"/>
      <c r="D20" s="6"/>
      <c r="E20" s="71"/>
      <c r="F20" s="71"/>
    </row>
    <row r="21" spans="1:6">
      <c r="A21" s="84" t="s">
        <v>48</v>
      </c>
      <c r="B21" s="1">
        <v>15</v>
      </c>
      <c r="C21" s="6"/>
      <c r="D21" s="6"/>
      <c r="E21" s="71"/>
      <c r="F21" s="71"/>
    </row>
    <row r="22" spans="1:6">
      <c r="A22" s="84" t="s">
        <v>49</v>
      </c>
      <c r="B22" s="1">
        <v>16</v>
      </c>
      <c r="C22" s="6">
        <v>373489</v>
      </c>
      <c r="D22" s="6">
        <v>449570</v>
      </c>
      <c r="E22" s="71"/>
      <c r="F22" s="71"/>
    </row>
    <row r="23" spans="1:6">
      <c r="A23" s="84" t="s">
        <v>50</v>
      </c>
      <c r="B23" s="1">
        <v>17</v>
      </c>
      <c r="C23" s="6">
        <v>17237739</v>
      </c>
      <c r="D23" s="6">
        <v>9667222</v>
      </c>
      <c r="E23" s="71"/>
      <c r="F23" s="71"/>
    </row>
    <row r="24" spans="1:6">
      <c r="A24" s="84" t="s">
        <v>51</v>
      </c>
      <c r="B24" s="1">
        <v>18</v>
      </c>
      <c r="C24" s="6"/>
      <c r="D24" s="6"/>
      <c r="E24" s="71"/>
      <c r="F24" s="71"/>
    </row>
    <row r="25" spans="1:6">
      <c r="A25" s="84" t="s">
        <v>52</v>
      </c>
      <c r="B25" s="1">
        <v>19</v>
      </c>
      <c r="C25" s="6"/>
      <c r="D25" s="6"/>
      <c r="E25" s="71"/>
      <c r="F25" s="71"/>
    </row>
    <row r="26" spans="1:6">
      <c r="A26" s="191" t="s">
        <v>260</v>
      </c>
      <c r="B26" s="1">
        <v>20</v>
      </c>
      <c r="C26" s="33">
        <f>SUM(C27:C34)</f>
        <v>40000</v>
      </c>
      <c r="D26" s="33">
        <f>SUM(D27:D34)</f>
        <v>40000</v>
      </c>
      <c r="E26" s="71"/>
      <c r="F26" s="71"/>
    </row>
    <row r="27" spans="1:6">
      <c r="A27" s="84" t="s">
        <v>53</v>
      </c>
      <c r="B27" s="1">
        <v>21</v>
      </c>
      <c r="C27" s="6">
        <v>40000</v>
      </c>
      <c r="D27" s="6">
        <v>40000</v>
      </c>
      <c r="E27" s="71"/>
      <c r="F27" s="71"/>
    </row>
    <row r="28" spans="1:6">
      <c r="A28" s="84" t="s">
        <v>54</v>
      </c>
      <c r="B28" s="1">
        <v>22</v>
      </c>
      <c r="C28" s="6"/>
      <c r="D28" s="6"/>
      <c r="E28" s="71"/>
      <c r="F28" s="71"/>
    </row>
    <row r="29" spans="1:6">
      <c r="A29" s="84" t="s">
        <v>55</v>
      </c>
      <c r="B29" s="1">
        <v>23</v>
      </c>
      <c r="C29" s="6"/>
      <c r="D29" s="6"/>
      <c r="E29" s="71"/>
      <c r="F29" s="71"/>
    </row>
    <row r="30" spans="1:6">
      <c r="A30" s="84" t="s">
        <v>56</v>
      </c>
      <c r="B30" s="1">
        <v>24</v>
      </c>
      <c r="C30" s="6"/>
      <c r="D30" s="6"/>
      <c r="E30" s="71"/>
      <c r="F30" s="71"/>
    </row>
    <row r="31" spans="1:6">
      <c r="A31" s="84" t="s">
        <v>57</v>
      </c>
      <c r="B31" s="1">
        <v>25</v>
      </c>
      <c r="C31" s="6"/>
      <c r="D31" s="6"/>
      <c r="E31" s="71"/>
      <c r="F31" s="71"/>
    </row>
    <row r="32" spans="1:6">
      <c r="A32" s="84" t="s">
        <v>58</v>
      </c>
      <c r="B32" s="1">
        <v>26</v>
      </c>
      <c r="C32" s="6"/>
      <c r="D32" s="6"/>
      <c r="E32" s="71"/>
      <c r="F32" s="71"/>
    </row>
    <row r="33" spans="1:6">
      <c r="A33" s="84" t="s">
        <v>59</v>
      </c>
      <c r="B33" s="1">
        <v>27</v>
      </c>
      <c r="C33" s="6"/>
      <c r="D33" s="6"/>
      <c r="E33" s="71"/>
      <c r="F33" s="71"/>
    </row>
    <row r="34" spans="1:6">
      <c r="A34" s="84" t="s">
        <v>60</v>
      </c>
      <c r="B34" s="1">
        <v>28</v>
      </c>
      <c r="C34" s="6"/>
      <c r="D34" s="6"/>
      <c r="E34" s="71"/>
      <c r="F34" s="71"/>
    </row>
    <row r="35" spans="1:6">
      <c r="A35" s="191" t="s">
        <v>261</v>
      </c>
      <c r="B35" s="1">
        <v>29</v>
      </c>
      <c r="C35" s="33">
        <f>SUM(C36:C38)</f>
        <v>0</v>
      </c>
      <c r="D35" s="33">
        <f>SUM(D36:D38)</f>
        <v>0</v>
      </c>
      <c r="E35" s="71"/>
      <c r="F35" s="71"/>
    </row>
    <row r="36" spans="1:6">
      <c r="A36" s="84" t="s">
        <v>61</v>
      </c>
      <c r="B36" s="1">
        <v>30</v>
      </c>
      <c r="C36" s="6"/>
      <c r="D36" s="6"/>
      <c r="E36" s="71"/>
      <c r="F36" s="71"/>
    </row>
    <row r="37" spans="1:6">
      <c r="A37" s="84" t="s">
        <v>62</v>
      </c>
      <c r="B37" s="1">
        <v>31</v>
      </c>
      <c r="C37" s="6"/>
      <c r="D37" s="6"/>
      <c r="E37" s="71"/>
      <c r="F37" s="71"/>
    </row>
    <row r="38" spans="1:6">
      <c r="A38" s="84" t="s">
        <v>63</v>
      </c>
      <c r="B38" s="1">
        <v>32</v>
      </c>
      <c r="C38" s="6"/>
      <c r="D38" s="6"/>
      <c r="E38" s="71"/>
      <c r="F38" s="71"/>
    </row>
    <row r="39" spans="1:6">
      <c r="A39" s="84" t="s">
        <v>64</v>
      </c>
      <c r="B39" s="1">
        <v>33</v>
      </c>
      <c r="C39" s="6"/>
      <c r="D39" s="6"/>
      <c r="E39" s="71"/>
      <c r="F39" s="71"/>
    </row>
    <row r="40" spans="1:6">
      <c r="A40" s="73" t="s">
        <v>65</v>
      </c>
      <c r="B40" s="1">
        <v>34</v>
      </c>
      <c r="C40" s="33">
        <f>C41+C49+C56+C64</f>
        <v>20424628</v>
      </c>
      <c r="D40" s="33">
        <f>D41+D49+D56+D64</f>
        <v>20247910</v>
      </c>
      <c r="E40" s="71"/>
      <c r="F40" s="71"/>
    </row>
    <row r="41" spans="1:6">
      <c r="A41" s="191" t="s">
        <v>262</v>
      </c>
      <c r="B41" s="1">
        <v>35</v>
      </c>
      <c r="C41" s="33">
        <f>SUM(C42:C48)</f>
        <v>2786074</v>
      </c>
      <c r="D41" s="33">
        <f>SUM(D42:D48)</f>
        <v>2245231</v>
      </c>
      <c r="E41" s="71"/>
      <c r="F41" s="71"/>
    </row>
    <row r="42" spans="1:6">
      <c r="A42" s="84" t="s">
        <v>66</v>
      </c>
      <c r="B42" s="1">
        <v>36</v>
      </c>
      <c r="C42" s="6">
        <v>2786074</v>
      </c>
      <c r="D42" s="6">
        <v>2245231</v>
      </c>
      <c r="E42" s="71"/>
      <c r="F42" s="71"/>
    </row>
    <row r="43" spans="1:6">
      <c r="A43" s="84" t="s">
        <v>67</v>
      </c>
      <c r="B43" s="1">
        <v>37</v>
      </c>
      <c r="C43" s="6"/>
      <c r="D43" s="6"/>
      <c r="E43" s="71"/>
      <c r="F43" s="71"/>
    </row>
    <row r="44" spans="1:6">
      <c r="A44" s="84" t="s">
        <v>68</v>
      </c>
      <c r="B44" s="1">
        <v>38</v>
      </c>
      <c r="C44" s="6"/>
      <c r="D44" s="6"/>
      <c r="E44" s="71"/>
      <c r="F44" s="71"/>
    </row>
    <row r="45" spans="1:6">
      <c r="A45" s="84" t="s">
        <v>69</v>
      </c>
      <c r="B45" s="1">
        <v>39</v>
      </c>
      <c r="C45" s="6"/>
      <c r="D45" s="6"/>
      <c r="E45" s="71"/>
      <c r="F45" s="71"/>
    </row>
    <row r="46" spans="1:6">
      <c r="A46" s="84" t="s">
        <v>70</v>
      </c>
      <c r="B46" s="1">
        <v>40</v>
      </c>
      <c r="C46" s="6"/>
      <c r="D46" s="6"/>
      <c r="E46" s="71"/>
      <c r="F46" s="71"/>
    </row>
    <row r="47" spans="1:6">
      <c r="A47" s="84" t="s">
        <v>71</v>
      </c>
      <c r="B47" s="1">
        <v>41</v>
      </c>
      <c r="C47" s="6"/>
      <c r="D47" s="6"/>
      <c r="E47" s="71"/>
      <c r="F47" s="71"/>
    </row>
    <row r="48" spans="1:6">
      <c r="A48" s="84" t="s">
        <v>72</v>
      </c>
      <c r="B48" s="1">
        <v>42</v>
      </c>
      <c r="C48" s="6"/>
      <c r="D48" s="6"/>
      <c r="E48" s="71"/>
      <c r="F48" s="71"/>
    </row>
    <row r="49" spans="1:6">
      <c r="A49" s="191" t="s">
        <v>263</v>
      </c>
      <c r="B49" s="1">
        <v>43</v>
      </c>
      <c r="C49" s="33">
        <f>SUM(C50:C55)</f>
        <v>13024033</v>
      </c>
      <c r="D49" s="33">
        <f>SUM(D50:D55)</f>
        <v>15432200</v>
      </c>
      <c r="E49" s="71"/>
      <c r="F49" s="71"/>
    </row>
    <row r="50" spans="1:6">
      <c r="A50" s="84" t="s">
        <v>73</v>
      </c>
      <c r="B50" s="1">
        <v>44</v>
      </c>
      <c r="C50" s="6"/>
      <c r="D50" s="6"/>
      <c r="E50" s="71"/>
      <c r="F50" s="71"/>
    </row>
    <row r="51" spans="1:6">
      <c r="A51" s="84" t="s">
        <v>74</v>
      </c>
      <c r="B51" s="1">
        <v>45</v>
      </c>
      <c r="C51" s="6">
        <v>11269815</v>
      </c>
      <c r="D51" s="6">
        <v>14499557</v>
      </c>
      <c r="E51" s="71"/>
      <c r="F51" s="71"/>
    </row>
    <row r="52" spans="1:6">
      <c r="A52" s="84" t="s">
        <v>75</v>
      </c>
      <c r="B52" s="1">
        <v>46</v>
      </c>
      <c r="C52" s="6"/>
      <c r="D52" s="6"/>
      <c r="E52" s="71"/>
      <c r="F52" s="71"/>
    </row>
    <row r="53" spans="1:6">
      <c r="A53" s="84" t="s">
        <v>76</v>
      </c>
      <c r="B53" s="1">
        <v>47</v>
      </c>
      <c r="C53" s="6">
        <v>704062</v>
      </c>
      <c r="D53" s="6">
        <v>416881</v>
      </c>
      <c r="E53" s="71"/>
      <c r="F53" s="71"/>
    </row>
    <row r="54" spans="1:6">
      <c r="A54" s="84" t="s">
        <v>77</v>
      </c>
      <c r="B54" s="1">
        <v>48</v>
      </c>
      <c r="C54" s="6">
        <v>601084</v>
      </c>
      <c r="D54" s="6">
        <v>515762</v>
      </c>
      <c r="E54" s="71"/>
      <c r="F54" s="71"/>
    </row>
    <row r="55" spans="1:6">
      <c r="A55" s="84" t="s">
        <v>78</v>
      </c>
      <c r="B55" s="1">
        <v>49</v>
      </c>
      <c r="C55" s="6">
        <v>449072</v>
      </c>
      <c r="D55" s="6"/>
      <c r="E55" s="71"/>
      <c r="F55" s="71"/>
    </row>
    <row r="56" spans="1:6">
      <c r="A56" s="191" t="s">
        <v>264</v>
      </c>
      <c r="B56" s="1">
        <v>50</v>
      </c>
      <c r="C56" s="33">
        <v>4526301</v>
      </c>
      <c r="D56" s="33">
        <v>2399511</v>
      </c>
      <c r="E56" s="71"/>
      <c r="F56" s="71"/>
    </row>
    <row r="57" spans="1:6">
      <c r="A57" s="84" t="s">
        <v>53</v>
      </c>
      <c r="B57" s="1">
        <v>51</v>
      </c>
      <c r="C57" s="6"/>
      <c r="D57" s="6"/>
      <c r="E57" s="71"/>
      <c r="F57" s="71"/>
    </row>
    <row r="58" spans="1:6">
      <c r="A58" s="84" t="s">
        <v>54</v>
      </c>
      <c r="B58" s="1">
        <v>52</v>
      </c>
      <c r="C58" s="6"/>
      <c r="D58" s="6"/>
      <c r="E58" s="71"/>
      <c r="F58" s="71"/>
    </row>
    <row r="59" spans="1:6">
      <c r="A59" s="84" t="s">
        <v>55</v>
      </c>
      <c r="B59" s="1">
        <v>53</v>
      </c>
      <c r="C59" s="6"/>
      <c r="D59" s="6"/>
      <c r="E59" s="71"/>
      <c r="F59" s="71"/>
    </row>
    <row r="60" spans="1:6">
      <c r="A60" s="84" t="s">
        <v>56</v>
      </c>
      <c r="B60" s="1">
        <v>54</v>
      </c>
      <c r="C60" s="6"/>
      <c r="D60" s="6"/>
      <c r="E60" s="71"/>
      <c r="F60" s="71"/>
    </row>
    <row r="61" spans="1:6">
      <c r="A61" s="84" t="s">
        <v>57</v>
      </c>
      <c r="B61" s="1">
        <v>55</v>
      </c>
      <c r="C61" s="6"/>
      <c r="D61" s="6"/>
      <c r="E61" s="71"/>
      <c r="F61" s="71"/>
    </row>
    <row r="62" spans="1:6">
      <c r="A62" s="84" t="s">
        <v>58</v>
      </c>
      <c r="B62" s="1">
        <v>56</v>
      </c>
      <c r="C62" s="6">
        <v>4526301</v>
      </c>
      <c r="D62" s="6">
        <v>2399511</v>
      </c>
      <c r="E62" s="71"/>
      <c r="F62" s="71"/>
    </row>
    <row r="63" spans="1:6">
      <c r="A63" s="84" t="s">
        <v>79</v>
      </c>
      <c r="B63" s="1">
        <v>57</v>
      </c>
      <c r="C63" s="6"/>
      <c r="D63" s="6"/>
      <c r="E63" s="71"/>
      <c r="F63" s="71"/>
    </row>
    <row r="64" spans="1:6">
      <c r="A64" s="116" t="s">
        <v>80</v>
      </c>
      <c r="B64" s="1">
        <v>58</v>
      </c>
      <c r="C64" s="6">
        <v>88220</v>
      </c>
      <c r="D64" s="6">
        <v>170968</v>
      </c>
      <c r="E64" s="71"/>
      <c r="F64" s="71"/>
    </row>
    <row r="65" spans="1:6">
      <c r="A65" s="73" t="s">
        <v>81</v>
      </c>
      <c r="B65" s="1">
        <v>59</v>
      </c>
      <c r="C65" s="6">
        <v>2616234</v>
      </c>
      <c r="D65" s="6">
        <v>122449</v>
      </c>
      <c r="E65" s="71"/>
      <c r="F65" s="71"/>
    </row>
    <row r="66" spans="1:6">
      <c r="A66" s="73" t="s">
        <v>82</v>
      </c>
      <c r="B66" s="1">
        <v>60</v>
      </c>
      <c r="C66" s="33">
        <f>C7+C8+C40+C65</f>
        <v>320735716</v>
      </c>
      <c r="D66" s="33">
        <f>D7+D8+D40+D65</f>
        <v>334544532</v>
      </c>
      <c r="E66" s="71"/>
      <c r="F66" s="71"/>
    </row>
    <row r="67" spans="1:6">
      <c r="A67" s="85" t="s">
        <v>83</v>
      </c>
      <c r="B67" s="4">
        <v>61</v>
      </c>
      <c r="C67" s="7"/>
      <c r="D67" s="7"/>
      <c r="E67" s="71"/>
      <c r="F67" s="71"/>
    </row>
    <row r="68" spans="1:6">
      <c r="A68" s="80" t="s">
        <v>120</v>
      </c>
      <c r="B68" s="86"/>
      <c r="C68" s="165"/>
      <c r="D68" s="109"/>
      <c r="E68" s="71"/>
      <c r="F68" s="71"/>
    </row>
    <row r="69" spans="1:6">
      <c r="A69" s="83" t="s">
        <v>84</v>
      </c>
      <c r="B69" s="3">
        <v>62</v>
      </c>
      <c r="C69" s="113">
        <f>C70+C71+C72+C78+C79+C82+C85</f>
        <v>185222056</v>
      </c>
      <c r="D69" s="113">
        <f>D70+D71+D72+D78+D79+D82+D85</f>
        <v>225089988</v>
      </c>
      <c r="E69" s="71"/>
      <c r="F69" s="71"/>
    </row>
    <row r="70" spans="1:6">
      <c r="A70" s="84" t="s">
        <v>85</v>
      </c>
      <c r="B70" s="1">
        <v>63</v>
      </c>
      <c r="C70" s="6">
        <v>137162300</v>
      </c>
      <c r="D70" s="6">
        <v>150857300</v>
      </c>
      <c r="E70" s="71"/>
      <c r="F70" s="71"/>
    </row>
    <row r="71" spans="1:6">
      <c r="A71" s="84" t="s">
        <v>86</v>
      </c>
      <c r="B71" s="1">
        <v>64</v>
      </c>
      <c r="C71" s="6">
        <v>829039</v>
      </c>
      <c r="D71" s="6">
        <v>8921539</v>
      </c>
      <c r="E71" s="71"/>
      <c r="F71" s="71"/>
    </row>
    <row r="72" spans="1:6">
      <c r="A72" s="84" t="s">
        <v>87</v>
      </c>
      <c r="B72" s="1">
        <v>65</v>
      </c>
      <c r="C72" s="33">
        <f>C73+C74-C75+C76+C77</f>
        <v>21723814</v>
      </c>
      <c r="D72" s="33">
        <f>D73+D74-D75+D76+D77</f>
        <v>23561457</v>
      </c>
      <c r="E72" s="71"/>
      <c r="F72" s="71"/>
    </row>
    <row r="73" spans="1:6">
      <c r="A73" s="84" t="s">
        <v>88</v>
      </c>
      <c r="B73" s="1">
        <v>66</v>
      </c>
      <c r="C73" s="6">
        <v>7610343</v>
      </c>
      <c r="D73" s="6">
        <v>9477986</v>
      </c>
      <c r="E73" s="71"/>
      <c r="F73" s="71"/>
    </row>
    <row r="74" spans="1:6">
      <c r="A74" s="84" t="s">
        <v>89</v>
      </c>
      <c r="B74" s="1">
        <v>67</v>
      </c>
      <c r="C74" s="6">
        <v>6975716</v>
      </c>
      <c r="D74" s="6">
        <v>6975716</v>
      </c>
      <c r="E74" s="71"/>
      <c r="F74" s="71"/>
    </row>
    <row r="75" spans="1:6">
      <c r="A75" s="84" t="s">
        <v>90</v>
      </c>
      <c r="B75" s="1">
        <v>68</v>
      </c>
      <c r="C75" s="6">
        <v>384924</v>
      </c>
      <c r="D75" s="6">
        <v>414924</v>
      </c>
      <c r="E75" s="71"/>
      <c r="F75" s="71"/>
    </row>
    <row r="76" spans="1:6">
      <c r="A76" s="84" t="s">
        <v>91</v>
      </c>
      <c r="B76" s="1">
        <v>69</v>
      </c>
      <c r="C76" s="6"/>
      <c r="D76" s="6"/>
      <c r="E76" s="71"/>
      <c r="F76" s="71"/>
    </row>
    <row r="77" spans="1:6">
      <c r="A77" s="84" t="s">
        <v>92</v>
      </c>
      <c r="B77" s="1">
        <v>70</v>
      </c>
      <c r="C77" s="6">
        <v>7522679</v>
      </c>
      <c r="D77" s="6">
        <v>7522679</v>
      </c>
      <c r="E77" s="71"/>
      <c r="F77" s="71"/>
    </row>
    <row r="78" spans="1:6">
      <c r="A78" s="84" t="s">
        <v>93</v>
      </c>
      <c r="B78" s="1">
        <v>71</v>
      </c>
      <c r="C78" s="6"/>
      <c r="D78" s="6"/>
      <c r="E78" s="71"/>
      <c r="F78" s="71"/>
    </row>
    <row r="79" spans="1:6">
      <c r="A79" s="84" t="s">
        <v>94</v>
      </c>
      <c r="B79" s="1">
        <v>72</v>
      </c>
      <c r="C79" s="33">
        <f>C80-C81</f>
        <v>14402772</v>
      </c>
      <c r="D79" s="33">
        <f>D80-D81</f>
        <v>28098723</v>
      </c>
      <c r="E79" s="71"/>
      <c r="F79" s="71"/>
    </row>
    <row r="80" spans="1:6">
      <c r="A80" s="84" t="s">
        <v>95</v>
      </c>
      <c r="B80" s="1">
        <v>73</v>
      </c>
      <c r="C80" s="6">
        <v>14402772</v>
      </c>
      <c r="D80" s="6">
        <v>28098723</v>
      </c>
      <c r="E80" s="71"/>
      <c r="F80" s="71"/>
    </row>
    <row r="81" spans="1:6">
      <c r="A81" s="84" t="s">
        <v>96</v>
      </c>
      <c r="B81" s="1">
        <v>74</v>
      </c>
      <c r="C81" s="6"/>
      <c r="D81" s="6"/>
      <c r="E81" s="71"/>
      <c r="F81" s="71"/>
    </row>
    <row r="82" spans="1:6">
      <c r="A82" s="84" t="s">
        <v>97</v>
      </c>
      <c r="B82" s="1">
        <v>75</v>
      </c>
      <c r="C82" s="33">
        <v>11104131</v>
      </c>
      <c r="D82" s="33">
        <f>D83-D84</f>
        <v>13650969</v>
      </c>
      <c r="E82" s="71"/>
      <c r="F82" s="71"/>
    </row>
    <row r="83" spans="1:6">
      <c r="A83" s="84" t="s">
        <v>98</v>
      </c>
      <c r="B83" s="1">
        <v>76</v>
      </c>
      <c r="C83" s="6">
        <v>11104131</v>
      </c>
      <c r="D83" s="6">
        <v>13650969</v>
      </c>
      <c r="E83" s="71"/>
      <c r="F83" s="71"/>
    </row>
    <row r="84" spans="1:6">
      <c r="A84" s="84" t="s">
        <v>99</v>
      </c>
      <c r="B84" s="1">
        <v>77</v>
      </c>
      <c r="C84" s="6"/>
      <c r="D84" s="6"/>
      <c r="E84" s="71"/>
      <c r="F84" s="71"/>
    </row>
    <row r="85" spans="1:6">
      <c r="A85" s="84" t="s">
        <v>100</v>
      </c>
      <c r="B85" s="1">
        <v>78</v>
      </c>
      <c r="C85" s="6"/>
      <c r="D85" s="6"/>
      <c r="E85" s="71"/>
      <c r="F85" s="71"/>
    </row>
    <row r="86" spans="1:6">
      <c r="A86" s="73" t="s">
        <v>265</v>
      </c>
      <c r="B86" s="1">
        <v>79</v>
      </c>
      <c r="C86" s="33">
        <f>SUM(C87:C89)</f>
        <v>0</v>
      </c>
      <c r="D86" s="33">
        <f>SUM(D87:D89)</f>
        <v>0</v>
      </c>
      <c r="E86" s="71"/>
      <c r="F86" s="71"/>
    </row>
    <row r="87" spans="1:6">
      <c r="A87" s="192" t="s">
        <v>275</v>
      </c>
      <c r="B87" s="1">
        <v>80</v>
      </c>
      <c r="C87" s="6"/>
      <c r="D87" s="6"/>
      <c r="E87" s="71"/>
      <c r="F87" s="71"/>
    </row>
    <row r="88" spans="1:6">
      <c r="A88" s="84" t="s">
        <v>101</v>
      </c>
      <c r="B88" s="1">
        <v>81</v>
      </c>
      <c r="C88" s="6"/>
      <c r="D88" s="6"/>
      <c r="E88" s="71"/>
      <c r="F88" s="71"/>
    </row>
    <row r="89" spans="1:6">
      <c r="A89" s="84" t="s">
        <v>102</v>
      </c>
      <c r="B89" s="1">
        <v>82</v>
      </c>
      <c r="C89" s="6"/>
      <c r="D89" s="6"/>
      <c r="E89" s="71"/>
      <c r="F89" s="71"/>
    </row>
    <row r="90" spans="1:6">
      <c r="A90" s="73" t="s">
        <v>266</v>
      </c>
      <c r="B90" s="1">
        <v>83</v>
      </c>
      <c r="C90" s="33">
        <f>SUM(C91:C99)</f>
        <v>82019638</v>
      </c>
      <c r="D90" s="33">
        <f>SUM(D91:D99)</f>
        <v>68200158</v>
      </c>
      <c r="E90" s="71"/>
      <c r="F90" s="71"/>
    </row>
    <row r="91" spans="1:6">
      <c r="A91" s="84" t="s">
        <v>103</v>
      </c>
      <c r="B91" s="1">
        <v>84</v>
      </c>
      <c r="C91" s="6"/>
      <c r="D91" s="6"/>
      <c r="E91" s="71"/>
      <c r="F91" s="71"/>
    </row>
    <row r="92" spans="1:6">
      <c r="A92" s="84" t="s">
        <v>104</v>
      </c>
      <c r="B92" s="1">
        <v>85</v>
      </c>
      <c r="C92" s="6"/>
      <c r="D92" s="6"/>
      <c r="E92" s="71"/>
      <c r="F92" s="71"/>
    </row>
    <row r="93" spans="1:6">
      <c r="A93" s="84" t="s">
        <v>105</v>
      </c>
      <c r="B93" s="1">
        <v>86</v>
      </c>
      <c r="C93" s="6">
        <v>82019638</v>
      </c>
      <c r="D93" s="6">
        <v>68200158</v>
      </c>
      <c r="E93" s="71"/>
      <c r="F93" s="71"/>
    </row>
    <row r="94" spans="1:6">
      <c r="A94" s="84" t="s">
        <v>106</v>
      </c>
      <c r="B94" s="1">
        <v>87</v>
      </c>
      <c r="C94" s="6"/>
      <c r="D94" s="6"/>
      <c r="E94" s="71"/>
      <c r="F94" s="71"/>
    </row>
    <row r="95" spans="1:6">
      <c r="A95" s="84" t="s">
        <v>107</v>
      </c>
      <c r="B95" s="1">
        <v>88</v>
      </c>
      <c r="C95" s="6"/>
      <c r="D95" s="6"/>
      <c r="E95" s="71"/>
      <c r="F95" s="71"/>
    </row>
    <row r="96" spans="1:6">
      <c r="A96" s="84" t="s">
        <v>108</v>
      </c>
      <c r="B96" s="1">
        <v>89</v>
      </c>
      <c r="C96" s="6"/>
      <c r="D96" s="6"/>
      <c r="E96" s="71"/>
      <c r="F96" s="71"/>
    </row>
    <row r="97" spans="1:6">
      <c r="A97" s="84" t="s">
        <v>109</v>
      </c>
      <c r="B97" s="1">
        <v>90</v>
      </c>
      <c r="C97" s="6"/>
      <c r="D97" s="6"/>
      <c r="E97" s="71"/>
      <c r="F97" s="71"/>
    </row>
    <row r="98" spans="1:6">
      <c r="A98" s="84" t="s">
        <v>110</v>
      </c>
      <c r="B98" s="1">
        <v>91</v>
      </c>
      <c r="C98" s="6"/>
      <c r="D98" s="6"/>
      <c r="E98" s="71"/>
      <c r="F98" s="71"/>
    </row>
    <row r="99" spans="1:6">
      <c r="A99" s="84" t="s">
        <v>111</v>
      </c>
      <c r="B99" s="1">
        <v>92</v>
      </c>
      <c r="C99" s="6"/>
      <c r="D99" s="6"/>
      <c r="E99" s="71"/>
      <c r="F99" s="71"/>
    </row>
    <row r="100" spans="1:6">
      <c r="A100" s="73" t="s">
        <v>267</v>
      </c>
      <c r="B100" s="1">
        <v>93</v>
      </c>
      <c r="C100" s="33">
        <f>SUM(C101:C112)</f>
        <v>45252614</v>
      </c>
      <c r="D100" s="33">
        <f>SUM(D101:D112)</f>
        <v>33601395</v>
      </c>
      <c r="E100" s="71"/>
      <c r="F100" s="71"/>
    </row>
    <row r="101" spans="1:6">
      <c r="A101" s="84" t="s">
        <v>103</v>
      </c>
      <c r="B101" s="1">
        <v>94</v>
      </c>
      <c r="C101" s="6"/>
      <c r="D101" s="6"/>
      <c r="E101" s="71"/>
      <c r="F101" s="71"/>
    </row>
    <row r="102" spans="1:6">
      <c r="A102" s="84" t="s">
        <v>104</v>
      </c>
      <c r="B102" s="1">
        <v>95</v>
      </c>
      <c r="C102" s="6"/>
      <c r="D102" s="6"/>
      <c r="E102" s="71"/>
      <c r="F102" s="71"/>
    </row>
    <row r="103" spans="1:6">
      <c r="A103" s="84" t="s">
        <v>105</v>
      </c>
      <c r="B103" s="1">
        <v>96</v>
      </c>
      <c r="C103" s="6">
        <v>16572757</v>
      </c>
      <c r="D103" s="6">
        <v>6116777</v>
      </c>
      <c r="E103" s="71"/>
      <c r="F103" s="71"/>
    </row>
    <row r="104" spans="1:6">
      <c r="A104" s="84" t="s">
        <v>106</v>
      </c>
      <c r="B104" s="1">
        <v>97</v>
      </c>
      <c r="C104" s="6"/>
      <c r="D104" s="6"/>
      <c r="E104" s="71"/>
      <c r="F104" s="71"/>
    </row>
    <row r="105" spans="1:6">
      <c r="A105" s="84" t="s">
        <v>107</v>
      </c>
      <c r="B105" s="1">
        <v>98</v>
      </c>
      <c r="C105" s="6">
        <v>21721004</v>
      </c>
      <c r="D105" s="6">
        <v>14756586</v>
      </c>
      <c r="E105" s="71"/>
      <c r="F105" s="71"/>
    </row>
    <row r="106" spans="1:6">
      <c r="A106" s="84" t="s">
        <v>108</v>
      </c>
      <c r="B106" s="1">
        <v>99</v>
      </c>
      <c r="C106" s="6"/>
      <c r="D106" s="6"/>
      <c r="E106" s="71"/>
      <c r="F106" s="71"/>
    </row>
    <row r="107" spans="1:6">
      <c r="A107" s="84" t="s">
        <v>109</v>
      </c>
      <c r="B107" s="1">
        <v>100</v>
      </c>
      <c r="C107" s="6"/>
      <c r="D107" s="6"/>
      <c r="E107" s="71"/>
      <c r="F107" s="71"/>
    </row>
    <row r="108" spans="1:6">
      <c r="A108" s="84" t="s">
        <v>112</v>
      </c>
      <c r="B108" s="1">
        <v>101</v>
      </c>
      <c r="C108" s="6">
        <v>1852087</v>
      </c>
      <c r="D108" s="6">
        <v>1910701</v>
      </c>
      <c r="E108" s="71"/>
      <c r="F108" s="71"/>
    </row>
    <row r="109" spans="1:6">
      <c r="A109" s="84" t="s">
        <v>113</v>
      </c>
      <c r="B109" s="1">
        <v>102</v>
      </c>
      <c r="C109" s="6">
        <v>3645452</v>
      </c>
      <c r="D109" s="6">
        <v>5871560</v>
      </c>
      <c r="E109" s="71"/>
      <c r="F109" s="71"/>
    </row>
    <row r="110" spans="1:6">
      <c r="A110" s="84" t="s">
        <v>114</v>
      </c>
      <c r="B110" s="1">
        <v>103</v>
      </c>
      <c r="C110" s="6"/>
      <c r="D110" s="6"/>
      <c r="E110" s="71"/>
      <c r="F110" s="71"/>
    </row>
    <row r="111" spans="1:6">
      <c r="A111" s="84" t="s">
        <v>115</v>
      </c>
      <c r="B111" s="1">
        <v>104</v>
      </c>
      <c r="C111" s="6"/>
      <c r="D111" s="6"/>
      <c r="E111" s="71"/>
      <c r="F111" s="71"/>
    </row>
    <row r="112" spans="1:6">
      <c r="A112" s="84" t="s">
        <v>116</v>
      </c>
      <c r="B112" s="1">
        <v>105</v>
      </c>
      <c r="C112" s="6">
        <v>1461314</v>
      </c>
      <c r="D112" s="6">
        <v>4945771</v>
      </c>
      <c r="E112" s="71"/>
      <c r="F112" s="71"/>
    </row>
    <row r="113" spans="1:6">
      <c r="A113" s="73" t="s">
        <v>117</v>
      </c>
      <c r="B113" s="1">
        <v>106</v>
      </c>
      <c r="C113" s="6">
        <v>8241408</v>
      </c>
      <c r="D113" s="6">
        <v>7652991</v>
      </c>
      <c r="E113" s="71"/>
      <c r="F113" s="71"/>
    </row>
    <row r="114" spans="1:6">
      <c r="A114" s="73" t="s">
        <v>118</v>
      </c>
      <c r="B114" s="1">
        <v>107</v>
      </c>
      <c r="C114" s="33">
        <f>C69+C86+C90+C100+C113</f>
        <v>320735716</v>
      </c>
      <c r="D114" s="33">
        <f>D69+D86+D90+D100+D113</f>
        <v>334544532</v>
      </c>
      <c r="E114" s="71"/>
      <c r="F114" s="71"/>
    </row>
    <row r="115" spans="1:6">
      <c r="A115" s="79" t="s">
        <v>119</v>
      </c>
      <c r="B115" s="2">
        <v>108</v>
      </c>
      <c r="C115" s="7"/>
      <c r="D115" s="7"/>
      <c r="E115" s="71"/>
      <c r="F115" s="71"/>
    </row>
    <row r="116" spans="1:6">
      <c r="A116" s="80" t="s">
        <v>121</v>
      </c>
      <c r="B116" s="82"/>
      <c r="C116" s="110"/>
      <c r="D116" s="110"/>
      <c r="E116" s="71"/>
      <c r="F116" s="71"/>
    </row>
    <row r="117" spans="1:6">
      <c r="A117" s="83" t="s">
        <v>122</v>
      </c>
      <c r="B117" s="34"/>
      <c r="C117" s="111"/>
      <c r="D117" s="111"/>
      <c r="E117" s="71"/>
      <c r="F117" s="71"/>
    </row>
    <row r="118" spans="1:6">
      <c r="A118" s="84" t="s">
        <v>123</v>
      </c>
      <c r="B118" s="1">
        <v>109</v>
      </c>
      <c r="C118" s="6"/>
      <c r="D118" s="6"/>
      <c r="E118" s="71"/>
      <c r="F118" s="71"/>
    </row>
    <row r="119" spans="1:6">
      <c r="A119" s="74" t="s">
        <v>124</v>
      </c>
      <c r="B119" s="4">
        <v>110</v>
      </c>
      <c r="C119" s="7"/>
      <c r="D119" s="7"/>
      <c r="E119" s="71"/>
      <c r="F119" s="71"/>
    </row>
    <row r="120" spans="1:6">
      <c r="A120" s="75"/>
      <c r="B120" s="76"/>
      <c r="C120" s="114"/>
      <c r="D120" s="114"/>
    </row>
    <row r="121" spans="1:6">
      <c r="A121" s="77"/>
      <c r="B121" s="78"/>
      <c r="C121" s="112"/>
      <c r="D121" s="112"/>
    </row>
    <row r="122" spans="1:6">
      <c r="D122" s="71"/>
    </row>
    <row r="123" spans="1:6">
      <c r="C123" s="71"/>
      <c r="D123" s="71"/>
    </row>
  </sheetData>
  <phoneticPr fontId="5" type="noConversion"/>
  <dataValidations count="2">
    <dataValidation allowBlank="1" sqref="C7:D67 C69:D115"/>
    <dataValidation type="whole" operator="notEqual" allowBlank="1" showInputMessage="1" showErrorMessage="1" errorTitle="Pogrešan unos" error="Mogu se unijeti samo cjelobrojne vrijednosti." sqref="C118:D119">
      <formula1>999999999999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4294967293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11" zoomScale="110" zoomScaleNormal="100" workbookViewId="0">
      <selection activeCell="A22" sqref="A22"/>
    </sheetView>
  </sheetViews>
  <sheetFormatPr defaultColWidth="9.109375" defaultRowHeight="13.2"/>
  <cols>
    <col min="1" max="1" width="78.5546875" style="106" customWidth="1"/>
    <col min="2" max="2" width="6.33203125" style="32" customWidth="1"/>
    <col min="3" max="3" width="11" style="32" customWidth="1"/>
    <col min="4" max="4" width="10.44140625" style="32" customWidth="1"/>
    <col min="5" max="5" width="11.109375" style="32" customWidth="1"/>
    <col min="6" max="6" width="11.109375" style="32" bestFit="1" customWidth="1"/>
    <col min="7" max="7" width="12.88671875" style="32" bestFit="1" customWidth="1"/>
    <col min="8" max="9" width="10.33203125" style="32" bestFit="1" customWidth="1"/>
    <col min="10" max="16384" width="9.109375" style="32"/>
  </cols>
  <sheetData>
    <row r="1" spans="1:9" ht="15.6">
      <c r="A1" s="277" t="s">
        <v>178</v>
      </c>
      <c r="B1" s="278"/>
      <c r="C1" s="278"/>
      <c r="D1" s="278"/>
      <c r="E1" s="278"/>
      <c r="F1" s="279"/>
    </row>
    <row r="2" spans="1:9">
      <c r="A2" s="280" t="s">
        <v>302</v>
      </c>
      <c r="B2" s="281"/>
      <c r="C2" s="281"/>
      <c r="D2" s="281"/>
      <c r="E2" s="281"/>
      <c r="F2" s="282"/>
    </row>
    <row r="3" spans="1:9">
      <c r="A3" s="160" t="s">
        <v>296</v>
      </c>
      <c r="B3" s="98"/>
      <c r="C3" s="98"/>
      <c r="D3" s="98"/>
      <c r="E3" s="98"/>
      <c r="F3" s="161"/>
    </row>
    <row r="4" spans="1:9" ht="22.5" customHeight="1">
      <c r="A4" s="37" t="s">
        <v>33</v>
      </c>
      <c r="B4" s="37" t="s">
        <v>34</v>
      </c>
      <c r="C4" s="283" t="s">
        <v>35</v>
      </c>
      <c r="D4" s="284"/>
      <c r="E4" s="283" t="s">
        <v>36</v>
      </c>
      <c r="F4" s="284"/>
    </row>
    <row r="5" spans="1:9">
      <c r="A5" s="37"/>
      <c r="B5" s="37"/>
      <c r="C5" s="38" t="s">
        <v>177</v>
      </c>
      <c r="D5" s="38" t="s">
        <v>176</v>
      </c>
      <c r="E5" s="38" t="s">
        <v>177</v>
      </c>
      <c r="F5" s="38" t="s">
        <v>176</v>
      </c>
    </row>
    <row r="6" spans="1:9">
      <c r="A6" s="38">
        <v>1</v>
      </c>
      <c r="B6" s="40">
        <v>2</v>
      </c>
      <c r="C6" s="38">
        <v>3</v>
      </c>
      <c r="D6" s="38">
        <v>4</v>
      </c>
      <c r="E6" s="38">
        <v>5</v>
      </c>
      <c r="F6" s="38">
        <v>6</v>
      </c>
    </row>
    <row r="7" spans="1:9">
      <c r="A7" s="83" t="s">
        <v>268</v>
      </c>
      <c r="B7" s="3">
        <v>111</v>
      </c>
      <c r="C7" s="113">
        <f>SUM(C8:C9)</f>
        <v>52707525</v>
      </c>
      <c r="D7" s="113">
        <f>SUM(D8:D9)</f>
        <v>34993124</v>
      </c>
      <c r="E7" s="113">
        <f>SUM(E8:E9)</f>
        <v>52089903</v>
      </c>
      <c r="F7" s="113">
        <f>SUM(F8:F9)</f>
        <v>33211198</v>
      </c>
      <c r="G7" s="71"/>
      <c r="H7" s="71"/>
      <c r="I7" s="71"/>
    </row>
    <row r="8" spans="1:9">
      <c r="A8" s="73" t="s">
        <v>249</v>
      </c>
      <c r="B8" s="1">
        <v>112</v>
      </c>
      <c r="C8" s="6">
        <v>51358823</v>
      </c>
      <c r="D8" s="6">
        <v>34957951</v>
      </c>
      <c r="E8" s="6">
        <v>49883391</v>
      </c>
      <c r="F8" s="6">
        <v>32365866</v>
      </c>
      <c r="G8" s="71"/>
      <c r="H8" s="71"/>
      <c r="I8" s="71"/>
    </row>
    <row r="9" spans="1:9">
      <c r="A9" s="73" t="s">
        <v>250</v>
      </c>
      <c r="B9" s="1">
        <v>113</v>
      </c>
      <c r="C9" s="6">
        <v>1348702</v>
      </c>
      <c r="D9" s="6">
        <v>35173</v>
      </c>
      <c r="E9" s="6">
        <v>2206512</v>
      </c>
      <c r="F9" s="6">
        <v>845332</v>
      </c>
      <c r="G9" s="71"/>
      <c r="H9" s="71"/>
      <c r="I9" s="71"/>
    </row>
    <row r="10" spans="1:9">
      <c r="A10" s="73" t="s">
        <v>125</v>
      </c>
      <c r="B10" s="1">
        <v>114</v>
      </c>
      <c r="C10" s="33">
        <f>C11+C12+C16+C20+C21+C22+C25+C26</f>
        <v>38417018</v>
      </c>
      <c r="D10" s="33">
        <v>23747768</v>
      </c>
      <c r="E10" s="33">
        <f>E11+E12+E16+E20+E21+E22+E25+E26</f>
        <v>36086056</v>
      </c>
      <c r="F10" s="33">
        <f>F11+F12+F16+F20+F21+F22+F25+F26</f>
        <v>21398966</v>
      </c>
      <c r="G10" s="71"/>
      <c r="H10" s="71"/>
      <c r="I10" s="71"/>
    </row>
    <row r="11" spans="1:9">
      <c r="A11" s="73" t="s">
        <v>126</v>
      </c>
      <c r="B11" s="1">
        <v>115</v>
      </c>
      <c r="C11" s="6"/>
      <c r="D11" s="6"/>
      <c r="E11" s="6"/>
      <c r="F11" s="6"/>
      <c r="G11" s="71"/>
      <c r="H11" s="71"/>
      <c r="I11" s="71"/>
    </row>
    <row r="12" spans="1:9">
      <c r="A12" s="73" t="s">
        <v>269</v>
      </c>
      <c r="B12" s="1">
        <v>116</v>
      </c>
      <c r="C12" s="33">
        <f>SUM(C13:C15)</f>
        <v>14996585</v>
      </c>
      <c r="D12" s="33">
        <f>SUM(D13:D15)</f>
        <v>10065534</v>
      </c>
      <c r="E12" s="33">
        <f>SUM(E13:E15)</f>
        <v>12413596</v>
      </c>
      <c r="F12" s="33">
        <f>SUM(F13:F15)</f>
        <v>7803033</v>
      </c>
      <c r="G12" s="71"/>
      <c r="H12" s="71"/>
      <c r="I12" s="71"/>
    </row>
    <row r="13" spans="1:9">
      <c r="A13" s="135" t="s">
        <v>127</v>
      </c>
      <c r="B13" s="1">
        <v>117</v>
      </c>
      <c r="C13" s="6">
        <v>7189207</v>
      </c>
      <c r="D13" s="6">
        <v>5477157</v>
      </c>
      <c r="E13" s="6">
        <v>6369692</v>
      </c>
      <c r="F13" s="6">
        <v>4696505</v>
      </c>
      <c r="G13" s="71"/>
      <c r="H13" s="71"/>
      <c r="I13" s="71"/>
    </row>
    <row r="14" spans="1:9">
      <c r="A14" s="135" t="s">
        <v>128</v>
      </c>
      <c r="B14" s="1">
        <v>118</v>
      </c>
      <c r="C14" s="6"/>
      <c r="D14" s="6"/>
      <c r="E14" s="6"/>
      <c r="F14" s="6"/>
      <c r="G14" s="71"/>
      <c r="H14" s="71"/>
      <c r="I14" s="71"/>
    </row>
    <row r="15" spans="1:9">
      <c r="A15" s="135" t="s">
        <v>129</v>
      </c>
      <c r="B15" s="1">
        <v>119</v>
      </c>
      <c r="C15" s="6">
        <v>7807378</v>
      </c>
      <c r="D15" s="6">
        <v>4588377</v>
      </c>
      <c r="E15" s="6">
        <v>6043904</v>
      </c>
      <c r="F15" s="6">
        <v>3106528</v>
      </c>
      <c r="G15" s="71"/>
      <c r="H15" s="71"/>
      <c r="I15" s="71"/>
    </row>
    <row r="16" spans="1:9">
      <c r="A16" s="73" t="s">
        <v>270</v>
      </c>
      <c r="B16" s="1">
        <v>120</v>
      </c>
      <c r="C16" s="33">
        <f>SUM(C17:C19)</f>
        <v>13193868</v>
      </c>
      <c r="D16" s="33">
        <f>SUM(D17:D19)</f>
        <v>7615181</v>
      </c>
      <c r="E16" s="33">
        <f>SUM(E17:E19)</f>
        <v>13273430</v>
      </c>
      <c r="F16" s="33">
        <f>SUM(F17:F19)</f>
        <v>7910884</v>
      </c>
      <c r="G16" s="71"/>
      <c r="H16" s="71"/>
      <c r="I16" s="71"/>
    </row>
    <row r="17" spans="1:9">
      <c r="A17" s="135" t="s">
        <v>130</v>
      </c>
      <c r="B17" s="1">
        <v>121</v>
      </c>
      <c r="C17" s="6">
        <v>7860151</v>
      </c>
      <c r="D17" s="6">
        <v>4605602</v>
      </c>
      <c r="E17" s="6">
        <v>7924533</v>
      </c>
      <c r="F17" s="6">
        <v>4778455</v>
      </c>
      <c r="G17" s="71"/>
      <c r="H17" s="71"/>
      <c r="I17" s="71"/>
    </row>
    <row r="18" spans="1:9">
      <c r="A18" s="135" t="s">
        <v>131</v>
      </c>
      <c r="B18" s="1">
        <v>122</v>
      </c>
      <c r="C18" s="6">
        <v>3397415</v>
      </c>
      <c r="D18" s="6">
        <v>1891992</v>
      </c>
      <c r="E18" s="6">
        <v>3400919</v>
      </c>
      <c r="F18" s="6">
        <v>1971446</v>
      </c>
      <c r="G18" s="71"/>
      <c r="H18" s="71"/>
      <c r="I18" s="71"/>
    </row>
    <row r="19" spans="1:9">
      <c r="A19" s="135" t="s">
        <v>132</v>
      </c>
      <c r="B19" s="1">
        <v>123</v>
      </c>
      <c r="C19" s="6">
        <v>1936302</v>
      </c>
      <c r="D19" s="6">
        <v>1117587</v>
      </c>
      <c r="E19" s="6">
        <v>1947978</v>
      </c>
      <c r="F19" s="6">
        <v>1160983</v>
      </c>
      <c r="G19" s="71"/>
      <c r="H19" s="71"/>
      <c r="I19" s="71"/>
    </row>
    <row r="20" spans="1:9">
      <c r="A20" s="73" t="s">
        <v>133</v>
      </c>
      <c r="B20" s="1">
        <v>124</v>
      </c>
      <c r="C20" s="6">
        <v>3735110</v>
      </c>
      <c r="D20" s="6">
        <v>1867555</v>
      </c>
      <c r="E20" s="6">
        <v>4112991</v>
      </c>
      <c r="F20" s="6">
        <v>2056495</v>
      </c>
      <c r="G20" s="71"/>
      <c r="H20" s="71"/>
      <c r="I20" s="71"/>
    </row>
    <row r="21" spans="1:9">
      <c r="A21" s="73" t="s">
        <v>134</v>
      </c>
      <c r="B21" s="1">
        <v>125</v>
      </c>
      <c r="C21" s="6">
        <v>6491455</v>
      </c>
      <c r="D21" s="6">
        <v>4199498</v>
      </c>
      <c r="E21" s="6">
        <v>6286039</v>
      </c>
      <c r="F21" s="6">
        <v>3628554</v>
      </c>
      <c r="G21" s="71"/>
      <c r="H21" s="71"/>
      <c r="I21" s="71"/>
    </row>
    <row r="22" spans="1:9">
      <c r="A22" s="73" t="s">
        <v>135</v>
      </c>
      <c r="B22" s="1">
        <v>126</v>
      </c>
      <c r="C22" s="33">
        <f>SUM(C23:C24)</f>
        <v>0</v>
      </c>
      <c r="D22" s="33">
        <f>SUM(D23:D24)</f>
        <v>0</v>
      </c>
      <c r="E22" s="33">
        <f>SUM(E23:E24)</f>
        <v>0</v>
      </c>
      <c r="F22" s="33">
        <f>SUM(F23:F24)</f>
        <v>0</v>
      </c>
      <c r="G22" s="71"/>
      <c r="H22" s="71"/>
      <c r="I22" s="71"/>
    </row>
    <row r="23" spans="1:9">
      <c r="A23" s="135" t="s">
        <v>136</v>
      </c>
      <c r="B23" s="1">
        <v>127</v>
      </c>
      <c r="C23" s="6"/>
      <c r="D23" s="6"/>
      <c r="E23" s="6"/>
      <c r="F23" s="6"/>
      <c r="G23" s="71"/>
      <c r="H23" s="71"/>
      <c r="I23" s="71"/>
    </row>
    <row r="24" spans="1:9">
      <c r="A24" s="135" t="s">
        <v>137</v>
      </c>
      <c r="B24" s="1">
        <v>128</v>
      </c>
      <c r="C24" s="6"/>
      <c r="D24" s="6"/>
      <c r="E24" s="6"/>
      <c r="F24" s="6"/>
      <c r="G24" s="71"/>
      <c r="H24" s="71"/>
      <c r="I24" s="71"/>
    </row>
    <row r="25" spans="1:9">
      <c r="A25" s="73" t="s">
        <v>138</v>
      </c>
      <c r="B25" s="1">
        <v>129</v>
      </c>
      <c r="C25" s="6"/>
      <c r="D25" s="6"/>
      <c r="E25" s="6"/>
      <c r="F25" s="6"/>
      <c r="G25" s="71"/>
      <c r="H25" s="71"/>
      <c r="I25" s="71"/>
    </row>
    <row r="26" spans="1:9">
      <c r="A26" s="73" t="s">
        <v>139</v>
      </c>
      <c r="B26" s="1">
        <v>130</v>
      </c>
      <c r="C26" s="6"/>
      <c r="D26" s="6"/>
      <c r="E26" s="6"/>
      <c r="F26" s="6"/>
      <c r="G26" s="71"/>
      <c r="H26" s="71"/>
      <c r="I26" s="71"/>
    </row>
    <row r="27" spans="1:9">
      <c r="A27" s="73" t="s">
        <v>271</v>
      </c>
      <c r="B27" s="1">
        <v>131</v>
      </c>
      <c r="C27" s="33">
        <f>SUM(C28:C32)</f>
        <v>48368</v>
      </c>
      <c r="D27" s="33">
        <f>SUM(D28:D32)</f>
        <v>27328</v>
      </c>
      <c r="E27" s="33">
        <f>SUM(E28:E32)</f>
        <v>59308</v>
      </c>
      <c r="F27" s="33">
        <f>SUM(F28:F32)</f>
        <v>28307</v>
      </c>
      <c r="G27" s="71"/>
      <c r="H27" s="71"/>
      <c r="I27" s="71"/>
    </row>
    <row r="28" spans="1:9">
      <c r="A28" s="73" t="s">
        <v>140</v>
      </c>
      <c r="B28" s="1">
        <v>132</v>
      </c>
      <c r="C28" s="6"/>
      <c r="D28" s="6"/>
      <c r="E28" s="6"/>
      <c r="F28" s="6"/>
      <c r="G28" s="71"/>
      <c r="H28" s="71"/>
      <c r="I28" s="71"/>
    </row>
    <row r="29" spans="1:9">
      <c r="A29" s="73" t="s">
        <v>141</v>
      </c>
      <c r="B29" s="1">
        <v>133</v>
      </c>
      <c r="C29" s="6">
        <v>48368</v>
      </c>
      <c r="D29" s="6">
        <v>27328</v>
      </c>
      <c r="E29" s="6">
        <v>59308</v>
      </c>
      <c r="F29" s="6">
        <v>28307</v>
      </c>
      <c r="G29" s="71"/>
      <c r="H29" s="71"/>
      <c r="I29" s="71"/>
    </row>
    <row r="30" spans="1:9">
      <c r="A30" s="73" t="s">
        <v>142</v>
      </c>
      <c r="B30" s="1">
        <v>134</v>
      </c>
      <c r="C30" s="6"/>
      <c r="D30" s="6"/>
      <c r="E30" s="6"/>
      <c r="F30" s="6"/>
      <c r="G30" s="71"/>
      <c r="H30" s="71"/>
      <c r="I30" s="71"/>
    </row>
    <row r="31" spans="1:9">
      <c r="A31" s="73" t="s">
        <v>143</v>
      </c>
      <c r="B31" s="1">
        <v>135</v>
      </c>
      <c r="C31" s="6"/>
      <c r="D31" s="6"/>
      <c r="E31" s="6"/>
      <c r="F31" s="6"/>
      <c r="G31" s="71"/>
      <c r="H31" s="71"/>
      <c r="I31" s="71"/>
    </row>
    <row r="32" spans="1:9">
      <c r="A32" s="73" t="s">
        <v>144</v>
      </c>
      <c r="B32" s="1">
        <v>136</v>
      </c>
      <c r="C32" s="6"/>
      <c r="D32" s="6"/>
      <c r="E32" s="6"/>
      <c r="F32" s="6"/>
      <c r="G32" s="71"/>
      <c r="H32" s="71"/>
      <c r="I32" s="71"/>
    </row>
    <row r="33" spans="1:9">
      <c r="A33" s="73" t="s">
        <v>272</v>
      </c>
      <c r="B33" s="1">
        <v>137</v>
      </c>
      <c r="C33" s="33">
        <f>SUM(C34:C37)</f>
        <v>2323711</v>
      </c>
      <c r="D33" s="33">
        <v>836357</v>
      </c>
      <c r="E33" s="33">
        <f>SUM(E34:E37)</f>
        <v>1955681</v>
      </c>
      <c r="F33" s="33">
        <f>SUM(F34:F37)</f>
        <v>1107195</v>
      </c>
      <c r="G33" s="71"/>
      <c r="H33" s="71"/>
      <c r="I33" s="71"/>
    </row>
    <row r="34" spans="1:9" ht="15.75" customHeight="1">
      <c r="A34" s="73" t="s">
        <v>256</v>
      </c>
      <c r="B34" s="1">
        <v>138</v>
      </c>
      <c r="C34" s="6"/>
      <c r="D34" s="6"/>
      <c r="E34" s="6"/>
      <c r="F34" s="6"/>
      <c r="G34" s="71"/>
      <c r="H34" s="71"/>
      <c r="I34" s="71"/>
    </row>
    <row r="35" spans="1:9">
      <c r="A35" s="73" t="s">
        <v>257</v>
      </c>
      <c r="B35" s="1">
        <v>139</v>
      </c>
      <c r="C35" s="6">
        <v>2323711</v>
      </c>
      <c r="D35" s="6">
        <v>836357</v>
      </c>
      <c r="E35" s="6">
        <v>1955681</v>
      </c>
      <c r="F35" s="6">
        <v>1107195</v>
      </c>
      <c r="G35" s="71"/>
      <c r="H35" s="71"/>
      <c r="I35" s="71"/>
    </row>
    <row r="36" spans="1:9">
      <c r="A36" s="73" t="s">
        <v>145</v>
      </c>
      <c r="B36" s="1">
        <v>140</v>
      </c>
      <c r="C36" s="6"/>
      <c r="D36" s="6"/>
      <c r="E36" s="6"/>
      <c r="F36" s="6"/>
      <c r="G36" s="71"/>
      <c r="H36" s="71"/>
      <c r="I36" s="71"/>
    </row>
    <row r="37" spans="1:9">
      <c r="A37" s="73" t="s">
        <v>146</v>
      </c>
      <c r="B37" s="1">
        <v>141</v>
      </c>
      <c r="C37" s="6"/>
      <c r="D37" s="6"/>
      <c r="E37" s="6"/>
      <c r="F37" s="6"/>
      <c r="G37" s="71"/>
      <c r="H37" s="71"/>
      <c r="I37" s="71"/>
    </row>
    <row r="38" spans="1:9">
      <c r="A38" s="73" t="s">
        <v>147</v>
      </c>
      <c r="B38" s="1">
        <v>142</v>
      </c>
      <c r="C38" s="6"/>
      <c r="D38" s="6"/>
      <c r="E38" s="6"/>
      <c r="F38" s="6"/>
      <c r="G38" s="71"/>
      <c r="H38" s="71"/>
      <c r="I38" s="71"/>
    </row>
    <row r="39" spans="1:9">
      <c r="A39" s="73" t="s">
        <v>148</v>
      </c>
      <c r="B39" s="1">
        <v>143</v>
      </c>
      <c r="C39" s="6"/>
      <c r="D39" s="6"/>
      <c r="E39" s="6"/>
      <c r="F39" s="6"/>
      <c r="G39" s="71"/>
      <c r="H39" s="71"/>
      <c r="I39" s="71"/>
    </row>
    <row r="40" spans="1:9">
      <c r="A40" s="73" t="s">
        <v>149</v>
      </c>
      <c r="B40" s="1">
        <v>144</v>
      </c>
      <c r="C40" s="6">
        <v>187786</v>
      </c>
      <c r="D40" s="6">
        <v>168451</v>
      </c>
      <c r="E40" s="6">
        <v>29651</v>
      </c>
      <c r="F40" s="6">
        <v>636923</v>
      </c>
      <c r="G40" s="71"/>
      <c r="H40" s="71"/>
      <c r="I40" s="71"/>
    </row>
    <row r="41" spans="1:9">
      <c r="A41" s="73" t="s">
        <v>150</v>
      </c>
      <c r="B41" s="1">
        <v>145</v>
      </c>
      <c r="C41" s="6">
        <v>1098819</v>
      </c>
      <c r="D41" s="6">
        <v>938023</v>
      </c>
      <c r="E41" s="6">
        <v>486156</v>
      </c>
      <c r="F41" s="6">
        <v>316228</v>
      </c>
      <c r="G41" s="71"/>
      <c r="H41" s="71"/>
      <c r="I41" s="71"/>
    </row>
    <row r="42" spans="1:9">
      <c r="A42" s="73" t="s">
        <v>276</v>
      </c>
      <c r="B42" s="1">
        <v>146</v>
      </c>
      <c r="C42" s="33">
        <f>C7+C27+C38+C40</f>
        <v>52943679</v>
      </c>
      <c r="D42" s="33">
        <f>D7+D27+D38+D40</f>
        <v>35188903</v>
      </c>
      <c r="E42" s="33">
        <f>E7+E27+E38+E40</f>
        <v>52178862</v>
      </c>
      <c r="F42" s="33">
        <f>F7+F27+F38+F40</f>
        <v>33876428</v>
      </c>
      <c r="G42" s="71"/>
      <c r="H42" s="71"/>
      <c r="I42" s="71"/>
    </row>
    <row r="43" spans="1:9">
      <c r="A43" s="73" t="s">
        <v>151</v>
      </c>
      <c r="B43" s="1">
        <v>147</v>
      </c>
      <c r="C43" s="33">
        <f>C10+C33+C39+C41</f>
        <v>41839548</v>
      </c>
      <c r="D43" s="33">
        <f>D10+D33+D39+D41</f>
        <v>25522148</v>
      </c>
      <c r="E43" s="33">
        <f>E10+E33+E39+E41</f>
        <v>38527893</v>
      </c>
      <c r="F43" s="33">
        <f>F10+F33+F39+F41</f>
        <v>22822389</v>
      </c>
      <c r="G43" s="71"/>
      <c r="H43" s="71"/>
      <c r="I43" s="71"/>
    </row>
    <row r="44" spans="1:9">
      <c r="A44" s="73" t="s">
        <v>152</v>
      </c>
      <c r="B44" s="1">
        <v>148</v>
      </c>
      <c r="C44" s="33">
        <f>C42-C43</f>
        <v>11104131</v>
      </c>
      <c r="D44" s="33">
        <f>D42-D43</f>
        <v>9666755</v>
      </c>
      <c r="E44" s="33">
        <f>E42-E43</f>
        <v>13650969</v>
      </c>
      <c r="F44" s="33">
        <f>F42-F43</f>
        <v>11054039</v>
      </c>
      <c r="G44" s="71"/>
      <c r="H44" s="71"/>
      <c r="I44" s="71"/>
    </row>
    <row r="45" spans="1:9">
      <c r="A45" s="135" t="s">
        <v>153</v>
      </c>
      <c r="B45" s="1">
        <v>149</v>
      </c>
      <c r="C45" s="33">
        <f>IF(C42&gt;C43,C42-C43,0)</f>
        <v>11104131</v>
      </c>
      <c r="D45" s="33">
        <f>IF(D42&gt;D43,D42-D43,0)</f>
        <v>9666755</v>
      </c>
      <c r="E45" s="33">
        <f>IF(E42&gt;E43,E42-E43,0)</f>
        <v>13650969</v>
      </c>
      <c r="F45" s="33">
        <f>IF(F42&gt;F43,F42-F43,0)</f>
        <v>11054039</v>
      </c>
      <c r="G45" s="71"/>
      <c r="H45" s="71"/>
      <c r="I45" s="71"/>
    </row>
    <row r="46" spans="1:9">
      <c r="A46" s="135" t="s">
        <v>154</v>
      </c>
      <c r="B46" s="1">
        <v>150</v>
      </c>
      <c r="C46" s="33">
        <f>IF(C43&gt;C42,C43-C42,0)</f>
        <v>0</v>
      </c>
      <c r="D46" s="33">
        <f>IF(D43&gt;D42,D43-D42,0)</f>
        <v>0</v>
      </c>
      <c r="E46" s="33">
        <f>IF(E43&gt;E42,E43-E42,0)</f>
        <v>0</v>
      </c>
      <c r="F46" s="33">
        <f>IF(F43&gt;F42,F43-F42,0)</f>
        <v>0</v>
      </c>
      <c r="G46" s="71"/>
      <c r="H46" s="71"/>
      <c r="I46" s="71"/>
    </row>
    <row r="47" spans="1:9">
      <c r="A47" s="73" t="s">
        <v>155</v>
      </c>
      <c r="B47" s="1">
        <v>151</v>
      </c>
      <c r="C47" s="6"/>
      <c r="D47" s="6"/>
      <c r="E47" s="6"/>
      <c r="F47" s="6"/>
      <c r="G47" s="71"/>
      <c r="H47" s="71"/>
      <c r="I47" s="71"/>
    </row>
    <row r="48" spans="1:9">
      <c r="A48" s="73" t="s">
        <v>156</v>
      </c>
      <c r="B48" s="1">
        <v>152</v>
      </c>
      <c r="C48" s="33">
        <f>C44-C47</f>
        <v>11104131</v>
      </c>
      <c r="D48" s="33">
        <f>D44-D47</f>
        <v>9666755</v>
      </c>
      <c r="E48" s="33">
        <f>E44-E47</f>
        <v>13650969</v>
      </c>
      <c r="F48" s="33">
        <f>F44-F47</f>
        <v>11054039</v>
      </c>
      <c r="G48" s="71"/>
      <c r="H48" s="71"/>
      <c r="I48" s="71"/>
    </row>
    <row r="49" spans="1:9">
      <c r="A49" s="135" t="s">
        <v>157</v>
      </c>
      <c r="B49" s="1">
        <v>153</v>
      </c>
      <c r="C49" s="33">
        <f>IF(C48&gt;0,C48,0)</f>
        <v>11104131</v>
      </c>
      <c r="D49" s="33">
        <f>IF(D48&gt;0,D48,0)</f>
        <v>9666755</v>
      </c>
      <c r="E49" s="33">
        <f>IF(E48&gt;0,E48,0)</f>
        <v>13650969</v>
      </c>
      <c r="F49" s="33">
        <f>IF(F48&gt;0,F48,0)</f>
        <v>11054039</v>
      </c>
      <c r="G49" s="71"/>
      <c r="H49" s="71"/>
      <c r="I49" s="71"/>
    </row>
    <row r="50" spans="1:9">
      <c r="A50" s="107" t="s">
        <v>158</v>
      </c>
      <c r="B50" s="2">
        <v>154</v>
      </c>
      <c r="C50" s="39">
        <v>0</v>
      </c>
      <c r="D50" s="39">
        <v>0</v>
      </c>
      <c r="E50" s="39">
        <v>0</v>
      </c>
      <c r="F50" s="39">
        <v>0</v>
      </c>
      <c r="G50" s="71"/>
      <c r="H50" s="71"/>
      <c r="I50" s="71"/>
    </row>
    <row r="51" spans="1:9">
      <c r="A51" s="80" t="s">
        <v>159</v>
      </c>
      <c r="B51" s="81"/>
      <c r="C51" s="81"/>
      <c r="D51" s="81"/>
      <c r="E51" s="115"/>
      <c r="F51" s="162"/>
      <c r="G51" s="71"/>
      <c r="H51" s="71"/>
      <c r="I51" s="71"/>
    </row>
    <row r="52" spans="1:9">
      <c r="A52" s="83" t="s">
        <v>160</v>
      </c>
      <c r="B52" s="34"/>
      <c r="C52" s="34"/>
      <c r="D52" s="34"/>
      <c r="E52" s="34"/>
      <c r="F52" s="163"/>
      <c r="G52" s="71"/>
      <c r="H52" s="71"/>
      <c r="I52" s="71"/>
    </row>
    <row r="53" spans="1:9">
      <c r="A53" s="73" t="s">
        <v>161</v>
      </c>
      <c r="B53" s="1">
        <v>155</v>
      </c>
      <c r="C53" s="6"/>
      <c r="D53" s="6"/>
      <c r="E53" s="6"/>
      <c r="F53" s="6"/>
      <c r="G53" s="71"/>
      <c r="H53" s="71"/>
      <c r="I53" s="71"/>
    </row>
    <row r="54" spans="1:9">
      <c r="A54" s="73" t="s">
        <v>162</v>
      </c>
      <c r="B54" s="1">
        <v>156</v>
      </c>
      <c r="C54" s="7"/>
      <c r="D54" s="7"/>
      <c r="E54" s="7"/>
      <c r="F54" s="7"/>
      <c r="G54" s="71"/>
      <c r="H54" s="71"/>
      <c r="I54" s="71"/>
    </row>
    <row r="55" spans="1:9">
      <c r="A55" s="80" t="s">
        <v>163</v>
      </c>
      <c r="B55" s="81"/>
      <c r="C55" s="81"/>
      <c r="D55" s="81"/>
      <c r="E55" s="81"/>
      <c r="F55" s="162"/>
      <c r="G55" s="71"/>
      <c r="H55" s="71"/>
      <c r="I55" s="71"/>
    </row>
    <row r="56" spans="1:9">
      <c r="A56" s="83" t="s">
        <v>164</v>
      </c>
      <c r="B56" s="8">
        <v>157</v>
      </c>
      <c r="C56" s="5"/>
      <c r="D56" s="5"/>
      <c r="E56" s="5"/>
      <c r="F56" s="5"/>
      <c r="G56" s="71"/>
      <c r="H56" s="71"/>
      <c r="I56" s="71"/>
    </row>
    <row r="57" spans="1:9">
      <c r="A57" s="73" t="s">
        <v>273</v>
      </c>
      <c r="B57" s="1">
        <v>158</v>
      </c>
      <c r="C57" s="33">
        <f>SUM(C58:C64)</f>
        <v>0</v>
      </c>
      <c r="D57" s="33">
        <f>SUM(D58:D64)</f>
        <v>0</v>
      </c>
      <c r="E57" s="33">
        <f t="shared" ref="E57:F57" si="0">SUM(E58:E64)</f>
        <v>0</v>
      </c>
      <c r="F57" s="33">
        <f t="shared" si="0"/>
        <v>0</v>
      </c>
      <c r="G57" s="71"/>
      <c r="H57" s="71"/>
      <c r="I57" s="71"/>
    </row>
    <row r="58" spans="1:9">
      <c r="A58" s="73" t="s">
        <v>165</v>
      </c>
      <c r="B58" s="1">
        <v>159</v>
      </c>
      <c r="C58" s="6"/>
      <c r="D58" s="6"/>
      <c r="E58" s="6"/>
      <c r="F58" s="6"/>
      <c r="G58" s="71"/>
      <c r="H58" s="71"/>
      <c r="I58" s="71"/>
    </row>
    <row r="59" spans="1:9">
      <c r="A59" s="73" t="s">
        <v>166</v>
      </c>
      <c r="B59" s="1">
        <v>160</v>
      </c>
      <c r="C59" s="6"/>
      <c r="D59" s="6"/>
      <c r="E59" s="6"/>
      <c r="F59" s="6"/>
      <c r="G59" s="71"/>
      <c r="H59" s="71"/>
      <c r="I59" s="71"/>
    </row>
    <row r="60" spans="1:9">
      <c r="A60" s="73" t="s">
        <v>167</v>
      </c>
      <c r="B60" s="1">
        <v>161</v>
      </c>
      <c r="C60" s="6"/>
      <c r="D60" s="6"/>
      <c r="E60" s="6"/>
      <c r="F60" s="6"/>
      <c r="G60" s="71"/>
      <c r="H60" s="71"/>
      <c r="I60" s="71"/>
    </row>
    <row r="61" spans="1:9">
      <c r="A61" s="73" t="s">
        <v>168</v>
      </c>
      <c r="B61" s="1">
        <v>162</v>
      </c>
      <c r="C61" s="6"/>
      <c r="D61" s="6"/>
      <c r="E61" s="6"/>
      <c r="F61" s="6"/>
      <c r="G61" s="71"/>
      <c r="H61" s="71"/>
      <c r="I61" s="71"/>
    </row>
    <row r="62" spans="1:9">
      <c r="A62" s="73" t="s">
        <v>169</v>
      </c>
      <c r="B62" s="1">
        <v>163</v>
      </c>
      <c r="C62" s="6"/>
      <c r="D62" s="6"/>
      <c r="E62" s="6"/>
      <c r="F62" s="6"/>
      <c r="G62" s="71"/>
      <c r="H62" s="71"/>
      <c r="I62" s="71"/>
    </row>
    <row r="63" spans="1:9">
      <c r="A63" s="73" t="s">
        <v>170</v>
      </c>
      <c r="B63" s="1">
        <v>164</v>
      </c>
      <c r="C63" s="6"/>
      <c r="D63" s="6"/>
      <c r="E63" s="6"/>
      <c r="F63" s="6"/>
      <c r="G63" s="71"/>
      <c r="H63" s="71"/>
      <c r="I63" s="71"/>
    </row>
    <row r="64" spans="1:9">
      <c r="A64" s="73" t="s">
        <v>171</v>
      </c>
      <c r="B64" s="1">
        <v>165</v>
      </c>
      <c r="C64" s="6"/>
      <c r="D64" s="6"/>
      <c r="E64" s="6"/>
      <c r="F64" s="6"/>
      <c r="G64" s="71"/>
      <c r="H64" s="71"/>
      <c r="I64" s="71"/>
    </row>
    <row r="65" spans="1:9">
      <c r="A65" s="73" t="s">
        <v>172</v>
      </c>
      <c r="B65" s="1">
        <v>166</v>
      </c>
      <c r="C65" s="6"/>
      <c r="D65" s="6"/>
      <c r="E65" s="6"/>
      <c r="F65" s="6"/>
      <c r="G65" s="71"/>
      <c r="H65" s="71"/>
      <c r="I65" s="71"/>
    </row>
    <row r="66" spans="1:9">
      <c r="A66" s="73" t="s">
        <v>274</v>
      </c>
      <c r="B66" s="1">
        <v>167</v>
      </c>
      <c r="C66" s="33">
        <f>C57-C65</f>
        <v>0</v>
      </c>
      <c r="D66" s="33">
        <f>D57-D65</f>
        <v>0</v>
      </c>
      <c r="E66" s="33">
        <f>E57-E65</f>
        <v>0</v>
      </c>
      <c r="F66" s="33">
        <f>F57-F65</f>
        <v>0</v>
      </c>
      <c r="G66" s="71"/>
      <c r="H66" s="71"/>
      <c r="I66" s="71"/>
    </row>
    <row r="67" spans="1:9">
      <c r="A67" s="73" t="s">
        <v>173</v>
      </c>
      <c r="B67" s="1">
        <v>168</v>
      </c>
      <c r="C67" s="39">
        <f>C56+C66</f>
        <v>0</v>
      </c>
      <c r="D67" s="39">
        <f>D56+D66</f>
        <v>0</v>
      </c>
      <c r="E67" s="39">
        <f>E56+E66</f>
        <v>0</v>
      </c>
      <c r="F67" s="6">
        <f>F56+F66</f>
        <v>0</v>
      </c>
      <c r="G67" s="71"/>
      <c r="H67" s="71"/>
      <c r="I67" s="71"/>
    </row>
    <row r="68" spans="1:9">
      <c r="A68" s="274" t="s">
        <v>174</v>
      </c>
      <c r="B68" s="275"/>
      <c r="C68" s="275"/>
      <c r="D68" s="275"/>
      <c r="E68" s="275"/>
      <c r="F68" s="276"/>
      <c r="G68" s="71"/>
      <c r="H68" s="71"/>
      <c r="I68" s="71"/>
    </row>
    <row r="69" spans="1:9">
      <c r="A69" s="96" t="s">
        <v>175</v>
      </c>
      <c r="B69" s="97"/>
      <c r="C69" s="97"/>
      <c r="D69" s="97"/>
      <c r="E69" s="97"/>
      <c r="F69" s="164"/>
      <c r="G69" s="71"/>
      <c r="H69" s="71"/>
      <c r="I69" s="71"/>
    </row>
    <row r="70" spans="1:9">
      <c r="A70" s="73" t="s">
        <v>161</v>
      </c>
      <c r="B70" s="1">
        <v>169</v>
      </c>
      <c r="C70" s="6"/>
      <c r="D70" s="6"/>
      <c r="E70" s="6"/>
      <c r="F70" s="6"/>
      <c r="G70" s="71"/>
      <c r="H70" s="71"/>
      <c r="I70" s="71"/>
    </row>
    <row r="71" spans="1:9">
      <c r="A71" s="85" t="s">
        <v>162</v>
      </c>
      <c r="B71" s="4">
        <v>170</v>
      </c>
      <c r="C71" s="7"/>
      <c r="D71" s="7"/>
      <c r="E71" s="7"/>
      <c r="F71" s="7"/>
      <c r="G71" s="71"/>
      <c r="H71" s="71"/>
      <c r="I71" s="71"/>
    </row>
    <row r="75" spans="1:9">
      <c r="E75" s="71"/>
      <c r="F75" s="71"/>
    </row>
  </sheetData>
  <mergeCells count="5">
    <mergeCell ref="A68:F68"/>
    <mergeCell ref="A1:F1"/>
    <mergeCell ref="A2:F2"/>
    <mergeCell ref="C4:D4"/>
    <mergeCell ref="E4:F4"/>
  </mergeCells>
  <phoneticPr fontId="5" type="noConversion"/>
  <dataValidations count="2">
    <dataValidation allowBlank="1" sqref="C58:F65 C70:F71 C56:F56 C53:F54 C67:F67 C7:F50"/>
    <dataValidation type="whole" operator="notEqual" allowBlank="1" showInputMessage="1" showErrorMessage="1" errorTitle="Pogrešan unos" error="Mogu se unijeti samo cjelobrojne vrijednosti." sqref="C66:F66 C57:F57">
      <formula1>999999999999</formula1>
    </dataValidation>
  </dataValidations>
  <pageMargins left="0.75" right="0.75" top="1" bottom="1" header="0.5" footer="0.5"/>
  <pageSetup paperSize="9" scale="68" orientation="portrait" horizontalDpi="4294967293" verticalDpi="4294967293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8"/>
  <sheetViews>
    <sheetView view="pageBreakPreview" topLeftCell="A40" zoomScale="110" zoomScaleNormal="100" workbookViewId="0">
      <selection activeCell="A49" sqref="A49"/>
    </sheetView>
  </sheetViews>
  <sheetFormatPr defaultColWidth="9.109375" defaultRowHeight="13.2"/>
  <cols>
    <col min="1" max="1" width="66.88671875" style="106" customWidth="1"/>
    <col min="2" max="2" width="8.109375" style="32" customWidth="1"/>
    <col min="3" max="3" width="12.44140625" style="32" customWidth="1"/>
    <col min="4" max="4" width="11.88671875" style="32" customWidth="1"/>
    <col min="5" max="5" width="10.88671875" style="175" bestFit="1" customWidth="1"/>
    <col min="6" max="6" width="44.88671875" style="32" bestFit="1" customWidth="1"/>
    <col min="7" max="9" width="9.109375" style="32"/>
    <col min="10" max="10" width="41.88671875" style="32" bestFit="1" customWidth="1"/>
    <col min="11" max="12" width="9.109375" style="32"/>
    <col min="13" max="13" width="8.88671875" style="32" customWidth="1"/>
    <col min="14" max="16384" width="9.109375" style="32"/>
  </cols>
  <sheetData>
    <row r="1" spans="1:13" ht="15.6">
      <c r="A1" s="285" t="s">
        <v>246</v>
      </c>
      <c r="B1" s="286"/>
      <c r="C1" s="286"/>
      <c r="D1" s="287"/>
    </row>
    <row r="2" spans="1:13">
      <c r="A2" s="288" t="s">
        <v>302</v>
      </c>
      <c r="B2" s="289"/>
      <c r="C2" s="289"/>
      <c r="D2" s="290"/>
    </row>
    <row r="3" spans="1:13">
      <c r="A3" s="101" t="s">
        <v>296</v>
      </c>
      <c r="B3" s="102"/>
      <c r="C3" s="102"/>
      <c r="D3" s="103"/>
      <c r="F3" s="124"/>
      <c r="G3" s="124"/>
      <c r="H3" s="124"/>
    </row>
    <row r="4" spans="1:13">
      <c r="A4" s="41" t="s">
        <v>33</v>
      </c>
      <c r="B4" s="41" t="s">
        <v>34</v>
      </c>
      <c r="C4" s="42" t="s">
        <v>35</v>
      </c>
      <c r="D4" s="42" t="s">
        <v>36</v>
      </c>
      <c r="F4" s="124"/>
      <c r="G4" s="118"/>
      <c r="H4" s="124"/>
      <c r="J4" s="124"/>
      <c r="K4" s="124"/>
      <c r="L4" s="124"/>
      <c r="M4" s="124"/>
    </row>
    <row r="5" spans="1:13">
      <c r="A5" s="42">
        <v>1</v>
      </c>
      <c r="B5" s="43">
        <v>2</v>
      </c>
      <c r="C5" s="44" t="s">
        <v>4</v>
      </c>
      <c r="D5" s="44" t="s">
        <v>5</v>
      </c>
      <c r="F5" s="124"/>
      <c r="G5" s="118"/>
      <c r="H5" s="124"/>
      <c r="J5" s="124"/>
      <c r="K5" s="124"/>
      <c r="L5" s="124"/>
      <c r="M5" s="124"/>
    </row>
    <row r="6" spans="1:13">
      <c r="A6" s="80" t="s">
        <v>179</v>
      </c>
      <c r="B6" s="99"/>
      <c r="C6" s="99"/>
      <c r="D6" s="100"/>
      <c r="F6" s="127"/>
      <c r="G6" s="118"/>
      <c r="H6" s="123"/>
      <c r="J6" s="121"/>
      <c r="K6" s="122"/>
      <c r="L6" s="124"/>
      <c r="M6" s="124"/>
    </row>
    <row r="7" spans="1:13">
      <c r="A7" s="135" t="s">
        <v>180</v>
      </c>
      <c r="B7" s="1">
        <v>1</v>
      </c>
      <c r="C7" s="131">
        <v>11104131</v>
      </c>
      <c r="D7" s="6">
        <v>13650969</v>
      </c>
      <c r="E7" s="176"/>
      <c r="F7" s="127"/>
      <c r="G7" s="118"/>
      <c r="H7" s="118"/>
      <c r="J7" s="121"/>
      <c r="K7" s="122"/>
      <c r="L7" s="124"/>
      <c r="M7" s="124"/>
    </row>
    <row r="8" spans="1:13">
      <c r="A8" s="135" t="s">
        <v>181</v>
      </c>
      <c r="B8" s="1">
        <v>2</v>
      </c>
      <c r="C8" s="131">
        <v>542507</v>
      </c>
      <c r="D8" s="6">
        <v>377880</v>
      </c>
      <c r="E8" s="176"/>
      <c r="F8" s="127"/>
      <c r="G8" s="118"/>
      <c r="H8" s="118"/>
      <c r="J8" s="121"/>
      <c r="K8" s="122"/>
      <c r="L8" s="124"/>
      <c r="M8" s="124"/>
    </row>
    <row r="9" spans="1:13">
      <c r="A9" s="135" t="s">
        <v>182</v>
      </c>
      <c r="B9" s="1">
        <v>3</v>
      </c>
      <c r="C9" s="131"/>
      <c r="D9" s="6"/>
      <c r="E9" s="176"/>
      <c r="F9" s="127"/>
      <c r="G9" s="118"/>
      <c r="H9" s="118"/>
      <c r="J9" s="121"/>
      <c r="K9" s="122"/>
      <c r="L9" s="124"/>
      <c r="M9" s="124"/>
    </row>
    <row r="10" spans="1:13">
      <c r="A10" s="135" t="s">
        <v>183</v>
      </c>
      <c r="B10" s="1">
        <v>4</v>
      </c>
      <c r="C10" s="131"/>
      <c r="D10" s="6"/>
      <c r="E10" s="176"/>
      <c r="F10" s="127"/>
      <c r="G10" s="118"/>
      <c r="H10" s="118"/>
      <c r="J10" s="121"/>
      <c r="K10" s="122"/>
      <c r="L10" s="124"/>
      <c r="M10" s="124"/>
    </row>
    <row r="11" spans="1:13">
      <c r="A11" s="135" t="s">
        <v>278</v>
      </c>
      <c r="B11" s="1">
        <v>5</v>
      </c>
      <c r="C11" s="131"/>
      <c r="D11" s="6">
        <v>540843</v>
      </c>
      <c r="E11" s="176"/>
      <c r="F11" s="127"/>
      <c r="G11" s="118"/>
      <c r="H11" s="118"/>
      <c r="J11" s="121"/>
      <c r="K11" s="122"/>
      <c r="L11" s="124"/>
      <c r="M11" s="124"/>
    </row>
    <row r="12" spans="1:13">
      <c r="A12" s="135" t="s">
        <v>184</v>
      </c>
      <c r="B12" s="1">
        <v>6</v>
      </c>
      <c r="C12" s="131"/>
      <c r="D12" s="6"/>
      <c r="E12" s="176"/>
      <c r="F12" s="127"/>
      <c r="G12" s="118"/>
      <c r="H12" s="118"/>
      <c r="J12" s="121"/>
      <c r="K12" s="122"/>
      <c r="L12" s="124"/>
      <c r="M12" s="124"/>
    </row>
    <row r="13" spans="1:13">
      <c r="A13" s="73" t="s">
        <v>185</v>
      </c>
      <c r="B13" s="1">
        <v>7</v>
      </c>
      <c r="C13" s="132">
        <f>SUM(C7:C12)</f>
        <v>11646638</v>
      </c>
      <c r="D13" s="33">
        <f>SUM(D7:D12)</f>
        <v>14569692</v>
      </c>
      <c r="E13" s="176"/>
      <c r="F13" s="127"/>
      <c r="G13" s="118"/>
      <c r="H13" s="118"/>
      <c r="J13" s="121"/>
      <c r="K13" s="122"/>
      <c r="L13" s="124"/>
      <c r="M13" s="124"/>
    </row>
    <row r="14" spans="1:13">
      <c r="A14" s="135" t="s">
        <v>186</v>
      </c>
      <c r="B14" s="1">
        <v>8</v>
      </c>
      <c r="C14" s="131"/>
      <c r="D14" s="6">
        <v>9707051</v>
      </c>
      <c r="E14" s="176"/>
      <c r="F14" s="127"/>
      <c r="G14" s="118"/>
      <c r="H14" s="118"/>
      <c r="J14" s="121"/>
      <c r="K14" s="122"/>
      <c r="L14" s="124"/>
      <c r="M14" s="124"/>
    </row>
    <row r="15" spans="1:13">
      <c r="A15" s="135" t="s">
        <v>187</v>
      </c>
      <c r="B15" s="1">
        <v>9</v>
      </c>
      <c r="C15" s="131">
        <v>3223973</v>
      </c>
      <c r="D15" s="6">
        <v>2408167</v>
      </c>
      <c r="E15" s="176"/>
      <c r="F15" s="127"/>
      <c r="G15" s="118"/>
      <c r="H15" s="118"/>
      <c r="J15" s="121"/>
      <c r="K15" s="122"/>
      <c r="L15" s="124"/>
      <c r="M15" s="124"/>
    </row>
    <row r="16" spans="1:13">
      <c r="A16" s="135" t="s">
        <v>188</v>
      </c>
      <c r="B16" s="1">
        <v>10</v>
      </c>
      <c r="C16" s="131">
        <v>478677</v>
      </c>
      <c r="D16" s="6"/>
      <c r="E16" s="176"/>
      <c r="F16" s="127"/>
      <c r="G16" s="118"/>
      <c r="H16" s="118"/>
      <c r="J16" s="121"/>
      <c r="K16" s="122"/>
      <c r="L16" s="124"/>
      <c r="M16" s="124"/>
    </row>
    <row r="17" spans="1:13">
      <c r="A17" s="135" t="s">
        <v>189</v>
      </c>
      <c r="B17" s="1">
        <v>11</v>
      </c>
      <c r="C17" s="131"/>
      <c r="D17" s="6"/>
      <c r="E17" s="176"/>
      <c r="F17" s="127"/>
      <c r="G17" s="118"/>
      <c r="H17" s="118"/>
      <c r="J17" s="119"/>
      <c r="K17" s="122"/>
      <c r="L17" s="124"/>
      <c r="M17" s="124"/>
    </row>
    <row r="18" spans="1:13">
      <c r="A18" s="73" t="s">
        <v>190</v>
      </c>
      <c r="B18" s="1">
        <v>12</v>
      </c>
      <c r="C18" s="132">
        <f>SUM(C14:C17)</f>
        <v>3702650</v>
      </c>
      <c r="D18" s="33">
        <f>SUM(D14:D17)</f>
        <v>12115218</v>
      </c>
      <c r="E18" s="176"/>
      <c r="F18" s="127"/>
      <c r="G18" s="118"/>
      <c r="H18" s="118"/>
      <c r="J18" s="119"/>
      <c r="K18" s="122"/>
      <c r="L18" s="124"/>
      <c r="M18" s="124"/>
    </row>
    <row r="19" spans="1:13">
      <c r="A19" s="73" t="s">
        <v>191</v>
      </c>
      <c r="B19" s="1">
        <v>13</v>
      </c>
      <c r="C19" s="132">
        <f>IF(C13&gt;C18,C13-C18,0)</f>
        <v>7943988</v>
      </c>
      <c r="D19" s="33">
        <f>IF(D13&gt;D18,D13-D18,0)</f>
        <v>2454474</v>
      </c>
      <c r="E19" s="176"/>
      <c r="F19" s="127"/>
      <c r="G19" s="118"/>
      <c r="H19" s="118"/>
      <c r="J19" s="119"/>
      <c r="K19" s="122"/>
      <c r="L19" s="124"/>
      <c r="M19" s="124"/>
    </row>
    <row r="20" spans="1:13">
      <c r="A20" s="73" t="s">
        <v>192</v>
      </c>
      <c r="B20" s="1">
        <v>14</v>
      </c>
      <c r="C20" s="132">
        <f>IF(C18&gt;C13,C18-C13,0)</f>
        <v>0</v>
      </c>
      <c r="D20" s="33">
        <f>IF(D18&gt;D13,D18-D13,0)</f>
        <v>0</v>
      </c>
      <c r="E20" s="176"/>
      <c r="F20" s="127"/>
      <c r="G20" s="118"/>
      <c r="H20" s="118"/>
      <c r="J20" s="119"/>
      <c r="K20" s="122"/>
      <c r="L20" s="124"/>
      <c r="M20" s="124"/>
    </row>
    <row r="21" spans="1:13">
      <c r="A21" s="80" t="s">
        <v>193</v>
      </c>
      <c r="B21" s="99"/>
      <c r="C21" s="99"/>
      <c r="D21" s="100"/>
      <c r="E21" s="176"/>
      <c r="F21" s="127"/>
      <c r="G21" s="118"/>
      <c r="H21" s="118"/>
      <c r="J21" s="121"/>
      <c r="K21" s="122"/>
      <c r="L21" s="124"/>
      <c r="M21" s="124"/>
    </row>
    <row r="22" spans="1:13">
      <c r="A22" s="135" t="s">
        <v>194</v>
      </c>
      <c r="B22" s="1">
        <v>15</v>
      </c>
      <c r="C22" s="131"/>
      <c r="D22" s="6"/>
      <c r="E22" s="176"/>
      <c r="F22" s="127"/>
      <c r="G22" s="118"/>
      <c r="H22" s="118"/>
      <c r="J22" s="119"/>
      <c r="K22" s="122"/>
      <c r="L22" s="124"/>
      <c r="M22" s="124"/>
    </row>
    <row r="23" spans="1:13">
      <c r="A23" s="135" t="s">
        <v>195</v>
      </c>
      <c r="B23" s="1">
        <v>16</v>
      </c>
      <c r="C23" s="131"/>
      <c r="D23" s="6"/>
      <c r="E23" s="176"/>
      <c r="F23" s="127"/>
      <c r="G23" s="118"/>
      <c r="H23" s="118"/>
      <c r="J23" s="125"/>
      <c r="K23" s="126"/>
      <c r="L23" s="124"/>
      <c r="M23" s="124"/>
    </row>
    <row r="24" spans="1:13">
      <c r="A24" s="135" t="s">
        <v>196</v>
      </c>
      <c r="B24" s="1">
        <v>17</v>
      </c>
      <c r="C24" s="131"/>
      <c r="D24" s="6"/>
      <c r="E24" s="176"/>
      <c r="F24" s="127"/>
      <c r="G24" s="118"/>
      <c r="H24" s="118"/>
      <c r="J24" s="125"/>
      <c r="K24" s="122"/>
      <c r="L24" s="124"/>
      <c r="M24" s="124"/>
    </row>
    <row r="25" spans="1:13">
      <c r="A25" s="135" t="s">
        <v>197</v>
      </c>
      <c r="B25" s="1">
        <v>18</v>
      </c>
      <c r="C25" s="131"/>
      <c r="D25" s="6"/>
      <c r="E25" s="176"/>
      <c r="F25" s="127"/>
      <c r="G25" s="118"/>
      <c r="H25" s="118"/>
      <c r="J25" s="125"/>
      <c r="K25" s="126"/>
      <c r="L25" s="124"/>
      <c r="M25" s="124"/>
    </row>
    <row r="26" spans="1:13">
      <c r="A26" s="135" t="s">
        <v>198</v>
      </c>
      <c r="B26" s="1">
        <v>19</v>
      </c>
      <c r="C26" s="131"/>
      <c r="D26" s="6"/>
      <c r="E26" s="176"/>
      <c r="F26" s="127"/>
      <c r="G26" s="118"/>
      <c r="H26" s="118"/>
      <c r="J26" s="125"/>
      <c r="K26" s="122"/>
      <c r="L26" s="124"/>
      <c r="M26" s="124"/>
    </row>
    <row r="27" spans="1:13">
      <c r="A27" s="73" t="s">
        <v>199</v>
      </c>
      <c r="B27" s="1">
        <v>20</v>
      </c>
      <c r="C27" s="132">
        <f>SUM(C22:C26)</f>
        <v>0</v>
      </c>
      <c r="D27" s="33">
        <f>SUM(D22:D26)</f>
        <v>0</v>
      </c>
      <c r="E27" s="176"/>
      <c r="F27" s="127"/>
      <c r="G27" s="118"/>
      <c r="H27" s="118"/>
      <c r="J27" s="125"/>
      <c r="K27" s="126"/>
      <c r="L27" s="124"/>
      <c r="M27" s="124"/>
    </row>
    <row r="28" spans="1:13">
      <c r="A28" s="135" t="s">
        <v>200</v>
      </c>
      <c r="B28" s="1">
        <v>21</v>
      </c>
      <c r="C28" s="131"/>
      <c r="D28" s="6"/>
      <c r="E28" s="176"/>
      <c r="F28" s="117"/>
      <c r="G28" s="118"/>
      <c r="H28" s="118"/>
      <c r="J28" s="125"/>
      <c r="K28" s="122"/>
      <c r="L28" s="124"/>
      <c r="M28" s="124"/>
    </row>
    <row r="29" spans="1:13">
      <c r="A29" s="135" t="s">
        <v>201</v>
      </c>
      <c r="B29" s="1">
        <v>22</v>
      </c>
      <c r="C29" s="131"/>
      <c r="D29" s="6"/>
      <c r="E29" s="176"/>
      <c r="F29" s="127"/>
      <c r="G29" s="118"/>
      <c r="H29" s="118"/>
      <c r="J29" s="125"/>
      <c r="K29" s="122"/>
      <c r="L29" s="124"/>
      <c r="M29" s="124"/>
    </row>
    <row r="30" spans="1:13">
      <c r="A30" s="135" t="s">
        <v>202</v>
      </c>
      <c r="B30" s="1">
        <v>23</v>
      </c>
      <c r="C30" s="131">
        <v>5418135</v>
      </c>
      <c r="D30" s="6">
        <v>9239243</v>
      </c>
      <c r="E30" s="176"/>
      <c r="F30" s="127"/>
      <c r="G30" s="118"/>
      <c r="H30" s="118"/>
      <c r="J30" s="125"/>
      <c r="K30" s="122"/>
      <c r="L30" s="124"/>
      <c r="M30" s="124"/>
    </row>
    <row r="31" spans="1:13">
      <c r="A31" s="73" t="s">
        <v>203</v>
      </c>
      <c r="B31" s="1">
        <v>24</v>
      </c>
      <c r="C31" s="132">
        <f>SUM(C28:C30)</f>
        <v>5418135</v>
      </c>
      <c r="D31" s="33">
        <f>SUM(D28:D30)</f>
        <v>9239243</v>
      </c>
      <c r="E31" s="176"/>
      <c r="F31" s="127"/>
      <c r="G31" s="118"/>
      <c r="H31" s="118"/>
      <c r="J31" s="125"/>
      <c r="K31" s="122"/>
      <c r="L31" s="124"/>
      <c r="M31" s="124"/>
    </row>
    <row r="32" spans="1:13">
      <c r="A32" s="73" t="s">
        <v>204</v>
      </c>
      <c r="B32" s="1">
        <v>25</v>
      </c>
      <c r="C32" s="132">
        <f>IF(C27&gt;C31,C27-C31,0)</f>
        <v>0</v>
      </c>
      <c r="D32" s="33">
        <f>IF(D27&gt;D31,D27-D31,0)</f>
        <v>0</v>
      </c>
      <c r="E32" s="176"/>
      <c r="F32" s="127"/>
      <c r="G32" s="118"/>
      <c r="H32" s="118"/>
      <c r="J32" s="125"/>
      <c r="K32" s="126"/>
      <c r="L32" s="124"/>
      <c r="M32" s="124"/>
    </row>
    <row r="33" spans="1:13">
      <c r="A33" s="73" t="s">
        <v>205</v>
      </c>
      <c r="B33" s="1">
        <v>26</v>
      </c>
      <c r="C33" s="132">
        <f>IF(C31&gt;C27,C31-C27,0)</f>
        <v>5418135</v>
      </c>
      <c r="D33" s="33">
        <f>IF(D31&gt;D27,D31-D27,0)</f>
        <v>9239243</v>
      </c>
      <c r="E33" s="176"/>
      <c r="F33" s="127"/>
      <c r="G33" s="118"/>
      <c r="H33" s="118"/>
      <c r="J33" s="124"/>
      <c r="K33" s="124"/>
      <c r="L33" s="124"/>
      <c r="M33" s="124"/>
    </row>
    <row r="34" spans="1:13">
      <c r="A34" s="80" t="s">
        <v>206</v>
      </c>
      <c r="B34" s="99"/>
      <c r="C34" s="99"/>
      <c r="D34" s="100"/>
      <c r="E34" s="176"/>
      <c r="F34" s="127"/>
      <c r="G34" s="118"/>
      <c r="H34" s="118"/>
      <c r="J34" s="124"/>
      <c r="K34" s="124"/>
      <c r="L34" s="124"/>
      <c r="M34" s="124"/>
    </row>
    <row r="35" spans="1:13">
      <c r="A35" s="135" t="s">
        <v>207</v>
      </c>
      <c r="B35" s="1">
        <v>27</v>
      </c>
      <c r="C35" s="131"/>
      <c r="D35" s="6"/>
      <c r="E35" s="176"/>
      <c r="F35" s="127"/>
      <c r="G35" s="118"/>
      <c r="H35" s="118"/>
    </row>
    <row r="36" spans="1:13">
      <c r="A36" s="135" t="s">
        <v>208</v>
      </c>
      <c r="B36" s="1">
        <v>28</v>
      </c>
      <c r="C36" s="131"/>
      <c r="D36" s="6"/>
      <c r="E36" s="176"/>
      <c r="F36" s="127"/>
      <c r="G36" s="118"/>
      <c r="H36" s="118"/>
      <c r="I36" s="71"/>
    </row>
    <row r="37" spans="1:13">
      <c r="A37" s="135" t="s">
        <v>209</v>
      </c>
      <c r="B37" s="1">
        <v>29</v>
      </c>
      <c r="C37" s="131"/>
      <c r="D37" s="6">
        <v>10883188</v>
      </c>
      <c r="E37" s="176"/>
      <c r="F37" s="127"/>
      <c r="G37" s="118"/>
      <c r="H37" s="118"/>
    </row>
    <row r="38" spans="1:13">
      <c r="A38" s="73" t="s">
        <v>210</v>
      </c>
      <c r="B38" s="1">
        <v>30</v>
      </c>
      <c r="C38" s="132">
        <f>SUM(C35:C37)</f>
        <v>0</v>
      </c>
      <c r="D38" s="33">
        <f>SUM(D35:D37)</f>
        <v>10883188</v>
      </c>
      <c r="E38" s="176"/>
      <c r="F38" s="127"/>
      <c r="G38" s="123"/>
      <c r="H38" s="123"/>
      <c r="I38" s="71"/>
    </row>
    <row r="39" spans="1:13">
      <c r="A39" s="135" t="s">
        <v>211</v>
      </c>
      <c r="B39" s="1">
        <v>31</v>
      </c>
      <c r="C39" s="131"/>
      <c r="D39" s="6"/>
      <c r="E39" s="176"/>
      <c r="F39" s="128"/>
      <c r="G39" s="124"/>
      <c r="H39" s="124"/>
    </row>
    <row r="40" spans="1:13">
      <c r="A40" s="135" t="s">
        <v>212</v>
      </c>
      <c r="B40" s="1">
        <v>32</v>
      </c>
      <c r="C40" s="131"/>
      <c r="D40" s="6"/>
      <c r="E40" s="176"/>
      <c r="F40" s="119"/>
      <c r="G40" s="122"/>
      <c r="H40" s="122"/>
      <c r="J40" s="71"/>
    </row>
    <row r="41" spans="1:13">
      <c r="A41" s="135" t="s">
        <v>213</v>
      </c>
      <c r="B41" s="1">
        <v>33</v>
      </c>
      <c r="C41" s="131"/>
      <c r="D41" s="6"/>
      <c r="E41" s="176"/>
      <c r="F41" s="119"/>
      <c r="G41" s="122"/>
      <c r="H41" s="122"/>
      <c r="J41" s="71"/>
    </row>
    <row r="42" spans="1:13">
      <c r="A42" s="135" t="s">
        <v>214</v>
      </c>
      <c r="B42" s="1">
        <v>34</v>
      </c>
      <c r="C42" s="131"/>
      <c r="D42" s="6"/>
      <c r="E42" s="176"/>
      <c r="F42" s="119"/>
      <c r="G42" s="122"/>
      <c r="H42" s="122"/>
      <c r="J42" s="71"/>
    </row>
    <row r="43" spans="1:13">
      <c r="A43" s="135" t="s">
        <v>215</v>
      </c>
      <c r="B43" s="1">
        <v>35</v>
      </c>
      <c r="C43" s="131">
        <v>2546811</v>
      </c>
      <c r="D43" s="6">
        <v>4265327</v>
      </c>
      <c r="E43" s="176"/>
      <c r="F43" s="119"/>
      <c r="G43" s="122"/>
      <c r="H43" s="122"/>
    </row>
    <row r="44" spans="1:13">
      <c r="A44" s="73" t="s">
        <v>216</v>
      </c>
      <c r="B44" s="1">
        <v>36</v>
      </c>
      <c r="C44" s="132">
        <f>SUM(C39:C43)</f>
        <v>2546811</v>
      </c>
      <c r="D44" s="33">
        <f>SUM(D39:D43)</f>
        <v>4265327</v>
      </c>
      <c r="E44" s="176"/>
      <c r="F44" s="119"/>
      <c r="G44" s="122"/>
      <c r="H44" s="122"/>
      <c r="I44" s="71"/>
    </row>
    <row r="45" spans="1:13">
      <c r="A45" s="73" t="s">
        <v>217</v>
      </c>
      <c r="B45" s="1">
        <v>37</v>
      </c>
      <c r="C45" s="132">
        <f>IF(C38&gt;C44,C38-C44,0)</f>
        <v>0</v>
      </c>
      <c r="D45" s="33">
        <f>IF(D38&gt;D44,D38-D44,0)</f>
        <v>6617861</v>
      </c>
      <c r="E45" s="176"/>
      <c r="F45" s="119"/>
      <c r="G45" s="122"/>
      <c r="H45" s="122"/>
    </row>
    <row r="46" spans="1:13">
      <c r="A46" s="73" t="s">
        <v>218</v>
      </c>
      <c r="B46" s="1">
        <v>38</v>
      </c>
      <c r="C46" s="132">
        <f>IF(C44&gt;C38,C44-C38,0)</f>
        <v>2546811</v>
      </c>
      <c r="D46" s="33">
        <f>IF(D44&gt;D38,D44-D38,0)</f>
        <v>0</v>
      </c>
      <c r="E46" s="176"/>
      <c r="F46" s="119"/>
      <c r="G46" s="122"/>
      <c r="H46" s="122"/>
      <c r="I46" s="71"/>
    </row>
    <row r="47" spans="1:13">
      <c r="A47" s="135" t="s">
        <v>219</v>
      </c>
      <c r="B47" s="1">
        <v>39</v>
      </c>
      <c r="C47" s="132">
        <f>IF(C19-C20+C32-C33+C45-C46&gt;0,C19-C20+C32-C33+C45-C46,0)</f>
        <v>0</v>
      </c>
      <c r="D47" s="33">
        <f>IF(D19-D20+D32-D33+D45-D46&gt;0,D19-D20+D32-D33+D45-D46,0)</f>
        <v>0</v>
      </c>
      <c r="E47" s="176"/>
      <c r="F47" s="119"/>
      <c r="G47" s="122"/>
      <c r="H47" s="122"/>
      <c r="I47" s="71"/>
    </row>
    <row r="48" spans="1:13">
      <c r="A48" s="135" t="s">
        <v>220</v>
      </c>
      <c r="B48" s="1">
        <v>40</v>
      </c>
      <c r="C48" s="132">
        <f>IF(C20-C19+C33-C32+C46-C45&gt;0,C20-C19+C33-C32+C46-C45,0)</f>
        <v>20958</v>
      </c>
      <c r="D48" s="33">
        <f>IF(D20-D19+D33-D32+D46-D45&gt;0,D20-D19+D33-D32+D46-D45,0)</f>
        <v>166908</v>
      </c>
      <c r="E48" s="176"/>
      <c r="F48" s="119"/>
      <c r="G48" s="122"/>
      <c r="H48" s="122"/>
      <c r="I48" s="71"/>
    </row>
    <row r="49" spans="1:8">
      <c r="A49" s="135" t="s">
        <v>221</v>
      </c>
      <c r="B49" s="1">
        <v>41</v>
      </c>
      <c r="C49" s="131">
        <v>109178</v>
      </c>
      <c r="D49" s="6">
        <v>337876</v>
      </c>
      <c r="E49" s="177">
        <f>+D49-'Balance sheet'!C64</f>
        <v>249656</v>
      </c>
      <c r="F49" s="119"/>
      <c r="G49" s="122"/>
      <c r="H49" s="122"/>
    </row>
    <row r="50" spans="1:8">
      <c r="A50" s="135" t="s">
        <v>222</v>
      </c>
      <c r="B50" s="1">
        <v>42</v>
      </c>
      <c r="C50" s="131"/>
      <c r="D50" s="6"/>
      <c r="E50" s="177"/>
      <c r="F50" s="119"/>
      <c r="G50" s="122"/>
      <c r="H50" s="122"/>
    </row>
    <row r="51" spans="1:8">
      <c r="A51" s="135" t="s">
        <v>223</v>
      </c>
      <c r="B51" s="1">
        <v>43</v>
      </c>
      <c r="C51" s="131"/>
      <c r="D51" s="6"/>
      <c r="E51" s="177"/>
      <c r="F51" s="119"/>
      <c r="G51" s="122"/>
      <c r="H51" s="122"/>
    </row>
    <row r="52" spans="1:8">
      <c r="A52" s="74" t="s">
        <v>224</v>
      </c>
      <c r="B52" s="4">
        <v>44</v>
      </c>
      <c r="C52" s="198">
        <v>88220</v>
      </c>
      <c r="D52" s="39">
        <v>170968</v>
      </c>
      <c r="E52" s="177">
        <f>+D52-'Balance sheet'!D64</f>
        <v>0</v>
      </c>
      <c r="F52" s="121"/>
      <c r="G52" s="122"/>
      <c r="H52" s="122"/>
    </row>
    <row r="53" spans="1:8">
      <c r="C53" s="71"/>
      <c r="D53" s="71"/>
      <c r="E53" s="178"/>
      <c r="F53" s="125"/>
      <c r="G53" s="120"/>
      <c r="H53" s="120"/>
    </row>
    <row r="54" spans="1:8">
      <c r="C54" s="72"/>
      <c r="D54" s="72"/>
      <c r="E54" s="178"/>
    </row>
    <row r="55" spans="1:8">
      <c r="D55" s="71"/>
    </row>
    <row r="57" spans="1:8">
      <c r="C57" s="71"/>
      <c r="D57" s="71"/>
    </row>
    <row r="58" spans="1:8">
      <c r="D58" s="71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1">
    <dataValidation allowBlank="1" sqref="C7:D20 C22:D33 C35:D52"/>
  </dataValidations>
  <pageMargins left="0.74803149606299213" right="0.55118110236220474" top="0.98425196850393704" bottom="0.98425196850393704" header="0.51181102362204722" footer="0.51181102362204722"/>
  <pageSetup paperSize="9" scale="81" orientation="portrait" horizontalDpi="4294967293" verticalDpi="4294967293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25"/>
  <sheetViews>
    <sheetView view="pageBreakPreview" zoomScale="125" zoomScaleNormal="100" workbookViewId="0">
      <selection activeCell="K27" sqref="K27"/>
    </sheetView>
  </sheetViews>
  <sheetFormatPr defaultColWidth="9.109375" defaultRowHeight="13.2"/>
  <cols>
    <col min="1" max="4" width="9.109375" style="46"/>
    <col min="5" max="5" width="11.33203125" style="46" customWidth="1"/>
    <col min="6" max="9" width="9.109375" style="46"/>
    <col min="10" max="10" width="12.5546875" style="46" bestFit="1" customWidth="1"/>
    <col min="11" max="11" width="14" style="46" bestFit="1" customWidth="1"/>
    <col min="12" max="12" width="11.44140625" style="46" bestFit="1" customWidth="1"/>
    <col min="13" max="16384" width="9.109375" style="46"/>
  </cols>
  <sheetData>
    <row r="1" spans="1:13">
      <c r="A1" s="293" t="s">
        <v>244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  <c r="L1" s="45"/>
    </row>
    <row r="2" spans="1:13" ht="15.6">
      <c r="A2" s="188"/>
      <c r="B2" s="183"/>
      <c r="C2" s="309" t="s">
        <v>225</v>
      </c>
      <c r="D2" s="309"/>
      <c r="E2" s="180">
        <v>42370</v>
      </c>
      <c r="F2" s="179" t="s">
        <v>32</v>
      </c>
      <c r="G2" s="310">
        <v>42551</v>
      </c>
      <c r="H2" s="311"/>
      <c r="I2" s="183"/>
      <c r="J2" s="183"/>
      <c r="K2" s="189"/>
      <c r="L2" s="47"/>
      <c r="M2" s="184"/>
    </row>
    <row r="3" spans="1:13">
      <c r="A3" s="312" t="s">
        <v>33</v>
      </c>
      <c r="B3" s="312"/>
      <c r="C3" s="312"/>
      <c r="D3" s="312"/>
      <c r="E3" s="312"/>
      <c r="F3" s="312"/>
      <c r="G3" s="312"/>
      <c r="H3" s="312"/>
      <c r="I3" s="181" t="s">
        <v>34</v>
      </c>
      <c r="J3" s="48" t="s">
        <v>226</v>
      </c>
      <c r="K3" s="48" t="s">
        <v>227</v>
      </c>
      <c r="L3" s="184"/>
      <c r="M3" s="184"/>
    </row>
    <row r="4" spans="1:13">
      <c r="A4" s="313">
        <v>1</v>
      </c>
      <c r="B4" s="313"/>
      <c r="C4" s="313"/>
      <c r="D4" s="313"/>
      <c r="E4" s="313"/>
      <c r="F4" s="313"/>
      <c r="G4" s="313"/>
      <c r="H4" s="313"/>
      <c r="I4" s="49">
        <v>2</v>
      </c>
      <c r="J4" s="182" t="s">
        <v>4</v>
      </c>
      <c r="K4" s="44" t="s">
        <v>5</v>
      </c>
      <c r="L4" s="184"/>
      <c r="M4" s="184"/>
    </row>
    <row r="5" spans="1:13">
      <c r="A5" s="298" t="s">
        <v>228</v>
      </c>
      <c r="B5" s="297"/>
      <c r="C5" s="297"/>
      <c r="D5" s="297"/>
      <c r="E5" s="297"/>
      <c r="F5" s="297"/>
      <c r="G5" s="297"/>
      <c r="H5" s="297"/>
      <c r="I5" s="28">
        <v>1</v>
      </c>
      <c r="J5" s="199">
        <v>137162300</v>
      </c>
      <c r="K5" s="199">
        <v>150857300</v>
      </c>
      <c r="L5" s="185"/>
      <c r="M5" s="184"/>
    </row>
    <row r="6" spans="1:13">
      <c r="A6" s="298" t="s">
        <v>229</v>
      </c>
      <c r="B6" s="297"/>
      <c r="C6" s="297"/>
      <c r="D6" s="297"/>
      <c r="E6" s="297"/>
      <c r="F6" s="297"/>
      <c r="G6" s="297"/>
      <c r="H6" s="297"/>
      <c r="I6" s="28">
        <v>2</v>
      </c>
      <c r="J6" s="200">
        <v>829039</v>
      </c>
      <c r="K6" s="200">
        <v>8921539</v>
      </c>
      <c r="L6" s="185"/>
      <c r="M6" s="184"/>
    </row>
    <row r="7" spans="1:13">
      <c r="A7" s="298" t="s">
        <v>230</v>
      </c>
      <c r="B7" s="297"/>
      <c r="C7" s="297"/>
      <c r="D7" s="297"/>
      <c r="E7" s="297"/>
      <c r="F7" s="297"/>
      <c r="G7" s="297"/>
      <c r="H7" s="297"/>
      <c r="I7" s="28">
        <v>3</v>
      </c>
      <c r="J7" s="200">
        <v>21723814</v>
      </c>
      <c r="K7" s="200">
        <v>23561457</v>
      </c>
      <c r="L7" s="185"/>
      <c r="M7" s="184"/>
    </row>
    <row r="8" spans="1:13">
      <c r="A8" s="298" t="s">
        <v>231</v>
      </c>
      <c r="B8" s="297"/>
      <c r="C8" s="297"/>
      <c r="D8" s="297"/>
      <c r="E8" s="297"/>
      <c r="F8" s="297"/>
      <c r="G8" s="297"/>
      <c r="H8" s="297"/>
      <c r="I8" s="28">
        <v>4</v>
      </c>
      <c r="J8" s="200">
        <v>14402772</v>
      </c>
      <c r="K8" s="200">
        <v>28098723</v>
      </c>
      <c r="L8" s="185"/>
      <c r="M8" s="184"/>
    </row>
    <row r="9" spans="1:13">
      <c r="A9" s="298" t="s">
        <v>232</v>
      </c>
      <c r="B9" s="297"/>
      <c r="C9" s="297"/>
      <c r="D9" s="297"/>
      <c r="E9" s="297"/>
      <c r="F9" s="297"/>
      <c r="G9" s="297"/>
      <c r="H9" s="297"/>
      <c r="I9" s="28">
        <v>5</v>
      </c>
      <c r="J9" s="200">
        <v>11104131</v>
      </c>
      <c r="K9" s="200">
        <v>13650969</v>
      </c>
      <c r="L9" s="185"/>
      <c r="M9" s="184"/>
    </row>
    <row r="10" spans="1:13">
      <c r="A10" s="298" t="s">
        <v>233</v>
      </c>
      <c r="B10" s="297"/>
      <c r="C10" s="297"/>
      <c r="D10" s="297"/>
      <c r="E10" s="297"/>
      <c r="F10" s="297"/>
      <c r="G10" s="297"/>
      <c r="H10" s="297"/>
      <c r="I10" s="28">
        <v>6</v>
      </c>
      <c r="J10" s="200"/>
      <c r="K10" s="200"/>
      <c r="L10" s="185"/>
      <c r="M10" s="184"/>
    </row>
    <row r="11" spans="1:13">
      <c r="A11" s="298" t="s">
        <v>234</v>
      </c>
      <c r="B11" s="297"/>
      <c r="C11" s="297"/>
      <c r="D11" s="297"/>
      <c r="E11" s="297"/>
      <c r="F11" s="297"/>
      <c r="G11" s="297"/>
      <c r="H11" s="297"/>
      <c r="I11" s="28">
        <v>7</v>
      </c>
      <c r="J11" s="200"/>
      <c r="K11" s="200"/>
      <c r="L11" s="185"/>
      <c r="M11" s="184"/>
    </row>
    <row r="12" spans="1:13">
      <c r="A12" s="298" t="s">
        <v>235</v>
      </c>
      <c r="B12" s="297"/>
      <c r="C12" s="297"/>
      <c r="D12" s="297"/>
      <c r="E12" s="297"/>
      <c r="F12" s="297"/>
      <c r="G12" s="297"/>
      <c r="H12" s="297"/>
      <c r="I12" s="28">
        <v>8</v>
      </c>
      <c r="J12" s="200"/>
      <c r="K12" s="200"/>
      <c r="L12" s="185"/>
      <c r="M12" s="184"/>
    </row>
    <row r="13" spans="1:13">
      <c r="A13" s="296" t="s">
        <v>248</v>
      </c>
      <c r="B13" s="297"/>
      <c r="C13" s="297"/>
      <c r="D13" s="297"/>
      <c r="E13" s="297"/>
      <c r="F13" s="297"/>
      <c r="G13" s="297"/>
      <c r="H13" s="297"/>
      <c r="I13" s="28">
        <v>9</v>
      </c>
      <c r="J13" s="200"/>
      <c r="K13" s="200"/>
      <c r="L13" s="185"/>
      <c r="M13" s="184"/>
    </row>
    <row r="14" spans="1:13">
      <c r="A14" s="299" t="s">
        <v>236</v>
      </c>
      <c r="B14" s="300"/>
      <c r="C14" s="300"/>
      <c r="D14" s="300"/>
      <c r="E14" s="300"/>
      <c r="F14" s="300"/>
      <c r="G14" s="300"/>
      <c r="H14" s="300"/>
      <c r="I14" s="28">
        <v>10</v>
      </c>
      <c r="J14" s="201">
        <f>SUM(J5:J13)</f>
        <v>185222056</v>
      </c>
      <c r="K14" s="201">
        <f>SUM(K5:K13)</f>
        <v>225089988</v>
      </c>
      <c r="L14" s="186"/>
      <c r="M14" s="184"/>
    </row>
    <row r="15" spans="1:13">
      <c r="A15" s="296" t="s">
        <v>277</v>
      </c>
      <c r="B15" s="297"/>
      <c r="C15" s="297"/>
      <c r="D15" s="297"/>
      <c r="E15" s="297"/>
      <c r="F15" s="297"/>
      <c r="G15" s="297"/>
      <c r="H15" s="297"/>
      <c r="I15" s="28">
        <v>11</v>
      </c>
      <c r="J15" s="200"/>
      <c r="K15" s="200"/>
      <c r="L15" s="185"/>
      <c r="M15" s="184"/>
    </row>
    <row r="16" spans="1:13">
      <c r="A16" s="298" t="s">
        <v>243</v>
      </c>
      <c r="B16" s="297"/>
      <c r="C16" s="297"/>
      <c r="D16" s="297"/>
      <c r="E16" s="297"/>
      <c r="F16" s="297"/>
      <c r="G16" s="297"/>
      <c r="H16" s="297"/>
      <c r="I16" s="28">
        <v>12</v>
      </c>
      <c r="J16" s="200"/>
      <c r="K16" s="200"/>
      <c r="L16" s="185"/>
      <c r="M16" s="184"/>
    </row>
    <row r="17" spans="1:13">
      <c r="A17" s="298" t="s">
        <v>242</v>
      </c>
      <c r="B17" s="297"/>
      <c r="C17" s="297"/>
      <c r="D17" s="297"/>
      <c r="E17" s="297"/>
      <c r="F17" s="297"/>
      <c r="G17" s="297"/>
      <c r="H17" s="297"/>
      <c r="I17" s="28">
        <v>13</v>
      </c>
      <c r="J17" s="200"/>
      <c r="K17" s="200"/>
      <c r="L17" s="185"/>
      <c r="M17" s="184"/>
    </row>
    <row r="18" spans="1:13">
      <c r="A18" s="298" t="s">
        <v>241</v>
      </c>
      <c r="B18" s="297"/>
      <c r="C18" s="297"/>
      <c r="D18" s="297"/>
      <c r="E18" s="297"/>
      <c r="F18" s="297"/>
      <c r="G18" s="297"/>
      <c r="H18" s="297"/>
      <c r="I18" s="28">
        <v>14</v>
      </c>
      <c r="J18" s="200"/>
      <c r="K18" s="200"/>
      <c r="L18" s="185"/>
      <c r="M18" s="184"/>
    </row>
    <row r="19" spans="1:13">
      <c r="A19" s="296" t="s">
        <v>299</v>
      </c>
      <c r="B19" s="297"/>
      <c r="C19" s="297"/>
      <c r="D19" s="297"/>
      <c r="E19" s="297"/>
      <c r="F19" s="297"/>
      <c r="G19" s="297"/>
      <c r="H19" s="297"/>
      <c r="I19" s="28">
        <v>15</v>
      </c>
      <c r="J19" s="200"/>
      <c r="K19" s="200"/>
      <c r="L19" s="185"/>
      <c r="M19" s="184"/>
    </row>
    <row r="20" spans="1:13">
      <c r="A20" s="298" t="s">
        <v>240</v>
      </c>
      <c r="B20" s="297"/>
      <c r="C20" s="297"/>
      <c r="D20" s="297"/>
      <c r="E20" s="297"/>
      <c r="F20" s="297"/>
      <c r="G20" s="297"/>
      <c r="H20" s="297"/>
      <c r="I20" s="28">
        <v>16</v>
      </c>
      <c r="J20" s="200"/>
      <c r="K20" s="200"/>
      <c r="L20" s="185"/>
      <c r="M20" s="184"/>
    </row>
    <row r="21" spans="1:13">
      <c r="A21" s="299" t="s">
        <v>239</v>
      </c>
      <c r="B21" s="300"/>
      <c r="C21" s="300"/>
      <c r="D21" s="300"/>
      <c r="E21" s="300"/>
      <c r="F21" s="300"/>
      <c r="G21" s="300"/>
      <c r="H21" s="300"/>
      <c r="I21" s="28">
        <v>17</v>
      </c>
      <c r="J21" s="202">
        <v>11104131</v>
      </c>
      <c r="K21" s="202">
        <v>13650969</v>
      </c>
      <c r="L21" s="186"/>
      <c r="M21" s="184"/>
    </row>
    <row r="22" spans="1:13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  <c r="L22" s="187"/>
      <c r="M22" s="184"/>
    </row>
    <row r="23" spans="1:13">
      <c r="A23" s="305" t="s">
        <v>238</v>
      </c>
      <c r="B23" s="306"/>
      <c r="C23" s="306"/>
      <c r="D23" s="306"/>
      <c r="E23" s="306"/>
      <c r="F23" s="306"/>
      <c r="G23" s="306"/>
      <c r="H23" s="306"/>
      <c r="I23" s="29">
        <v>18</v>
      </c>
      <c r="J23" s="5"/>
      <c r="K23" s="167"/>
      <c r="L23" s="187"/>
      <c r="M23" s="184"/>
    </row>
    <row r="24" spans="1:13">
      <c r="A24" s="307" t="s">
        <v>237</v>
      </c>
      <c r="B24" s="308"/>
      <c r="C24" s="308"/>
      <c r="D24" s="308"/>
      <c r="E24" s="308"/>
      <c r="F24" s="308"/>
      <c r="G24" s="308"/>
      <c r="H24" s="308"/>
      <c r="I24" s="30">
        <v>19</v>
      </c>
      <c r="J24" s="166"/>
      <c r="K24" s="168"/>
      <c r="L24" s="187"/>
      <c r="M24" s="184"/>
    </row>
    <row r="25" spans="1:13" ht="30.1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184"/>
      <c r="M25" s="184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:K24 J5:L21 J2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topLeftCell="A2" zoomScale="130" zoomScaleNormal="100" zoomScaleSheetLayoutView="130" workbookViewId="0">
      <selection activeCell="A26" sqref="A25:G26"/>
    </sheetView>
  </sheetViews>
  <sheetFormatPr defaultRowHeight="13.2"/>
  <sheetData>
    <row r="1" spans="1:9">
      <c r="A1" s="193"/>
      <c r="B1" s="193"/>
      <c r="C1" s="193"/>
      <c r="D1" s="193"/>
      <c r="E1" s="193"/>
      <c r="F1" s="193"/>
      <c r="G1" s="193"/>
      <c r="H1" s="193"/>
      <c r="I1" s="193"/>
    </row>
    <row r="2" spans="1:9" ht="15.6">
      <c r="A2" s="315" t="s">
        <v>279</v>
      </c>
      <c r="B2" s="315"/>
      <c r="C2" s="315"/>
      <c r="D2" s="315"/>
      <c r="E2" s="315"/>
      <c r="F2" s="315"/>
      <c r="G2" s="315"/>
      <c r="H2" s="196"/>
      <c r="I2" s="196"/>
    </row>
    <row r="3" spans="1:9">
      <c r="A3" s="193"/>
      <c r="B3" s="193"/>
      <c r="C3" s="193"/>
      <c r="D3" s="193"/>
      <c r="E3" s="193"/>
      <c r="F3" s="193"/>
      <c r="G3" s="193"/>
      <c r="H3" s="193"/>
      <c r="I3" s="193"/>
    </row>
    <row r="4" spans="1:9">
      <c r="A4" s="316"/>
      <c r="B4" s="316"/>
      <c r="C4" s="316"/>
      <c r="D4" s="316"/>
      <c r="E4" s="316"/>
      <c r="F4" s="316"/>
      <c r="G4" s="316"/>
      <c r="H4" s="197"/>
      <c r="I4" s="197"/>
    </row>
    <row r="5" spans="1:9">
      <c r="A5" s="314"/>
      <c r="B5" s="314"/>
      <c r="C5" s="314"/>
      <c r="D5" s="314"/>
      <c r="E5" s="314"/>
      <c r="F5" s="314"/>
      <c r="G5" s="314"/>
      <c r="H5" s="194"/>
      <c r="I5" s="194"/>
    </row>
    <row r="6" spans="1:9">
      <c r="A6" s="314"/>
      <c r="B6" s="314"/>
      <c r="C6" s="314"/>
      <c r="D6" s="314"/>
      <c r="E6" s="314"/>
      <c r="F6" s="314"/>
      <c r="G6" s="314"/>
      <c r="H6" s="194"/>
      <c r="I6" s="194"/>
    </row>
    <row r="7" spans="1:9">
      <c r="A7" s="314"/>
      <c r="B7" s="314"/>
      <c r="C7" s="314"/>
      <c r="D7" s="314"/>
      <c r="E7" s="314"/>
      <c r="F7" s="314"/>
      <c r="G7" s="314"/>
      <c r="H7" s="194"/>
      <c r="I7" s="194"/>
    </row>
    <row r="8" spans="1:9">
      <c r="A8" s="314"/>
      <c r="B8" s="314"/>
      <c r="C8" s="314"/>
      <c r="D8" s="314"/>
      <c r="E8" s="314"/>
      <c r="F8" s="314"/>
      <c r="G8" s="314"/>
      <c r="H8" s="194"/>
      <c r="I8" s="194"/>
    </row>
    <row r="9" spans="1:9">
      <c r="A9" s="314"/>
      <c r="B9" s="314"/>
      <c r="C9" s="314"/>
      <c r="D9" s="314"/>
      <c r="E9" s="314"/>
      <c r="F9" s="314"/>
      <c r="G9" s="314"/>
      <c r="H9" s="194"/>
      <c r="I9" s="194"/>
    </row>
    <row r="10" spans="1:9">
      <c r="A10" s="314"/>
      <c r="B10" s="314"/>
      <c r="C10" s="314"/>
      <c r="D10" s="314"/>
      <c r="E10" s="314"/>
      <c r="F10" s="314"/>
      <c r="G10" s="314"/>
      <c r="H10" s="194"/>
      <c r="I10" s="194"/>
    </row>
    <row r="11" spans="1:9">
      <c r="A11" s="314"/>
      <c r="B11" s="314"/>
      <c r="C11" s="314"/>
      <c r="D11" s="314"/>
      <c r="E11" s="314"/>
      <c r="F11" s="314"/>
      <c r="G11" s="314"/>
      <c r="H11" s="194"/>
      <c r="I11" s="194"/>
    </row>
    <row r="12" spans="1:9">
      <c r="A12" s="314"/>
      <c r="B12" s="314"/>
      <c r="C12" s="314"/>
      <c r="D12" s="314"/>
      <c r="E12" s="314"/>
      <c r="F12" s="314"/>
      <c r="G12" s="314"/>
      <c r="H12" s="194"/>
      <c r="I12" s="194"/>
    </row>
    <row r="13" spans="1:9">
      <c r="A13" s="314"/>
      <c r="B13" s="314"/>
      <c r="C13" s="314"/>
      <c r="D13" s="314"/>
      <c r="E13" s="314"/>
      <c r="F13" s="314"/>
      <c r="G13" s="314"/>
      <c r="H13" s="194"/>
      <c r="I13" s="194"/>
    </row>
    <row r="14" spans="1:9">
      <c r="A14" s="314"/>
      <c r="B14" s="314"/>
      <c r="C14" s="314"/>
      <c r="D14" s="314"/>
      <c r="E14" s="314"/>
      <c r="F14" s="314"/>
      <c r="G14" s="314"/>
      <c r="H14" s="194"/>
      <c r="I14" s="194"/>
    </row>
    <row r="15" spans="1:9">
      <c r="A15" s="314"/>
      <c r="B15" s="314"/>
      <c r="C15" s="314"/>
      <c r="D15" s="314"/>
      <c r="E15" s="314"/>
      <c r="F15" s="314"/>
      <c r="G15" s="314"/>
      <c r="H15" s="194"/>
      <c r="I15" s="194"/>
    </row>
    <row r="16" spans="1:9">
      <c r="A16" s="314"/>
      <c r="B16" s="314"/>
      <c r="C16" s="314"/>
      <c r="D16" s="314"/>
      <c r="E16" s="314"/>
      <c r="F16" s="314"/>
      <c r="G16" s="314"/>
      <c r="H16" s="194"/>
      <c r="I16" s="194"/>
    </row>
    <row r="17" spans="1:9">
      <c r="A17" s="314"/>
      <c r="B17" s="314"/>
      <c r="C17" s="314"/>
      <c r="D17" s="314"/>
      <c r="E17" s="314"/>
      <c r="F17" s="314"/>
      <c r="G17" s="314"/>
      <c r="H17" s="194"/>
      <c r="I17" s="194"/>
    </row>
    <row r="18" spans="1:9">
      <c r="A18" s="314"/>
      <c r="B18" s="314"/>
      <c r="C18" s="314"/>
      <c r="D18" s="314"/>
      <c r="E18" s="314"/>
      <c r="F18" s="314"/>
      <c r="G18" s="314"/>
      <c r="H18" s="194"/>
      <c r="I18" s="194"/>
    </row>
    <row r="19" spans="1:9">
      <c r="A19" s="314"/>
      <c r="B19" s="314"/>
      <c r="C19" s="314"/>
      <c r="D19" s="314"/>
      <c r="E19" s="314"/>
      <c r="F19" s="314"/>
      <c r="G19" s="314"/>
      <c r="H19" s="194"/>
      <c r="I19" s="194"/>
    </row>
    <row r="20" spans="1:9" ht="15">
      <c r="A20" s="314"/>
      <c r="B20" s="314"/>
      <c r="C20" s="314"/>
      <c r="D20" s="314"/>
      <c r="E20" s="314"/>
      <c r="F20" s="314"/>
      <c r="G20" s="314"/>
      <c r="H20" s="195"/>
      <c r="I20" s="194"/>
    </row>
    <row r="21" spans="1:9">
      <c r="A21" s="314"/>
      <c r="B21" s="314"/>
      <c r="C21" s="314"/>
      <c r="D21" s="314"/>
      <c r="E21" s="314"/>
      <c r="F21" s="314"/>
      <c r="G21" s="314"/>
      <c r="H21" s="194"/>
      <c r="I21" s="194"/>
    </row>
    <row r="22" spans="1:9">
      <c r="A22" s="314"/>
      <c r="B22" s="314"/>
      <c r="C22" s="314"/>
      <c r="D22" s="314"/>
      <c r="E22" s="314"/>
      <c r="F22" s="314"/>
      <c r="G22" s="314"/>
      <c r="H22" s="194"/>
      <c r="I22" s="194"/>
    </row>
    <row r="23" spans="1:9">
      <c r="A23" s="314"/>
      <c r="B23" s="314"/>
      <c r="C23" s="314"/>
      <c r="D23" s="314"/>
      <c r="E23" s="314"/>
      <c r="F23" s="314"/>
      <c r="G23" s="314"/>
    </row>
    <row r="24" spans="1:9">
      <c r="A24" s="314"/>
      <c r="B24" s="314"/>
      <c r="C24" s="314"/>
      <c r="D24" s="314"/>
      <c r="E24" s="314"/>
      <c r="F24" s="314"/>
      <c r="G24" s="314"/>
    </row>
    <row r="25" spans="1:9">
      <c r="A25" s="314"/>
      <c r="B25" s="314"/>
      <c r="C25" s="314"/>
      <c r="D25" s="314"/>
      <c r="E25" s="314"/>
      <c r="F25" s="314"/>
      <c r="G25" s="314"/>
    </row>
    <row r="26" spans="1:9">
      <c r="A26" s="314"/>
      <c r="B26" s="314"/>
      <c r="C26" s="314"/>
      <c r="D26" s="314"/>
      <c r="E26" s="314"/>
      <c r="F26" s="314"/>
      <c r="G26" s="314"/>
    </row>
    <row r="27" spans="1:9">
      <c r="A27" s="314"/>
      <c r="B27" s="314"/>
      <c r="C27" s="314"/>
      <c r="D27" s="314"/>
      <c r="E27" s="314"/>
      <c r="F27" s="314"/>
      <c r="G27" s="314"/>
    </row>
    <row r="28" spans="1:9">
      <c r="A28" s="314"/>
      <c r="B28" s="314"/>
      <c r="C28" s="314"/>
      <c r="D28" s="314"/>
      <c r="E28" s="314"/>
      <c r="F28" s="314"/>
      <c r="G28" s="314"/>
    </row>
    <row r="29" spans="1:9">
      <c r="A29" s="314"/>
      <c r="B29" s="314"/>
      <c r="C29" s="314"/>
      <c r="D29" s="314"/>
      <c r="E29" s="314"/>
      <c r="F29" s="314"/>
      <c r="G29" s="314"/>
    </row>
  </sheetData>
  <mergeCells count="27">
    <mergeCell ref="A2:G2"/>
    <mergeCell ref="A4:G4"/>
    <mergeCell ref="A5:G5"/>
    <mergeCell ref="A17:G17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</vt:lpstr>
      <vt:lpstr>Balance sheet</vt:lpstr>
      <vt:lpstr>PL</vt:lpstr>
      <vt:lpstr>Cash flow</vt:lpstr>
      <vt:lpstr>Equity movement</vt:lpstr>
      <vt:lpstr>Sheet1</vt:lpstr>
      <vt:lpstr>'Balance sheet'!Print_Area</vt:lpstr>
      <vt:lpstr>'Cash flow'!Print_Area</vt:lpstr>
      <vt:lpstr>'Equity movement'!Print_Area</vt:lpstr>
      <vt:lpstr>GENERAL!Print_Area</vt:lpstr>
      <vt:lpstr>PL!Print_Area</vt:lpstr>
      <vt:lpstr>Sheet1!Print_Area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SEFRAC</cp:lastModifiedBy>
  <cp:lastPrinted>2016-07-16T09:41:09Z</cp:lastPrinted>
  <dcterms:created xsi:type="dcterms:W3CDTF">2008-10-17T11:51:54Z</dcterms:created>
  <dcterms:modified xsi:type="dcterms:W3CDTF">2016-07-22T13:41:04Z</dcterms:modified>
</cp:coreProperties>
</file>