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" windowWidth="12170" windowHeight="818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<sst xmlns="http://schemas.openxmlformats.org/spreadsheetml/2006/main" count="397" uniqueCount="347">
  <si>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</si>
  <si>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</si>
  <si>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</si>
  <si>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</si>
  <si>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</si>
  <si>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</si>
  <si>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</si>
  <si>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</si>
  <si>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</si>
  <si>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</si>
  <si>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</si>
  <si>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</si>
  <si>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</si>
  <si>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</si>
  <si>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</si>
  <si>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</si>
  <si>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</si>
  <si>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</si>
  <si>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</si>
  <si>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</si>
  <si>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</si>
  <si>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</si>
  <si>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</si>
  <si>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</si>
  <si>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</si>
  <si>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</si>
  <si>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</si>
  <si>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</si>
  <si>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</si>
  <si>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</si>
  <si>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</si>
  <si>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</si>
  <si>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</si>
  <si>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</si>
  <si>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</si>
  <si>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</si>
  <si>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</si>
  <si>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</si>
  <si>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</si>
  <si>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</si>
  <si>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</si>
  <si>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</si>
  <si>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</si>
  <si>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</si>
  <si>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</si>
  <si>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</si>
  <si>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</si>
  <si>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</si>
  <si>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</si>
  <si>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</si>
  <si>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</si>
  <si>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</si>
  <si>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</si>
  <si>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</si>
  <si>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</si>
  <si>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</si>
  <si>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</si>
  <si>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</si>
  <si>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</si>
  <si>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</si>
  <si>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</si>
  <si>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</si>
  <si>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</si>
  <si>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</si>
  <si>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</si>
  <si>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</si>
  <si>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</si>
  <si>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</si>
  <si>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</si>
  <si>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</si>
  <si>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</si>
  <si>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</si>
  <si>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</si>
  <si>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</si>
  <si>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</si>
  <si>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</si>
  <si>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</si>
  <si>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</si>
  <si>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</si>
  <si>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</si>
  <si>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</si>
  <si>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</si>
  <si>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</si>
  <si>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</si>
  <si>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</si>
  <si>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</si>
  <si>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</si>
  <si>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</si>
  <si>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</si>
  <si>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</si>
  <si>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</si>
  <si>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</si>
  <si>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</si>
  <si>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</si>
  <si>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</si>
  <si>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</si>
  <si>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</si>
  <si>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</si>
  <si>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</si>
  <si>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</si>
  <si>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</si>
  <si>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</si>
  <si>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</si>
  <si>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</si>
  <si>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</si>
  <si>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</si>
  <si>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</si>
  <si>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</si>
  <si>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</si>
  <si>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</si>
  <si>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</si>
  <si>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</si>
  <si>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</si>
  <si>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</si>
  <si>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</si>
  <si>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</si>
  <si>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</si>
  <si>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</si>
  <si>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</si>
  <si>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</si>
  <si>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</si>
  <si>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</si>
  <si>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</si>
  <si>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</si>
  <si>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</si>
  <si>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</si>
  <si>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</si>
  <si>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</si>
  <si>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</si>
  <si>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</si>
  <si>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</si>
  <si>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</si>
  <si>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</si>
  <si>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</si>
  <si>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</si>
  <si>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</si>
  <si>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</si>
  <si>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</si>
  <si>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</si>
  <si>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</si>
  <si>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</si>
  <si>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</si>
  <si>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</si>
  <si>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</si>
  <si>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</si>
  <si>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</si>
  <si>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</si>
  <si>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</si>
  <si>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</si>
  <si>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</si>
  <si>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</si>
  <si>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</si>
  <si>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</si>
  <si>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</si>
  <si>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</si>
  <si>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</si>
  <si>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</si>
  <si>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</si>
  <si>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</si>
  <si>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</si>
  <si>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</si>
  <si>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</si>
  <si>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</si>
  <si>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</si>
  <si>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</si>
  <si>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</si>
  <si>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</si>
  <si>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</si>
  <si>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</si>
  <si>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</si>
  <si>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</si>
  <si>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</si>
  <si>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</si>
  <si>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</si>
  <si>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</si>
  <si>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</si>
  <si>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</si>
  <si>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</si>
  <si>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</si>
  <si>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</si>
  <si>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</si>
  <si>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</si>
  <si>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</si>
  <si>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</si>
  <si>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</si>
  <si>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</si>
  <si>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</si>
  <si>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</si>
  <si>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</si>
  <si>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</si>
  <si>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</si>
  <si>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</si>
  <si>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</si>
  <si>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</si>
  <si>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</si>
  <si>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</si>
  <si>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</si>
  <si>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</si>
  <si>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</si>
  <si>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</si>
  <si>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</si>
  <si>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</si>
  <si>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</si>
  <si>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</si>
  <si>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</si>
  <si>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</si>
  <si>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</si>
  <si>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</si>
  <si>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</si>
  <si>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</si>
  <si>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</si>
  <si>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</si>
  <si>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</si>
  <si>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</si>
  <si>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</si>
  <si>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</si>
  <si>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</si>
  <si>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</si>
  <si>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</si>
  <si>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</si>
  <si>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</si>
  <si>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</si>
  <si>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</si>
  <si>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</si>
  <si>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</si>
  <si>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</si>
  <si>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</si>
  <si>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</si>
  <si>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</si>
  <si>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</si>
  <si>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</si>
  <si>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</si>
  <si>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</si>
  <si>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</si>
  <si>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</si>
  <si>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</si>
  <si>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</si>
  <si>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</si>
  <si>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</si>
  <si>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</si>
  <si>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</si>
  <si>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</si>
  <si>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</si>
  <si>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</si>
  <si>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</si>
  <si>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</si>
  <si>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</si>
  <si>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</si>
  <si>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</si>
  <si>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</si>
  <si>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</si>
  <si>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</si>
  <si>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</si>
  <si>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</si>
  <si>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</si>
  <si>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</si>
  <si>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</si>
  <si>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</si>
  <si>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</si>
  <si>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</si>
  <si>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</si>
  <si>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</si>
  <si>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</si>
  <si>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</si>
  <si>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</si>
  <si>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</si>
  <si>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</si>
  <si>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</si>
  <si>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</si>
  <si>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</si>
  <si>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</si>
  <si>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</si>
  <si>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</si>
  <si>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</si>
  <si>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</si>
  <si>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</si>
  <si>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</si>
  <si>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</si>
  <si>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</si>
  <si>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</si>
  <si>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</si>
  <si>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</si>
  <si>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</si>
  <si>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</si>
  <si>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</si>
  <si>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</si>
  <si>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</si>
  <si>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</si>
  <si>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</si>
  <si>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</si>
  <si>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</si>
  <si>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</si>
  <si>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</si>
  <si>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</si>
  <si>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</si>
  <si>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</si>
  <si>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</si>
  <si>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</si>
  <si>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</si>
  <si>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</si>
  <si>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</si>
  <si>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</si>
  <si>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</si>
  <si>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</si>
  <si>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</si>
  <si>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</si>
  <si>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</si>
  <si>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</si>
  <si>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</si>
  <si>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</si>
  <si>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</si>
  <si>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</si>
  <si>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</si>
  <si>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</si>
  <si>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</si>
  <si>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</si>
  <si>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</si>
  <si>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</si>
  <si>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</si>
  <si>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</si>
  <si>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</si>
  <si>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</si>
  <si>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</si>
  <si>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01. 01.</t>
  </si>
  <si>
    <t>30. 09. 2011.</t>
  </si>
  <si>
    <t>03311953</t>
  </si>
  <si>
    <t>060032302</t>
  </si>
  <si>
    <t>05951496767</t>
  </si>
  <si>
    <t xml:space="preserve">ILIRIJA d.d. </t>
  </si>
  <si>
    <t>BIOGRAD NA MORU</t>
  </si>
  <si>
    <t>Tina Ujevića 7</t>
  </si>
  <si>
    <t>ilirija@zd.t-com.hr</t>
  </si>
  <si>
    <t>www.ilirijabiograd.com</t>
  </si>
  <si>
    <t>ZADARSKA</t>
  </si>
  <si>
    <t>NE</t>
  </si>
  <si>
    <t>55100</t>
  </si>
  <si>
    <t>023/383178</t>
  </si>
  <si>
    <t>023/384564</t>
  </si>
  <si>
    <t>zorkas@ilirijabiograd.com</t>
  </si>
  <si>
    <t>RAŽNJEVIĆ GORAN</t>
  </si>
  <si>
    <t>STRPIĆ ZORKA</t>
  </si>
  <si>
    <t>stanje na dan 30. 09. 2011.</t>
  </si>
  <si>
    <t>u razdoblju 01. 01. 2011. do 30. 09. 2011.</t>
  </si>
  <si>
    <t>u razdoblju 01. 01. 2011. do 30. 09.  2011 .</t>
  </si>
  <si>
    <t>Obveznik: ILIRIJA  d.d.</t>
  </si>
  <si>
    <t xml:space="preserve">Obveznik:  ILIRIJA d.d. </t>
  </si>
  <si>
    <t xml:space="preserve">Obveznik: ILIRIJA  d.d.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</si>
</sst>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2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25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25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25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25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4" fontId="3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25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irija@zd.t-com.hr" TargetMode="External" /><Relationship Id="rId2" Type="http://schemas.openxmlformats.org/officeDocument/2006/relationships/hyperlink" Target="http://www.ilirijabiograd.com/" TargetMode="External" /><Relationship Id="rId3" Type="http://schemas.openxmlformats.org/officeDocument/2006/relationships/hyperlink" Target="mailto:zorkas@ilirijabiograd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E40" sqref="E40:G4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4" t="s">
        <v>248</v>
      </c>
      <c r="B1" s="145"/>
      <c r="C1" s="145"/>
      <c r="D1" s="84"/>
      <c r="E1" s="84"/>
      <c r="F1" s="84"/>
      <c r="G1" s="84"/>
      <c r="H1" s="84"/>
      <c r="I1" s="85"/>
      <c r="J1" s="10"/>
      <c r="K1" s="10"/>
      <c r="L1" s="10"/>
    </row>
    <row r="2" spans="1:12" ht="12">
      <c r="A2" s="182" t="s">
        <v>249</v>
      </c>
      <c r="B2" s="183"/>
      <c r="C2" s="183"/>
      <c r="D2" s="184"/>
      <c r="E2" s="119" t="s">
        <v>323</v>
      </c>
      <c r="F2" s="127"/>
      <c r="G2" s="12" t="s">
        <v>250</v>
      </c>
      <c r="H2" s="119" t="s">
        <v>324</v>
      </c>
      <c r="I2" s="86"/>
      <c r="J2" s="10"/>
      <c r="K2" s="10"/>
      <c r="L2" s="10"/>
    </row>
    <row r="3" spans="1:12" ht="12">
      <c r="A3" s="87"/>
      <c r="B3" s="13"/>
      <c r="C3" s="13"/>
      <c r="D3" s="13"/>
      <c r="E3" s="14"/>
      <c r="F3" s="14"/>
      <c r="G3" s="13"/>
      <c r="H3" s="13"/>
      <c r="I3" s="88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">
      <c r="A5" s="89"/>
      <c r="B5" s="15"/>
      <c r="C5" s="15"/>
      <c r="D5" s="15"/>
      <c r="E5" s="16"/>
      <c r="F5" s="90"/>
      <c r="G5" s="17"/>
      <c r="H5" s="18"/>
      <c r="I5" s="91"/>
      <c r="J5" s="10"/>
      <c r="K5" s="10"/>
      <c r="L5" s="10"/>
    </row>
    <row r="6" spans="1:12" ht="12">
      <c r="A6" s="135" t="s">
        <v>251</v>
      </c>
      <c r="B6" s="136"/>
      <c r="C6" s="150" t="s">
        <v>325</v>
      </c>
      <c r="D6" s="151"/>
      <c r="E6" s="28"/>
      <c r="F6" s="28"/>
      <c r="G6" s="28"/>
      <c r="H6" s="28"/>
      <c r="I6" s="92"/>
      <c r="J6" s="10"/>
      <c r="K6" s="10"/>
      <c r="L6" s="10"/>
    </row>
    <row r="7" spans="1:12" ht="12">
      <c r="A7" s="93"/>
      <c r="B7" s="21"/>
      <c r="C7" s="15"/>
      <c r="D7" s="15"/>
      <c r="E7" s="28"/>
      <c r="F7" s="28"/>
      <c r="G7" s="28"/>
      <c r="H7" s="28"/>
      <c r="I7" s="92"/>
      <c r="J7" s="10"/>
      <c r="K7" s="10"/>
      <c r="L7" s="10"/>
    </row>
    <row r="8" spans="1:12" ht="12">
      <c r="A8" s="188" t="s">
        <v>252</v>
      </c>
      <c r="B8" s="189"/>
      <c r="C8" s="150" t="s">
        <v>326</v>
      </c>
      <c r="D8" s="151"/>
      <c r="E8" s="28"/>
      <c r="F8" s="28"/>
      <c r="G8" s="28"/>
      <c r="H8" s="28"/>
      <c r="I8" s="94"/>
      <c r="J8" s="10"/>
      <c r="K8" s="10"/>
      <c r="L8" s="10"/>
    </row>
    <row r="9" spans="1:12" ht="12">
      <c r="A9" s="95"/>
      <c r="B9" s="49"/>
      <c r="C9" s="19"/>
      <c r="D9" s="25"/>
      <c r="E9" s="15"/>
      <c r="F9" s="15"/>
      <c r="G9" s="15"/>
      <c r="H9" s="15"/>
      <c r="I9" s="94"/>
      <c r="J9" s="10"/>
      <c r="K9" s="10"/>
      <c r="L9" s="10"/>
    </row>
    <row r="10" spans="1:12" ht="12">
      <c r="A10" s="130" t="s">
        <v>253</v>
      </c>
      <c r="B10" s="180"/>
      <c r="C10" s="150" t="s">
        <v>327</v>
      </c>
      <c r="D10" s="151"/>
      <c r="E10" s="15"/>
      <c r="F10" s="15"/>
      <c r="G10" s="15"/>
      <c r="H10" s="15"/>
      <c r="I10" s="94"/>
      <c r="J10" s="10"/>
      <c r="K10" s="10"/>
      <c r="L10" s="10"/>
    </row>
    <row r="11" spans="1:12" ht="12">
      <c r="A11" s="181"/>
      <c r="B11" s="180"/>
      <c r="C11" s="15"/>
      <c r="D11" s="15"/>
      <c r="E11" s="15"/>
      <c r="F11" s="15"/>
      <c r="G11" s="15"/>
      <c r="H11" s="15"/>
      <c r="I11" s="94"/>
      <c r="J11" s="10"/>
      <c r="K11" s="10"/>
      <c r="L11" s="10"/>
    </row>
    <row r="12" spans="1:12" ht="12">
      <c r="A12" s="135" t="s">
        <v>254</v>
      </c>
      <c r="B12" s="136"/>
      <c r="C12" s="152" t="s">
        <v>328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">
      <c r="A13" s="93"/>
      <c r="B13" s="21"/>
      <c r="C13" s="20"/>
      <c r="D13" s="15"/>
      <c r="E13" s="15"/>
      <c r="F13" s="15"/>
      <c r="G13" s="15"/>
      <c r="H13" s="15"/>
      <c r="I13" s="94"/>
      <c r="J13" s="10"/>
      <c r="K13" s="10"/>
      <c r="L13" s="10"/>
    </row>
    <row r="14" spans="1:12" ht="12">
      <c r="A14" s="135" t="s">
        <v>255</v>
      </c>
      <c r="B14" s="136"/>
      <c r="C14" s="178">
        <v>23210</v>
      </c>
      <c r="D14" s="179"/>
      <c r="E14" s="15"/>
      <c r="F14" s="152" t="s">
        <v>329</v>
      </c>
      <c r="G14" s="177"/>
      <c r="H14" s="177"/>
      <c r="I14" s="138"/>
      <c r="J14" s="10"/>
      <c r="K14" s="10"/>
      <c r="L14" s="10"/>
    </row>
    <row r="15" spans="1:12" ht="12">
      <c r="A15" s="93"/>
      <c r="B15" s="21"/>
      <c r="C15" s="15"/>
      <c r="D15" s="15"/>
      <c r="E15" s="15"/>
      <c r="F15" s="15"/>
      <c r="G15" s="15"/>
      <c r="H15" s="15"/>
      <c r="I15" s="94"/>
      <c r="J15" s="10"/>
      <c r="K15" s="10"/>
      <c r="L15" s="10"/>
    </row>
    <row r="16" spans="1:12" ht="12">
      <c r="A16" s="135" t="s">
        <v>256</v>
      </c>
      <c r="B16" s="136"/>
      <c r="C16" s="152" t="s">
        <v>330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">
      <c r="A17" s="93"/>
      <c r="B17" s="21"/>
      <c r="C17" s="15"/>
      <c r="D17" s="15"/>
      <c r="E17" s="15"/>
      <c r="F17" s="15"/>
      <c r="G17" s="15"/>
      <c r="H17" s="15"/>
      <c r="I17" s="94"/>
      <c r="J17" s="10"/>
      <c r="K17" s="10"/>
      <c r="L17" s="10"/>
    </row>
    <row r="18" spans="1:12" ht="12">
      <c r="A18" s="135" t="s">
        <v>257</v>
      </c>
      <c r="B18" s="136"/>
      <c r="C18" s="173" t="s">
        <v>331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">
      <c r="A19" s="93"/>
      <c r="B19" s="21"/>
      <c r="C19" s="20"/>
      <c r="D19" s="15"/>
      <c r="E19" s="15"/>
      <c r="F19" s="15"/>
      <c r="G19" s="15"/>
      <c r="H19" s="15"/>
      <c r="I19" s="94"/>
      <c r="J19" s="10"/>
      <c r="K19" s="10"/>
      <c r="L19" s="10"/>
    </row>
    <row r="20" spans="1:12" ht="12">
      <c r="A20" s="135" t="s">
        <v>258</v>
      </c>
      <c r="B20" s="136"/>
      <c r="C20" s="173" t="s">
        <v>332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">
      <c r="A21" s="93"/>
      <c r="B21" s="21"/>
      <c r="C21" s="20"/>
      <c r="D21" s="15"/>
      <c r="E21" s="15"/>
      <c r="F21" s="15"/>
      <c r="G21" s="15"/>
      <c r="H21" s="15"/>
      <c r="I21" s="94"/>
      <c r="J21" s="10"/>
      <c r="K21" s="10"/>
      <c r="L21" s="10"/>
    </row>
    <row r="22" spans="1:12" ht="12">
      <c r="A22" s="135" t="s">
        <v>259</v>
      </c>
      <c r="B22" s="136"/>
      <c r="C22" s="120">
        <v>22</v>
      </c>
      <c r="D22" s="152" t="s">
        <v>329</v>
      </c>
      <c r="E22" s="163"/>
      <c r="F22" s="164"/>
      <c r="G22" s="135"/>
      <c r="H22" s="176"/>
      <c r="I22" s="96"/>
      <c r="J22" s="10"/>
      <c r="K22" s="10"/>
      <c r="L22" s="10"/>
    </row>
    <row r="23" spans="1:12" ht="12">
      <c r="A23" s="93"/>
      <c r="B23" s="21"/>
      <c r="C23" s="15"/>
      <c r="D23" s="23"/>
      <c r="E23" s="23"/>
      <c r="F23" s="23"/>
      <c r="G23" s="23"/>
      <c r="H23" s="15"/>
      <c r="I23" s="94"/>
      <c r="J23" s="10"/>
      <c r="K23" s="10"/>
      <c r="L23" s="10"/>
    </row>
    <row r="24" spans="1:12" ht="12">
      <c r="A24" s="135" t="s">
        <v>260</v>
      </c>
      <c r="B24" s="136"/>
      <c r="C24" s="120">
        <v>13</v>
      </c>
      <c r="D24" s="152" t="s">
        <v>333</v>
      </c>
      <c r="E24" s="163"/>
      <c r="F24" s="163"/>
      <c r="G24" s="164"/>
      <c r="H24" s="50" t="s">
        <v>261</v>
      </c>
      <c r="I24" s="121">
        <v>356</v>
      </c>
      <c r="J24" s="10"/>
      <c r="K24" s="10"/>
      <c r="L24" s="10"/>
    </row>
    <row r="25" spans="1:12" ht="12">
      <c r="A25" s="93"/>
      <c r="B25" s="21"/>
      <c r="C25" s="15"/>
      <c r="D25" s="23"/>
      <c r="E25" s="23"/>
      <c r="F25" s="23"/>
      <c r="G25" s="21"/>
      <c r="H25" s="21" t="s">
        <v>318</v>
      </c>
      <c r="I25" s="97"/>
      <c r="J25" s="10"/>
      <c r="K25" s="10"/>
      <c r="L25" s="10"/>
    </row>
    <row r="26" spans="1:12" ht="12">
      <c r="A26" s="135" t="s">
        <v>262</v>
      </c>
      <c r="B26" s="136"/>
      <c r="C26" s="122" t="s">
        <v>334</v>
      </c>
      <c r="D26" s="24"/>
      <c r="E26" s="32"/>
      <c r="F26" s="23"/>
      <c r="G26" s="165" t="s">
        <v>263</v>
      </c>
      <c r="H26" s="136"/>
      <c r="I26" s="123" t="s">
        <v>335</v>
      </c>
      <c r="J26" s="10"/>
      <c r="K26" s="10"/>
      <c r="L26" s="10"/>
    </row>
    <row r="27" spans="1:12" ht="12">
      <c r="A27" s="93"/>
      <c r="B27" s="21"/>
      <c r="C27" s="15"/>
      <c r="D27" s="23"/>
      <c r="E27" s="23"/>
      <c r="F27" s="23"/>
      <c r="G27" s="23"/>
      <c r="H27" s="15"/>
      <c r="I27" s="98"/>
      <c r="J27" s="10"/>
      <c r="K27" s="10"/>
      <c r="L27" s="10"/>
    </row>
    <row r="28" spans="1:12" ht="12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">
      <c r="A29" s="99"/>
      <c r="B29" s="32"/>
      <c r="C29" s="32"/>
      <c r="D29" s="25"/>
      <c r="E29" s="15"/>
      <c r="F29" s="15"/>
      <c r="G29" s="15"/>
      <c r="H29" s="26"/>
      <c r="I29" s="98"/>
      <c r="J29" s="10"/>
      <c r="K29" s="10"/>
      <c r="L29" s="10"/>
    </row>
    <row r="30" spans="1:12" ht="12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">
      <c r="A31" s="93"/>
      <c r="B31" s="21"/>
      <c r="C31" s="20"/>
      <c r="D31" s="161"/>
      <c r="E31" s="161"/>
      <c r="F31" s="161"/>
      <c r="G31" s="162"/>
      <c r="H31" s="15"/>
      <c r="I31" s="100"/>
      <c r="J31" s="10"/>
      <c r="K31" s="10"/>
      <c r="L31" s="10"/>
    </row>
    <row r="32" spans="1:12" ht="12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">
      <c r="A33" s="93"/>
      <c r="B33" s="21"/>
      <c r="C33" s="20"/>
      <c r="D33" s="27"/>
      <c r="E33" s="27"/>
      <c r="F33" s="27"/>
      <c r="G33" s="28"/>
      <c r="H33" s="15"/>
      <c r="I33" s="101"/>
      <c r="J33" s="10"/>
      <c r="K33" s="10"/>
      <c r="L33" s="10"/>
    </row>
    <row r="34" spans="1:12" ht="12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">
      <c r="A35" s="93"/>
      <c r="B35" s="21"/>
      <c r="C35" s="20"/>
      <c r="D35" s="27"/>
      <c r="E35" s="27"/>
      <c r="F35" s="27"/>
      <c r="G35" s="28"/>
      <c r="H35" s="15"/>
      <c r="I35" s="101"/>
      <c r="J35" s="10"/>
      <c r="K35" s="10"/>
      <c r="L35" s="10"/>
    </row>
    <row r="36" spans="1:12" ht="12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">
      <c r="A37" s="102"/>
      <c r="B37" s="29"/>
      <c r="C37" s="155"/>
      <c r="D37" s="156"/>
      <c r="E37" s="15"/>
      <c r="F37" s="155"/>
      <c r="G37" s="156"/>
      <c r="H37" s="15"/>
      <c r="I37" s="94"/>
      <c r="J37" s="10"/>
      <c r="K37" s="10"/>
      <c r="L37" s="10"/>
    </row>
    <row r="38" spans="1:12" ht="12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">
      <c r="A39" s="102"/>
      <c r="B39" s="29"/>
      <c r="C39" s="30"/>
      <c r="D39" s="31"/>
      <c r="E39" s="15"/>
      <c r="F39" s="30"/>
      <c r="G39" s="31"/>
      <c r="H39" s="15"/>
      <c r="I39" s="94"/>
      <c r="J39" s="10"/>
      <c r="K39" s="10"/>
      <c r="L39" s="10"/>
    </row>
    <row r="40" spans="1:12" ht="12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">
      <c r="A41" s="124"/>
      <c r="B41" s="32"/>
      <c r="C41" s="32"/>
      <c r="D41" s="32"/>
      <c r="E41" s="22"/>
      <c r="F41" s="125"/>
      <c r="G41" s="125"/>
      <c r="H41" s="126"/>
      <c r="I41" s="103"/>
      <c r="J41" s="10"/>
      <c r="K41" s="10"/>
      <c r="L41" s="10"/>
    </row>
    <row r="42" spans="1:12" ht="12">
      <c r="A42" s="102"/>
      <c r="B42" s="29"/>
      <c r="C42" s="30"/>
      <c r="D42" s="31"/>
      <c r="E42" s="15"/>
      <c r="F42" s="30"/>
      <c r="G42" s="31"/>
      <c r="H42" s="15"/>
      <c r="I42" s="94"/>
      <c r="J42" s="10"/>
      <c r="K42" s="10"/>
      <c r="L42" s="10"/>
    </row>
    <row r="43" spans="1:12" ht="12">
      <c r="A43" s="104"/>
      <c r="B43" s="33"/>
      <c r="C43" s="33"/>
      <c r="D43" s="19"/>
      <c r="E43" s="19"/>
      <c r="F43" s="33"/>
      <c r="G43" s="19"/>
      <c r="H43" s="19"/>
      <c r="I43" s="105"/>
      <c r="J43" s="10"/>
      <c r="K43" s="10"/>
      <c r="L43" s="10"/>
    </row>
    <row r="44" spans="1:12" ht="12">
      <c r="A44" s="130" t="s">
        <v>267</v>
      </c>
      <c r="B44" s="131"/>
      <c r="C44" s="150"/>
      <c r="D44" s="151"/>
      <c r="E44" s="25"/>
      <c r="F44" s="152"/>
      <c r="G44" s="153"/>
      <c r="H44" s="153"/>
      <c r="I44" s="154"/>
      <c r="J44" s="10"/>
      <c r="K44" s="10"/>
      <c r="L44" s="10"/>
    </row>
    <row r="45" spans="1:12" ht="12">
      <c r="A45" s="102"/>
      <c r="B45" s="29"/>
      <c r="C45" s="155"/>
      <c r="D45" s="156"/>
      <c r="E45" s="15"/>
      <c r="F45" s="155"/>
      <c r="G45" s="157"/>
      <c r="H45" s="34"/>
      <c r="I45" s="106"/>
      <c r="J45" s="10"/>
      <c r="K45" s="10"/>
      <c r="L45" s="10"/>
    </row>
    <row r="46" spans="1:12" ht="12">
      <c r="A46" s="130" t="s">
        <v>268</v>
      </c>
      <c r="B46" s="131"/>
      <c r="C46" s="152" t="s">
        <v>340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">
      <c r="A47" s="93"/>
      <c r="B47" s="21"/>
      <c r="C47" s="20" t="s">
        <v>269</v>
      </c>
      <c r="D47" s="15"/>
      <c r="E47" s="15"/>
      <c r="F47" s="15"/>
      <c r="G47" s="15"/>
      <c r="H47" s="15"/>
      <c r="I47" s="94"/>
      <c r="J47" s="10"/>
      <c r="K47" s="10"/>
      <c r="L47" s="10"/>
    </row>
    <row r="48" spans="1:12" ht="12">
      <c r="A48" s="130" t="s">
        <v>270</v>
      </c>
      <c r="B48" s="131"/>
      <c r="C48" s="137" t="s">
        <v>336</v>
      </c>
      <c r="D48" s="133"/>
      <c r="E48" s="134"/>
      <c r="F48" s="15"/>
      <c r="G48" s="50" t="s">
        <v>271</v>
      </c>
      <c r="H48" s="137" t="s">
        <v>337</v>
      </c>
      <c r="I48" s="134"/>
      <c r="J48" s="10"/>
      <c r="K48" s="10"/>
      <c r="L48" s="10"/>
    </row>
    <row r="49" spans="1:12" ht="12">
      <c r="A49" s="93"/>
      <c r="B49" s="21"/>
      <c r="C49" s="20"/>
      <c r="D49" s="15"/>
      <c r="E49" s="15"/>
      <c r="F49" s="15"/>
      <c r="G49" s="15"/>
      <c r="H49" s="15"/>
      <c r="I49" s="94"/>
      <c r="J49" s="10"/>
      <c r="K49" s="10"/>
      <c r="L49" s="10"/>
    </row>
    <row r="50" spans="1:12" ht="12">
      <c r="A50" s="130" t="s">
        <v>257</v>
      </c>
      <c r="B50" s="131"/>
      <c r="C50" s="132" t="s">
        <v>338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">
      <c r="A51" s="93"/>
      <c r="B51" s="21"/>
      <c r="C51" s="15"/>
      <c r="D51" s="15"/>
      <c r="E51" s="15"/>
      <c r="F51" s="15"/>
      <c r="G51" s="15"/>
      <c r="H51" s="15"/>
      <c r="I51" s="94"/>
      <c r="J51" s="10"/>
      <c r="K51" s="10"/>
      <c r="L51" s="10"/>
    </row>
    <row r="52" spans="1:12" ht="12">
      <c r="A52" s="135" t="s">
        <v>272</v>
      </c>
      <c r="B52" s="136"/>
      <c r="C52" s="137" t="s">
        <v>339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">
      <c r="A53" s="107"/>
      <c r="B53" s="19"/>
      <c r="C53" s="146" t="s">
        <v>273</v>
      </c>
      <c r="D53" s="146"/>
      <c r="E53" s="146"/>
      <c r="F53" s="146"/>
      <c r="G53" s="146"/>
      <c r="H53" s="146"/>
      <c r="I53" s="108"/>
      <c r="J53" s="10"/>
      <c r="K53" s="10"/>
      <c r="L53" s="10"/>
    </row>
    <row r="54" spans="1:12" ht="12">
      <c r="A54" s="107"/>
      <c r="B54" s="19"/>
      <c r="C54" s="35"/>
      <c r="D54" s="35"/>
      <c r="E54" s="35"/>
      <c r="F54" s="35"/>
      <c r="G54" s="35"/>
      <c r="H54" s="35"/>
      <c r="I54" s="108"/>
      <c r="J54" s="10"/>
      <c r="K54" s="10"/>
      <c r="L54" s="10"/>
    </row>
    <row r="55" spans="1:12" ht="12.75">
      <c r="A55" s="107"/>
      <c r="B55" s="139" t="s">
        <v>274</v>
      </c>
      <c r="C55" s="140"/>
      <c r="D55" s="140"/>
      <c r="E55" s="140"/>
      <c r="F55" s="48"/>
      <c r="G55" s="48"/>
      <c r="H55" s="48"/>
      <c r="I55" s="109"/>
      <c r="J55" s="10"/>
      <c r="K55" s="10"/>
      <c r="L55" s="10"/>
    </row>
    <row r="56" spans="1:12" ht="12">
      <c r="A56" s="107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">
      <c r="A57" s="107"/>
      <c r="B57" s="141" t="s">
        <v>307</v>
      </c>
      <c r="C57" s="142"/>
      <c r="D57" s="142"/>
      <c r="E57" s="142"/>
      <c r="F57" s="142"/>
      <c r="G57" s="142"/>
      <c r="H57" s="142"/>
      <c r="I57" s="109"/>
      <c r="J57" s="10"/>
      <c r="K57" s="10"/>
      <c r="L57" s="10"/>
    </row>
    <row r="58" spans="1:12" ht="12">
      <c r="A58" s="107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">
      <c r="A59" s="107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2.75" thickBot="1">
      <c r="A61" s="113" t="s">
        <v>275</v>
      </c>
      <c r="B61" s="15"/>
      <c r="C61" s="15"/>
      <c r="D61" s="15"/>
      <c r="E61" s="15"/>
      <c r="F61" s="15"/>
      <c r="G61" s="36"/>
      <c r="H61" s="37"/>
      <c r="I61" s="114"/>
      <c r="J61" s="10"/>
      <c r="K61" s="10"/>
      <c r="L61" s="10"/>
    </row>
    <row r="62" spans="1:12" ht="12">
      <c r="A62" s="89"/>
      <c r="B62" s="15"/>
      <c r="C62" s="15"/>
      <c r="D62" s="15"/>
      <c r="E62" s="19" t="s">
        <v>276</v>
      </c>
      <c r="F62" s="32"/>
      <c r="G62" s="147" t="s">
        <v>277</v>
      </c>
      <c r="H62" s="148"/>
      <c r="I62" s="149"/>
      <c r="J62" s="10"/>
      <c r="K62" s="10"/>
      <c r="L62" s="10"/>
    </row>
    <row r="63" spans="1:12" ht="12">
      <c r="A63" s="115"/>
      <c r="B63" s="116"/>
      <c r="C63" s="117"/>
      <c r="D63" s="117"/>
      <c r="E63" s="117"/>
      <c r="F63" s="117"/>
      <c r="G63" s="128"/>
      <c r="H63" s="129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lirija@zd.t-com.hr"/>
    <hyperlink ref="C20" r:id="rId2" display="www.ilirijabiograd.com"/>
    <hyperlink ref="C50" r:id="rId3" display="zorkas@ilirijabiograd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345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1">
      <c r="A4" s="205" t="s">
        <v>59</v>
      </c>
      <c r="B4" s="206"/>
      <c r="C4" s="206"/>
      <c r="D4" s="206"/>
      <c r="E4" s="206"/>
      <c r="F4" s="206"/>
      <c r="G4" s="206"/>
      <c r="H4" s="207"/>
      <c r="I4" s="57" t="s">
        <v>278</v>
      </c>
      <c r="J4" s="58" t="s">
        <v>319</v>
      </c>
      <c r="K4" s="59" t="s">
        <v>320</v>
      </c>
    </row>
    <row r="5" spans="1:11" ht="12">
      <c r="A5" s="190">
        <v>1</v>
      </c>
      <c r="B5" s="190"/>
      <c r="C5" s="190"/>
      <c r="D5" s="190"/>
      <c r="E5" s="190"/>
      <c r="F5" s="190"/>
      <c r="G5" s="190"/>
      <c r="H5" s="190"/>
      <c r="I5" s="56">
        <v>2</v>
      </c>
      <c r="J5" s="55">
        <v>3</v>
      </c>
      <c r="K5" s="55">
        <v>4</v>
      </c>
    </row>
    <row r="6" spans="1:11" ht="12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2">
        <f>J9+J16+J26+J35+J39</f>
        <v>265560899</v>
      </c>
      <c r="K8" s="52">
        <f>K9+K16+K26+K35+K39</f>
        <v>267938195</v>
      </c>
    </row>
    <row r="9" spans="1:11" ht="12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2">
        <f>SUM(J10:J15)</f>
        <v>0</v>
      </c>
      <c r="K9" s="52">
        <f>SUM(K10:K15)</f>
        <v>0</v>
      </c>
    </row>
    <row r="10" spans="1:11" ht="12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2">
        <f>SUM(J17:J25)</f>
        <v>265340899</v>
      </c>
      <c r="K16" s="52">
        <f>SUM(K17:K25)</f>
        <v>267718195</v>
      </c>
    </row>
    <row r="17" spans="1:11" ht="12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39736533</v>
      </c>
      <c r="K17" s="7">
        <v>39957027</v>
      </c>
    </row>
    <row r="18" spans="1:11" ht="12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197123941</v>
      </c>
      <c r="K18" s="7">
        <v>193059817</v>
      </c>
    </row>
    <row r="19" spans="1:11" ht="12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14392181</v>
      </c>
      <c r="K19" s="7">
        <v>14431976</v>
      </c>
    </row>
    <row r="20" spans="1:11" ht="12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/>
      <c r="K20" s="7"/>
    </row>
    <row r="21" spans="1:11" ht="12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1038406</v>
      </c>
      <c r="K22" s="7">
        <v>260278</v>
      </c>
    </row>
    <row r="23" spans="1:11" ht="12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13049838</v>
      </c>
      <c r="K23" s="7">
        <v>20009097</v>
      </c>
    </row>
    <row r="24" spans="1:11" ht="12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2">
        <f>SUM(J27:J34)</f>
        <v>220000</v>
      </c>
      <c r="K26" s="52">
        <v>220000</v>
      </c>
    </row>
    <row r="27" spans="1:11" ht="12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220000</v>
      </c>
      <c r="K27" s="7">
        <v>220000</v>
      </c>
    </row>
    <row r="28" spans="1:11" ht="12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2">
        <f>SUM(J36:J38)</f>
        <v>0</v>
      </c>
      <c r="K35" s="52">
        <f>SUM(K36:K38)</f>
        <v>0</v>
      </c>
    </row>
    <row r="36" spans="1:11" ht="12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2">
        <f>J41+J49+J56+J64</f>
        <v>20438771</v>
      </c>
      <c r="K40" s="52">
        <f>K41+K49+K56+K64</f>
        <v>22023912</v>
      </c>
    </row>
    <row r="41" spans="1:11" ht="12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2">
        <f>SUM(J42:J48)</f>
        <v>1706802</v>
      </c>
      <c r="K41" s="52">
        <v>2363599</v>
      </c>
    </row>
    <row r="42" spans="1:11" ht="12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1706802</v>
      </c>
      <c r="K42" s="7">
        <v>2363599</v>
      </c>
    </row>
    <row r="43" spans="1:11" ht="12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2">
        <f>SUM(J50:J55)</f>
        <v>11668646</v>
      </c>
      <c r="K49" s="52">
        <f>SUM(K50:K55)</f>
        <v>12546478</v>
      </c>
    </row>
    <row r="50" spans="1:11" ht="12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9729862</v>
      </c>
      <c r="K51" s="7">
        <v>8938712</v>
      </c>
    </row>
    <row r="52" spans="1:11" ht="12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645905</v>
      </c>
      <c r="K53" s="7">
        <v>828214</v>
      </c>
    </row>
    <row r="54" spans="1:11" ht="12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907326</v>
      </c>
      <c r="K54" s="7">
        <v>1114507</v>
      </c>
    </row>
    <row r="55" spans="1:11" ht="12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385553</v>
      </c>
      <c r="K55" s="7">
        <v>1665045</v>
      </c>
    </row>
    <row r="56" spans="1:11" ht="12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2">
        <f>SUM(J57:J63)</f>
        <v>2863252</v>
      </c>
      <c r="K56" s="52">
        <f>SUM(K57:K63)</f>
        <v>4584632</v>
      </c>
    </row>
    <row r="57" spans="1:11" ht="12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2863252</v>
      </c>
      <c r="K62" s="7">
        <v>4584632</v>
      </c>
    </row>
    <row r="63" spans="1:11" ht="12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4200071</v>
      </c>
      <c r="K64" s="7">
        <v>2529203</v>
      </c>
    </row>
    <row r="65" spans="1:11" ht="12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276148</v>
      </c>
      <c r="K65" s="7">
        <v>1405487</v>
      </c>
    </row>
    <row r="66" spans="1:11" ht="12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2">
        <f>J7+J8+J40+J65</f>
        <v>286275818</v>
      </c>
      <c r="K66" s="52">
        <f>K7+K8+K40+K65</f>
        <v>291367594</v>
      </c>
    </row>
    <row r="67" spans="1:11" ht="12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3">
        <f>J70+J71+J72+J78+J79+J82+J85</f>
        <v>144266896</v>
      </c>
      <c r="K69" s="53">
        <f>K70+K71+K72+K78+K79+K82+K85</f>
        <v>153871337</v>
      </c>
    </row>
    <row r="70" spans="1:11" ht="12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99754400</v>
      </c>
      <c r="K70" s="7">
        <v>99754400</v>
      </c>
    </row>
    <row r="71" spans="1:11" ht="12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829039</v>
      </c>
      <c r="K71" s="7">
        <v>829039</v>
      </c>
    </row>
    <row r="72" spans="1:11" ht="12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2">
        <f>J73+J74-J75+J76+J77</f>
        <v>17661116</v>
      </c>
      <c r="K72" s="52">
        <f>K73+K74-K75+K76+K77</f>
        <v>18411116</v>
      </c>
    </row>
    <row r="73" spans="1:11" ht="12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3408721</v>
      </c>
      <c r="K73" s="7">
        <v>4158721</v>
      </c>
    </row>
    <row r="74" spans="1:11" ht="12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6975716</v>
      </c>
      <c r="K74" s="7">
        <v>6975716</v>
      </c>
    </row>
    <row r="75" spans="1:11" ht="12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246000</v>
      </c>
      <c r="K75" s="7">
        <v>246000</v>
      </c>
    </row>
    <row r="76" spans="1:11" ht="12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7522679</v>
      </c>
      <c r="K77" s="7">
        <v>7522679</v>
      </c>
    </row>
    <row r="78" spans="1:11" ht="12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2">
        <f>J80-J81</f>
        <v>3445145</v>
      </c>
      <c r="K79" s="52">
        <v>8018003</v>
      </c>
    </row>
    <row r="80" spans="1:11" ht="12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3445145</v>
      </c>
      <c r="K80" s="7">
        <v>8018003</v>
      </c>
    </row>
    <row r="81" spans="1:11" ht="12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2">
        <f>J83-J84</f>
        <v>22577196</v>
      </c>
      <c r="K82" s="52">
        <f>K83-K84</f>
        <v>26858779</v>
      </c>
    </row>
    <row r="83" spans="1:11" ht="12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22577196</v>
      </c>
      <c r="K83" s="7">
        <v>26858779</v>
      </c>
    </row>
    <row r="84" spans="1:11" ht="12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2">
        <f>SUM(J87:J89)</f>
        <v>0</v>
      </c>
      <c r="K86" s="52">
        <f>SUM(K87:K89)</f>
        <v>0</v>
      </c>
    </row>
    <row r="87" spans="1:11" ht="12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2">
        <f>SUM(J91:J99)</f>
        <v>105709453</v>
      </c>
      <c r="K90" s="52">
        <f>SUM(K91:K99)</f>
        <v>99739742</v>
      </c>
    </row>
    <row r="91" spans="1:11" ht="12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105709453</v>
      </c>
      <c r="K93" s="7">
        <v>99739742</v>
      </c>
    </row>
    <row r="94" spans="1:11" ht="12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2">
        <f>SUM(J101:J112)</f>
        <v>35543610</v>
      </c>
      <c r="K100" s="52">
        <f>SUM(K101:K112)</f>
        <v>37474993</v>
      </c>
    </row>
    <row r="101" spans="1:11" ht="12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12319867</v>
      </c>
      <c r="K103" s="7">
        <v>17991634</v>
      </c>
    </row>
    <row r="104" spans="1:11" ht="12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14649978</v>
      </c>
      <c r="K105" s="7">
        <v>11749080</v>
      </c>
    </row>
    <row r="106" spans="1:11" ht="12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1478361</v>
      </c>
      <c r="K108" s="7">
        <v>1674076</v>
      </c>
    </row>
    <row r="109" spans="1:11" ht="12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3247693</v>
      </c>
      <c r="K109" s="7">
        <v>3500230</v>
      </c>
    </row>
    <row r="110" spans="1:11" ht="12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3847711</v>
      </c>
      <c r="K112" s="7">
        <v>2559973</v>
      </c>
    </row>
    <row r="113" spans="1:11" ht="12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755859</v>
      </c>
      <c r="K113" s="7">
        <v>281522</v>
      </c>
    </row>
    <row r="114" spans="1:11" ht="12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2">
        <f>J69+J86+J90+J100+J113</f>
        <v>286275818</v>
      </c>
      <c r="K114" s="52">
        <f>K69+K86+K90+K100+K113</f>
        <v>291367594</v>
      </c>
    </row>
    <row r="115" spans="1:11" ht="12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3" sqref="A3:M3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1.75">
      <c r="A4" s="236" t="s">
        <v>59</v>
      </c>
      <c r="B4" s="236"/>
      <c r="C4" s="236"/>
      <c r="D4" s="236"/>
      <c r="E4" s="236"/>
      <c r="F4" s="236"/>
      <c r="G4" s="236"/>
      <c r="H4" s="236"/>
      <c r="I4" s="57" t="s">
        <v>279</v>
      </c>
      <c r="J4" s="237" t="s">
        <v>319</v>
      </c>
      <c r="K4" s="237"/>
      <c r="L4" s="237" t="s">
        <v>320</v>
      </c>
      <c r="M4" s="237"/>
    </row>
    <row r="5" spans="1:13" ht="12">
      <c r="A5" s="236"/>
      <c r="B5" s="236"/>
      <c r="C5" s="236"/>
      <c r="D5" s="236"/>
      <c r="E5" s="236"/>
      <c r="F5" s="236"/>
      <c r="G5" s="236"/>
      <c r="H5" s="236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">
      <c r="A6" s="237">
        <v>1</v>
      </c>
      <c r="B6" s="237"/>
      <c r="C6" s="237"/>
      <c r="D6" s="237"/>
      <c r="E6" s="237"/>
      <c r="F6" s="237"/>
      <c r="G6" s="237"/>
      <c r="H6" s="237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3">
        <f>SUM(J8:J9)</f>
        <v>84263889</v>
      </c>
      <c r="K7" s="53">
        <f>SUM(K8:K9)</f>
        <v>47378929</v>
      </c>
      <c r="L7" s="53">
        <f>SUM(L8:L9)</f>
        <v>93482010</v>
      </c>
      <c r="M7" s="53">
        <f>SUM(M8:M9)</f>
        <v>52749214</v>
      </c>
    </row>
    <row r="8" spans="1:13" ht="12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82593072</v>
      </c>
      <c r="K8" s="7">
        <v>47377923</v>
      </c>
      <c r="L8" s="7">
        <v>91672543</v>
      </c>
      <c r="M8" s="7">
        <v>52748020</v>
      </c>
    </row>
    <row r="9" spans="1:13" ht="12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1670817</v>
      </c>
      <c r="K9" s="7">
        <v>1006</v>
      </c>
      <c r="L9" s="7">
        <v>1809467</v>
      </c>
      <c r="M9" s="7">
        <v>1194</v>
      </c>
    </row>
    <row r="10" spans="1:13" ht="12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2">
        <f>J11+J12+J16+J20+J21+J22+J25+J26</f>
        <v>56637076</v>
      </c>
      <c r="K10" s="52">
        <f>K11+K12+K16+K20+K21+K22+K25+K26</f>
        <v>27463772</v>
      </c>
      <c r="L10" s="52">
        <f>L11+L12+L16+L20+L21+L22+L25+L26</f>
        <v>60800483</v>
      </c>
      <c r="M10" s="52">
        <f>M11+M12+M16+M20+M21+M22+M25+M26</f>
        <v>30566677</v>
      </c>
    </row>
    <row r="11" spans="1:13" ht="12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2">
        <f>SUM(J13:J15)</f>
        <v>24009442</v>
      </c>
      <c r="K12" s="52">
        <f>SUM(K13:K15)</f>
        <v>13321166</v>
      </c>
      <c r="L12" s="52">
        <f>SUM(L13:L15)</f>
        <v>25333513</v>
      </c>
      <c r="M12" s="52">
        <f>SUM(M13:M15)</f>
        <v>13853798</v>
      </c>
    </row>
    <row r="13" spans="1:13" ht="12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13027877</v>
      </c>
      <c r="K13" s="7">
        <v>7888683</v>
      </c>
      <c r="L13" s="7">
        <v>14634449</v>
      </c>
      <c r="M13" s="7">
        <v>8700489</v>
      </c>
    </row>
    <row r="14" spans="1:13" ht="12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10981565</v>
      </c>
      <c r="K15" s="7">
        <v>5432483</v>
      </c>
      <c r="L15" s="7">
        <v>10699064</v>
      </c>
      <c r="M15" s="7">
        <v>5153309</v>
      </c>
    </row>
    <row r="16" spans="1:13" ht="12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2">
        <f>SUM(J17:J19)</f>
        <v>18115777</v>
      </c>
      <c r="K16" s="52">
        <f>SUM(K17:K19)</f>
        <v>8062732</v>
      </c>
      <c r="L16" s="52">
        <f>SUM(L17:L19)</f>
        <v>19777500</v>
      </c>
      <c r="M16" s="52">
        <f>SUM(M17:M19)</f>
        <v>9248205</v>
      </c>
    </row>
    <row r="17" spans="1:13" ht="12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10905698</v>
      </c>
      <c r="K17" s="7">
        <v>4935858</v>
      </c>
      <c r="L17" s="7">
        <v>11980293</v>
      </c>
      <c r="M17" s="7">
        <v>5596398</v>
      </c>
    </row>
    <row r="18" spans="1:13" ht="12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4192381</v>
      </c>
      <c r="K18" s="7">
        <v>1753516</v>
      </c>
      <c r="L18" s="7">
        <v>4692571</v>
      </c>
      <c r="M18" s="7">
        <v>2294561</v>
      </c>
    </row>
    <row r="19" spans="1:13" ht="12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3017698</v>
      </c>
      <c r="K19" s="7">
        <v>1373358</v>
      </c>
      <c r="L19" s="7">
        <v>3104636</v>
      </c>
      <c r="M19" s="7">
        <v>1357246</v>
      </c>
    </row>
    <row r="20" spans="1:13" ht="12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4095891</v>
      </c>
      <c r="K20" s="7">
        <v>1365297</v>
      </c>
      <c r="L20" s="7">
        <v>4373087</v>
      </c>
      <c r="M20" s="7">
        <v>1457696</v>
      </c>
    </row>
    <row r="21" spans="1:13" ht="12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10415966</v>
      </c>
      <c r="K21" s="7">
        <v>4714577</v>
      </c>
      <c r="L21" s="7">
        <v>11316383</v>
      </c>
      <c r="M21" s="7">
        <v>6006978</v>
      </c>
    </row>
    <row r="22" spans="1:13" ht="12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2">
        <f>SUM(J28:J32)</f>
        <v>74800</v>
      </c>
      <c r="K27" s="52">
        <f>SUM(K28:K32)</f>
        <v>31904</v>
      </c>
      <c r="L27" s="52">
        <f>SUM(L28:L32)</f>
        <v>205909</v>
      </c>
      <c r="M27" s="52">
        <f>SUM(M28:M32)</f>
        <v>139028</v>
      </c>
    </row>
    <row r="28" spans="1:13" ht="12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74800</v>
      </c>
      <c r="K28" s="7">
        <v>31904</v>
      </c>
      <c r="L28" s="7">
        <v>205909</v>
      </c>
      <c r="M28" s="7">
        <v>139028</v>
      </c>
    </row>
    <row r="29" spans="1:13" ht="12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/>
      <c r="K29" s="7"/>
      <c r="L29" s="7"/>
      <c r="M29" s="7"/>
    </row>
    <row r="30" spans="1:13" ht="12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2">
        <f>SUM(J34:J37)</f>
        <v>4050981</v>
      </c>
      <c r="K33" s="52">
        <f>SUM(K34:K37)</f>
        <v>1314127</v>
      </c>
      <c r="L33" s="52">
        <f>SUM(L34:L37)</f>
        <v>4602714</v>
      </c>
      <c r="M33" s="52">
        <f>SUM(M34:M37)</f>
        <v>1295072</v>
      </c>
    </row>
    <row r="34" spans="1:13" ht="12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4050981</v>
      </c>
      <c r="K34" s="7">
        <v>1314127</v>
      </c>
      <c r="L34" s="7">
        <v>4602714</v>
      </c>
      <c r="M34" s="7">
        <v>1295072</v>
      </c>
    </row>
    <row r="35" spans="1:13" ht="12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/>
      <c r="K35" s="7"/>
      <c r="L35" s="7"/>
      <c r="M35" s="7"/>
    </row>
    <row r="36" spans="1:13" ht="12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>
        <v>536739</v>
      </c>
      <c r="K40" s="7">
        <v>90330</v>
      </c>
      <c r="L40" s="7">
        <v>377760</v>
      </c>
      <c r="M40" s="7">
        <v>196070</v>
      </c>
    </row>
    <row r="41" spans="1:13" ht="12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>
        <v>1610175</v>
      </c>
      <c r="K41" s="7">
        <v>1145887</v>
      </c>
      <c r="L41" s="7">
        <v>1803703</v>
      </c>
      <c r="M41" s="7">
        <v>1265353</v>
      </c>
    </row>
    <row r="42" spans="1:13" ht="12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2">
        <f>J7+J27+J38+J40</f>
        <v>84875428</v>
      </c>
      <c r="K42" s="52">
        <f>K7+K27+K38+K40</f>
        <v>47501163</v>
      </c>
      <c r="L42" s="52">
        <f>L7+L27+L38+L40</f>
        <v>94065679</v>
      </c>
      <c r="M42" s="52">
        <f>M7+M27+M38+M40</f>
        <v>53084312</v>
      </c>
    </row>
    <row r="43" spans="1:13" ht="12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2">
        <f>J10+J33+J39+J41</f>
        <v>62298232</v>
      </c>
      <c r="K43" s="52">
        <f>K10+K33+K39+K41</f>
        <v>29923786</v>
      </c>
      <c r="L43" s="52">
        <f>L10+L33+L39+L41</f>
        <v>67206900</v>
      </c>
      <c r="M43" s="52">
        <f>M10+M33+M39+M41</f>
        <v>33127102</v>
      </c>
    </row>
    <row r="44" spans="1:13" ht="12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2">
        <f>J42-J43</f>
        <v>22577196</v>
      </c>
      <c r="K44" s="52">
        <f>K42-K43</f>
        <v>17577377</v>
      </c>
      <c r="L44" s="52">
        <f>L42-L43</f>
        <v>26858779</v>
      </c>
      <c r="M44" s="52">
        <f>M42-M43</f>
        <v>19957210</v>
      </c>
    </row>
    <row r="45" spans="1:13" ht="12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2">
        <f>IF(J42&gt;J43,J42-J43,0)</f>
        <v>22577196</v>
      </c>
      <c r="K45" s="52">
        <f>IF(K42&gt;K43,K42-K43,0)</f>
        <v>17577377</v>
      </c>
      <c r="L45" s="52">
        <f>IF(L42&gt;L43,L42-L43,0)</f>
        <v>26858779</v>
      </c>
      <c r="M45" s="52">
        <f>IF(M42&gt;M43,M42-M43,0)</f>
        <v>19957210</v>
      </c>
    </row>
    <row r="46" spans="1:13" ht="12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2">
        <f>J44-J47</f>
        <v>22577196</v>
      </c>
      <c r="K48" s="52">
        <f>K44-K47</f>
        <v>17577377</v>
      </c>
      <c r="L48" s="52">
        <f>L44-L47</f>
        <v>26858779</v>
      </c>
      <c r="M48" s="52">
        <f>M44-M47</f>
        <v>19957210</v>
      </c>
    </row>
    <row r="49" spans="1:13" ht="12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2">
        <f>IF(J48&gt;0,J48,0)</f>
        <v>22577196</v>
      </c>
      <c r="K49" s="52">
        <f>IF(K48&gt;0,K48,0)</f>
        <v>17577377</v>
      </c>
      <c r="L49" s="52">
        <f>IF(L48&gt;0,L48,0)</f>
        <v>26858779</v>
      </c>
      <c r="M49" s="52">
        <f>IF(M48&gt;0,M48,0)</f>
        <v>19957210</v>
      </c>
    </row>
    <row r="50" spans="1:13" ht="12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4"/>
      <c r="J52" s="54"/>
      <c r="K52" s="54"/>
      <c r="L52" s="54"/>
      <c r="M52" s="61"/>
    </row>
    <row r="53" spans="1:13" ht="12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/>
      <c r="K56" s="6"/>
      <c r="L56" s="6"/>
      <c r="M56" s="6"/>
    </row>
    <row r="57" spans="1:13" ht="12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23" sqref="J23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">
      <c r="A3" s="252" t="s">
        <v>344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1.75">
      <c r="A4" s="257" t="s">
        <v>59</v>
      </c>
      <c r="B4" s="257"/>
      <c r="C4" s="257"/>
      <c r="D4" s="257"/>
      <c r="E4" s="257"/>
      <c r="F4" s="257"/>
      <c r="G4" s="257"/>
      <c r="H4" s="257"/>
      <c r="I4" s="65" t="s">
        <v>279</v>
      </c>
      <c r="J4" s="66" t="s">
        <v>319</v>
      </c>
      <c r="K4" s="66" t="s">
        <v>320</v>
      </c>
    </row>
    <row r="5" spans="1:11" ht="12">
      <c r="A5" s="258">
        <v>1</v>
      </c>
      <c r="B5" s="258"/>
      <c r="C5" s="258"/>
      <c r="D5" s="258"/>
      <c r="E5" s="258"/>
      <c r="F5" s="258"/>
      <c r="G5" s="258"/>
      <c r="H5" s="258"/>
      <c r="I5" s="67">
        <v>2</v>
      </c>
      <c r="J5" s="68" t="s">
        <v>283</v>
      </c>
      <c r="K5" s="68" t="s">
        <v>284</v>
      </c>
    </row>
    <row r="6" spans="1:11" ht="12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22577196</v>
      </c>
      <c r="K7" s="7">
        <v>26858779</v>
      </c>
    </row>
    <row r="8" spans="1:11" ht="12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902715</v>
      </c>
      <c r="K8" s="7">
        <v>277196</v>
      </c>
    </row>
    <row r="9" spans="1:11" ht="12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>
        <v>1086115</v>
      </c>
    </row>
    <row r="10" spans="1:11" ht="12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1117084</v>
      </c>
      <c r="K10" s="7"/>
    </row>
    <row r="11" spans="1:11" ht="12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17353</v>
      </c>
      <c r="K11" s="7"/>
    </row>
    <row r="12" spans="1:11" ht="12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3">
        <v>22345474</v>
      </c>
      <c r="K13" s="52">
        <f>SUM(K7:K12)</f>
        <v>28222090</v>
      </c>
    </row>
    <row r="14" spans="1:11" ht="12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3406334</v>
      </c>
      <c r="K14" s="7"/>
    </row>
    <row r="15" spans="1:11" ht="12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>
        <v>262737</v>
      </c>
    </row>
    <row r="16" spans="1:11" ht="12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>
        <v>654667</v>
      </c>
    </row>
    <row r="17" spans="1:11" ht="12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3671692</v>
      </c>
      <c r="K17" s="7">
        <v>6982651</v>
      </c>
    </row>
    <row r="18" spans="1:11" ht="12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3">
        <f>SUM(J14:J17)</f>
        <v>7078026</v>
      </c>
      <c r="K18" s="52">
        <f>SUM(K14:K17)</f>
        <v>7900055</v>
      </c>
    </row>
    <row r="19" spans="1:11" ht="12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3">
        <f>IF(J13&gt;J18,J13-J18,0)</f>
        <v>15267448</v>
      </c>
      <c r="K19" s="52">
        <f>IF(K13&gt;K18,K13-K18,0)</f>
        <v>20322035</v>
      </c>
    </row>
    <row r="20" spans="1:11" ht="12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3">
        <f>SUM(J22:J26)</f>
        <v>0</v>
      </c>
      <c r="K27" s="52">
        <f>SUM(K22:K26)</f>
        <v>0</v>
      </c>
    </row>
    <row r="28" spans="1:11" ht="12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3692904</v>
      </c>
      <c r="K28" s="7">
        <v>2377296</v>
      </c>
    </row>
    <row r="29" spans="1:11" ht="12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5310016</v>
      </c>
      <c r="K30" s="7">
        <v>7985326</v>
      </c>
    </row>
    <row r="31" spans="1:11" ht="12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3">
        <f>SUM(J28:J30)</f>
        <v>9002920</v>
      </c>
      <c r="K31" s="52">
        <f>SUM(K28:K30)</f>
        <v>10362622</v>
      </c>
    </row>
    <row r="32" spans="1:11" ht="12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3">
        <f>IF(J31&gt;J27,J31-J27,0)</f>
        <v>9002920</v>
      </c>
      <c r="K33" s="52">
        <f>IF(K31&gt;K27,K31-K27,0)</f>
        <v>10362622</v>
      </c>
    </row>
    <row r="34" spans="1:11" ht="12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3">
        <f>SUM(J35:J37)</f>
        <v>0</v>
      </c>
      <c r="K38" s="52">
        <f>SUM(K35:K37)</f>
        <v>0</v>
      </c>
    </row>
    <row r="39" spans="1:11" ht="12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2573067</v>
      </c>
      <c r="K43" s="7">
        <v>8896665</v>
      </c>
    </row>
    <row r="44" spans="1:11" ht="12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3">
        <f>SUM(J39:J43)</f>
        <v>2573067</v>
      </c>
      <c r="K44" s="52">
        <v>7870598</v>
      </c>
    </row>
    <row r="45" spans="1:11" ht="12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3">
        <f>IF(J44&gt;J38,J44-J38,0)</f>
        <v>2573067</v>
      </c>
      <c r="K46" s="52">
        <f>IF(K44&gt;K38,K44-K38,0)</f>
        <v>7870598</v>
      </c>
    </row>
    <row r="47" spans="1:11" ht="12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3">
        <f>IF(J19-J20+J32-J33+J45-J46&gt;0,J19-J20+J32-J33+J45-J46,0)</f>
        <v>3691461</v>
      </c>
      <c r="K47" s="52">
        <f>IF(K19-K20+K32-K33+K45-K46&gt;0,K19-K20+K32-K33+K45-K46,0)</f>
        <v>2088815</v>
      </c>
    </row>
    <row r="48" spans="1:11" ht="12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0</v>
      </c>
    </row>
    <row r="49" spans="1:11" ht="12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508610</v>
      </c>
      <c r="K49" s="7">
        <v>440388</v>
      </c>
    </row>
    <row r="50" spans="1:11" ht="12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4">
        <v>4200071</v>
      </c>
      <c r="K52" s="60">
        <v>2529203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21.75">
      <c r="A4" s="257" t="s">
        <v>59</v>
      </c>
      <c r="B4" s="257"/>
      <c r="C4" s="257"/>
      <c r="D4" s="257"/>
      <c r="E4" s="257"/>
      <c r="F4" s="257"/>
      <c r="G4" s="257"/>
      <c r="H4" s="257"/>
      <c r="I4" s="65" t="s">
        <v>279</v>
      </c>
      <c r="J4" s="66" t="s">
        <v>319</v>
      </c>
      <c r="K4" s="66" t="s">
        <v>320</v>
      </c>
    </row>
    <row r="5" spans="1:11" ht="12">
      <c r="A5" s="263">
        <v>1</v>
      </c>
      <c r="B5" s="263"/>
      <c r="C5" s="263"/>
      <c r="D5" s="263"/>
      <c r="E5" s="263"/>
      <c r="F5" s="263"/>
      <c r="G5" s="263"/>
      <c r="H5" s="263"/>
      <c r="I5" s="71">
        <v>2</v>
      </c>
      <c r="J5" s="72" t="s">
        <v>283</v>
      </c>
      <c r="K5" s="72" t="s">
        <v>284</v>
      </c>
    </row>
    <row r="6" spans="1:11" ht="12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3">
        <f>SUM(J7:J11)</f>
        <v>0</v>
      </c>
      <c r="K12" s="52">
        <f>SUM(K7:K11)</f>
        <v>0</v>
      </c>
    </row>
    <row r="13" spans="1:11" ht="12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3">
        <f>SUM(J13:J18)</f>
        <v>0</v>
      </c>
      <c r="K19" s="52">
        <f>SUM(K13:K18)</f>
        <v>0</v>
      </c>
    </row>
    <row r="20" spans="1:11" ht="12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3">
        <f>SUM(J23:J27)</f>
        <v>0</v>
      </c>
      <c r="K28" s="52">
        <f>SUM(K23:K27)</f>
        <v>0</v>
      </c>
    </row>
    <row r="29" spans="1:11" ht="12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3">
        <f>SUM(J29:J31)</f>
        <v>0</v>
      </c>
      <c r="K32" s="52">
        <f>SUM(K29:K31)</f>
        <v>0</v>
      </c>
    </row>
    <row r="33" spans="1:11" ht="12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3">
        <f>SUM(J36:J38)</f>
        <v>0</v>
      </c>
      <c r="K39" s="52">
        <f>SUM(K36:K38)</f>
        <v>0</v>
      </c>
    </row>
    <row r="40" spans="1:11" ht="12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3">
        <f>SUM(J40:J44)</f>
        <v>0</v>
      </c>
      <c r="K45" s="52">
        <f>SUM(K40:K44)</f>
        <v>0</v>
      </c>
    </row>
    <row r="46" spans="1:11" ht="12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4">
        <f>J50+J51-J52</f>
        <v>0</v>
      </c>
      <c r="K53" s="60">
        <f>K50+K51-K52</f>
        <v>0</v>
      </c>
    </row>
    <row r="54" spans="1:11" ht="12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E2" sqref="E2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16384" width="9.140625" style="75" customWidth="1"/>
  </cols>
  <sheetData>
    <row r="1" spans="1:12" ht="12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4"/>
    </row>
    <row r="2" spans="1:12" ht="15">
      <c r="A2" s="41"/>
      <c r="B2" s="73"/>
      <c r="C2" s="284" t="s">
        <v>282</v>
      </c>
      <c r="D2" s="284"/>
      <c r="E2" s="76">
        <v>40544</v>
      </c>
      <c r="F2" s="42" t="s">
        <v>250</v>
      </c>
      <c r="G2" s="285">
        <v>40816</v>
      </c>
      <c r="H2" s="286"/>
      <c r="I2" s="73"/>
      <c r="J2" s="73"/>
      <c r="K2" s="73"/>
      <c r="L2" s="77"/>
    </row>
    <row r="3" spans="1:11" ht="21.75">
      <c r="A3" s="287" t="s">
        <v>59</v>
      </c>
      <c r="B3" s="287"/>
      <c r="C3" s="287"/>
      <c r="D3" s="287"/>
      <c r="E3" s="287"/>
      <c r="F3" s="287"/>
      <c r="G3" s="287"/>
      <c r="H3" s="287"/>
      <c r="I3" s="80" t="s">
        <v>305</v>
      </c>
      <c r="J3" s="81" t="s">
        <v>150</v>
      </c>
      <c r="K3" s="81" t="s">
        <v>151</v>
      </c>
    </row>
    <row r="4" spans="1:11" ht="12">
      <c r="A4" s="288">
        <v>1</v>
      </c>
      <c r="B4" s="288"/>
      <c r="C4" s="288"/>
      <c r="D4" s="288"/>
      <c r="E4" s="288"/>
      <c r="F4" s="288"/>
      <c r="G4" s="288"/>
      <c r="H4" s="288"/>
      <c r="I4" s="83">
        <v>2</v>
      </c>
      <c r="J4" s="82" t="s">
        <v>283</v>
      </c>
      <c r="K4" s="82" t="s">
        <v>284</v>
      </c>
    </row>
    <row r="5" spans="1:11" ht="12">
      <c r="A5" s="276" t="s">
        <v>285</v>
      </c>
      <c r="B5" s="277"/>
      <c r="C5" s="277"/>
      <c r="D5" s="277"/>
      <c r="E5" s="277"/>
      <c r="F5" s="277"/>
      <c r="G5" s="277"/>
      <c r="H5" s="277"/>
      <c r="I5" s="43">
        <v>1</v>
      </c>
      <c r="J5" s="44">
        <v>99754400</v>
      </c>
      <c r="K5" s="44">
        <v>99754400</v>
      </c>
    </row>
    <row r="6" spans="1:11" ht="12">
      <c r="A6" s="276" t="s">
        <v>286</v>
      </c>
      <c r="B6" s="277"/>
      <c r="C6" s="277"/>
      <c r="D6" s="277"/>
      <c r="E6" s="277"/>
      <c r="F6" s="277"/>
      <c r="G6" s="277"/>
      <c r="H6" s="277"/>
      <c r="I6" s="43">
        <v>2</v>
      </c>
      <c r="J6" s="45">
        <v>829093</v>
      </c>
      <c r="K6" s="45">
        <v>829093</v>
      </c>
    </row>
    <row r="7" spans="1:11" ht="12">
      <c r="A7" s="276" t="s">
        <v>287</v>
      </c>
      <c r="B7" s="277"/>
      <c r="C7" s="277"/>
      <c r="D7" s="277"/>
      <c r="E7" s="277"/>
      <c r="F7" s="277"/>
      <c r="G7" s="277"/>
      <c r="H7" s="277"/>
      <c r="I7" s="43">
        <v>3</v>
      </c>
      <c r="J7" s="45">
        <v>13241699</v>
      </c>
      <c r="K7" s="45">
        <v>18411116</v>
      </c>
    </row>
    <row r="8" spans="1:11" ht="12">
      <c r="A8" s="276" t="s">
        <v>288</v>
      </c>
      <c r="B8" s="277"/>
      <c r="C8" s="277"/>
      <c r="D8" s="277"/>
      <c r="E8" s="277"/>
      <c r="F8" s="277"/>
      <c r="G8" s="277"/>
      <c r="H8" s="277"/>
      <c r="I8" s="43">
        <v>4</v>
      </c>
      <c r="J8" s="45">
        <v>11605353</v>
      </c>
      <c r="K8" s="45">
        <v>8018003</v>
      </c>
    </row>
    <row r="9" spans="1:11" ht="12">
      <c r="A9" s="276" t="s">
        <v>289</v>
      </c>
      <c r="B9" s="277"/>
      <c r="C9" s="277"/>
      <c r="D9" s="277"/>
      <c r="E9" s="277"/>
      <c r="F9" s="277"/>
      <c r="G9" s="277"/>
      <c r="H9" s="277"/>
      <c r="I9" s="43">
        <v>5</v>
      </c>
      <c r="J9" s="45">
        <v>22577196</v>
      </c>
      <c r="K9" s="45">
        <v>26858779</v>
      </c>
    </row>
    <row r="10" spans="1:11" ht="12">
      <c r="A10" s="276" t="s">
        <v>290</v>
      </c>
      <c r="B10" s="277"/>
      <c r="C10" s="277"/>
      <c r="D10" s="277"/>
      <c r="E10" s="277"/>
      <c r="F10" s="277"/>
      <c r="G10" s="277"/>
      <c r="H10" s="277"/>
      <c r="I10" s="43">
        <v>6</v>
      </c>
      <c r="J10" s="45"/>
      <c r="K10" s="45"/>
    </row>
    <row r="11" spans="1:11" ht="12">
      <c r="A11" s="276" t="s">
        <v>291</v>
      </c>
      <c r="B11" s="277"/>
      <c r="C11" s="277"/>
      <c r="D11" s="277"/>
      <c r="E11" s="277"/>
      <c r="F11" s="277"/>
      <c r="G11" s="277"/>
      <c r="H11" s="277"/>
      <c r="I11" s="43">
        <v>7</v>
      </c>
      <c r="J11" s="45"/>
      <c r="K11" s="45"/>
    </row>
    <row r="12" spans="1:11" ht="12">
      <c r="A12" s="276" t="s">
        <v>292</v>
      </c>
      <c r="B12" s="277"/>
      <c r="C12" s="277"/>
      <c r="D12" s="277"/>
      <c r="E12" s="277"/>
      <c r="F12" s="277"/>
      <c r="G12" s="277"/>
      <c r="H12" s="277"/>
      <c r="I12" s="43">
        <v>8</v>
      </c>
      <c r="J12" s="45"/>
      <c r="K12" s="45"/>
    </row>
    <row r="13" spans="1:11" ht="12">
      <c r="A13" s="276" t="s">
        <v>293</v>
      </c>
      <c r="B13" s="277"/>
      <c r="C13" s="277"/>
      <c r="D13" s="277"/>
      <c r="E13" s="277"/>
      <c r="F13" s="277"/>
      <c r="G13" s="277"/>
      <c r="H13" s="277"/>
      <c r="I13" s="43">
        <v>9</v>
      </c>
      <c r="J13" s="45"/>
      <c r="K13" s="45"/>
    </row>
    <row r="14" spans="1:11" ht="12">
      <c r="A14" s="278" t="s">
        <v>294</v>
      </c>
      <c r="B14" s="279"/>
      <c r="C14" s="279"/>
      <c r="D14" s="279"/>
      <c r="E14" s="279"/>
      <c r="F14" s="279"/>
      <c r="G14" s="279"/>
      <c r="H14" s="279"/>
      <c r="I14" s="43">
        <v>10</v>
      </c>
      <c r="J14" s="78">
        <f>SUM(J5:J13)</f>
        <v>148007741</v>
      </c>
      <c r="K14" s="78">
        <f>SUM(K5:K13)</f>
        <v>153871391</v>
      </c>
    </row>
    <row r="15" spans="1:11" ht="12">
      <c r="A15" s="276" t="s">
        <v>295</v>
      </c>
      <c r="B15" s="277"/>
      <c r="C15" s="277"/>
      <c r="D15" s="277"/>
      <c r="E15" s="277"/>
      <c r="F15" s="277"/>
      <c r="G15" s="277"/>
      <c r="H15" s="277"/>
      <c r="I15" s="43">
        <v>11</v>
      </c>
      <c r="J15" s="45"/>
      <c r="K15" s="45"/>
    </row>
    <row r="16" spans="1:11" ht="12">
      <c r="A16" s="276" t="s">
        <v>296</v>
      </c>
      <c r="B16" s="277"/>
      <c r="C16" s="277"/>
      <c r="D16" s="277"/>
      <c r="E16" s="277"/>
      <c r="F16" s="277"/>
      <c r="G16" s="277"/>
      <c r="H16" s="277"/>
      <c r="I16" s="43">
        <v>12</v>
      </c>
      <c r="J16" s="45"/>
      <c r="K16" s="45"/>
    </row>
    <row r="17" spans="1:11" ht="12">
      <c r="A17" s="276" t="s">
        <v>297</v>
      </c>
      <c r="B17" s="277"/>
      <c r="C17" s="277"/>
      <c r="D17" s="277"/>
      <c r="E17" s="277"/>
      <c r="F17" s="277"/>
      <c r="G17" s="277"/>
      <c r="H17" s="277"/>
      <c r="I17" s="43">
        <v>13</v>
      </c>
      <c r="J17" s="45"/>
      <c r="K17" s="45"/>
    </row>
    <row r="18" spans="1:11" ht="12">
      <c r="A18" s="276" t="s">
        <v>298</v>
      </c>
      <c r="B18" s="277"/>
      <c r="C18" s="277"/>
      <c r="D18" s="277"/>
      <c r="E18" s="277"/>
      <c r="F18" s="277"/>
      <c r="G18" s="277"/>
      <c r="H18" s="277"/>
      <c r="I18" s="43">
        <v>14</v>
      </c>
      <c r="J18" s="45"/>
      <c r="K18" s="45"/>
    </row>
    <row r="19" spans="1:11" ht="12">
      <c r="A19" s="276" t="s">
        <v>299</v>
      </c>
      <c r="B19" s="277"/>
      <c r="C19" s="277"/>
      <c r="D19" s="277"/>
      <c r="E19" s="277"/>
      <c r="F19" s="277"/>
      <c r="G19" s="277"/>
      <c r="H19" s="277"/>
      <c r="I19" s="43">
        <v>15</v>
      </c>
      <c r="J19" s="45"/>
      <c r="K19" s="45"/>
    </row>
    <row r="20" spans="1:11" ht="12">
      <c r="A20" s="276" t="s">
        <v>300</v>
      </c>
      <c r="B20" s="277"/>
      <c r="C20" s="277"/>
      <c r="D20" s="277"/>
      <c r="E20" s="277"/>
      <c r="F20" s="277"/>
      <c r="G20" s="277"/>
      <c r="H20" s="277"/>
      <c r="I20" s="43">
        <v>16</v>
      </c>
      <c r="J20" s="45">
        <v>22577196</v>
      </c>
      <c r="K20" s="45">
        <v>26858779</v>
      </c>
    </row>
    <row r="21" spans="1:11" ht="12">
      <c r="A21" s="278" t="s">
        <v>301</v>
      </c>
      <c r="B21" s="279"/>
      <c r="C21" s="279"/>
      <c r="D21" s="279"/>
      <c r="E21" s="279"/>
      <c r="F21" s="279"/>
      <c r="G21" s="279"/>
      <c r="H21" s="279"/>
      <c r="I21" s="43">
        <v>17</v>
      </c>
      <c r="J21" s="79">
        <f>SUM(J15:J20)</f>
        <v>22577196</v>
      </c>
      <c r="K21" s="79">
        <f>SUM(K15:K20)</f>
        <v>26858779</v>
      </c>
    </row>
    <row r="22" spans="1:11" ht="12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">
      <c r="A23" s="268" t="s">
        <v>302</v>
      </c>
      <c r="B23" s="269"/>
      <c r="C23" s="269"/>
      <c r="D23" s="269"/>
      <c r="E23" s="269"/>
      <c r="F23" s="269"/>
      <c r="G23" s="269"/>
      <c r="H23" s="269"/>
      <c r="I23" s="46">
        <v>18</v>
      </c>
      <c r="J23" s="44"/>
      <c r="K23" s="44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7">
        <v>19</v>
      </c>
      <c r="J24" s="79"/>
      <c r="K24" s="79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2011-10-28T06:31:57Z</cp:lastPrinted>
  <dcterms:created xsi:type="dcterms:W3CDTF">2008-10-17T11:51:54Z</dcterms:created>
  <dcterms:modified xsi:type="dcterms:W3CDTF">2011-10-28T08:37:46Z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