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0" yWindow="255" windowWidth="15120" windowHeight="7980"/>
  </bookViews>
  <sheets>
    <sheet name="GENERAL" sheetId="15" r:id="rId1"/>
    <sheet name="BS" sheetId="19" r:id="rId2"/>
    <sheet name="PL" sheetId="18" r:id="rId3"/>
    <sheet name="CF_I" sheetId="20" r:id="rId4"/>
    <sheet name="CF_D" sheetId="21" r:id="rId5"/>
    <sheet name="EQUITY" sheetId="17" r:id="rId6"/>
    <sheet name="NOTES" sheetId="16" r:id="rId7"/>
  </sheets>
  <definedNames>
    <definedName name="_xlnm.Print_Area" localSheetId="0">GENERAL!$A$1:$I$64</definedName>
    <definedName name="_xlnm.Print_Area" localSheetId="6">NOTES!$A$1:$J$53</definedName>
  </definedNames>
  <calcPr calcId="145621"/>
</workbook>
</file>

<file path=xl/calcChain.xml><?xml version="1.0" encoding="utf-8"?>
<calcChain xmlns="http://schemas.openxmlformats.org/spreadsheetml/2006/main">
  <c r="K21" i="17" l="1"/>
  <c r="J21" i="17"/>
  <c r="K14" i="17"/>
  <c r="J14" i="17"/>
  <c r="K45" i="20"/>
  <c r="K47" i="20" s="1"/>
  <c r="J45" i="20"/>
  <c r="J47" i="20" s="1"/>
  <c r="K39" i="20"/>
  <c r="K46" i="20" s="1"/>
  <c r="K48" i="20" s="1"/>
  <c r="K51" i="20" s="1"/>
  <c r="J39" i="20"/>
  <c r="J46" i="20" s="1"/>
  <c r="J48" i="20" s="1"/>
  <c r="J51" i="20" s="1"/>
  <c r="K32" i="20"/>
  <c r="K34" i="20" s="1"/>
  <c r="J32" i="20"/>
  <c r="J34" i="20" s="1"/>
  <c r="K28" i="20"/>
  <c r="K33" i="20" s="1"/>
  <c r="J28" i="20"/>
  <c r="J33" i="20" s="1"/>
  <c r="K19" i="20"/>
  <c r="K21" i="20" s="1"/>
  <c r="J19" i="20"/>
  <c r="J21" i="20" s="1"/>
  <c r="K14" i="20"/>
  <c r="K20" i="20" s="1"/>
  <c r="J14" i="20"/>
  <c r="J20" i="20" s="1"/>
  <c r="K57" i="18"/>
  <c r="K66" i="18" s="1"/>
  <c r="J57" i="18"/>
  <c r="J66" i="18" s="1"/>
  <c r="K56" i="18"/>
  <c r="K67" i="18" s="1"/>
  <c r="J56" i="18"/>
  <c r="J67" i="18" s="1"/>
  <c r="K33" i="18"/>
  <c r="J33" i="18"/>
  <c r="K27" i="18"/>
  <c r="J27" i="18"/>
  <c r="K22" i="18"/>
  <c r="J22" i="18"/>
  <c r="K16" i="18"/>
  <c r="J16" i="18"/>
  <c r="K12" i="18"/>
  <c r="J12" i="18"/>
  <c r="K10" i="18"/>
  <c r="K43" i="18" s="1"/>
  <c r="J10" i="18"/>
  <c r="J43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8" i="19"/>
  <c r="K27" i="19"/>
  <c r="J27" i="19"/>
  <c r="K17" i="19"/>
  <c r="J17" i="19"/>
  <c r="K10" i="19"/>
  <c r="J10" i="19"/>
  <c r="K9" i="19"/>
  <c r="K67" i="19" s="1"/>
  <c r="J9" i="19"/>
  <c r="J67" i="19" s="1"/>
  <c r="J52" i="20" l="1"/>
  <c r="J53" i="20" s="1"/>
  <c r="K50" i="20" s="1"/>
  <c r="K53" i="20" s="1"/>
  <c r="J49" i="20"/>
  <c r="K49" i="20"/>
  <c r="J45" i="18"/>
  <c r="J44" i="18"/>
  <c r="J48" i="18" s="1"/>
  <c r="J46" i="18"/>
  <c r="K45" i="18"/>
  <c r="K44" i="18"/>
  <c r="K48" i="18" s="1"/>
  <c r="K46" i="18"/>
  <c r="J50" i="18" l="1"/>
  <c r="J49" i="18"/>
  <c r="K50" i="18"/>
  <c r="K49" i="18"/>
  <c r="J13" i="21" l="1"/>
  <c r="K13" i="21"/>
  <c r="J20" i="21"/>
  <c r="K20" i="21"/>
  <c r="J21" i="21"/>
  <c r="K21" i="21"/>
  <c r="J22" i="21"/>
  <c r="K22" i="21"/>
  <c r="J29" i="21"/>
  <c r="K29" i="21"/>
  <c r="J33" i="21"/>
  <c r="K33" i="21"/>
  <c r="J34" i="21"/>
  <c r="K34" i="21"/>
  <c r="J35" i="21"/>
  <c r="K35" i="21"/>
  <c r="J40" i="21"/>
  <c r="K40" i="21"/>
  <c r="J46" i="21"/>
  <c r="K46" i="21"/>
  <c r="J47" i="21"/>
  <c r="K47" i="21"/>
  <c r="J48" i="21"/>
  <c r="K48" i="21"/>
  <c r="J49" i="21"/>
  <c r="K49" i="21"/>
  <c r="J50" i="21"/>
  <c r="K50" i="21"/>
  <c r="J54" i="21"/>
  <c r="K54" i="21"/>
</calcChain>
</file>

<file path=xl/sharedStrings.xml><?xml version="1.0" encoding="utf-8"?>
<sst xmlns="http://schemas.openxmlformats.org/spreadsheetml/2006/main" count="393" uniqueCount="325">
  <si>
    <t xml:space="preserve">   3. Goodwill</t>
  </si>
  <si>
    <t>do</t>
  </si>
  <si>
    <t>MB: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</si>
  <si>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</si>
  <si>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</si>
  <si>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</si>
  <si>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</si>
  <si>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</si>
  <si>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</si>
  <si>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</si>
  <si>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</si>
  <si>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</si>
  <si>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</si>
  <si>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</si>
  <si>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</si>
  <si>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</si>
  <si>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</si>
  <si>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</si>
  <si>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</si>
  <si>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</si>
  <si>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</si>
  <si>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</si>
  <si>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</si>
  <si>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</si>
  <si>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</si>
  <si>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</si>
  <si>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ŠPINDERK JADRANKA</t>
  </si>
  <si>
    <t>(please enter only contact person's family name and name)</t>
  </si>
  <si>
    <t>Telephone:</t>
  </si>
  <si>
    <t>01 6125 404</t>
  </si>
  <si>
    <t>igh@igh.hr</t>
  </si>
  <si>
    <t>Family name and name:</t>
  </si>
  <si>
    <t>(person authorized to represent the company)</t>
  </si>
  <si>
    <t>(signature of the person authorized to represent the company)</t>
  </si>
  <si>
    <t>BALANCE SHEET</t>
  </si>
  <si>
    <t>A)  RECEIVABLES FOR SUBSCRIBED AND NON - PAID CAPITAL</t>
  </si>
  <si>
    <r>
      <t xml:space="preserve">B)  LONG - TERM ASSETS </t>
    </r>
    <r>
      <rPr>
        <sz val="9"/>
        <rFont val="Arial"/>
        <family val="2"/>
        <charset val="238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</si>
  <si>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</si>
  <si>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</si>
  <si>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</si>
  <si>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</si>
  <si>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</si>
  <si>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</si>
  <si>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</si>
  <si>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</si>
  <si>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</si>
  <si>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</si>
  <si>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</si>
  <si>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</si>
  <si>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</si>
  <si>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</si>
  <si>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</si>
  <si>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</si>
  <si>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</si>
  <si>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</si>
  <si>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</si>
  <si>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</si>
  <si>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</si>
  <si>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</si>
  <si>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</si>
  <si>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</si>
  <si>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</si>
  <si>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</si>
  <si>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</si>
  <si>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</si>
  <si>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</si>
  <si>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</si>
  <si>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  <charset val="238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</si>
  <si>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</si>
  <si>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</si>
  <si>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</si>
  <si>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</si>
  <si>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</si>
  <si>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</si>
  <si>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</si>
  <si>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</si>
  <si>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</si>
  <si>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</si>
  <si>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</si>
  <si>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</si>
  <si>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</si>
  <si>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</si>
  <si>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</si>
  <si>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</si>
  <si>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5. Investments in securities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</si>
  <si>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</si>
  <si>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</si>
  <si>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</si>
  <si>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</si>
  <si>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</si>
  <si>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</si>
  <si>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</si>
  <si>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</si>
  <si>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</si>
  <si>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</si>
  <si>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</si>
  <si>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</si>
  <si>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</si>
  <si>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</si>
  <si>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</si>
  <si>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</si>
  <si>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</si>
  <si>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</si>
  <si>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</si>
  <si>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</si>
  <si>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</si>
  <si>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</si>
  <si>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</si>
  <si>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</si>
  <si>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</si>
  <si>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</si>
  <si>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</si>
  <si>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  <charset val="238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</si>
  <si>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</si>
  <si>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</si>
  <si>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</si>
  <si>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</si>
  <si>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</si>
  <si>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</si>
  <si>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</si>
  <si>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</si>
  <si>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</si>
  <si>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  <charset val="238"/>
      </rPr>
      <t>(094 to 105)</t>
    </r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</si>
  <si>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</si>
  <si>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</si>
  <si>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</si>
  <si>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</si>
  <si>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</si>
  <si>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</si>
  <si>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  <charset val="238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</si>
  <si>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</si>
  <si>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  <charset val="238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</si>
  <si>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</si>
  <si>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</si>
  <si>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</si>
  <si>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</si>
  <si>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</si>
  <si>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</si>
  <si>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</si>
  <si>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</si>
  <si>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</si>
  <si>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</si>
  <si>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</si>
  <si>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</si>
  <si>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</si>
  <si>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  <charset val="238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</si>
  <si>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</si>
  <si>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</si>
  <si>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</si>
  <si>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  <charset val="238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</si>
  <si>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</si>
  <si>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</si>
  <si>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</si>
  <si>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</si>
  <si>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</si>
  <si>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</si>
  <si>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</si>
  <si>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</si>
  <si>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</si>
  <si>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</si>
  <si>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  <charset val="238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</si>
  <si>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</si>
  <si>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</si>
  <si>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</si>
  <si>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</si>
  <si>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</si>
  <si>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</si>
  <si>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</si>
  <si>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</si>
  <si>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</si>
  <si>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</si>
  <si>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</si>
  <si>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</si>
  <si>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</si>
  <si>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</si>
  <si>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</si>
  <si>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</si>
  <si>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</si>
  <si>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</si>
  <si>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</si>
  <si>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</si>
  <si>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</si>
  <si>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period(149-151)</t>
  </si>
  <si>
    <t xml:space="preserve">  2. Loss for the period (151-148)</t>
  </si>
  <si>
    <t>APPENDIX to Statement of comprehensive income (only for consolidated financial statements)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</si>
  <si>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</si>
  <si>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</si>
  <si>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</si>
  <si>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</si>
  <si>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</si>
  <si>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</si>
  <si>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  <charset val="238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</si>
  <si>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</si>
  <si>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</si>
  <si>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</si>
  <si>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</si>
  <si>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</si>
  <si>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</si>
  <si>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</si>
  <si>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</si>
  <si>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  <charset val="238"/>
      </rPr>
      <t xml:space="preserve"> (158-166)</t>
    </r>
  </si>
  <si>
    <t>V. COMPREHENSIVE INCOME OR LOSS FOR THE PERIOD(157+167)</t>
  </si>
  <si>
    <t>VI. COMPREHENSIVE INCOME OR LOSS FOR THE PERIOD</t>
  </si>
  <si>
    <t>Previous year</t>
  </si>
  <si>
    <t>Current year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</si>
  <si>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</si>
  <si>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</si>
  <si>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</si>
  <si>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</si>
  <si>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</si>
  <si>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</si>
  <si>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</si>
  <si>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</si>
  <si>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</si>
  <si>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</si>
  <si>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</si>
  <si>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</si>
  <si>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</si>
  <si>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</si>
  <si>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</si>
  <si>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</si>
  <si>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</si>
  <si>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</si>
  <si>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</si>
  <si>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</si>
  <si>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</si>
  <si>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</si>
  <si>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</si>
  <si>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</si>
  <si>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</si>
  <si>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</si>
  <si>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</si>
  <si>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</si>
  <si>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</si>
  <si>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</si>
  <si>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</si>
  <si>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</si>
  <si>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</si>
  <si>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</si>
  <si>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</si>
  <si>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</si>
  <si>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</si>
  <si>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</si>
  <si>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</si>
  <si>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</si>
  <si>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</si>
  <si>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</si>
  <si>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</si>
  <si>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</si>
  <si>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</si>
  <si>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</si>
  <si>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</si>
  <si>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</si>
  <si>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CASH FLOWS  - Direct method</t>
  </si>
  <si>
    <t>period  ___.___.____. to ___.___._____.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</si>
  <si>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</si>
  <si>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</si>
  <si>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</si>
  <si>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</si>
  <si>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</si>
  <si>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</si>
  <si>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</si>
  <si>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</si>
  <si>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</si>
  <si>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</si>
  <si>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</si>
  <si>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</si>
  <si>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</si>
  <si>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III. Total cash inflows from investing activities(015 do 019)</t>
  </si>
  <si>
    <t>IV. Total cash inflows from investing activities (021 do 023)</t>
  </si>
  <si>
    <t>V. Total cash inflows from financing activities (027 do 029)</t>
  </si>
  <si>
    <t>VI. Total cash inflows from financing activities (031 do 035)</t>
  </si>
  <si>
    <t>STATEMENT OF CHANGES IN EQUITY</t>
  </si>
  <si>
    <t>from</t>
  </si>
  <si>
    <t>to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</si>
  <si>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</si>
  <si>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</si>
  <si>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</si>
  <si>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</si>
  <si>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</si>
  <si>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</si>
  <si>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</si>
  <si>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</si>
  <si>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</si>
  <si>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</si>
  <si>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</si>
  <si>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</si>
  <si>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</si>
  <si>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</si>
  <si>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</si>
  <si>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</si>
  <si>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</si>
  <si>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</si>
  <si>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</si>
  <si>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Attachment 1.</t>
  </si>
  <si>
    <t>Reporting period:</t>
  </si>
  <si>
    <t>ANNUAL FINANCIAL STATEMENTS OF THE ENTREPERNEUR - GFI-POD</t>
  </si>
  <si>
    <t>03750272</t>
  </si>
  <si>
    <t>80000959</t>
  </si>
  <si>
    <t>79766124714</t>
  </si>
  <si>
    <t>INSTITUT IGH d.d.</t>
  </si>
  <si>
    <t>ZAGREB</t>
  </si>
  <si>
    <t>JANKA RAKUŠE 1</t>
  </si>
  <si>
    <t>GRAD ZAGREB</t>
  </si>
  <si>
    <t>7219</t>
  </si>
  <si>
    <t>NO</t>
  </si>
  <si>
    <t>Telefax:</t>
  </si>
  <si>
    <t xml:space="preserve">Documents for publishing: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</si>
  <si>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</si>
  <si>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</si>
  <si>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</si>
  <si>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</si>
  <si>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</si>
  <si>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Seal</t>
  </si>
  <si>
    <t>Legal entity: INSTITUT IGH D.D._________________________________________</t>
  </si>
  <si>
    <t>Note 1: Annex to the Balance Sheet to be filled in by enterpreneurs preparing teh Consolidated Annual Financial Statements.</t>
  </si>
  <si>
    <t>Legal entity: INSTITUT IGH D.D._____________________________________________</t>
  </si>
  <si>
    <t>* Recepts from interest and dividends can be equally categorized as business activities  (MRS 7 Annex A)</t>
  </si>
  <si>
    <t>Items decreasing the capital are entered with a negative number sign 
Data entered under AOP marks 001 to 009 are entered as situation on the Balance Sheet date</t>
  </si>
  <si>
    <t>http://www.igh.hr</t>
  </si>
  <si>
    <t>01 6125 125</t>
  </si>
  <si>
    <t>IVAN PALADINA                              OLIVER KUMRIĆ</t>
  </si>
  <si>
    <t>as of  31.12.2016</t>
  </si>
  <si>
    <t>for period  01.01.2016 to 31.12.2016</t>
  </si>
  <si>
    <t>period  01.01.2016 to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</si>
</sst>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8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horizontal="left" vertical="center" wrapText="1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7" fillId="0" borderId="0" xfId="4" applyFont="1" applyAlignment="1" applyProtection="1">
      <protection hidden="1"/>
    </xf>
    <xf numFmtId="0" fontId="14" fillId="0" borderId="0" xfId="4" applyFont="1" applyBorder="1" applyAlignment="1" applyProtection="1">
      <alignment horizontal="right" vertical="center" wrapText="1"/>
      <protection hidden="1"/>
    </xf>
    <xf numFmtId="0" fontId="14" fillId="0" borderId="0" xfId="4" applyFont="1" applyAlignment="1" applyProtection="1">
      <alignment horizontal="right"/>
      <protection hidden="1"/>
    </xf>
    <xf numFmtId="0" fontId="14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Alignment="1" applyProtection="1">
      <alignment wrapText="1"/>
      <protection hidden="1"/>
    </xf>
    <xf numFmtId="0" fontId="7" fillId="0" borderId="0" xfId="4" applyFont="1" applyAlignment="1" applyProtection="1">
      <alignment horizontal="right"/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1" fontId="4" fillId="2" borderId="9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2" borderId="9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Border="1" applyAlignment="1" applyProtection="1">
      <alignment vertical="top"/>
      <protection hidden="1"/>
    </xf>
    <xf numFmtId="0" fontId="5" fillId="0" borderId="0" xfId="4" applyFont="1" applyAlignment="1" applyProtection="1">
      <protection hidden="1"/>
    </xf>
    <xf numFmtId="49" fontId="4" fillId="2" borderId="9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left" vertical="top" wrapText="1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Alignment="1" applyProtection="1">
      <alignment horizontal="left" vertical="top" indent="2"/>
      <protection hidden="1"/>
    </xf>
    <xf numFmtId="0" fontId="7" fillId="0" borderId="0" xfId="4" applyFont="1" applyAlignment="1" applyProtection="1">
      <alignment horizontal="left" vertical="top" wrapText="1" indent="2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4" fillId="2" borderId="0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/>
    <xf numFmtId="49" fontId="4" fillId="2" borderId="0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4" applyNumberFormat="1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0" xfId="4" applyFont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0" xfId="4" applyFont="1" applyFill="1" applyBorder="1" applyAlignment="1" applyProtection="1">
      <alignment vertical="center"/>
      <protection hidden="1"/>
    </xf>
    <xf numFmtId="0" fontId="4" fillId="0" borderId="0" xfId="4" applyFont="1" applyAlignment="1" applyProtection="1">
      <alignment vertical="center"/>
      <protection hidden="1"/>
    </xf>
    <xf numFmtId="0" fontId="7" fillId="0" borderId="10" xfId="4" applyFont="1" applyBorder="1" applyAlignment="1" applyProtection="1">
      <protection hidden="1"/>
    </xf>
    <xf numFmtId="0" fontId="7" fillId="0" borderId="10" xfId="4" applyFont="1" applyBorder="1" applyAlignment="1"/>
    <xf numFmtId="0" fontId="7" fillId="0" borderId="0" xfId="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1" fillId="0" borderId="0" xfId="6">
      <alignment vertical="top"/>
    </xf>
    <xf numFmtId="0" fontId="11" fillId="0" borderId="0" xfId="6" applyAlignment="1"/>
    <xf numFmtId="0" fontId="18" fillId="0" borderId="0" xfId="6" applyFont="1" applyAlignment="1"/>
    <xf numFmtId="0" fontId="19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6" applyFont="1" applyAlignment="1">
      <alignment wrapText="1"/>
    </xf>
    <xf numFmtId="0" fontId="1" fillId="0" borderId="0" xfId="0" applyFont="1"/>
    <xf numFmtId="0" fontId="20" fillId="0" borderId="0" xfId="6" applyFont="1" applyFill="1" applyBorder="1" applyAlignment="1" applyProtection="1">
      <alignment horizontal="center" vertical="center"/>
      <protection hidden="1"/>
    </xf>
    <xf numFmtId="14" fontId="20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Border="1" applyAlignment="1">
      <alignment wrapText="1"/>
    </xf>
    <xf numFmtId="0" fontId="21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8" xfId="4" applyFont="1" applyBorder="1" applyAlignment="1" applyProtection="1">
      <alignment horizontal="right"/>
      <protection hidden="1"/>
    </xf>
    <xf numFmtId="0" fontId="7" fillId="0" borderId="8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0" xfId="4" applyFont="1" applyFill="1" applyBorder="1" applyProtection="1">
      <alignment vertical="top"/>
      <protection hidden="1"/>
    </xf>
    <xf numFmtId="0" fontId="7" fillId="0" borderId="8" xfId="4" applyFont="1" applyBorder="1" applyAlignment="1" applyProtection="1">
      <alignment horizontal="right" vertical="top"/>
      <protection hidden="1"/>
    </xf>
    <xf numFmtId="0" fontId="7" fillId="0" borderId="0" xfId="4" applyFont="1" applyBorder="1" applyProtection="1">
      <alignment vertical="top"/>
      <protection hidden="1"/>
    </xf>
    <xf numFmtId="0" fontId="7" fillId="0" borderId="16" xfId="4" applyFont="1" applyBorder="1" applyProtection="1">
      <alignment vertical="top"/>
      <protection hidden="1"/>
    </xf>
    <xf numFmtId="0" fontId="7" fillId="0" borderId="17" xfId="4" applyFont="1" applyBorder="1" applyProtection="1">
      <alignment vertical="top"/>
      <protection hidden="1"/>
    </xf>
    <xf numFmtId="0" fontId="7" fillId="0" borderId="18" xfId="4" applyFont="1" applyBorder="1" applyProtection="1">
      <alignment vertical="top"/>
      <protection hidden="1"/>
    </xf>
    <xf numFmtId="0" fontId="7" fillId="0" borderId="8" xfId="4" applyFont="1" applyBorder="1" applyAlignment="1" applyProtection="1">
      <alignment horizontal="left"/>
      <protection hidden="1"/>
    </xf>
    <xf numFmtId="0" fontId="7" fillId="0" borderId="18" xfId="4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0" borderId="0" xfId="4" applyFont="1" applyFill="1" applyAlignment="1"/>
    <xf numFmtId="14" fontId="4" fillId="0" borderId="21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Fill="1" applyBorder="1" applyAlignment="1" applyProtection="1">
      <alignment horizontal="left" vertical="center" wrapText="1"/>
      <protection hidden="1"/>
    </xf>
    <xf numFmtId="0" fontId="15" fillId="0" borderId="0" xfId="4" applyFont="1" applyFill="1" applyBorder="1" applyAlignment="1" applyProtection="1">
      <alignment vertical="center"/>
      <protection hidden="1"/>
    </xf>
    <xf numFmtId="0" fontId="15" fillId="0" borderId="0" xfId="4" applyFont="1" applyFill="1" applyBorder="1" applyAlignment="1" applyProtection="1">
      <protection hidden="1"/>
    </xf>
    <xf numFmtId="0" fontId="11" fillId="0" borderId="0" xfId="4" applyFill="1" applyAlignment="1"/>
    <xf numFmtId="0" fontId="15" fillId="0" borderId="0" xfId="4" applyFont="1" applyFill="1" applyAlignment="1" applyProtection="1">
      <protection hidden="1"/>
    </xf>
    <xf numFmtId="0" fontId="7" fillId="0" borderId="0" xfId="4" applyFont="1" applyFill="1" applyAlignment="1" applyProtection="1">
      <alignment horizontal="left"/>
      <protection hidden="1"/>
    </xf>
    <xf numFmtId="0" fontId="8" fillId="0" borderId="0" xfId="0" applyFont="1" applyFill="1"/>
    <xf numFmtId="0" fontId="16" fillId="0" borderId="0" xfId="0" applyFont="1" applyFill="1"/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4" fillId="0" borderId="9" xfId="4" applyNumberFormat="1" applyFont="1" applyFill="1" applyBorder="1" applyAlignment="1" applyProtection="1">
      <alignment horizontal="right" vertical="center"/>
      <protection locked="0" hidden="1"/>
    </xf>
    <xf numFmtId="0" fontId="7" fillId="0" borderId="8" xfId="4" applyFont="1" applyBorder="1" applyAlignment="1" applyProtection="1">
      <alignment horizontal="right" vertical="center" wrapText="1"/>
      <protection hidden="1"/>
    </xf>
    <xf numFmtId="0" fontId="7" fillId="0" borderId="18" xfId="4" applyFont="1" applyBorder="1" applyAlignment="1" applyProtection="1">
      <alignment horizontal="right" wrapText="1"/>
      <protection hidden="1"/>
    </xf>
    <xf numFmtId="49" fontId="4" fillId="4" borderId="23" xfId="4" applyNumberFormat="1" applyFont="1" applyFill="1" applyBorder="1" applyAlignment="1" applyProtection="1">
      <alignment horizontal="left" vertical="center"/>
      <protection locked="0" hidden="1"/>
    </xf>
    <xf numFmtId="49" fontId="4" fillId="4" borderId="14" xfId="4" applyNumberFormat="1" applyFont="1" applyFill="1" applyBorder="1" applyAlignment="1" applyProtection="1">
      <alignment horizontal="left" vertical="center"/>
      <protection locked="0" hidden="1"/>
    </xf>
    <xf numFmtId="49" fontId="4" fillId="4" borderId="24" xfId="4" applyNumberFormat="1" applyFont="1" applyFill="1" applyBorder="1" applyAlignment="1" applyProtection="1">
      <alignment horizontal="left" vertical="center"/>
      <protection locked="0"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4" fillId="0" borderId="0" xfId="3" applyFont="1" applyBorder="1" applyAlignment="1" applyProtection="1">
      <alignment horizontal="left" vertical="center"/>
      <protection hidden="1"/>
    </xf>
    <xf numFmtId="0" fontId="4" fillId="2" borderId="23" xfId="4" applyFont="1" applyFill="1" applyBorder="1" applyAlignment="1" applyProtection="1">
      <alignment horizontal="left" vertical="center"/>
      <protection locked="0" hidden="1"/>
    </xf>
    <xf numFmtId="0" fontId="4" fillId="2" borderId="14" xfId="4" applyFont="1" applyFill="1" applyBorder="1" applyAlignment="1" applyProtection="1">
      <alignment horizontal="left" vertical="center"/>
      <protection locked="0" hidden="1"/>
    </xf>
    <xf numFmtId="0" fontId="4" fillId="2" borderId="24" xfId="4" applyFont="1" applyFill="1" applyBorder="1" applyAlignment="1" applyProtection="1">
      <alignment horizontal="left" vertical="center"/>
      <protection locked="0" hidden="1"/>
    </xf>
    <xf numFmtId="49" fontId="4" fillId="2" borderId="23" xfId="4" applyNumberFormat="1" applyFont="1" applyFill="1" applyBorder="1" applyAlignment="1" applyProtection="1">
      <alignment horizontal="left" vertical="center"/>
      <protection locked="0" hidden="1"/>
    </xf>
    <xf numFmtId="49" fontId="4" fillId="2" borderId="24" xfId="4" applyNumberFormat="1" applyFont="1" applyFill="1" applyBorder="1" applyAlignment="1" applyProtection="1">
      <alignment horizontal="left" vertical="center"/>
      <protection locked="0" hidden="1"/>
    </xf>
    <xf numFmtId="0" fontId="23" fillId="0" borderId="0" xfId="4" applyFont="1" applyFill="1" applyAlignment="1" applyProtection="1">
      <alignment horizontal="left"/>
      <protection hidden="1"/>
    </xf>
    <xf numFmtId="0" fontId="9" fillId="0" borderId="0" xfId="4" applyFont="1" applyFill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49" fontId="6" fillId="2" borderId="23" xfId="2" applyNumberFormat="1" applyFill="1" applyBorder="1" applyAlignment="1" applyProtection="1">
      <alignment horizontal="left" vertical="center"/>
      <protection locked="0" hidden="1"/>
    </xf>
    <xf numFmtId="49" fontId="4" fillId="2" borderId="14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Border="1" applyAlignment="1" applyProtection="1">
      <alignment horizontal="right" vertical="center"/>
      <protection hidden="1"/>
    </xf>
    <xf numFmtId="0" fontId="7" fillId="0" borderId="18" xfId="4" applyFont="1" applyBorder="1" applyAlignment="1" applyProtection="1">
      <alignment horizontal="right"/>
      <protection hidden="1"/>
    </xf>
    <xf numFmtId="0" fontId="7" fillId="2" borderId="24" xfId="4" applyFont="1" applyFill="1" applyBorder="1" applyAlignment="1">
      <alignment horizontal="left" vertical="center"/>
    </xf>
    <xf numFmtId="49" fontId="4" fillId="2" borderId="23" xfId="4" applyNumberFormat="1" applyFont="1" applyFill="1" applyBorder="1" applyAlignment="1" applyProtection="1">
      <alignment horizontal="center" vertical="center"/>
      <protection locked="0" hidden="1"/>
    </xf>
    <xf numFmtId="49" fontId="4" fillId="2" borderId="24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4" fillId="2" borderId="23" xfId="4" applyFont="1" applyFill="1" applyBorder="1" applyAlignment="1" applyProtection="1">
      <alignment horizontal="right" vertical="center"/>
      <protection locked="0" hidden="1"/>
    </xf>
    <xf numFmtId="0" fontId="7" fillId="0" borderId="14" xfId="4" applyFont="1" applyBorder="1" applyAlignment="1"/>
    <xf numFmtId="0" fontId="7" fillId="0" borderId="24" xfId="4" applyFont="1" applyBorder="1" applyAlignment="1"/>
    <xf numFmtId="0" fontId="7" fillId="2" borderId="14" xfId="4" applyFont="1" applyFill="1" applyBorder="1" applyAlignment="1"/>
    <xf numFmtId="0" fontId="7" fillId="2" borderId="24" xfId="4" applyFont="1" applyFill="1" applyBorder="1" applyAlignment="1"/>
    <xf numFmtId="0" fontId="7" fillId="0" borderId="16" xfId="4" applyFont="1" applyBorder="1" applyAlignment="1" applyProtection="1">
      <alignment horizontal="center"/>
      <protection hidden="1"/>
    </xf>
    <xf numFmtId="49" fontId="4" fillId="0" borderId="24" xfId="4" applyNumberFormat="1" applyFont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>
      <alignment horizontal="left"/>
    </xf>
    <xf numFmtId="0" fontId="7" fillId="0" borderId="24" xfId="4" applyFont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12" fillId="0" borderId="0" xfId="4" applyFont="1" applyFill="1" applyAlignment="1"/>
    <xf numFmtId="0" fontId="6" fillId="2" borderId="23" xfId="2" applyFill="1" applyBorder="1" applyAlignment="1" applyProtection="1">
      <protection locked="0" hidden="1"/>
    </xf>
    <xf numFmtId="0" fontId="4" fillId="0" borderId="14" xfId="4" applyFont="1" applyBorder="1" applyAlignment="1" applyProtection="1">
      <protection locked="0" hidden="1"/>
    </xf>
    <xf numFmtId="0" fontId="4" fillId="0" borderId="24" xfId="4" applyFont="1" applyBorder="1" applyAlignment="1" applyProtection="1">
      <protection locked="0" hidden="1"/>
    </xf>
    <xf numFmtId="1" fontId="4" fillId="2" borderId="23" xfId="4" applyNumberFormat="1" applyFont="1" applyFill="1" applyBorder="1" applyAlignment="1" applyProtection="1">
      <alignment horizontal="center" vertical="center"/>
      <protection locked="0" hidden="1"/>
    </xf>
    <xf numFmtId="1" fontId="4" fillId="2" borderId="24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>
      <alignment horizontal="left" vertical="center"/>
    </xf>
    <xf numFmtId="0" fontId="7" fillId="0" borderId="24" xfId="4" applyFont="1" applyBorder="1" applyAlignment="1">
      <alignment horizontal="left" vertical="center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18" xfId="4" applyFont="1" applyFill="1" applyBorder="1" applyAlignment="1" applyProtection="1">
      <alignment horizontal="left" vertical="center" wrapText="1"/>
      <protection hidden="1"/>
    </xf>
    <xf numFmtId="0" fontId="13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>
      <alignment horizontal="center"/>
    </xf>
    <xf numFmtId="0" fontId="7" fillId="0" borderId="18" xfId="4" applyFont="1" applyBorder="1" applyAlignment="1">
      <alignment horizontal="center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8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Alignment="1" applyProtection="1">
      <alignment wrapText="1"/>
      <protection hidden="1"/>
    </xf>
    <xf numFmtId="0" fontId="3" fillId="0" borderId="8" xfId="4" applyFont="1" applyBorder="1" applyAlignment="1" applyProtection="1">
      <alignment horizontal="right" vertical="center" wrapText="1"/>
      <protection hidden="1"/>
    </xf>
    <xf numFmtId="0" fontId="3" fillId="0" borderId="18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8" xfId="4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 applyProtection="1">
      <alignment vertical="center" wrapText="1"/>
      <protection hidden="1"/>
    </xf>
    <xf numFmtId="0" fontId="9" fillId="2" borderId="35" xfId="0" applyFont="1" applyFill="1" applyBorder="1" applyAlignment="1" applyProtection="1">
      <alignment vertical="center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4" fillId="5" borderId="23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16" fillId="5" borderId="35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4" fillId="5" borderId="42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vertical="center" wrapText="1"/>
    </xf>
    <xf numFmtId="0" fontId="16" fillId="5" borderId="36" xfId="0" applyFont="1" applyFill="1" applyBorder="1" applyAlignment="1">
      <alignment vertical="center" wrapText="1"/>
    </xf>
    <xf numFmtId="0" fontId="8" fillId="2" borderId="34" xfId="0" applyFont="1" applyFill="1" applyBorder="1" applyAlignment="1" applyProtection="1">
      <alignment vertical="center" wrapText="1"/>
      <protection hidden="1"/>
    </xf>
    <xf numFmtId="0" fontId="8" fillId="2" borderId="35" xfId="0" applyFont="1" applyFill="1" applyBorder="1" applyAlignment="1" applyProtection="1">
      <alignment vertical="center" wrapText="1"/>
      <protection hidden="1"/>
    </xf>
    <xf numFmtId="0" fontId="8" fillId="2" borderId="36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0" fillId="0" borderId="0" xfId="6" applyFont="1" applyFill="1" applyBorder="1" applyAlignment="1" applyProtection="1">
      <alignment horizontal="center" vertical="center"/>
      <protection hidden="1"/>
    </xf>
    <xf numFmtId="14" fontId="20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6" applyFont="1" applyBorder="1" applyAlignment="1">
      <alignment vertical="center"/>
    </xf>
    <xf numFmtId="0" fontId="21" fillId="3" borderId="15" xfId="0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0" fontId="12" fillId="0" borderId="0" xfId="6" applyFont="1" applyAlignment="1"/>
    <xf numFmtId="0" fontId="17" fillId="0" borderId="0" xfId="6" applyFont="1" applyBorder="1" applyAlignment="1">
      <alignment horizontal="justify" vertical="top" wrapText="1"/>
    </xf>
    <xf numFmtId="0" fontId="11" fillId="0" borderId="0" xfId="6" applyAlignment="1"/>
  </cellXfs>
  <cellStyles count="7">
    <cellStyle name=" 1" xfId="1"/>
    <cellStyle name="Hyperlink" xfId="2" builtinId="8"/>
    <cellStyle name="Normal" xfId="0" builtinId="0"/>
    <cellStyle name="Normal_TFI-KI" xfId="3"/>
    <cellStyle name="Normal_TFI-POD" xfId="4"/>
    <cellStyle name="Obično_Knjiga2" xfId="5"/>
    <cellStyle name="Style 1" xfId="6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h@igh.hr" TargetMode="External"/><Relationship Id="rId2" Type="http://schemas.openxmlformats.org/officeDocument/2006/relationships/hyperlink" Target="http://www.igh.hr/" TargetMode="External"/><Relationship Id="rId1" Type="http://schemas.openxmlformats.org/officeDocument/2006/relationships/hyperlink" Target="mailto:igh@igh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tabSelected="1" view="pageBreakPreview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20"/>
    <col min="2" max="2" width="13" style="20" customWidth="1"/>
    <col min="3" max="4" width="9.140625" style="20"/>
    <col min="5" max="5" width="9.85546875" style="20" bestFit="1" customWidth="1"/>
    <col min="6" max="6" width="9.140625" style="20"/>
    <col min="7" max="7" width="15.140625" style="20" customWidth="1"/>
    <col min="8" max="8" width="19.28515625" style="20" customWidth="1"/>
    <col min="9" max="9" width="14.42578125" style="20" customWidth="1"/>
    <col min="10" max="16384" width="9.140625" style="20"/>
  </cols>
  <sheetData>
    <row r="1" spans="1:12" ht="15.75" x14ac:dyDescent="0.25">
      <c r="A1" s="167" t="s">
        <v>294</v>
      </c>
      <c r="B1" s="167"/>
      <c r="C1" s="167"/>
      <c r="D1" s="114"/>
      <c r="E1" s="114"/>
      <c r="F1" s="114"/>
      <c r="G1" s="114"/>
      <c r="H1" s="114"/>
      <c r="I1" s="114"/>
      <c r="J1" s="19"/>
      <c r="K1" s="19"/>
      <c r="L1" s="19"/>
    </row>
    <row r="2" spans="1:12" ht="12.75" customHeight="1" x14ac:dyDescent="0.2">
      <c r="A2" s="175" t="s">
        <v>295</v>
      </c>
      <c r="B2" s="175"/>
      <c r="C2" s="175"/>
      <c r="D2" s="176"/>
      <c r="E2" s="115">
        <v>42370</v>
      </c>
      <c r="F2" s="21"/>
      <c r="G2" s="22" t="s">
        <v>1</v>
      </c>
      <c r="H2" s="115">
        <v>42735</v>
      </c>
      <c r="I2" s="23"/>
      <c r="J2" s="19"/>
      <c r="K2" s="19"/>
      <c r="L2" s="19"/>
    </row>
    <row r="3" spans="1:12" x14ac:dyDescent="0.2">
      <c r="A3" s="24"/>
      <c r="B3" s="24"/>
      <c r="C3" s="24"/>
      <c r="D3" s="24"/>
      <c r="E3" s="25"/>
      <c r="F3" s="25"/>
      <c r="G3" s="24"/>
      <c r="H3" s="24"/>
      <c r="I3" s="116"/>
      <c r="J3" s="19"/>
      <c r="K3" s="19"/>
      <c r="L3" s="19"/>
    </row>
    <row r="4" spans="1:12" ht="15" customHeight="1" x14ac:dyDescent="0.2">
      <c r="A4" s="177" t="s">
        <v>296</v>
      </c>
      <c r="B4" s="177"/>
      <c r="C4" s="177"/>
      <c r="D4" s="177"/>
      <c r="E4" s="177"/>
      <c r="F4" s="177"/>
      <c r="G4" s="177"/>
      <c r="H4" s="177"/>
      <c r="I4" s="177"/>
      <c r="J4" s="19"/>
      <c r="K4" s="19"/>
      <c r="L4" s="19"/>
    </row>
    <row r="5" spans="1:12" x14ac:dyDescent="0.2">
      <c r="A5" s="26"/>
      <c r="B5" s="26"/>
      <c r="C5" s="26"/>
      <c r="D5" s="27"/>
      <c r="E5" s="28"/>
      <c r="F5" s="29"/>
      <c r="G5" s="30"/>
      <c r="H5" s="31"/>
      <c r="I5" s="32"/>
      <c r="J5" s="19"/>
      <c r="K5" s="19"/>
      <c r="L5" s="19"/>
    </row>
    <row r="6" spans="1:12" x14ac:dyDescent="0.2">
      <c r="A6" s="148" t="s">
        <v>8</v>
      </c>
      <c r="B6" s="149"/>
      <c r="C6" s="151" t="s">
        <v>297</v>
      </c>
      <c r="D6" s="163"/>
      <c r="E6" s="186"/>
      <c r="F6" s="186"/>
      <c r="G6" s="186"/>
      <c r="H6" s="186"/>
      <c r="I6" s="33"/>
      <c r="J6" s="19"/>
      <c r="K6" s="19"/>
      <c r="L6" s="19"/>
    </row>
    <row r="7" spans="1:12" x14ac:dyDescent="0.2">
      <c r="A7" s="101"/>
      <c r="B7" s="38"/>
      <c r="C7" s="26"/>
      <c r="D7" s="26"/>
      <c r="E7" s="186"/>
      <c r="F7" s="186"/>
      <c r="G7" s="186"/>
      <c r="H7" s="186"/>
      <c r="I7" s="33"/>
      <c r="J7" s="19"/>
      <c r="K7" s="19"/>
      <c r="L7" s="19"/>
    </row>
    <row r="8" spans="1:12" ht="12.75" customHeight="1" x14ac:dyDescent="0.2">
      <c r="A8" s="187" t="s">
        <v>9</v>
      </c>
      <c r="B8" s="188"/>
      <c r="C8" s="151" t="s">
        <v>298</v>
      </c>
      <c r="D8" s="163"/>
      <c r="E8" s="186"/>
      <c r="F8" s="186"/>
      <c r="G8" s="186"/>
      <c r="H8" s="186"/>
      <c r="I8" s="27"/>
      <c r="J8" s="19"/>
      <c r="K8" s="19"/>
      <c r="L8" s="19"/>
    </row>
    <row r="9" spans="1:12" x14ac:dyDescent="0.2">
      <c r="A9" s="102"/>
      <c r="B9" s="100"/>
      <c r="C9" s="35"/>
      <c r="D9" s="26"/>
      <c r="E9" s="26"/>
      <c r="F9" s="26"/>
      <c r="G9" s="26"/>
      <c r="H9" s="26"/>
      <c r="I9" s="26"/>
      <c r="J9" s="19"/>
      <c r="K9" s="19"/>
      <c r="L9" s="19"/>
    </row>
    <row r="10" spans="1:12" ht="12.75" customHeight="1" x14ac:dyDescent="0.2">
      <c r="A10" s="127" t="s">
        <v>10</v>
      </c>
      <c r="B10" s="189"/>
      <c r="C10" s="151" t="s">
        <v>299</v>
      </c>
      <c r="D10" s="163"/>
      <c r="E10" s="26"/>
      <c r="F10" s="26"/>
      <c r="G10" s="26"/>
      <c r="H10" s="26"/>
      <c r="I10" s="26"/>
      <c r="J10" s="19"/>
      <c r="K10" s="19"/>
      <c r="L10" s="19"/>
    </row>
    <row r="11" spans="1:12" x14ac:dyDescent="0.2">
      <c r="A11" s="190"/>
      <c r="B11" s="189"/>
      <c r="C11" s="26"/>
      <c r="D11" s="26"/>
      <c r="E11" s="26"/>
      <c r="F11" s="26"/>
      <c r="G11" s="26"/>
      <c r="H11" s="26"/>
      <c r="I11" s="26"/>
      <c r="J11" s="19"/>
      <c r="K11" s="19"/>
      <c r="L11" s="19"/>
    </row>
    <row r="12" spans="1:12" x14ac:dyDescent="0.2">
      <c r="A12" s="148" t="s">
        <v>11</v>
      </c>
      <c r="B12" s="149"/>
      <c r="C12" s="136" t="s">
        <v>300</v>
      </c>
      <c r="D12" s="173"/>
      <c r="E12" s="173"/>
      <c r="F12" s="173"/>
      <c r="G12" s="173"/>
      <c r="H12" s="173"/>
      <c r="I12" s="174"/>
      <c r="J12" s="19"/>
      <c r="K12" s="19"/>
      <c r="L12" s="19"/>
    </row>
    <row r="13" spans="1:12" x14ac:dyDescent="0.2">
      <c r="A13" s="101"/>
      <c r="B13" s="38"/>
      <c r="C13" s="36"/>
      <c r="D13" s="26"/>
      <c r="E13" s="26"/>
      <c r="F13" s="26"/>
      <c r="G13" s="26"/>
      <c r="H13" s="26"/>
      <c r="I13" s="26"/>
      <c r="J13" s="19"/>
      <c r="K13" s="19"/>
      <c r="L13" s="19"/>
    </row>
    <row r="14" spans="1:12" x14ac:dyDescent="0.2">
      <c r="A14" s="148" t="s">
        <v>12</v>
      </c>
      <c r="B14" s="149"/>
      <c r="C14" s="171">
        <v>10000</v>
      </c>
      <c r="D14" s="172"/>
      <c r="E14" s="26"/>
      <c r="F14" s="136" t="s">
        <v>301</v>
      </c>
      <c r="G14" s="173"/>
      <c r="H14" s="173"/>
      <c r="I14" s="174"/>
      <c r="J14" s="19"/>
      <c r="K14" s="19"/>
      <c r="L14" s="19"/>
    </row>
    <row r="15" spans="1:12" x14ac:dyDescent="0.2">
      <c r="A15" s="101"/>
      <c r="B15" s="38"/>
      <c r="C15" s="26"/>
      <c r="D15" s="26"/>
      <c r="E15" s="26"/>
      <c r="F15" s="26"/>
      <c r="G15" s="26"/>
      <c r="H15" s="26"/>
      <c r="I15" s="26"/>
      <c r="J15" s="19"/>
      <c r="K15" s="19"/>
      <c r="L15" s="19"/>
    </row>
    <row r="16" spans="1:12" x14ac:dyDescent="0.2">
      <c r="A16" s="148" t="s">
        <v>13</v>
      </c>
      <c r="B16" s="149"/>
      <c r="C16" s="136" t="s">
        <v>302</v>
      </c>
      <c r="D16" s="173"/>
      <c r="E16" s="173"/>
      <c r="F16" s="173"/>
      <c r="G16" s="173"/>
      <c r="H16" s="173"/>
      <c r="I16" s="174"/>
      <c r="J16" s="19"/>
      <c r="K16" s="19"/>
      <c r="L16" s="19"/>
    </row>
    <row r="17" spans="1:12" x14ac:dyDescent="0.2">
      <c r="A17" s="101"/>
      <c r="B17" s="38"/>
      <c r="C17" s="26"/>
      <c r="D17" s="26"/>
      <c r="E17" s="26"/>
      <c r="F17" s="26"/>
      <c r="G17" s="26"/>
      <c r="H17" s="26"/>
      <c r="I17" s="26"/>
      <c r="J17" s="19"/>
      <c r="K17" s="19"/>
      <c r="L17" s="19"/>
    </row>
    <row r="18" spans="1:12" x14ac:dyDescent="0.2">
      <c r="A18" s="148" t="s">
        <v>14</v>
      </c>
      <c r="B18" s="149"/>
      <c r="C18" s="168" t="s">
        <v>30</v>
      </c>
      <c r="D18" s="169"/>
      <c r="E18" s="169"/>
      <c r="F18" s="169"/>
      <c r="G18" s="169"/>
      <c r="H18" s="169"/>
      <c r="I18" s="170"/>
      <c r="J18" s="19"/>
      <c r="K18" s="19"/>
      <c r="L18" s="19"/>
    </row>
    <row r="19" spans="1:12" x14ac:dyDescent="0.2">
      <c r="A19" s="101"/>
      <c r="B19" s="38"/>
      <c r="C19" s="36"/>
      <c r="D19" s="26"/>
      <c r="E19" s="26"/>
      <c r="F19" s="26"/>
      <c r="G19" s="26"/>
      <c r="H19" s="26"/>
      <c r="I19" s="26"/>
      <c r="J19" s="19"/>
      <c r="K19" s="19"/>
      <c r="L19" s="19"/>
    </row>
    <row r="20" spans="1:12" x14ac:dyDescent="0.2">
      <c r="A20" s="148" t="s">
        <v>15</v>
      </c>
      <c r="B20" s="149"/>
      <c r="C20" s="168" t="s">
        <v>319</v>
      </c>
      <c r="D20" s="169"/>
      <c r="E20" s="169"/>
      <c r="F20" s="169"/>
      <c r="G20" s="169"/>
      <c r="H20" s="169"/>
      <c r="I20" s="170"/>
      <c r="J20" s="19"/>
      <c r="K20" s="19"/>
      <c r="L20" s="19"/>
    </row>
    <row r="21" spans="1:12" x14ac:dyDescent="0.2">
      <c r="A21" s="101"/>
      <c r="B21" s="38"/>
      <c r="C21" s="36"/>
      <c r="D21" s="26"/>
      <c r="E21" s="26"/>
      <c r="F21" s="26"/>
      <c r="G21" s="26"/>
      <c r="H21" s="26"/>
      <c r="I21" s="26"/>
      <c r="J21" s="19"/>
      <c r="K21" s="19"/>
      <c r="L21" s="19"/>
    </row>
    <row r="22" spans="1:12" x14ac:dyDescent="0.2">
      <c r="A22" s="148" t="s">
        <v>16</v>
      </c>
      <c r="B22" s="149"/>
      <c r="C22" s="37">
        <v>133</v>
      </c>
      <c r="D22" s="136" t="s">
        <v>301</v>
      </c>
      <c r="E22" s="164"/>
      <c r="F22" s="165"/>
      <c r="G22" s="148"/>
      <c r="H22" s="166"/>
      <c r="I22" s="39"/>
      <c r="J22" s="19"/>
      <c r="K22" s="19"/>
      <c r="L22" s="19"/>
    </row>
    <row r="23" spans="1:12" x14ac:dyDescent="0.2">
      <c r="A23" s="101"/>
      <c r="B23" s="38"/>
      <c r="C23" s="26"/>
      <c r="D23" s="40"/>
      <c r="E23" s="40"/>
      <c r="F23" s="40"/>
      <c r="G23" s="40"/>
      <c r="H23" s="26"/>
      <c r="I23" s="27"/>
      <c r="J23" s="19"/>
      <c r="K23" s="19"/>
      <c r="L23" s="19"/>
    </row>
    <row r="24" spans="1:12" x14ac:dyDescent="0.2">
      <c r="A24" s="148" t="s">
        <v>17</v>
      </c>
      <c r="B24" s="149"/>
      <c r="C24" s="37">
        <v>21</v>
      </c>
      <c r="D24" s="136" t="s">
        <v>303</v>
      </c>
      <c r="E24" s="164"/>
      <c r="F24" s="164"/>
      <c r="G24" s="165"/>
      <c r="H24" s="103" t="s">
        <v>19</v>
      </c>
      <c r="I24" s="126">
        <v>495</v>
      </c>
      <c r="J24" s="19"/>
      <c r="K24" s="19"/>
      <c r="L24" s="19"/>
    </row>
    <row r="25" spans="1:12" x14ac:dyDescent="0.2">
      <c r="A25" s="101"/>
      <c r="B25" s="38"/>
      <c r="C25" s="26"/>
      <c r="D25" s="40"/>
      <c r="E25" s="40"/>
      <c r="F25" s="40"/>
      <c r="G25" s="34"/>
      <c r="H25" s="38" t="s">
        <v>20</v>
      </c>
      <c r="I25" s="36"/>
      <c r="J25" s="19"/>
      <c r="K25" s="19"/>
      <c r="L25" s="19"/>
    </row>
    <row r="26" spans="1:12" x14ac:dyDescent="0.2">
      <c r="A26" s="148" t="s">
        <v>18</v>
      </c>
      <c r="B26" s="149"/>
      <c r="C26" s="41" t="s">
        <v>305</v>
      </c>
      <c r="D26" s="42"/>
      <c r="E26" s="19"/>
      <c r="F26" s="43"/>
      <c r="G26" s="180" t="s">
        <v>21</v>
      </c>
      <c r="H26" s="149"/>
      <c r="I26" s="44" t="s">
        <v>304</v>
      </c>
      <c r="J26" s="19"/>
      <c r="K26" s="19"/>
      <c r="L26" s="19"/>
    </row>
    <row r="27" spans="1:12" x14ac:dyDescent="0.2">
      <c r="A27" s="34"/>
      <c r="B27" s="34"/>
      <c r="C27" s="26"/>
      <c r="D27" s="43"/>
      <c r="E27" s="43"/>
      <c r="F27" s="43"/>
      <c r="G27" s="43"/>
      <c r="H27" s="26"/>
      <c r="I27" s="45"/>
      <c r="J27" s="19"/>
      <c r="K27" s="19"/>
      <c r="L27" s="19"/>
    </row>
    <row r="28" spans="1:12" x14ac:dyDescent="0.2">
      <c r="A28" s="181" t="s">
        <v>22</v>
      </c>
      <c r="B28" s="182"/>
      <c r="C28" s="183"/>
      <c r="D28" s="183"/>
      <c r="E28" s="184" t="s">
        <v>23</v>
      </c>
      <c r="F28" s="185"/>
      <c r="G28" s="185"/>
      <c r="H28" s="178" t="s">
        <v>2</v>
      </c>
      <c r="I28" s="179"/>
      <c r="J28" s="19"/>
      <c r="K28" s="19"/>
      <c r="L28" s="19"/>
    </row>
    <row r="29" spans="1:12" x14ac:dyDescent="0.2">
      <c r="A29" s="19"/>
      <c r="B29" s="19"/>
      <c r="C29" s="19"/>
      <c r="D29" s="32"/>
      <c r="E29" s="26"/>
      <c r="F29" s="26"/>
      <c r="G29" s="26"/>
      <c r="H29" s="46"/>
      <c r="I29" s="45"/>
      <c r="J29" s="19"/>
      <c r="K29" s="19"/>
      <c r="L29" s="19"/>
    </row>
    <row r="30" spans="1:12" x14ac:dyDescent="0.2">
      <c r="A30" s="157"/>
      <c r="B30" s="158"/>
      <c r="C30" s="158"/>
      <c r="D30" s="159"/>
      <c r="E30" s="157"/>
      <c r="F30" s="158"/>
      <c r="G30" s="158"/>
      <c r="H30" s="151"/>
      <c r="I30" s="163"/>
      <c r="J30" s="19"/>
      <c r="K30" s="19"/>
      <c r="L30" s="19"/>
    </row>
    <row r="31" spans="1:12" x14ac:dyDescent="0.2">
      <c r="A31" s="38"/>
      <c r="B31" s="38"/>
      <c r="C31" s="36"/>
      <c r="D31" s="155"/>
      <c r="E31" s="155"/>
      <c r="F31" s="155"/>
      <c r="G31" s="156"/>
      <c r="H31" s="26"/>
      <c r="I31" s="49"/>
      <c r="J31" s="19"/>
      <c r="K31" s="19"/>
      <c r="L31" s="19"/>
    </row>
    <row r="32" spans="1:12" x14ac:dyDescent="0.2">
      <c r="A32" s="157"/>
      <c r="B32" s="158"/>
      <c r="C32" s="158"/>
      <c r="D32" s="159"/>
      <c r="E32" s="157"/>
      <c r="F32" s="158"/>
      <c r="G32" s="158"/>
      <c r="H32" s="151"/>
      <c r="I32" s="163"/>
      <c r="J32" s="19"/>
      <c r="K32" s="19"/>
      <c r="L32" s="19"/>
    </row>
    <row r="33" spans="1:12" x14ac:dyDescent="0.2">
      <c r="A33" s="38"/>
      <c r="B33" s="38"/>
      <c r="C33" s="36"/>
      <c r="D33" s="47"/>
      <c r="E33" s="47"/>
      <c r="F33" s="47"/>
      <c r="G33" s="48"/>
      <c r="H33" s="26"/>
      <c r="I33" s="50"/>
      <c r="J33" s="19"/>
      <c r="K33" s="19"/>
      <c r="L33" s="19"/>
    </row>
    <row r="34" spans="1:12" x14ac:dyDescent="0.2">
      <c r="A34" s="157"/>
      <c r="B34" s="158"/>
      <c r="C34" s="158"/>
      <c r="D34" s="159"/>
      <c r="E34" s="157"/>
      <c r="F34" s="158"/>
      <c r="G34" s="158"/>
      <c r="H34" s="151"/>
      <c r="I34" s="163"/>
      <c r="J34" s="19"/>
      <c r="K34" s="19"/>
      <c r="L34" s="19"/>
    </row>
    <row r="35" spans="1:12" x14ac:dyDescent="0.2">
      <c r="A35" s="38"/>
      <c r="B35" s="38"/>
      <c r="C35" s="36"/>
      <c r="D35" s="47"/>
      <c r="E35" s="47"/>
      <c r="F35" s="47"/>
      <c r="G35" s="48"/>
      <c r="H35" s="26"/>
      <c r="I35" s="50"/>
      <c r="J35" s="19"/>
      <c r="K35" s="19"/>
      <c r="L35" s="19"/>
    </row>
    <row r="36" spans="1:12" x14ac:dyDescent="0.2">
      <c r="A36" s="157"/>
      <c r="B36" s="158"/>
      <c r="C36" s="158"/>
      <c r="D36" s="159"/>
      <c r="E36" s="157"/>
      <c r="F36" s="158"/>
      <c r="G36" s="158"/>
      <c r="H36" s="151"/>
      <c r="I36" s="163"/>
      <c r="J36" s="19"/>
      <c r="K36" s="19"/>
      <c r="L36" s="19"/>
    </row>
    <row r="37" spans="1:12" x14ac:dyDescent="0.2">
      <c r="A37" s="51"/>
      <c r="B37" s="51"/>
      <c r="C37" s="153"/>
      <c r="D37" s="154"/>
      <c r="E37" s="26"/>
      <c r="F37" s="153"/>
      <c r="G37" s="154"/>
      <c r="H37" s="26"/>
      <c r="I37" s="26"/>
      <c r="J37" s="19"/>
      <c r="K37" s="19"/>
      <c r="L37" s="19"/>
    </row>
    <row r="38" spans="1:12" x14ac:dyDescent="0.2">
      <c r="A38" s="157"/>
      <c r="B38" s="158"/>
      <c r="C38" s="158"/>
      <c r="D38" s="159"/>
      <c r="E38" s="157"/>
      <c r="F38" s="158"/>
      <c r="G38" s="158"/>
      <c r="H38" s="151"/>
      <c r="I38" s="163"/>
      <c r="J38" s="19"/>
      <c r="K38" s="19"/>
      <c r="L38" s="19"/>
    </row>
    <row r="39" spans="1:12" x14ac:dyDescent="0.2">
      <c r="A39" s="51"/>
      <c r="B39" s="51"/>
      <c r="C39" s="52"/>
      <c r="D39" s="53"/>
      <c r="E39" s="26"/>
      <c r="F39" s="52"/>
      <c r="G39" s="53"/>
      <c r="H39" s="26"/>
      <c r="I39" s="26"/>
      <c r="J39" s="19"/>
      <c r="K39" s="19"/>
      <c r="L39" s="19"/>
    </row>
    <row r="40" spans="1:12" x14ac:dyDescent="0.2">
      <c r="A40" s="157"/>
      <c r="B40" s="158"/>
      <c r="C40" s="158"/>
      <c r="D40" s="159"/>
      <c r="E40" s="157"/>
      <c r="F40" s="158"/>
      <c r="G40" s="158"/>
      <c r="H40" s="151"/>
      <c r="I40" s="163"/>
      <c r="J40" s="19"/>
      <c r="K40" s="19"/>
      <c r="L40" s="19"/>
    </row>
    <row r="41" spans="1:12" x14ac:dyDescent="0.2">
      <c r="A41" s="54"/>
      <c r="B41" s="55"/>
      <c r="C41" s="55"/>
      <c r="D41" s="55"/>
      <c r="E41" s="54"/>
      <c r="F41" s="55"/>
      <c r="G41" s="55"/>
      <c r="H41" s="56"/>
      <c r="I41" s="57"/>
      <c r="J41" s="19"/>
      <c r="K41" s="19"/>
      <c r="L41" s="19"/>
    </row>
    <row r="42" spans="1:12" x14ac:dyDescent="0.2">
      <c r="A42" s="51"/>
      <c r="B42" s="51"/>
      <c r="C42" s="52"/>
      <c r="D42" s="53"/>
      <c r="E42" s="26"/>
      <c r="F42" s="52"/>
      <c r="G42" s="53"/>
      <c r="H42" s="26"/>
      <c r="I42" s="26"/>
      <c r="J42" s="19"/>
      <c r="K42" s="19"/>
      <c r="L42" s="19"/>
    </row>
    <row r="43" spans="1:12" x14ac:dyDescent="0.2">
      <c r="A43" s="58"/>
      <c r="B43" s="58"/>
      <c r="C43" s="58"/>
      <c r="D43" s="35"/>
      <c r="E43" s="35"/>
      <c r="F43" s="58"/>
      <c r="G43" s="35"/>
      <c r="H43" s="35"/>
      <c r="I43" s="35"/>
      <c r="J43" s="19"/>
      <c r="K43" s="19"/>
      <c r="L43" s="19"/>
    </row>
    <row r="44" spans="1:12" ht="12.75" customHeight="1" x14ac:dyDescent="0.2">
      <c r="A44" s="127" t="s">
        <v>24</v>
      </c>
      <c r="B44" s="128"/>
      <c r="C44" s="151"/>
      <c r="D44" s="152"/>
      <c r="E44" s="104"/>
      <c r="F44" s="136"/>
      <c r="G44" s="160"/>
      <c r="H44" s="160"/>
      <c r="I44" s="161"/>
      <c r="J44" s="19"/>
      <c r="K44" s="19"/>
      <c r="L44" s="19"/>
    </row>
    <row r="45" spans="1:12" x14ac:dyDescent="0.2">
      <c r="A45" s="105"/>
      <c r="B45" s="51"/>
      <c r="C45" s="153"/>
      <c r="D45" s="154"/>
      <c r="E45" s="106"/>
      <c r="F45" s="153"/>
      <c r="G45" s="162"/>
      <c r="H45" s="107"/>
      <c r="I45" s="108"/>
      <c r="J45" s="19"/>
      <c r="K45" s="19"/>
      <c r="L45" s="19"/>
    </row>
    <row r="46" spans="1:12" ht="12.75" customHeight="1" x14ac:dyDescent="0.2">
      <c r="A46" s="127" t="s">
        <v>25</v>
      </c>
      <c r="B46" s="128"/>
      <c r="C46" s="136" t="s">
        <v>26</v>
      </c>
      <c r="D46" s="137"/>
      <c r="E46" s="137"/>
      <c r="F46" s="137"/>
      <c r="G46" s="137"/>
      <c r="H46" s="137"/>
      <c r="I46" s="138"/>
      <c r="J46" s="19"/>
      <c r="K46" s="19"/>
      <c r="L46" s="19"/>
    </row>
    <row r="47" spans="1:12" x14ac:dyDescent="0.2">
      <c r="A47" s="101"/>
      <c r="B47" s="38"/>
      <c r="C47" s="36" t="s">
        <v>27</v>
      </c>
      <c r="D47" s="106"/>
      <c r="E47" s="106"/>
      <c r="F47" s="106"/>
      <c r="G47" s="106"/>
      <c r="H47" s="106"/>
      <c r="I47" s="109"/>
      <c r="J47" s="19"/>
      <c r="K47" s="19"/>
      <c r="L47" s="19"/>
    </row>
    <row r="48" spans="1:12" ht="12.75" customHeight="1" x14ac:dyDescent="0.2">
      <c r="A48" s="127" t="s">
        <v>28</v>
      </c>
      <c r="B48" s="128"/>
      <c r="C48" s="129" t="s">
        <v>320</v>
      </c>
      <c r="D48" s="130"/>
      <c r="E48" s="131"/>
      <c r="F48" s="106"/>
      <c r="G48" s="103" t="s">
        <v>306</v>
      </c>
      <c r="H48" s="139" t="s">
        <v>29</v>
      </c>
      <c r="I48" s="140"/>
      <c r="J48" s="19"/>
      <c r="K48" s="19"/>
      <c r="L48" s="19"/>
    </row>
    <row r="49" spans="1:12" x14ac:dyDescent="0.2">
      <c r="A49" s="101"/>
      <c r="B49" s="38"/>
      <c r="C49" s="36"/>
      <c r="D49" s="106"/>
      <c r="E49" s="106"/>
      <c r="F49" s="106"/>
      <c r="G49" s="106"/>
      <c r="H49" s="106"/>
      <c r="I49" s="109"/>
      <c r="J49" s="19"/>
      <c r="K49" s="19"/>
      <c r="L49" s="19"/>
    </row>
    <row r="50" spans="1:12" ht="12.75" customHeight="1" x14ac:dyDescent="0.2">
      <c r="A50" s="127" t="s">
        <v>14</v>
      </c>
      <c r="B50" s="128"/>
      <c r="C50" s="146" t="s">
        <v>30</v>
      </c>
      <c r="D50" s="147"/>
      <c r="E50" s="147"/>
      <c r="F50" s="147"/>
      <c r="G50" s="147"/>
      <c r="H50" s="147"/>
      <c r="I50" s="140"/>
      <c r="J50" s="19"/>
      <c r="K50" s="19"/>
      <c r="L50" s="19"/>
    </row>
    <row r="51" spans="1:12" x14ac:dyDescent="0.2">
      <c r="A51" s="101"/>
      <c r="B51" s="38"/>
      <c r="C51" s="106"/>
      <c r="D51" s="106"/>
      <c r="E51" s="106"/>
      <c r="F51" s="106"/>
      <c r="G51" s="106"/>
      <c r="H51" s="106"/>
      <c r="I51" s="109"/>
      <c r="J51" s="19"/>
      <c r="K51" s="19"/>
      <c r="L51" s="19"/>
    </row>
    <row r="52" spans="1:12" x14ac:dyDescent="0.2">
      <c r="A52" s="148" t="s">
        <v>31</v>
      </c>
      <c r="B52" s="149"/>
      <c r="C52" s="139" t="s">
        <v>321</v>
      </c>
      <c r="D52" s="147"/>
      <c r="E52" s="147"/>
      <c r="F52" s="147"/>
      <c r="G52" s="147"/>
      <c r="H52" s="147"/>
      <c r="I52" s="150"/>
      <c r="J52" s="19"/>
      <c r="K52" s="19"/>
      <c r="L52" s="19"/>
    </row>
    <row r="53" spans="1:12" x14ac:dyDescent="0.2">
      <c r="A53" s="110"/>
      <c r="B53" s="35"/>
      <c r="C53" s="143" t="s">
        <v>32</v>
      </c>
      <c r="D53" s="143"/>
      <c r="E53" s="143"/>
      <c r="F53" s="143"/>
      <c r="G53" s="143"/>
      <c r="H53" s="143"/>
      <c r="I53" s="111"/>
      <c r="J53" s="19"/>
      <c r="K53" s="19"/>
      <c r="L53" s="19"/>
    </row>
    <row r="54" spans="1:12" x14ac:dyDescent="0.2">
      <c r="A54" s="59"/>
      <c r="B54" s="59"/>
      <c r="C54" s="60"/>
      <c r="D54" s="60"/>
      <c r="E54" s="60"/>
      <c r="F54" s="60"/>
      <c r="G54" s="60"/>
      <c r="H54" s="60"/>
      <c r="I54" s="61"/>
      <c r="J54" s="19"/>
      <c r="K54" s="19"/>
      <c r="L54" s="19"/>
    </row>
    <row r="55" spans="1:12" x14ac:dyDescent="0.2">
      <c r="A55" s="59"/>
      <c r="B55" s="141" t="s">
        <v>307</v>
      </c>
      <c r="C55" s="142"/>
      <c r="D55" s="142"/>
      <c r="E55" s="142"/>
      <c r="F55" s="117"/>
      <c r="G55" s="117"/>
      <c r="H55" s="99"/>
      <c r="I55" s="99"/>
      <c r="J55" s="19"/>
      <c r="K55" s="19"/>
      <c r="L55" s="19"/>
    </row>
    <row r="56" spans="1:12" x14ac:dyDescent="0.2">
      <c r="A56" s="59"/>
      <c r="B56" s="118" t="s">
        <v>308</v>
      </c>
      <c r="C56" s="119"/>
      <c r="D56" s="119"/>
      <c r="E56" s="119"/>
      <c r="F56" s="119"/>
      <c r="G56" s="119"/>
      <c r="H56" s="135"/>
      <c r="I56" s="135"/>
      <c r="J56" s="19"/>
      <c r="K56" s="19"/>
      <c r="L56" s="19"/>
    </row>
    <row r="57" spans="1:12" x14ac:dyDescent="0.2">
      <c r="A57" s="59"/>
      <c r="B57" s="118" t="s">
        <v>309</v>
      </c>
      <c r="C57" s="119"/>
      <c r="D57" s="119"/>
      <c r="E57" s="119"/>
      <c r="F57" s="119"/>
      <c r="G57" s="119"/>
      <c r="H57" s="135"/>
      <c r="I57" s="135"/>
      <c r="J57" s="19"/>
      <c r="K57" s="19"/>
      <c r="L57" s="19"/>
    </row>
    <row r="58" spans="1:12" x14ac:dyDescent="0.2">
      <c r="A58" s="59"/>
      <c r="B58" s="118" t="s">
        <v>310</v>
      </c>
      <c r="C58" s="119"/>
      <c r="D58" s="119"/>
      <c r="E58" s="119"/>
      <c r="F58" s="119"/>
      <c r="G58" s="119"/>
      <c r="H58" s="135"/>
      <c r="I58" s="135"/>
      <c r="J58" s="19"/>
      <c r="K58" s="19"/>
      <c r="L58" s="19"/>
    </row>
    <row r="59" spans="1:12" x14ac:dyDescent="0.2">
      <c r="A59" s="59"/>
      <c r="B59" s="118" t="s">
        <v>311</v>
      </c>
      <c r="C59" s="120"/>
      <c r="D59" s="120"/>
      <c r="E59" s="120"/>
      <c r="F59" s="120"/>
      <c r="G59" s="120"/>
      <c r="H59" s="135"/>
      <c r="I59" s="135"/>
      <c r="J59" s="19"/>
      <c r="K59" s="19"/>
      <c r="L59" s="19"/>
    </row>
    <row r="60" spans="1:12" x14ac:dyDescent="0.2">
      <c r="A60" s="59"/>
      <c r="B60" s="118" t="s">
        <v>312</v>
      </c>
      <c r="C60" s="120"/>
      <c r="D60" s="120"/>
      <c r="E60" s="120"/>
      <c r="F60" s="120"/>
      <c r="G60" s="120"/>
      <c r="H60" s="135"/>
      <c r="I60" s="135"/>
      <c r="J60" s="19"/>
      <c r="K60" s="19"/>
      <c r="L60" s="19"/>
    </row>
    <row r="61" spans="1:12" x14ac:dyDescent="0.2">
      <c r="A61" s="59"/>
      <c r="B61" s="121"/>
      <c r="C61" s="61"/>
      <c r="D61" s="61"/>
      <c r="E61" s="61"/>
      <c r="F61" s="61"/>
      <c r="G61" s="61"/>
      <c r="H61" s="60"/>
      <c r="I61" s="61"/>
      <c r="J61" s="19"/>
      <c r="K61" s="19"/>
      <c r="L61" s="19"/>
    </row>
    <row r="62" spans="1:12" ht="13.5" thickBot="1" x14ac:dyDescent="0.25">
      <c r="A62" s="62" t="s">
        <v>3</v>
      </c>
      <c r="B62" s="27"/>
      <c r="C62" s="27"/>
      <c r="D62" s="27"/>
      <c r="E62" s="27"/>
      <c r="F62" s="27"/>
      <c r="G62" s="63"/>
      <c r="H62" s="64"/>
      <c r="I62" s="63"/>
      <c r="J62" s="19"/>
      <c r="K62" s="19"/>
      <c r="L62" s="19"/>
    </row>
    <row r="63" spans="1:12" x14ac:dyDescent="0.2">
      <c r="A63" s="27"/>
      <c r="B63" s="27"/>
      <c r="C63" s="27"/>
      <c r="D63" s="27"/>
      <c r="E63" s="59" t="s">
        <v>313</v>
      </c>
      <c r="F63" s="19"/>
      <c r="G63" s="132" t="s">
        <v>33</v>
      </c>
      <c r="H63" s="133"/>
      <c r="I63" s="134"/>
      <c r="J63" s="19"/>
      <c r="K63" s="19"/>
      <c r="L63" s="19"/>
    </row>
    <row r="64" spans="1:12" x14ac:dyDescent="0.2">
      <c r="A64" s="65"/>
      <c r="B64" s="65"/>
      <c r="C64" s="32"/>
      <c r="D64" s="32"/>
      <c r="E64" s="32"/>
      <c r="F64" s="32"/>
      <c r="G64" s="144"/>
      <c r="H64" s="145"/>
      <c r="I64" s="32"/>
      <c r="J64" s="19"/>
      <c r="K64" s="19"/>
      <c r="L64" s="19"/>
    </row>
  </sheetData>
  <protectedRanges>
    <protectedRange sqref="A34:D34 A30:I30 A32:I32" name="Range1"/>
    <protectedRange sqref="E2 H2 C6:D6 C8:D8 C10:D10 C12:I12 C14:D14 F14:I14 C16:I16 C18:I18 C20:I20 C24:G24 C22:F22 C26 I26 I24" name="Range1_1"/>
  </protectedRanges>
  <mergeCells count="71">
    <mergeCell ref="A12:B12"/>
    <mergeCell ref="C12:I12"/>
    <mergeCell ref="C6:D6"/>
    <mergeCell ref="E6:H8"/>
    <mergeCell ref="A8:B8"/>
    <mergeCell ref="C8:D8"/>
    <mergeCell ref="A10:B11"/>
    <mergeCell ref="C10:D10"/>
    <mergeCell ref="A24:B24"/>
    <mergeCell ref="D24:G24"/>
    <mergeCell ref="A26:B26"/>
    <mergeCell ref="E30:G30"/>
    <mergeCell ref="G26:H26"/>
    <mergeCell ref="H30:I30"/>
    <mergeCell ref="A28:D28"/>
    <mergeCell ref="E28:G28"/>
    <mergeCell ref="H38:I38"/>
    <mergeCell ref="C37:D37"/>
    <mergeCell ref="H28:I28"/>
    <mergeCell ref="A30:D30"/>
    <mergeCell ref="A34:D34"/>
    <mergeCell ref="E34:G34"/>
    <mergeCell ref="A32:D32"/>
    <mergeCell ref="E32:G32"/>
    <mergeCell ref="H32:I32"/>
    <mergeCell ref="A22:B22"/>
    <mergeCell ref="D22:F22"/>
    <mergeCell ref="G22:H22"/>
    <mergeCell ref="A18:B18"/>
    <mergeCell ref="A1:C1"/>
    <mergeCell ref="A20:B20"/>
    <mergeCell ref="C20:I20"/>
    <mergeCell ref="A16:B16"/>
    <mergeCell ref="A14:B14"/>
    <mergeCell ref="C14:D14"/>
    <mergeCell ref="F14:I14"/>
    <mergeCell ref="C18:I18"/>
    <mergeCell ref="C16:I16"/>
    <mergeCell ref="A2:D2"/>
    <mergeCell ref="A4:I4"/>
    <mergeCell ref="A6:B6"/>
    <mergeCell ref="A44:B44"/>
    <mergeCell ref="C44:D44"/>
    <mergeCell ref="C45:D45"/>
    <mergeCell ref="D31:G31"/>
    <mergeCell ref="F37:G37"/>
    <mergeCell ref="A38:D38"/>
    <mergeCell ref="E38:G38"/>
    <mergeCell ref="F44:I44"/>
    <mergeCell ref="F45:G45"/>
    <mergeCell ref="A40:D40"/>
    <mergeCell ref="E40:G40"/>
    <mergeCell ref="H40:I40"/>
    <mergeCell ref="H34:I34"/>
    <mergeCell ref="A36:D36"/>
    <mergeCell ref="E36:G36"/>
    <mergeCell ref="H36:I36"/>
    <mergeCell ref="G64:H64"/>
    <mergeCell ref="A50:B50"/>
    <mergeCell ref="C50:I50"/>
    <mergeCell ref="A52:B52"/>
    <mergeCell ref="C52:I52"/>
    <mergeCell ref="A48:B48"/>
    <mergeCell ref="C48:E48"/>
    <mergeCell ref="G63:I63"/>
    <mergeCell ref="H56:I60"/>
    <mergeCell ref="C46:I46"/>
    <mergeCell ref="H48:I48"/>
    <mergeCell ref="B55:E55"/>
    <mergeCell ref="C53:H53"/>
    <mergeCell ref="A46:B4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view="pageBreakPreview" topLeftCell="A64" zoomScale="110" zoomScaleNormal="100" workbookViewId="0">
      <selection activeCell="J70" sqref="J70:K116"/>
    </sheetView>
  </sheetViews>
  <sheetFormatPr defaultRowHeight="12.75" x14ac:dyDescent="0.2"/>
  <cols>
    <col min="10" max="10" width="12.42578125" customWidth="1"/>
    <col min="11" max="11" width="11.140625" customWidth="1"/>
  </cols>
  <sheetData>
    <row r="1" spans="1:11" ht="12.75" customHeight="1" x14ac:dyDescent="0.2">
      <c r="A1" s="191" t="s">
        <v>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 x14ac:dyDescent="0.2">
      <c r="A2" s="192" t="s">
        <v>322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 customHeight="1" x14ac:dyDescent="0.2">
      <c r="A4" s="199" t="s">
        <v>314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.75" thickBot="1" x14ac:dyDescent="0.25">
      <c r="A5" s="202" t="s">
        <v>135</v>
      </c>
      <c r="B5" s="203"/>
      <c r="C5" s="203"/>
      <c r="D5" s="203"/>
      <c r="E5" s="203"/>
      <c r="F5" s="203"/>
      <c r="G5" s="203"/>
      <c r="H5" s="204"/>
      <c r="I5" s="67" t="s">
        <v>136</v>
      </c>
      <c r="J5" s="68" t="s">
        <v>137</v>
      </c>
      <c r="K5" s="69" t="s">
        <v>138</v>
      </c>
    </row>
    <row r="6" spans="1:11" x14ac:dyDescent="0.2">
      <c r="A6" s="205">
        <v>1</v>
      </c>
      <c r="B6" s="205"/>
      <c r="C6" s="205"/>
      <c r="D6" s="205"/>
      <c r="E6" s="205"/>
      <c r="F6" s="205"/>
      <c r="G6" s="205"/>
      <c r="H6" s="205"/>
      <c r="I6" s="71">
        <v>2</v>
      </c>
      <c r="J6" s="70">
        <v>3</v>
      </c>
      <c r="K6" s="70">
        <v>4</v>
      </c>
    </row>
    <row r="7" spans="1:11" x14ac:dyDescent="0.2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 customHeight="1" x14ac:dyDescent="0.2">
      <c r="A8" s="193" t="s">
        <v>35</v>
      </c>
      <c r="B8" s="194"/>
      <c r="C8" s="194"/>
      <c r="D8" s="194"/>
      <c r="E8" s="194"/>
      <c r="F8" s="194"/>
      <c r="G8" s="194"/>
      <c r="H8" s="195"/>
      <c r="I8" s="6">
        <v>1</v>
      </c>
      <c r="J8" s="11"/>
      <c r="K8" s="11"/>
    </row>
    <row r="9" spans="1:11" ht="12.75" customHeight="1" x14ac:dyDescent="0.2">
      <c r="A9" s="209" t="s">
        <v>36</v>
      </c>
      <c r="B9" s="210"/>
      <c r="C9" s="210"/>
      <c r="D9" s="210"/>
      <c r="E9" s="210"/>
      <c r="F9" s="210"/>
      <c r="G9" s="210"/>
      <c r="H9" s="211"/>
      <c r="I9" s="4">
        <v>2</v>
      </c>
      <c r="J9" s="12">
        <f>J10+J17+J27+J36+J40</f>
        <v>444050179</v>
      </c>
      <c r="K9" s="12">
        <f>K10+K17+K27+K36+K40</f>
        <v>361314398</v>
      </c>
    </row>
    <row r="10" spans="1:11" ht="12.75" customHeight="1" x14ac:dyDescent="0.2">
      <c r="A10" s="196" t="s">
        <v>37</v>
      </c>
      <c r="B10" s="197"/>
      <c r="C10" s="197"/>
      <c r="D10" s="197"/>
      <c r="E10" s="197"/>
      <c r="F10" s="197"/>
      <c r="G10" s="197"/>
      <c r="H10" s="198"/>
      <c r="I10" s="4">
        <v>3</v>
      </c>
      <c r="J10" s="12">
        <f>SUM(J11:J16)</f>
        <v>4012325</v>
      </c>
      <c r="K10" s="12">
        <f>SUM(K11:K16)</f>
        <v>4144908</v>
      </c>
    </row>
    <row r="11" spans="1:11" ht="12.75" customHeight="1" x14ac:dyDescent="0.2">
      <c r="A11" s="196" t="s">
        <v>38</v>
      </c>
      <c r="B11" s="197"/>
      <c r="C11" s="197"/>
      <c r="D11" s="197"/>
      <c r="E11" s="197"/>
      <c r="F11" s="197"/>
      <c r="G11" s="197"/>
      <c r="H11" s="198"/>
      <c r="I11" s="4">
        <v>4</v>
      </c>
      <c r="J11" s="13">
        <v>0</v>
      </c>
      <c r="K11" s="13">
        <v>0</v>
      </c>
    </row>
    <row r="12" spans="1:11" ht="12.75" customHeight="1" x14ac:dyDescent="0.2">
      <c r="A12" s="196" t="s">
        <v>39</v>
      </c>
      <c r="B12" s="197"/>
      <c r="C12" s="197"/>
      <c r="D12" s="197"/>
      <c r="E12" s="197"/>
      <c r="F12" s="197"/>
      <c r="G12" s="197"/>
      <c r="H12" s="198"/>
      <c r="I12" s="4">
        <v>5</v>
      </c>
      <c r="J12" s="13">
        <v>1381673</v>
      </c>
      <c r="K12" s="13">
        <v>1531701</v>
      </c>
    </row>
    <row r="13" spans="1:11" ht="12.75" customHeight="1" x14ac:dyDescent="0.2">
      <c r="A13" s="196" t="s">
        <v>0</v>
      </c>
      <c r="B13" s="197"/>
      <c r="C13" s="197"/>
      <c r="D13" s="197"/>
      <c r="E13" s="197"/>
      <c r="F13" s="197"/>
      <c r="G13" s="197"/>
      <c r="H13" s="198"/>
      <c r="I13" s="4">
        <v>6</v>
      </c>
      <c r="J13" s="13">
        <v>0</v>
      </c>
      <c r="K13" s="13">
        <v>0</v>
      </c>
    </row>
    <row r="14" spans="1:11" ht="12.75" customHeight="1" x14ac:dyDescent="0.2">
      <c r="A14" s="196" t="s">
        <v>40</v>
      </c>
      <c r="B14" s="197"/>
      <c r="C14" s="197"/>
      <c r="D14" s="197"/>
      <c r="E14" s="197"/>
      <c r="F14" s="197"/>
      <c r="G14" s="197"/>
      <c r="H14" s="198"/>
      <c r="I14" s="4">
        <v>7</v>
      </c>
      <c r="J14" s="13">
        <v>0</v>
      </c>
      <c r="K14" s="13">
        <v>0</v>
      </c>
    </row>
    <row r="15" spans="1:11" ht="12.75" customHeight="1" x14ac:dyDescent="0.2">
      <c r="A15" s="196" t="s">
        <v>41</v>
      </c>
      <c r="B15" s="197"/>
      <c r="C15" s="197"/>
      <c r="D15" s="197"/>
      <c r="E15" s="197"/>
      <c r="F15" s="197"/>
      <c r="G15" s="197"/>
      <c r="H15" s="198"/>
      <c r="I15" s="4">
        <v>8</v>
      </c>
      <c r="J15" s="13">
        <v>2630652</v>
      </c>
      <c r="K15" s="13">
        <v>2613207</v>
      </c>
    </row>
    <row r="16" spans="1:11" ht="12.75" customHeight="1" x14ac:dyDescent="0.2">
      <c r="A16" s="196" t="s">
        <v>42</v>
      </c>
      <c r="B16" s="197"/>
      <c r="C16" s="197"/>
      <c r="D16" s="197"/>
      <c r="E16" s="197"/>
      <c r="F16" s="197"/>
      <c r="G16" s="197"/>
      <c r="H16" s="198"/>
      <c r="I16" s="4">
        <v>9</v>
      </c>
      <c r="J16" s="13">
        <v>0</v>
      </c>
      <c r="K16" s="13">
        <v>0</v>
      </c>
    </row>
    <row r="17" spans="1:11" ht="12.75" customHeight="1" x14ac:dyDescent="0.2">
      <c r="A17" s="196" t="s">
        <v>43</v>
      </c>
      <c r="B17" s="197"/>
      <c r="C17" s="197"/>
      <c r="D17" s="197"/>
      <c r="E17" s="197"/>
      <c r="F17" s="197"/>
      <c r="G17" s="197"/>
      <c r="H17" s="198"/>
      <c r="I17" s="4">
        <v>10</v>
      </c>
      <c r="J17" s="12">
        <f>SUM(J18:J26)</f>
        <v>188543941</v>
      </c>
      <c r="K17" s="12">
        <f>SUM(K18:K26)</f>
        <v>175963426</v>
      </c>
    </row>
    <row r="18" spans="1:11" ht="12.75" customHeight="1" x14ac:dyDescent="0.2">
      <c r="A18" s="196" t="s">
        <v>44</v>
      </c>
      <c r="B18" s="197"/>
      <c r="C18" s="197"/>
      <c r="D18" s="197"/>
      <c r="E18" s="197"/>
      <c r="F18" s="197"/>
      <c r="G18" s="197"/>
      <c r="H18" s="198"/>
      <c r="I18" s="4">
        <v>11</v>
      </c>
      <c r="J18" s="13">
        <v>63760082</v>
      </c>
      <c r="K18" s="13">
        <v>63760082</v>
      </c>
    </row>
    <row r="19" spans="1:11" ht="12.75" customHeight="1" x14ac:dyDescent="0.2">
      <c r="A19" s="196" t="s">
        <v>45</v>
      </c>
      <c r="B19" s="197"/>
      <c r="C19" s="197"/>
      <c r="D19" s="197"/>
      <c r="E19" s="197"/>
      <c r="F19" s="197"/>
      <c r="G19" s="197"/>
      <c r="H19" s="198"/>
      <c r="I19" s="4">
        <v>12</v>
      </c>
      <c r="J19" s="13">
        <v>65972760</v>
      </c>
      <c r="K19" s="13">
        <v>62001464</v>
      </c>
    </row>
    <row r="20" spans="1:11" ht="12.75" customHeight="1" x14ac:dyDescent="0.2">
      <c r="A20" s="196" t="s">
        <v>46</v>
      </c>
      <c r="B20" s="197"/>
      <c r="C20" s="197"/>
      <c r="D20" s="197"/>
      <c r="E20" s="197"/>
      <c r="F20" s="197"/>
      <c r="G20" s="197"/>
      <c r="H20" s="198"/>
      <c r="I20" s="4">
        <v>13</v>
      </c>
      <c r="J20" s="13">
        <v>16666923</v>
      </c>
      <c r="K20" s="13">
        <v>13934871</v>
      </c>
    </row>
    <row r="21" spans="1:11" ht="12.75" customHeight="1" x14ac:dyDescent="0.2">
      <c r="A21" s="196" t="s">
        <v>47</v>
      </c>
      <c r="B21" s="197"/>
      <c r="C21" s="197"/>
      <c r="D21" s="197"/>
      <c r="E21" s="197"/>
      <c r="F21" s="197"/>
      <c r="G21" s="197"/>
      <c r="H21" s="198"/>
      <c r="I21" s="4">
        <v>14</v>
      </c>
      <c r="J21" s="13">
        <v>4176712</v>
      </c>
      <c r="K21" s="13">
        <v>5473529</v>
      </c>
    </row>
    <row r="22" spans="1:11" ht="12.75" customHeight="1" x14ac:dyDescent="0.2">
      <c r="A22" s="196" t="s">
        <v>48</v>
      </c>
      <c r="B22" s="197"/>
      <c r="C22" s="197"/>
      <c r="D22" s="197"/>
      <c r="E22" s="197"/>
      <c r="F22" s="197"/>
      <c r="G22" s="197"/>
      <c r="H22" s="198"/>
      <c r="I22" s="4">
        <v>15</v>
      </c>
      <c r="J22" s="13">
        <v>0</v>
      </c>
      <c r="K22" s="13">
        <v>0</v>
      </c>
    </row>
    <row r="23" spans="1:11" ht="12.75" customHeight="1" x14ac:dyDescent="0.2">
      <c r="A23" s="196" t="s">
        <v>49</v>
      </c>
      <c r="B23" s="197"/>
      <c r="C23" s="197"/>
      <c r="D23" s="197"/>
      <c r="E23" s="197"/>
      <c r="F23" s="197"/>
      <c r="G23" s="197"/>
      <c r="H23" s="198"/>
      <c r="I23" s="4">
        <v>16</v>
      </c>
      <c r="J23" s="13">
        <v>140079</v>
      </c>
      <c r="K23" s="13">
        <v>335434</v>
      </c>
    </row>
    <row r="24" spans="1:11" ht="12.75" customHeight="1" x14ac:dyDescent="0.2">
      <c r="A24" s="196" t="s">
        <v>50</v>
      </c>
      <c r="B24" s="197"/>
      <c r="C24" s="197"/>
      <c r="D24" s="197"/>
      <c r="E24" s="197"/>
      <c r="F24" s="197"/>
      <c r="G24" s="197"/>
      <c r="H24" s="198"/>
      <c r="I24" s="4">
        <v>17</v>
      </c>
      <c r="J24" s="13">
        <v>26537960</v>
      </c>
      <c r="K24" s="13">
        <v>26537960</v>
      </c>
    </row>
    <row r="25" spans="1:11" ht="12.75" customHeight="1" x14ac:dyDescent="0.2">
      <c r="A25" s="196" t="s">
        <v>51</v>
      </c>
      <c r="B25" s="197"/>
      <c r="C25" s="197"/>
      <c r="D25" s="197"/>
      <c r="E25" s="197"/>
      <c r="F25" s="197"/>
      <c r="G25" s="197"/>
      <c r="H25" s="198"/>
      <c r="I25" s="4">
        <v>18</v>
      </c>
      <c r="J25" s="13">
        <v>303336</v>
      </c>
      <c r="K25" s="13">
        <v>303336</v>
      </c>
    </row>
    <row r="26" spans="1:11" ht="12.75" customHeight="1" x14ac:dyDescent="0.2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19</v>
      </c>
      <c r="J26" s="13">
        <v>10986089</v>
      </c>
      <c r="K26" s="13">
        <v>3616750</v>
      </c>
    </row>
    <row r="27" spans="1:11" ht="12.75" customHeight="1" x14ac:dyDescent="0.2">
      <c r="A27" s="196" t="s">
        <v>53</v>
      </c>
      <c r="B27" s="197"/>
      <c r="C27" s="197"/>
      <c r="D27" s="197"/>
      <c r="E27" s="197"/>
      <c r="F27" s="197"/>
      <c r="G27" s="197"/>
      <c r="H27" s="198"/>
      <c r="I27" s="4">
        <v>20</v>
      </c>
      <c r="J27" s="12">
        <f>SUM(J28:J35)</f>
        <v>250038102</v>
      </c>
      <c r="K27" s="12">
        <f>SUM(K28:K35)</f>
        <v>179619099</v>
      </c>
    </row>
    <row r="28" spans="1:11" ht="12.75" customHeight="1" x14ac:dyDescent="0.2">
      <c r="A28" s="196" t="s">
        <v>54</v>
      </c>
      <c r="B28" s="197"/>
      <c r="C28" s="197"/>
      <c r="D28" s="197"/>
      <c r="E28" s="197"/>
      <c r="F28" s="197"/>
      <c r="G28" s="197"/>
      <c r="H28" s="198"/>
      <c r="I28" s="4">
        <v>21</v>
      </c>
      <c r="J28" s="13">
        <v>208076866</v>
      </c>
      <c r="K28" s="13">
        <f>156137604+15000000</f>
        <v>171137604</v>
      </c>
    </row>
    <row r="29" spans="1:11" ht="12.75" customHeight="1" x14ac:dyDescent="0.2">
      <c r="A29" s="196" t="s">
        <v>55</v>
      </c>
      <c r="B29" s="197"/>
      <c r="C29" s="197"/>
      <c r="D29" s="197"/>
      <c r="E29" s="197"/>
      <c r="F29" s="197"/>
      <c r="G29" s="197"/>
      <c r="H29" s="198"/>
      <c r="I29" s="4">
        <v>22</v>
      </c>
      <c r="J29" s="13">
        <v>12303013</v>
      </c>
      <c r="K29" s="13">
        <v>5088198</v>
      </c>
    </row>
    <row r="30" spans="1:11" ht="12.75" customHeight="1" x14ac:dyDescent="0.2">
      <c r="A30" s="196" t="s">
        <v>56</v>
      </c>
      <c r="B30" s="197"/>
      <c r="C30" s="197"/>
      <c r="D30" s="197"/>
      <c r="E30" s="197"/>
      <c r="F30" s="197"/>
      <c r="G30" s="197"/>
      <c r="H30" s="198"/>
      <c r="I30" s="4">
        <v>23</v>
      </c>
      <c r="J30" s="13">
        <v>743820</v>
      </c>
      <c r="K30" s="13">
        <v>0</v>
      </c>
    </row>
    <row r="31" spans="1:11" ht="12.75" customHeight="1" x14ac:dyDescent="0.2">
      <c r="A31" s="196" t="s">
        <v>57</v>
      </c>
      <c r="B31" s="197"/>
      <c r="C31" s="197"/>
      <c r="D31" s="197"/>
      <c r="E31" s="197"/>
      <c r="F31" s="197"/>
      <c r="G31" s="197"/>
      <c r="H31" s="198"/>
      <c r="I31" s="4">
        <v>24</v>
      </c>
      <c r="J31" s="13">
        <v>0</v>
      </c>
      <c r="K31" s="13">
        <v>0</v>
      </c>
    </row>
    <row r="32" spans="1:11" ht="12.75" customHeight="1" x14ac:dyDescent="0.2">
      <c r="A32" s="196" t="s">
        <v>58</v>
      </c>
      <c r="B32" s="197"/>
      <c r="C32" s="197"/>
      <c r="D32" s="197"/>
      <c r="E32" s="197"/>
      <c r="F32" s="197"/>
      <c r="G32" s="197"/>
      <c r="H32" s="198"/>
      <c r="I32" s="4">
        <v>25</v>
      </c>
      <c r="J32" s="13">
        <v>0</v>
      </c>
      <c r="K32" s="13">
        <v>0</v>
      </c>
    </row>
    <row r="33" spans="1:11" ht="12.75" customHeight="1" x14ac:dyDescent="0.2">
      <c r="A33" s="196" t="s">
        <v>59</v>
      </c>
      <c r="B33" s="197"/>
      <c r="C33" s="197"/>
      <c r="D33" s="197"/>
      <c r="E33" s="197"/>
      <c r="F33" s="197"/>
      <c r="G33" s="197"/>
      <c r="H33" s="198"/>
      <c r="I33" s="4">
        <v>26</v>
      </c>
      <c r="J33" s="13">
        <v>25070145</v>
      </c>
      <c r="K33" s="13">
        <v>0</v>
      </c>
    </row>
    <row r="34" spans="1:11" ht="12.75" customHeight="1" x14ac:dyDescent="0.2">
      <c r="A34" s="196" t="s">
        <v>60</v>
      </c>
      <c r="B34" s="197"/>
      <c r="C34" s="197"/>
      <c r="D34" s="197"/>
      <c r="E34" s="197"/>
      <c r="F34" s="197"/>
      <c r="G34" s="197"/>
      <c r="H34" s="198"/>
      <c r="I34" s="4">
        <v>27</v>
      </c>
      <c r="J34" s="13">
        <v>3844258</v>
      </c>
      <c r="K34" s="13">
        <v>3393297</v>
      </c>
    </row>
    <row r="35" spans="1:11" ht="12.75" customHeight="1" x14ac:dyDescent="0.2">
      <c r="A35" s="196" t="s">
        <v>61</v>
      </c>
      <c r="B35" s="197"/>
      <c r="C35" s="197"/>
      <c r="D35" s="197"/>
      <c r="E35" s="197"/>
      <c r="F35" s="197"/>
      <c r="G35" s="197"/>
      <c r="H35" s="198"/>
      <c r="I35" s="4">
        <v>28</v>
      </c>
      <c r="J35" s="13">
        <v>0</v>
      </c>
      <c r="K35" s="13">
        <v>0</v>
      </c>
    </row>
    <row r="36" spans="1:11" ht="12.75" customHeight="1" x14ac:dyDescent="0.2">
      <c r="A36" s="196" t="s">
        <v>62</v>
      </c>
      <c r="B36" s="197"/>
      <c r="C36" s="197"/>
      <c r="D36" s="197"/>
      <c r="E36" s="197"/>
      <c r="F36" s="197"/>
      <c r="G36" s="197"/>
      <c r="H36" s="198"/>
      <c r="I36" s="4">
        <v>29</v>
      </c>
      <c r="J36" s="12">
        <f>SUM(J37:J39)</f>
        <v>1455811</v>
      </c>
      <c r="K36" s="12">
        <f>SUM(K37:K39)</f>
        <v>1586965</v>
      </c>
    </row>
    <row r="37" spans="1:11" ht="12.75" customHeight="1" x14ac:dyDescent="0.2">
      <c r="A37" s="196" t="s">
        <v>63</v>
      </c>
      <c r="B37" s="197"/>
      <c r="C37" s="197"/>
      <c r="D37" s="197"/>
      <c r="E37" s="197"/>
      <c r="F37" s="197"/>
      <c r="G37" s="197"/>
      <c r="H37" s="198"/>
      <c r="I37" s="4">
        <v>30</v>
      </c>
      <c r="J37" s="13">
        <v>0</v>
      </c>
      <c r="K37" s="13">
        <v>0</v>
      </c>
    </row>
    <row r="38" spans="1:11" ht="12.75" customHeight="1" x14ac:dyDescent="0.2">
      <c r="A38" s="196" t="s">
        <v>64</v>
      </c>
      <c r="B38" s="197"/>
      <c r="C38" s="197"/>
      <c r="D38" s="197"/>
      <c r="E38" s="197"/>
      <c r="F38" s="197"/>
      <c r="G38" s="197"/>
      <c r="H38" s="198"/>
      <c r="I38" s="4">
        <v>31</v>
      </c>
      <c r="J38" s="13">
        <v>1455811</v>
      </c>
      <c r="K38" s="13">
        <v>1586965</v>
      </c>
    </row>
    <row r="39" spans="1:11" ht="12.75" customHeight="1" x14ac:dyDescent="0.2">
      <c r="A39" s="196" t="s">
        <v>65</v>
      </c>
      <c r="B39" s="197"/>
      <c r="C39" s="197"/>
      <c r="D39" s="197"/>
      <c r="E39" s="197"/>
      <c r="F39" s="197"/>
      <c r="G39" s="197"/>
      <c r="H39" s="198"/>
      <c r="I39" s="4">
        <v>32</v>
      </c>
      <c r="J39" s="13">
        <v>0</v>
      </c>
      <c r="K39" s="13">
        <v>0</v>
      </c>
    </row>
    <row r="40" spans="1:11" ht="12.75" customHeight="1" x14ac:dyDescent="0.2">
      <c r="A40" s="196" t="s">
        <v>66</v>
      </c>
      <c r="B40" s="197"/>
      <c r="C40" s="197"/>
      <c r="D40" s="197"/>
      <c r="E40" s="197"/>
      <c r="F40" s="197"/>
      <c r="G40" s="197"/>
      <c r="H40" s="198"/>
      <c r="I40" s="4">
        <v>33</v>
      </c>
      <c r="J40" s="13">
        <v>0</v>
      </c>
      <c r="K40" s="13">
        <v>0</v>
      </c>
    </row>
    <row r="41" spans="1:11" ht="12.75" customHeight="1" x14ac:dyDescent="0.2">
      <c r="A41" s="209" t="s">
        <v>67</v>
      </c>
      <c r="B41" s="210"/>
      <c r="C41" s="210"/>
      <c r="D41" s="210"/>
      <c r="E41" s="210"/>
      <c r="F41" s="210"/>
      <c r="G41" s="210"/>
      <c r="H41" s="211"/>
      <c r="I41" s="4">
        <v>34</v>
      </c>
      <c r="J41" s="12">
        <f>J42+J50+J57+J65</f>
        <v>151217183</v>
      </c>
      <c r="K41" s="12">
        <f>K42+K50+K57+K65</f>
        <v>166258803</v>
      </c>
    </row>
    <row r="42" spans="1:11" ht="12.75" customHeight="1" x14ac:dyDescent="0.2">
      <c r="A42" s="196" t="s">
        <v>68</v>
      </c>
      <c r="B42" s="197"/>
      <c r="C42" s="197"/>
      <c r="D42" s="197"/>
      <c r="E42" s="197"/>
      <c r="F42" s="197"/>
      <c r="G42" s="197"/>
      <c r="H42" s="198"/>
      <c r="I42" s="4">
        <v>35</v>
      </c>
      <c r="J42" s="12">
        <f>SUM(J43:J49)</f>
        <v>109443073</v>
      </c>
      <c r="K42" s="12">
        <f>SUM(K43:K49)</f>
        <v>108840997</v>
      </c>
    </row>
    <row r="43" spans="1:11" ht="12.75" customHeight="1" x14ac:dyDescent="0.2">
      <c r="A43" s="196" t="s">
        <v>69</v>
      </c>
      <c r="B43" s="197"/>
      <c r="C43" s="197"/>
      <c r="D43" s="197"/>
      <c r="E43" s="197"/>
      <c r="F43" s="197"/>
      <c r="G43" s="197"/>
      <c r="H43" s="198"/>
      <c r="I43" s="4">
        <v>36</v>
      </c>
      <c r="J43" s="13">
        <v>0</v>
      </c>
      <c r="K43" s="13">
        <v>0</v>
      </c>
    </row>
    <row r="44" spans="1:11" ht="12.75" customHeight="1" x14ac:dyDescent="0.2">
      <c r="A44" s="196" t="s">
        <v>70</v>
      </c>
      <c r="B44" s="197"/>
      <c r="C44" s="197"/>
      <c r="D44" s="197"/>
      <c r="E44" s="197"/>
      <c r="F44" s="197"/>
      <c r="G44" s="197"/>
      <c r="H44" s="198"/>
      <c r="I44" s="4">
        <v>37</v>
      </c>
      <c r="J44" s="13">
        <v>247493</v>
      </c>
      <c r="K44" s="13">
        <v>247493</v>
      </c>
    </row>
    <row r="45" spans="1:11" ht="12.75" customHeight="1" x14ac:dyDescent="0.2">
      <c r="A45" s="196" t="s">
        <v>71</v>
      </c>
      <c r="B45" s="197"/>
      <c r="C45" s="197"/>
      <c r="D45" s="197"/>
      <c r="E45" s="197"/>
      <c r="F45" s="197"/>
      <c r="G45" s="197"/>
      <c r="H45" s="198"/>
      <c r="I45" s="4">
        <v>38</v>
      </c>
      <c r="J45" s="13">
        <v>0</v>
      </c>
      <c r="K45" s="13">
        <v>0</v>
      </c>
    </row>
    <row r="46" spans="1:11" ht="12.75" customHeight="1" x14ac:dyDescent="0.2">
      <c r="A46" s="196" t="s">
        <v>72</v>
      </c>
      <c r="B46" s="197"/>
      <c r="C46" s="197"/>
      <c r="D46" s="197"/>
      <c r="E46" s="197"/>
      <c r="F46" s="197"/>
      <c r="G46" s="197"/>
      <c r="H46" s="198"/>
      <c r="I46" s="4">
        <v>39</v>
      </c>
      <c r="J46" s="13">
        <v>568162</v>
      </c>
      <c r="K46" s="13">
        <v>568162</v>
      </c>
    </row>
    <row r="47" spans="1:11" ht="12.75" customHeight="1" x14ac:dyDescent="0.2">
      <c r="A47" s="196" t="s">
        <v>73</v>
      </c>
      <c r="B47" s="197"/>
      <c r="C47" s="197"/>
      <c r="D47" s="197"/>
      <c r="E47" s="197"/>
      <c r="F47" s="197"/>
      <c r="G47" s="197"/>
      <c r="H47" s="198"/>
      <c r="I47" s="4">
        <v>40</v>
      </c>
      <c r="J47" s="13">
        <v>0</v>
      </c>
      <c r="K47" s="13">
        <v>0</v>
      </c>
    </row>
    <row r="48" spans="1:11" ht="12.75" customHeight="1" x14ac:dyDescent="0.2">
      <c r="A48" s="196" t="s">
        <v>74</v>
      </c>
      <c r="B48" s="197"/>
      <c r="C48" s="197"/>
      <c r="D48" s="197"/>
      <c r="E48" s="197"/>
      <c r="F48" s="197"/>
      <c r="G48" s="197"/>
      <c r="H48" s="198"/>
      <c r="I48" s="4">
        <v>41</v>
      </c>
      <c r="J48" s="13">
        <v>108627418</v>
      </c>
      <c r="K48" s="13">
        <v>108025342</v>
      </c>
    </row>
    <row r="49" spans="1:11" ht="12.75" customHeight="1" x14ac:dyDescent="0.2">
      <c r="A49" s="196" t="s">
        <v>75</v>
      </c>
      <c r="B49" s="197"/>
      <c r="C49" s="197"/>
      <c r="D49" s="197"/>
      <c r="E49" s="197"/>
      <c r="F49" s="197"/>
      <c r="G49" s="197"/>
      <c r="H49" s="198"/>
      <c r="I49" s="4">
        <v>42</v>
      </c>
      <c r="J49" s="13">
        <v>0</v>
      </c>
      <c r="K49" s="13">
        <v>0</v>
      </c>
    </row>
    <row r="50" spans="1:11" ht="12.75" customHeight="1" x14ac:dyDescent="0.2">
      <c r="A50" s="196" t="s">
        <v>76</v>
      </c>
      <c r="B50" s="197"/>
      <c r="C50" s="197"/>
      <c r="D50" s="197"/>
      <c r="E50" s="197"/>
      <c r="F50" s="197"/>
      <c r="G50" s="197"/>
      <c r="H50" s="198"/>
      <c r="I50" s="4">
        <v>43</v>
      </c>
      <c r="J50" s="12">
        <f>SUM(J51:J56)</f>
        <v>37890161</v>
      </c>
      <c r="K50" s="12">
        <f>SUM(K51:K56)</f>
        <v>40596629</v>
      </c>
    </row>
    <row r="51" spans="1:11" ht="12.75" customHeight="1" x14ac:dyDescent="0.2">
      <c r="A51" s="196" t="s">
        <v>77</v>
      </c>
      <c r="B51" s="197"/>
      <c r="C51" s="197"/>
      <c r="D51" s="197"/>
      <c r="E51" s="197"/>
      <c r="F51" s="197"/>
      <c r="G51" s="197"/>
      <c r="H51" s="198"/>
      <c r="I51" s="4">
        <v>44</v>
      </c>
      <c r="J51" s="13">
        <v>1438263</v>
      </c>
      <c r="K51" s="13">
        <v>790148</v>
      </c>
    </row>
    <row r="52" spans="1:11" ht="12.75" customHeight="1" x14ac:dyDescent="0.2">
      <c r="A52" s="196" t="s">
        <v>78</v>
      </c>
      <c r="B52" s="197"/>
      <c r="C52" s="197"/>
      <c r="D52" s="197"/>
      <c r="E52" s="197"/>
      <c r="F52" s="197"/>
      <c r="G52" s="197"/>
      <c r="H52" s="198"/>
      <c r="I52" s="4">
        <v>45</v>
      </c>
      <c r="J52" s="13">
        <v>34359091</v>
      </c>
      <c r="K52" s="13">
        <v>36784143</v>
      </c>
    </row>
    <row r="53" spans="1:11" ht="12.75" customHeight="1" x14ac:dyDescent="0.2">
      <c r="A53" s="196" t="s">
        <v>79</v>
      </c>
      <c r="B53" s="197"/>
      <c r="C53" s="197"/>
      <c r="D53" s="197"/>
      <c r="E53" s="197"/>
      <c r="F53" s="197"/>
      <c r="G53" s="197"/>
      <c r="H53" s="198"/>
      <c r="I53" s="4">
        <v>46</v>
      </c>
      <c r="J53" s="13">
        <v>0</v>
      </c>
      <c r="K53" s="13">
        <v>0</v>
      </c>
    </row>
    <row r="54" spans="1:11" ht="12.75" customHeight="1" x14ac:dyDescent="0.2">
      <c r="A54" s="196" t="s">
        <v>80</v>
      </c>
      <c r="B54" s="197"/>
      <c r="C54" s="197"/>
      <c r="D54" s="197"/>
      <c r="E54" s="197"/>
      <c r="F54" s="197"/>
      <c r="G54" s="197"/>
      <c r="H54" s="198"/>
      <c r="I54" s="4">
        <v>47</v>
      </c>
      <c r="J54" s="13">
        <v>684960</v>
      </c>
      <c r="K54" s="13">
        <v>678198</v>
      </c>
    </row>
    <row r="55" spans="1:11" ht="12.75" customHeight="1" x14ac:dyDescent="0.2">
      <c r="A55" s="196" t="s">
        <v>81</v>
      </c>
      <c r="B55" s="197"/>
      <c r="C55" s="197"/>
      <c r="D55" s="197"/>
      <c r="E55" s="197"/>
      <c r="F55" s="197"/>
      <c r="G55" s="197"/>
      <c r="H55" s="198"/>
      <c r="I55" s="4">
        <v>48</v>
      </c>
      <c r="J55" s="13">
        <v>632205</v>
      </c>
      <c r="K55" s="13">
        <v>955976</v>
      </c>
    </row>
    <row r="56" spans="1:11" ht="12.75" customHeight="1" x14ac:dyDescent="0.2">
      <c r="A56" s="196" t="s">
        <v>82</v>
      </c>
      <c r="B56" s="197"/>
      <c r="C56" s="197"/>
      <c r="D56" s="197"/>
      <c r="E56" s="197"/>
      <c r="F56" s="197"/>
      <c r="G56" s="197"/>
      <c r="H56" s="198"/>
      <c r="I56" s="4">
        <v>49</v>
      </c>
      <c r="J56" s="13">
        <v>775642</v>
      </c>
      <c r="K56" s="13">
        <v>1388164</v>
      </c>
    </row>
    <row r="57" spans="1:11" ht="12.75" customHeight="1" x14ac:dyDescent="0.2">
      <c r="A57" s="196" t="s">
        <v>83</v>
      </c>
      <c r="B57" s="197"/>
      <c r="C57" s="197"/>
      <c r="D57" s="197"/>
      <c r="E57" s="197"/>
      <c r="F57" s="197"/>
      <c r="G57" s="197"/>
      <c r="H57" s="198"/>
      <c r="I57" s="4">
        <v>50</v>
      </c>
      <c r="J57" s="12">
        <f>SUM(J58:J64)</f>
        <v>3452953</v>
      </c>
      <c r="K57" s="12">
        <f>SUM(K58:K64)</f>
        <v>13287447</v>
      </c>
    </row>
    <row r="58" spans="1:11" ht="12.75" customHeight="1" x14ac:dyDescent="0.2">
      <c r="A58" s="196" t="s">
        <v>54</v>
      </c>
      <c r="B58" s="197"/>
      <c r="C58" s="197"/>
      <c r="D58" s="197"/>
      <c r="E58" s="197"/>
      <c r="F58" s="197"/>
      <c r="G58" s="197"/>
      <c r="H58" s="198"/>
      <c r="I58" s="4">
        <v>51</v>
      </c>
      <c r="J58" s="13">
        <v>0</v>
      </c>
      <c r="K58" s="13">
        <v>0</v>
      </c>
    </row>
    <row r="59" spans="1:11" ht="12.75" customHeight="1" x14ac:dyDescent="0.2">
      <c r="A59" s="196" t="s">
        <v>55</v>
      </c>
      <c r="B59" s="197"/>
      <c r="C59" s="197"/>
      <c r="D59" s="197"/>
      <c r="E59" s="197"/>
      <c r="F59" s="197"/>
      <c r="G59" s="197"/>
      <c r="H59" s="198"/>
      <c r="I59" s="4">
        <v>52</v>
      </c>
      <c r="J59" s="13">
        <v>293052</v>
      </c>
      <c r="K59" s="13">
        <v>298204</v>
      </c>
    </row>
    <row r="60" spans="1:11" ht="12.75" customHeight="1" x14ac:dyDescent="0.2">
      <c r="A60" s="196" t="s">
        <v>56</v>
      </c>
      <c r="B60" s="197"/>
      <c r="C60" s="197"/>
      <c r="D60" s="197"/>
      <c r="E60" s="197"/>
      <c r="F60" s="197"/>
      <c r="G60" s="197"/>
      <c r="H60" s="198"/>
      <c r="I60" s="4">
        <v>53</v>
      </c>
      <c r="J60" s="13">
        <v>0</v>
      </c>
      <c r="K60" s="13">
        <v>0</v>
      </c>
    </row>
    <row r="61" spans="1:11" ht="12.75" customHeight="1" x14ac:dyDescent="0.2">
      <c r="A61" s="196" t="s">
        <v>57</v>
      </c>
      <c r="B61" s="197"/>
      <c r="C61" s="197"/>
      <c r="D61" s="197"/>
      <c r="E61" s="197"/>
      <c r="F61" s="197"/>
      <c r="G61" s="197"/>
      <c r="H61" s="198"/>
      <c r="I61" s="4">
        <v>54</v>
      </c>
      <c r="J61" s="13">
        <v>0</v>
      </c>
      <c r="K61" s="13">
        <v>0</v>
      </c>
    </row>
    <row r="62" spans="1:11" ht="12.75" customHeight="1" x14ac:dyDescent="0.2">
      <c r="A62" s="196" t="s">
        <v>84</v>
      </c>
      <c r="B62" s="197"/>
      <c r="C62" s="197"/>
      <c r="D62" s="197"/>
      <c r="E62" s="197"/>
      <c r="F62" s="197"/>
      <c r="G62" s="197"/>
      <c r="H62" s="198"/>
      <c r="I62" s="4">
        <v>55</v>
      </c>
      <c r="J62" s="13">
        <v>0</v>
      </c>
      <c r="K62" s="13">
        <v>0</v>
      </c>
    </row>
    <row r="63" spans="1:11" ht="12.75" customHeight="1" x14ac:dyDescent="0.2">
      <c r="A63" s="196" t="s">
        <v>59</v>
      </c>
      <c r="B63" s="197"/>
      <c r="C63" s="197"/>
      <c r="D63" s="197"/>
      <c r="E63" s="197"/>
      <c r="F63" s="197"/>
      <c r="G63" s="197"/>
      <c r="H63" s="198"/>
      <c r="I63" s="4">
        <v>56</v>
      </c>
      <c r="J63" s="13">
        <v>3159901</v>
      </c>
      <c r="K63" s="13">
        <v>12989243</v>
      </c>
    </row>
    <row r="64" spans="1:11" ht="12.75" customHeight="1" x14ac:dyDescent="0.2">
      <c r="A64" s="196" t="s">
        <v>85</v>
      </c>
      <c r="B64" s="197"/>
      <c r="C64" s="197"/>
      <c r="D64" s="197"/>
      <c r="E64" s="197"/>
      <c r="F64" s="197"/>
      <c r="G64" s="197"/>
      <c r="H64" s="198"/>
      <c r="I64" s="4">
        <v>57</v>
      </c>
      <c r="J64" s="13">
        <v>0</v>
      </c>
      <c r="K64" s="13">
        <v>0</v>
      </c>
    </row>
    <row r="65" spans="1:11" ht="12.75" customHeight="1" x14ac:dyDescent="0.2">
      <c r="A65" s="196" t="s">
        <v>86</v>
      </c>
      <c r="B65" s="197"/>
      <c r="C65" s="197"/>
      <c r="D65" s="197"/>
      <c r="E65" s="197"/>
      <c r="F65" s="197"/>
      <c r="G65" s="197"/>
      <c r="H65" s="198"/>
      <c r="I65" s="4">
        <v>58</v>
      </c>
      <c r="J65" s="13">
        <v>430996</v>
      </c>
      <c r="K65" s="13">
        <v>3533730</v>
      </c>
    </row>
    <row r="66" spans="1:11" ht="12.75" customHeight="1" x14ac:dyDescent="0.2">
      <c r="A66" s="209" t="s">
        <v>87</v>
      </c>
      <c r="B66" s="210"/>
      <c r="C66" s="210"/>
      <c r="D66" s="210"/>
      <c r="E66" s="210"/>
      <c r="F66" s="210"/>
      <c r="G66" s="210"/>
      <c r="H66" s="211"/>
      <c r="I66" s="4">
        <v>59</v>
      </c>
      <c r="J66" s="13">
        <v>5992599</v>
      </c>
      <c r="K66" s="13">
        <v>4023444</v>
      </c>
    </row>
    <row r="67" spans="1:11" ht="12.75" customHeight="1" x14ac:dyDescent="0.2">
      <c r="A67" s="209" t="s">
        <v>88</v>
      </c>
      <c r="B67" s="210"/>
      <c r="C67" s="210"/>
      <c r="D67" s="210"/>
      <c r="E67" s="210"/>
      <c r="F67" s="210"/>
      <c r="G67" s="210"/>
      <c r="H67" s="211"/>
      <c r="I67" s="4">
        <v>60</v>
      </c>
      <c r="J67" s="12">
        <f>J8+J9+J41+J66</f>
        <v>601259961</v>
      </c>
      <c r="K67" s="12">
        <f>K8+K9+K41+K66</f>
        <v>531596645</v>
      </c>
    </row>
    <row r="68" spans="1:11" ht="12.75" customHeight="1" x14ac:dyDescent="0.2">
      <c r="A68" s="212" t="s">
        <v>89</v>
      </c>
      <c r="B68" s="213"/>
      <c r="C68" s="213"/>
      <c r="D68" s="213"/>
      <c r="E68" s="213"/>
      <c r="F68" s="213"/>
      <c r="G68" s="213"/>
      <c r="H68" s="214"/>
      <c r="I68" s="5">
        <v>61</v>
      </c>
      <c r="J68" s="14">
        <v>38870526</v>
      </c>
      <c r="K68" s="14">
        <v>38642783</v>
      </c>
    </row>
    <row r="69" spans="1:11" x14ac:dyDescent="0.2">
      <c r="A69" s="215" t="s">
        <v>90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2.75" customHeight="1" x14ac:dyDescent="0.2">
      <c r="A70" s="193" t="s">
        <v>91</v>
      </c>
      <c r="B70" s="194"/>
      <c r="C70" s="194"/>
      <c r="D70" s="194"/>
      <c r="E70" s="194"/>
      <c r="F70" s="194"/>
      <c r="G70" s="194"/>
      <c r="H70" s="195"/>
      <c r="I70" s="6">
        <v>62</v>
      </c>
      <c r="J70" s="17">
        <f>J71+J72+J73+J79+J80+J83+J86</f>
        <v>26446269</v>
      </c>
      <c r="K70" s="17">
        <f>K71+K72+K73+K79+K80+K83+K86</f>
        <v>-29746044</v>
      </c>
    </row>
    <row r="71" spans="1:11" ht="12.75" customHeight="1" x14ac:dyDescent="0.2">
      <c r="A71" s="196" t="s">
        <v>92</v>
      </c>
      <c r="B71" s="197"/>
      <c r="C71" s="197"/>
      <c r="D71" s="197"/>
      <c r="E71" s="197"/>
      <c r="F71" s="197"/>
      <c r="G71" s="197"/>
      <c r="H71" s="198"/>
      <c r="I71" s="4">
        <v>63</v>
      </c>
      <c r="J71" s="13">
        <v>116604710</v>
      </c>
      <c r="K71" s="13">
        <v>116604710</v>
      </c>
    </row>
    <row r="72" spans="1:11" ht="12.75" customHeight="1" x14ac:dyDescent="0.2">
      <c r="A72" s="196" t="s">
        <v>93</v>
      </c>
      <c r="B72" s="197"/>
      <c r="C72" s="197"/>
      <c r="D72" s="197"/>
      <c r="E72" s="197"/>
      <c r="F72" s="197"/>
      <c r="G72" s="197"/>
      <c r="H72" s="198"/>
      <c r="I72" s="4">
        <v>64</v>
      </c>
      <c r="J72" s="13">
        <v>0</v>
      </c>
      <c r="K72" s="13">
        <v>0</v>
      </c>
    </row>
    <row r="73" spans="1:11" ht="12.75" customHeight="1" x14ac:dyDescent="0.2">
      <c r="A73" s="196" t="s">
        <v>94</v>
      </c>
      <c r="B73" s="197"/>
      <c r="C73" s="197"/>
      <c r="D73" s="197"/>
      <c r="E73" s="197"/>
      <c r="F73" s="197"/>
      <c r="G73" s="197"/>
      <c r="H73" s="198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 customHeight="1" x14ac:dyDescent="0.2">
      <c r="A74" s="196" t="s">
        <v>95</v>
      </c>
      <c r="B74" s="197"/>
      <c r="C74" s="197"/>
      <c r="D74" s="197"/>
      <c r="E74" s="197"/>
      <c r="F74" s="197"/>
      <c r="G74" s="197"/>
      <c r="H74" s="198"/>
      <c r="I74" s="4">
        <v>66</v>
      </c>
      <c r="J74" s="13">
        <v>0</v>
      </c>
      <c r="K74" s="13">
        <v>0</v>
      </c>
    </row>
    <row r="75" spans="1:11" ht="12.75" customHeight="1" x14ac:dyDescent="0.2">
      <c r="A75" s="196" t="s">
        <v>96</v>
      </c>
      <c r="B75" s="197"/>
      <c r="C75" s="197"/>
      <c r="D75" s="197"/>
      <c r="E75" s="197"/>
      <c r="F75" s="197"/>
      <c r="G75" s="197"/>
      <c r="H75" s="198"/>
      <c r="I75" s="4">
        <v>67</v>
      </c>
      <c r="J75" s="13">
        <v>1446309</v>
      </c>
      <c r="K75" s="13">
        <v>1446309</v>
      </c>
    </row>
    <row r="76" spans="1:11" ht="12.75" customHeight="1" x14ac:dyDescent="0.2">
      <c r="A76" s="196" t="s">
        <v>97</v>
      </c>
      <c r="B76" s="197"/>
      <c r="C76" s="197"/>
      <c r="D76" s="197"/>
      <c r="E76" s="197"/>
      <c r="F76" s="197"/>
      <c r="G76" s="197"/>
      <c r="H76" s="198"/>
      <c r="I76" s="4">
        <v>68</v>
      </c>
      <c r="J76" s="13">
        <v>1446309</v>
      </c>
      <c r="K76" s="13">
        <v>1446309</v>
      </c>
    </row>
    <row r="77" spans="1:11" ht="12.75" customHeight="1" x14ac:dyDescent="0.2">
      <c r="A77" s="196" t="s">
        <v>98</v>
      </c>
      <c r="B77" s="197"/>
      <c r="C77" s="197"/>
      <c r="D77" s="197"/>
      <c r="E77" s="197"/>
      <c r="F77" s="197"/>
      <c r="G77" s="197"/>
      <c r="H77" s="198"/>
      <c r="I77" s="4">
        <v>69</v>
      </c>
      <c r="J77" s="13">
        <v>0</v>
      </c>
      <c r="K77" s="13">
        <v>0</v>
      </c>
    </row>
    <row r="78" spans="1:11" ht="12.75" customHeight="1" x14ac:dyDescent="0.2">
      <c r="A78" s="196" t="s">
        <v>99</v>
      </c>
      <c r="B78" s="197"/>
      <c r="C78" s="197"/>
      <c r="D78" s="197"/>
      <c r="E78" s="197"/>
      <c r="F78" s="197"/>
      <c r="G78" s="197"/>
      <c r="H78" s="198"/>
      <c r="I78" s="4">
        <v>70</v>
      </c>
      <c r="J78" s="13">
        <v>0</v>
      </c>
      <c r="K78" s="13">
        <v>0</v>
      </c>
    </row>
    <row r="79" spans="1:11" ht="12.75" customHeight="1" x14ac:dyDescent="0.2">
      <c r="A79" s="196" t="s">
        <v>100</v>
      </c>
      <c r="B79" s="197"/>
      <c r="C79" s="197"/>
      <c r="D79" s="197"/>
      <c r="E79" s="197"/>
      <c r="F79" s="197"/>
      <c r="G79" s="197"/>
      <c r="H79" s="198"/>
      <c r="I79" s="4">
        <v>71</v>
      </c>
      <c r="J79" s="13">
        <v>138569436</v>
      </c>
      <c r="K79" s="13">
        <v>137678338</v>
      </c>
    </row>
    <row r="80" spans="1:11" ht="12.75" customHeight="1" x14ac:dyDescent="0.2">
      <c r="A80" s="196" t="s">
        <v>101</v>
      </c>
      <c r="B80" s="197"/>
      <c r="C80" s="197"/>
      <c r="D80" s="197"/>
      <c r="E80" s="197"/>
      <c r="F80" s="197"/>
      <c r="G80" s="197"/>
      <c r="H80" s="198"/>
      <c r="I80" s="4">
        <v>72</v>
      </c>
      <c r="J80" s="12">
        <f>J81-J82</f>
        <v>-121848675</v>
      </c>
      <c r="K80" s="12">
        <f>K81-K82</f>
        <v>-223342725</v>
      </c>
    </row>
    <row r="81" spans="1:11" ht="12.75" customHeight="1" x14ac:dyDescent="0.2">
      <c r="A81" s="218" t="s">
        <v>102</v>
      </c>
      <c r="B81" s="219"/>
      <c r="C81" s="219"/>
      <c r="D81" s="219"/>
      <c r="E81" s="219"/>
      <c r="F81" s="219"/>
      <c r="G81" s="219"/>
      <c r="H81" s="220"/>
      <c r="I81" s="4">
        <v>73</v>
      </c>
      <c r="J81" s="13">
        <v>6625537</v>
      </c>
      <c r="K81" s="13">
        <v>5385153</v>
      </c>
    </row>
    <row r="82" spans="1:11" ht="12.75" customHeight="1" x14ac:dyDescent="0.2">
      <c r="A82" s="218" t="s">
        <v>103</v>
      </c>
      <c r="B82" s="219"/>
      <c r="C82" s="219"/>
      <c r="D82" s="219"/>
      <c r="E82" s="219"/>
      <c r="F82" s="219"/>
      <c r="G82" s="219"/>
      <c r="H82" s="220"/>
      <c r="I82" s="4">
        <v>74</v>
      </c>
      <c r="J82" s="13">
        <v>128474212</v>
      </c>
      <c r="K82" s="13">
        <v>228727878</v>
      </c>
    </row>
    <row r="83" spans="1:11" ht="12.75" customHeight="1" x14ac:dyDescent="0.2">
      <c r="A83" s="196" t="s">
        <v>104</v>
      </c>
      <c r="B83" s="197"/>
      <c r="C83" s="197"/>
      <c r="D83" s="197"/>
      <c r="E83" s="197"/>
      <c r="F83" s="197"/>
      <c r="G83" s="197"/>
      <c r="H83" s="198"/>
      <c r="I83" s="4">
        <v>75</v>
      </c>
      <c r="J83" s="12">
        <f>J84-J85</f>
        <v>-106879202</v>
      </c>
      <c r="K83" s="12">
        <f>K84-K85</f>
        <v>-60686367</v>
      </c>
    </row>
    <row r="84" spans="1:11" ht="12.75" customHeight="1" x14ac:dyDescent="0.2">
      <c r="A84" s="218" t="s">
        <v>105</v>
      </c>
      <c r="B84" s="219"/>
      <c r="C84" s="219"/>
      <c r="D84" s="219"/>
      <c r="E84" s="219"/>
      <c r="F84" s="219"/>
      <c r="G84" s="219"/>
      <c r="H84" s="220"/>
      <c r="I84" s="4">
        <v>76</v>
      </c>
      <c r="J84" s="13">
        <v>0</v>
      </c>
      <c r="K84" s="13">
        <v>0</v>
      </c>
    </row>
    <row r="85" spans="1:11" ht="12.75" customHeight="1" x14ac:dyDescent="0.2">
      <c r="A85" s="218" t="s">
        <v>106</v>
      </c>
      <c r="B85" s="219"/>
      <c r="C85" s="219"/>
      <c r="D85" s="219"/>
      <c r="E85" s="219"/>
      <c r="F85" s="219"/>
      <c r="G85" s="219"/>
      <c r="H85" s="220"/>
      <c r="I85" s="4">
        <v>77</v>
      </c>
      <c r="J85" s="13">
        <v>106879202</v>
      </c>
      <c r="K85" s="13">
        <v>60686367</v>
      </c>
    </row>
    <row r="86" spans="1:11" ht="12.75" customHeight="1" x14ac:dyDescent="0.2">
      <c r="A86" s="196" t="s">
        <v>107</v>
      </c>
      <c r="B86" s="197"/>
      <c r="C86" s="197"/>
      <c r="D86" s="197"/>
      <c r="E86" s="197"/>
      <c r="F86" s="197"/>
      <c r="G86" s="197"/>
      <c r="H86" s="198"/>
      <c r="I86" s="4">
        <v>78</v>
      </c>
      <c r="J86" s="13">
        <v>0</v>
      </c>
      <c r="K86" s="13">
        <v>0</v>
      </c>
    </row>
    <row r="87" spans="1:11" ht="12.75" customHeight="1" x14ac:dyDescent="0.2">
      <c r="A87" s="209" t="s">
        <v>108</v>
      </c>
      <c r="B87" s="210"/>
      <c r="C87" s="210"/>
      <c r="D87" s="210"/>
      <c r="E87" s="210"/>
      <c r="F87" s="210"/>
      <c r="G87" s="210"/>
      <c r="H87" s="211"/>
      <c r="I87" s="4">
        <v>79</v>
      </c>
      <c r="J87" s="12">
        <f>SUM(J88:J90)</f>
        <v>12165789</v>
      </c>
      <c r="K87" s="12">
        <f>SUM(K88:K90)</f>
        <v>6851514</v>
      </c>
    </row>
    <row r="88" spans="1:11" ht="12.75" customHeight="1" x14ac:dyDescent="0.2">
      <c r="A88" s="196" t="s">
        <v>109</v>
      </c>
      <c r="B88" s="197"/>
      <c r="C88" s="197"/>
      <c r="D88" s="197"/>
      <c r="E88" s="197"/>
      <c r="F88" s="197"/>
      <c r="G88" s="197"/>
      <c r="H88" s="198"/>
      <c r="I88" s="4">
        <v>80</v>
      </c>
      <c r="J88" s="13">
        <v>1656347</v>
      </c>
      <c r="K88" s="13">
        <v>768473</v>
      </c>
    </row>
    <row r="89" spans="1:11" ht="12.75" customHeight="1" x14ac:dyDescent="0.2">
      <c r="A89" s="196" t="s">
        <v>110</v>
      </c>
      <c r="B89" s="197"/>
      <c r="C89" s="197"/>
      <c r="D89" s="197"/>
      <c r="E89" s="197"/>
      <c r="F89" s="197"/>
      <c r="G89" s="197"/>
      <c r="H89" s="198"/>
      <c r="I89" s="4">
        <v>81</v>
      </c>
      <c r="J89" s="13">
        <v>0</v>
      </c>
      <c r="K89" s="13">
        <v>0</v>
      </c>
    </row>
    <row r="90" spans="1:11" ht="12.75" customHeight="1" x14ac:dyDescent="0.2">
      <c r="A90" s="196" t="s">
        <v>111</v>
      </c>
      <c r="B90" s="197"/>
      <c r="C90" s="197"/>
      <c r="D90" s="197"/>
      <c r="E90" s="197"/>
      <c r="F90" s="197"/>
      <c r="G90" s="197"/>
      <c r="H90" s="198"/>
      <c r="I90" s="4">
        <v>82</v>
      </c>
      <c r="J90" s="13">
        <v>10509442</v>
      </c>
      <c r="K90" s="13">
        <v>6083041</v>
      </c>
    </row>
    <row r="91" spans="1:11" ht="12.75" customHeight="1" x14ac:dyDescent="0.2">
      <c r="A91" s="209" t="s">
        <v>112</v>
      </c>
      <c r="B91" s="210"/>
      <c r="C91" s="210"/>
      <c r="D91" s="210"/>
      <c r="E91" s="210"/>
      <c r="F91" s="210"/>
      <c r="G91" s="210"/>
      <c r="H91" s="211"/>
      <c r="I91" s="4">
        <v>83</v>
      </c>
      <c r="J91" s="12">
        <f>SUM(J92:J100)</f>
        <v>336242527</v>
      </c>
      <c r="K91" s="12">
        <f>SUM(K92:K100)</f>
        <v>321829905</v>
      </c>
    </row>
    <row r="92" spans="1:11" ht="12.75" customHeight="1" x14ac:dyDescent="0.2">
      <c r="A92" s="196" t="s">
        <v>113</v>
      </c>
      <c r="B92" s="197"/>
      <c r="C92" s="197"/>
      <c r="D92" s="197"/>
      <c r="E92" s="197"/>
      <c r="F92" s="197"/>
      <c r="G92" s="197"/>
      <c r="H92" s="198"/>
      <c r="I92" s="4">
        <v>84</v>
      </c>
      <c r="J92" s="13">
        <v>572160</v>
      </c>
      <c r="K92" s="13">
        <v>241778</v>
      </c>
    </row>
    <row r="93" spans="1:11" ht="12.75" customHeight="1" x14ac:dyDescent="0.2">
      <c r="A93" s="196" t="s">
        <v>114</v>
      </c>
      <c r="B93" s="197"/>
      <c r="C93" s="197"/>
      <c r="D93" s="197"/>
      <c r="E93" s="197"/>
      <c r="F93" s="197"/>
      <c r="G93" s="197"/>
      <c r="H93" s="198"/>
      <c r="I93" s="4">
        <v>85</v>
      </c>
      <c r="J93" s="124">
        <v>64800</v>
      </c>
      <c r="K93" s="124">
        <v>70500</v>
      </c>
    </row>
    <row r="94" spans="1:11" ht="12.75" customHeight="1" x14ac:dyDescent="0.2">
      <c r="A94" s="196" t="s">
        <v>115</v>
      </c>
      <c r="B94" s="197"/>
      <c r="C94" s="197"/>
      <c r="D94" s="197"/>
      <c r="E94" s="197"/>
      <c r="F94" s="197"/>
      <c r="G94" s="197"/>
      <c r="H94" s="198"/>
      <c r="I94" s="4">
        <v>86</v>
      </c>
      <c r="J94" s="13">
        <v>280038174</v>
      </c>
      <c r="K94" s="13">
        <v>280626784</v>
      </c>
    </row>
    <row r="95" spans="1:11" ht="12.75" customHeight="1" x14ac:dyDescent="0.2">
      <c r="A95" s="196" t="s">
        <v>116</v>
      </c>
      <c r="B95" s="197"/>
      <c r="C95" s="197"/>
      <c r="D95" s="197"/>
      <c r="E95" s="197"/>
      <c r="F95" s="197"/>
      <c r="G95" s="197"/>
      <c r="H95" s="198"/>
      <c r="I95" s="4">
        <v>87</v>
      </c>
      <c r="J95" s="13">
        <v>0</v>
      </c>
      <c r="K95" s="13">
        <v>0</v>
      </c>
    </row>
    <row r="96" spans="1:11" ht="12.75" customHeight="1" x14ac:dyDescent="0.2">
      <c r="A96" s="196" t="s">
        <v>117</v>
      </c>
      <c r="B96" s="197"/>
      <c r="C96" s="197"/>
      <c r="D96" s="197"/>
      <c r="E96" s="197"/>
      <c r="F96" s="197"/>
      <c r="G96" s="197"/>
      <c r="H96" s="198"/>
      <c r="I96" s="4">
        <v>88</v>
      </c>
      <c r="J96" s="13">
        <v>12002334</v>
      </c>
      <c r="K96" s="13">
        <v>6152231</v>
      </c>
    </row>
    <row r="97" spans="1:11" ht="12.75" customHeight="1" x14ac:dyDescent="0.2">
      <c r="A97" s="196" t="s">
        <v>118</v>
      </c>
      <c r="B97" s="197"/>
      <c r="C97" s="197"/>
      <c r="D97" s="197"/>
      <c r="E97" s="197"/>
      <c r="F97" s="197"/>
      <c r="G97" s="197"/>
      <c r="H97" s="198"/>
      <c r="I97" s="4">
        <v>89</v>
      </c>
      <c r="J97" s="13">
        <v>0</v>
      </c>
      <c r="K97" s="13">
        <v>0</v>
      </c>
    </row>
    <row r="98" spans="1:11" ht="12.75" customHeight="1" x14ac:dyDescent="0.2">
      <c r="A98" s="196" t="s">
        <v>119</v>
      </c>
      <c r="B98" s="197"/>
      <c r="C98" s="197"/>
      <c r="D98" s="197"/>
      <c r="E98" s="197"/>
      <c r="F98" s="197"/>
      <c r="G98" s="197"/>
      <c r="H98" s="198"/>
      <c r="I98" s="4">
        <v>90</v>
      </c>
      <c r="J98" s="13">
        <v>0</v>
      </c>
      <c r="K98" s="13">
        <v>0</v>
      </c>
    </row>
    <row r="99" spans="1:11" ht="12.75" customHeight="1" x14ac:dyDescent="0.2">
      <c r="A99" s="196" t="s">
        <v>120</v>
      </c>
      <c r="B99" s="197"/>
      <c r="C99" s="197"/>
      <c r="D99" s="197"/>
      <c r="E99" s="197"/>
      <c r="F99" s="197"/>
      <c r="G99" s="197"/>
      <c r="H99" s="198"/>
      <c r="I99" s="4">
        <v>91</v>
      </c>
      <c r="J99" s="13">
        <v>8922700</v>
      </c>
      <c r="K99" s="13">
        <v>4464873</v>
      </c>
    </row>
    <row r="100" spans="1:11" ht="12.75" customHeight="1" x14ac:dyDescent="0.2">
      <c r="A100" s="196" t="s">
        <v>121</v>
      </c>
      <c r="B100" s="197"/>
      <c r="C100" s="197"/>
      <c r="D100" s="197"/>
      <c r="E100" s="197"/>
      <c r="F100" s="197"/>
      <c r="G100" s="197"/>
      <c r="H100" s="198"/>
      <c r="I100" s="4">
        <v>92</v>
      </c>
      <c r="J100" s="13">
        <v>34642359</v>
      </c>
      <c r="K100" s="13">
        <v>30273739</v>
      </c>
    </row>
    <row r="101" spans="1:11" ht="12.75" customHeight="1" x14ac:dyDescent="0.2">
      <c r="A101" s="209" t="s">
        <v>122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2">
        <f>SUM(J102:J113)</f>
        <v>203405420</v>
      </c>
      <c r="K101" s="12">
        <f>SUM(K102:K113)</f>
        <v>200512431</v>
      </c>
    </row>
    <row r="102" spans="1:11" ht="12.75" customHeight="1" x14ac:dyDescent="0.2">
      <c r="A102" s="196" t="s">
        <v>113</v>
      </c>
      <c r="B102" s="197"/>
      <c r="C102" s="197"/>
      <c r="D102" s="197"/>
      <c r="E102" s="197"/>
      <c r="F102" s="197"/>
      <c r="G102" s="197"/>
      <c r="H102" s="198"/>
      <c r="I102" s="4">
        <v>94</v>
      </c>
      <c r="J102" s="13">
        <v>651031</v>
      </c>
      <c r="K102" s="13">
        <v>1380990</v>
      </c>
    </row>
    <row r="103" spans="1:11" ht="12.75" customHeight="1" x14ac:dyDescent="0.2">
      <c r="A103" s="196" t="s">
        <v>114</v>
      </c>
      <c r="B103" s="197"/>
      <c r="C103" s="197"/>
      <c r="D103" s="197"/>
      <c r="E103" s="197"/>
      <c r="F103" s="197"/>
      <c r="G103" s="197"/>
      <c r="H103" s="198"/>
      <c r="I103" s="4">
        <v>95</v>
      </c>
      <c r="J103" s="13">
        <v>2605144</v>
      </c>
      <c r="K103" s="13">
        <v>2973345</v>
      </c>
    </row>
    <row r="104" spans="1:11" ht="12.75" customHeight="1" x14ac:dyDescent="0.2">
      <c r="A104" s="196" t="s">
        <v>115</v>
      </c>
      <c r="B104" s="197"/>
      <c r="C104" s="197"/>
      <c r="D104" s="197"/>
      <c r="E104" s="197"/>
      <c r="F104" s="197"/>
      <c r="G104" s="197"/>
      <c r="H104" s="198"/>
      <c r="I104" s="4">
        <v>96</v>
      </c>
      <c r="J104" s="13">
        <v>70162513</v>
      </c>
      <c r="K104" s="13">
        <v>65459326</v>
      </c>
    </row>
    <row r="105" spans="1:11" ht="12.75" customHeight="1" x14ac:dyDescent="0.2">
      <c r="A105" s="196" t="s">
        <v>116</v>
      </c>
      <c r="B105" s="197"/>
      <c r="C105" s="197"/>
      <c r="D105" s="197"/>
      <c r="E105" s="197"/>
      <c r="F105" s="197"/>
      <c r="G105" s="197"/>
      <c r="H105" s="198"/>
      <c r="I105" s="4">
        <v>97</v>
      </c>
      <c r="J105" s="13">
        <v>3037965</v>
      </c>
      <c r="K105" s="13">
        <v>2809026</v>
      </c>
    </row>
    <row r="106" spans="1:11" ht="12.75" customHeight="1" x14ac:dyDescent="0.2">
      <c r="A106" s="196" t="s">
        <v>117</v>
      </c>
      <c r="B106" s="197"/>
      <c r="C106" s="197"/>
      <c r="D106" s="197"/>
      <c r="E106" s="197"/>
      <c r="F106" s="197"/>
      <c r="G106" s="197"/>
      <c r="H106" s="198"/>
      <c r="I106" s="4">
        <v>98</v>
      </c>
      <c r="J106" s="13">
        <v>27257337</v>
      </c>
      <c r="K106" s="13">
        <v>24435373</v>
      </c>
    </row>
    <row r="107" spans="1:11" ht="12.75" customHeight="1" x14ac:dyDescent="0.2">
      <c r="A107" s="196" t="s">
        <v>118</v>
      </c>
      <c r="B107" s="197"/>
      <c r="C107" s="197"/>
      <c r="D107" s="197"/>
      <c r="E107" s="197"/>
      <c r="F107" s="197"/>
      <c r="G107" s="197"/>
      <c r="H107" s="198"/>
      <c r="I107" s="4">
        <v>99</v>
      </c>
      <c r="J107" s="13">
        <v>70973241</v>
      </c>
      <c r="K107" s="13">
        <v>70973241</v>
      </c>
    </row>
    <row r="108" spans="1:11" ht="12.75" customHeight="1" x14ac:dyDescent="0.2">
      <c r="A108" s="196" t="s">
        <v>119</v>
      </c>
      <c r="B108" s="197"/>
      <c r="C108" s="197"/>
      <c r="D108" s="197"/>
      <c r="E108" s="197"/>
      <c r="F108" s="197"/>
      <c r="G108" s="197"/>
      <c r="H108" s="198"/>
      <c r="I108" s="4">
        <v>100</v>
      </c>
      <c r="J108" s="13">
        <v>0</v>
      </c>
      <c r="K108" s="13">
        <v>0</v>
      </c>
    </row>
    <row r="109" spans="1:11" ht="12.75" customHeight="1" x14ac:dyDescent="0.2">
      <c r="A109" s="196" t="s">
        <v>123</v>
      </c>
      <c r="B109" s="197"/>
      <c r="C109" s="197"/>
      <c r="D109" s="197"/>
      <c r="E109" s="197"/>
      <c r="F109" s="197"/>
      <c r="G109" s="197"/>
      <c r="H109" s="198"/>
      <c r="I109" s="4">
        <v>101</v>
      </c>
      <c r="J109" s="13">
        <v>5289873</v>
      </c>
      <c r="K109" s="13">
        <v>9036057</v>
      </c>
    </row>
    <row r="110" spans="1:11" ht="12.75" customHeight="1" x14ac:dyDescent="0.2">
      <c r="A110" s="196" t="s">
        <v>124</v>
      </c>
      <c r="B110" s="197"/>
      <c r="C110" s="197"/>
      <c r="D110" s="197"/>
      <c r="E110" s="197"/>
      <c r="F110" s="197"/>
      <c r="G110" s="197"/>
      <c r="H110" s="198"/>
      <c r="I110" s="4">
        <v>102</v>
      </c>
      <c r="J110" s="13">
        <v>9570672</v>
      </c>
      <c r="K110" s="13">
        <v>12481386</v>
      </c>
    </row>
    <row r="111" spans="1:11" ht="12.75" customHeight="1" x14ac:dyDescent="0.2">
      <c r="A111" s="196" t="s">
        <v>125</v>
      </c>
      <c r="B111" s="197"/>
      <c r="C111" s="197"/>
      <c r="D111" s="197"/>
      <c r="E111" s="197"/>
      <c r="F111" s="197"/>
      <c r="G111" s="197"/>
      <c r="H111" s="198"/>
      <c r="I111" s="4">
        <v>103</v>
      </c>
      <c r="J111" s="13">
        <v>0</v>
      </c>
      <c r="K111" s="13">
        <v>0</v>
      </c>
    </row>
    <row r="112" spans="1:11" ht="12.75" customHeight="1" x14ac:dyDescent="0.2">
      <c r="A112" s="196" t="s">
        <v>126</v>
      </c>
      <c r="B112" s="197"/>
      <c r="C112" s="197"/>
      <c r="D112" s="197"/>
      <c r="E112" s="197"/>
      <c r="F112" s="197"/>
      <c r="G112" s="197"/>
      <c r="H112" s="198"/>
      <c r="I112" s="4">
        <v>104</v>
      </c>
      <c r="J112" s="13">
        <v>0</v>
      </c>
      <c r="K112" s="13">
        <v>0</v>
      </c>
    </row>
    <row r="113" spans="1:11" ht="12.75" customHeight="1" x14ac:dyDescent="0.2">
      <c r="A113" s="196" t="s">
        <v>127</v>
      </c>
      <c r="B113" s="197"/>
      <c r="C113" s="197"/>
      <c r="D113" s="197"/>
      <c r="E113" s="197"/>
      <c r="F113" s="197"/>
      <c r="G113" s="197"/>
      <c r="H113" s="198"/>
      <c r="I113" s="4">
        <v>105</v>
      </c>
      <c r="J113" s="13">
        <v>13857644</v>
      </c>
      <c r="K113" s="13">
        <v>10963687</v>
      </c>
    </row>
    <row r="114" spans="1:11" ht="12.75" customHeight="1" x14ac:dyDescent="0.2">
      <c r="A114" s="209" t="s">
        <v>128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3">
        <v>22999956</v>
      </c>
      <c r="K114" s="13">
        <v>32148839</v>
      </c>
    </row>
    <row r="115" spans="1:11" ht="12.75" customHeight="1" x14ac:dyDescent="0.2">
      <c r="A115" s="209" t="s">
        <v>129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2">
        <f>J70+J87+J91+J101+J114</f>
        <v>601259961</v>
      </c>
      <c r="K115" s="12">
        <f>K70+K87+K91+K101+K114</f>
        <v>531596645</v>
      </c>
    </row>
    <row r="116" spans="1:11" ht="12.75" customHeight="1" x14ac:dyDescent="0.2">
      <c r="A116" s="223" t="s">
        <v>130</v>
      </c>
      <c r="B116" s="224"/>
      <c r="C116" s="224"/>
      <c r="D116" s="224"/>
      <c r="E116" s="224"/>
      <c r="F116" s="224"/>
      <c r="G116" s="224"/>
      <c r="H116" s="225"/>
      <c r="I116" s="5">
        <v>108</v>
      </c>
      <c r="J116" s="14">
        <f>J68</f>
        <v>38870526</v>
      </c>
      <c r="K116" s="14">
        <f>K68</f>
        <v>38642783</v>
      </c>
    </row>
    <row r="117" spans="1:11" ht="12.75" customHeight="1" x14ac:dyDescent="0.2">
      <c r="A117" s="226" t="s">
        <v>131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 customHeight="1" x14ac:dyDescent="0.2">
      <c r="A118" s="193" t="s">
        <v>132</v>
      </c>
      <c r="B118" s="194"/>
      <c r="C118" s="194"/>
      <c r="D118" s="194"/>
      <c r="E118" s="194"/>
      <c r="F118" s="194"/>
      <c r="G118" s="194"/>
      <c r="H118" s="194"/>
      <c r="I118" s="230"/>
      <c r="J118" s="230"/>
      <c r="K118" s="231"/>
    </row>
    <row r="119" spans="1:11" ht="12.75" customHeight="1" x14ac:dyDescent="0.2">
      <c r="A119" s="196" t="s">
        <v>133</v>
      </c>
      <c r="B119" s="197"/>
      <c r="C119" s="197"/>
      <c r="D119" s="197"/>
      <c r="E119" s="197"/>
      <c r="F119" s="197"/>
      <c r="G119" s="197"/>
      <c r="H119" s="198"/>
      <c r="I119" s="4">
        <v>109</v>
      </c>
      <c r="J119" s="13"/>
      <c r="K119" s="13"/>
    </row>
    <row r="120" spans="1:11" ht="12.75" customHeight="1" x14ac:dyDescent="0.2">
      <c r="A120" s="232" t="s">
        <v>134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4"/>
      <c r="K120" s="14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 x14ac:dyDescent="0.2">
      <c r="A122" s="221" t="s">
        <v>315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</row>
    <row r="123" spans="1:11" x14ac:dyDescent="0.2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</sheetData>
  <mergeCells count="122">
    <mergeCell ref="A111:H111"/>
    <mergeCell ref="A102:H102"/>
    <mergeCell ref="A103:H103"/>
    <mergeCell ref="A104:H104"/>
    <mergeCell ref="A112:H112"/>
    <mergeCell ref="A113:H113"/>
    <mergeCell ref="A108:H108"/>
    <mergeCell ref="A109:H109"/>
    <mergeCell ref="A110:H110"/>
    <mergeCell ref="A123:K123"/>
    <mergeCell ref="A116:H116"/>
    <mergeCell ref="A117:K117"/>
    <mergeCell ref="A118:K118"/>
    <mergeCell ref="A119:H119"/>
    <mergeCell ref="A114:H114"/>
    <mergeCell ref="A115:H115"/>
    <mergeCell ref="A120:H120"/>
    <mergeCell ref="A122:K122"/>
    <mergeCell ref="A92:H92"/>
    <mergeCell ref="A93:H93"/>
    <mergeCell ref="A94:H94"/>
    <mergeCell ref="A95:H95"/>
    <mergeCell ref="A105:H105"/>
    <mergeCell ref="A106:H106"/>
    <mergeCell ref="A107:H107"/>
    <mergeCell ref="A98:H98"/>
    <mergeCell ref="A99:H99"/>
    <mergeCell ref="A100:H100"/>
    <mergeCell ref="A101:H101"/>
    <mergeCell ref="A96:H96"/>
    <mergeCell ref="A97:H97"/>
    <mergeCell ref="A74:H74"/>
    <mergeCell ref="A70:H70"/>
    <mergeCell ref="A71:H71"/>
    <mergeCell ref="A75:H75"/>
    <mergeCell ref="A68:H68"/>
    <mergeCell ref="A69:K69"/>
    <mergeCell ref="A90:H90"/>
    <mergeCell ref="A91:H91"/>
    <mergeCell ref="A87:H87"/>
    <mergeCell ref="A80:H80"/>
    <mergeCell ref="A81:H81"/>
    <mergeCell ref="A84:H84"/>
    <mergeCell ref="A85:H85"/>
    <mergeCell ref="A79:H79"/>
    <mergeCell ref="A82:H82"/>
    <mergeCell ref="A83:H83"/>
    <mergeCell ref="A86:H86"/>
    <mergeCell ref="A88:H88"/>
    <mergeCell ref="A89:H89"/>
    <mergeCell ref="A39:H39"/>
    <mergeCell ref="A58:H58"/>
    <mergeCell ref="A59:H59"/>
    <mergeCell ref="A64:H64"/>
    <mergeCell ref="A65:H65"/>
    <mergeCell ref="A62:H62"/>
    <mergeCell ref="A63:H63"/>
    <mergeCell ref="A78:H78"/>
    <mergeCell ref="A50:H50"/>
    <mergeCell ref="A51:H51"/>
    <mergeCell ref="A60:H60"/>
    <mergeCell ref="A61:H61"/>
    <mergeCell ref="A56:H56"/>
    <mergeCell ref="A57:H57"/>
    <mergeCell ref="A52:H52"/>
    <mergeCell ref="A53:H53"/>
    <mergeCell ref="A54:H54"/>
    <mergeCell ref="A55:H55"/>
    <mergeCell ref="A66:H66"/>
    <mergeCell ref="A67:H67"/>
    <mergeCell ref="A76:H76"/>
    <mergeCell ref="A77:H77"/>
    <mergeCell ref="A72:H72"/>
    <mergeCell ref="A73:H73"/>
    <mergeCell ref="A10:H10"/>
    <mergeCell ref="A19:H19"/>
    <mergeCell ref="A26:H26"/>
    <mergeCell ref="A27:H27"/>
    <mergeCell ref="A20:H20"/>
    <mergeCell ref="A48:H48"/>
    <mergeCell ref="A49:H49"/>
    <mergeCell ref="A34:H34"/>
    <mergeCell ref="A35:H35"/>
    <mergeCell ref="A44:H44"/>
    <mergeCell ref="A45:H45"/>
    <mergeCell ref="A46:H46"/>
    <mergeCell ref="A21:H21"/>
    <mergeCell ref="A22:H22"/>
    <mergeCell ref="A23:H23"/>
    <mergeCell ref="A33:H33"/>
    <mergeCell ref="A47:H47"/>
    <mergeCell ref="A40:H40"/>
    <mergeCell ref="A41:H41"/>
    <mergeCell ref="A42:H42"/>
    <mergeCell ref="A43:H43"/>
    <mergeCell ref="A36:H36"/>
    <mergeCell ref="A37:H37"/>
    <mergeCell ref="A38:H38"/>
    <mergeCell ref="A1:K1"/>
    <mergeCell ref="A2:K2"/>
    <mergeCell ref="A8:H8"/>
    <mergeCell ref="A18:H18"/>
    <mergeCell ref="A4:K4"/>
    <mergeCell ref="A5:H5"/>
    <mergeCell ref="A3:K3"/>
    <mergeCell ref="A32:H32"/>
    <mergeCell ref="A29:H29"/>
    <mergeCell ref="A30:H30"/>
    <mergeCell ref="A31:H31"/>
    <mergeCell ref="A25:H25"/>
    <mergeCell ref="A6:H6"/>
    <mergeCell ref="A7:K7"/>
    <mergeCell ref="A14:H14"/>
    <mergeCell ref="A28:H28"/>
    <mergeCell ref="A11:H11"/>
    <mergeCell ref="A24:H24"/>
    <mergeCell ref="A16:H16"/>
    <mergeCell ref="A17:H17"/>
    <mergeCell ref="A12:H12"/>
    <mergeCell ref="A13:H13"/>
    <mergeCell ref="A15:H15"/>
    <mergeCell ref="A9:H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94:K116 J87:K92 J80:K85 J73:K78 J71:K71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topLeftCell="A34" zoomScale="110" zoomScaleNormal="100" workbookViewId="0">
      <selection activeCell="J56" sqref="J56:K67"/>
    </sheetView>
  </sheetViews>
  <sheetFormatPr defaultRowHeight="12.75" x14ac:dyDescent="0.2"/>
  <cols>
    <col min="10" max="11" width="12.7109375" customWidth="1"/>
  </cols>
  <sheetData>
    <row r="1" spans="1:11" ht="12.75" customHeight="1" x14ac:dyDescent="0.2">
      <c r="A1" s="191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236"/>
    </row>
    <row r="2" spans="1:11" ht="12.75" customHeight="1" x14ac:dyDescent="0.2">
      <c r="A2" s="237" t="s">
        <v>323</v>
      </c>
      <c r="B2" s="237"/>
      <c r="C2" s="237"/>
      <c r="D2" s="237"/>
      <c r="E2" s="237"/>
      <c r="F2" s="237"/>
      <c r="G2" s="237"/>
      <c r="H2" s="237"/>
      <c r="I2" s="237"/>
      <c r="J2" s="237"/>
      <c r="K2" s="236"/>
    </row>
    <row r="3" spans="1:11" x14ac:dyDescent="0.2">
      <c r="A3" s="66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 customHeight="1" x14ac:dyDescent="0.2">
      <c r="A4" s="199" t="s">
        <v>316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.75" thickBot="1" x14ac:dyDescent="0.25">
      <c r="A5" s="238" t="s">
        <v>135</v>
      </c>
      <c r="B5" s="238"/>
      <c r="C5" s="238"/>
      <c r="D5" s="238"/>
      <c r="E5" s="238"/>
      <c r="F5" s="238"/>
      <c r="G5" s="238"/>
      <c r="H5" s="238"/>
      <c r="I5" s="67" t="s">
        <v>136</v>
      </c>
      <c r="J5" s="69" t="s">
        <v>203</v>
      </c>
      <c r="K5" s="69" t="s">
        <v>204</v>
      </c>
    </row>
    <row r="6" spans="1:11" x14ac:dyDescent="0.2">
      <c r="A6" s="205">
        <v>1</v>
      </c>
      <c r="B6" s="205"/>
      <c r="C6" s="205"/>
      <c r="D6" s="205"/>
      <c r="E6" s="205"/>
      <c r="F6" s="205"/>
      <c r="G6" s="205"/>
      <c r="H6" s="205"/>
      <c r="I6" s="71">
        <v>2</v>
      </c>
      <c r="J6" s="70">
        <v>3</v>
      </c>
      <c r="K6" s="70">
        <v>4</v>
      </c>
    </row>
    <row r="7" spans="1:11" ht="12.75" customHeight="1" x14ac:dyDescent="0.2">
      <c r="A7" s="193" t="s">
        <v>140</v>
      </c>
      <c r="B7" s="194"/>
      <c r="C7" s="194"/>
      <c r="D7" s="194"/>
      <c r="E7" s="194"/>
      <c r="F7" s="194"/>
      <c r="G7" s="194"/>
      <c r="H7" s="195"/>
      <c r="I7" s="6">
        <v>111</v>
      </c>
      <c r="J7" s="17">
        <f>SUM(J8:J9)</f>
        <v>171979717</v>
      </c>
      <c r="K7" s="17">
        <f>SUM(K8:K9)</f>
        <v>176461943</v>
      </c>
    </row>
    <row r="8" spans="1:11" ht="12.75" customHeight="1" x14ac:dyDescent="0.2">
      <c r="A8" s="209" t="s">
        <v>141</v>
      </c>
      <c r="B8" s="210"/>
      <c r="C8" s="210"/>
      <c r="D8" s="210"/>
      <c r="E8" s="210"/>
      <c r="F8" s="210"/>
      <c r="G8" s="210"/>
      <c r="H8" s="211"/>
      <c r="I8" s="4">
        <v>112</v>
      </c>
      <c r="J8" s="13">
        <v>154532425</v>
      </c>
      <c r="K8" s="13">
        <v>162885308</v>
      </c>
    </row>
    <row r="9" spans="1:11" ht="12.75" customHeight="1" x14ac:dyDescent="0.2">
      <c r="A9" s="209" t="s">
        <v>142</v>
      </c>
      <c r="B9" s="210"/>
      <c r="C9" s="210"/>
      <c r="D9" s="210"/>
      <c r="E9" s="210"/>
      <c r="F9" s="210"/>
      <c r="G9" s="210"/>
      <c r="H9" s="211"/>
      <c r="I9" s="4">
        <v>113</v>
      </c>
      <c r="J9" s="13">
        <v>17447292</v>
      </c>
      <c r="K9" s="13">
        <v>13576635</v>
      </c>
    </row>
    <row r="10" spans="1:11" ht="12.75" customHeight="1" x14ac:dyDescent="0.2">
      <c r="A10" s="209" t="s">
        <v>143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2">
        <f>J11+J12+J16+J20+J21+J22+J25+J26</f>
        <v>266219792</v>
      </c>
      <c r="K10" s="12">
        <f>K11+K12+K16+K20+K21+K22+K25+K26</f>
        <v>225104921</v>
      </c>
    </row>
    <row r="11" spans="1:11" ht="12.75" customHeight="1" x14ac:dyDescent="0.2">
      <c r="A11" s="209" t="s">
        <v>144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3">
        <v>59735</v>
      </c>
      <c r="K11" s="13">
        <v>0</v>
      </c>
    </row>
    <row r="12" spans="1:11" ht="12.75" customHeight="1" x14ac:dyDescent="0.2">
      <c r="A12" s="209" t="s">
        <v>145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2">
        <f>SUM(J13:J15)</f>
        <v>53038593</v>
      </c>
      <c r="K12" s="12">
        <f>SUM(K13:K15)</f>
        <v>51447186</v>
      </c>
    </row>
    <row r="13" spans="1:11" ht="12.75" customHeight="1" x14ac:dyDescent="0.2">
      <c r="A13" s="196" t="s">
        <v>146</v>
      </c>
      <c r="B13" s="197"/>
      <c r="C13" s="197"/>
      <c r="D13" s="197"/>
      <c r="E13" s="197"/>
      <c r="F13" s="197"/>
      <c r="G13" s="197"/>
      <c r="H13" s="198"/>
      <c r="I13" s="4">
        <v>117</v>
      </c>
      <c r="J13" s="13">
        <v>7951141</v>
      </c>
      <c r="K13" s="13">
        <v>7143936</v>
      </c>
    </row>
    <row r="14" spans="1:11" ht="12.75" customHeight="1" x14ac:dyDescent="0.2">
      <c r="A14" s="196" t="s">
        <v>147</v>
      </c>
      <c r="B14" s="197"/>
      <c r="C14" s="197"/>
      <c r="D14" s="197"/>
      <c r="E14" s="197"/>
      <c r="F14" s="197"/>
      <c r="G14" s="197"/>
      <c r="H14" s="198"/>
      <c r="I14" s="4">
        <v>118</v>
      </c>
      <c r="J14" s="13">
        <v>0</v>
      </c>
      <c r="K14" s="13">
        <v>0</v>
      </c>
    </row>
    <row r="15" spans="1:11" ht="12.75" customHeight="1" x14ac:dyDescent="0.2">
      <c r="A15" s="196" t="s">
        <v>148</v>
      </c>
      <c r="B15" s="197"/>
      <c r="C15" s="197"/>
      <c r="D15" s="197"/>
      <c r="E15" s="197"/>
      <c r="F15" s="197"/>
      <c r="G15" s="197"/>
      <c r="H15" s="198"/>
      <c r="I15" s="4">
        <v>119</v>
      </c>
      <c r="J15" s="13">
        <v>45087452</v>
      </c>
      <c r="K15" s="13">
        <v>44303250</v>
      </c>
    </row>
    <row r="16" spans="1:11" ht="12.75" customHeight="1" x14ac:dyDescent="0.2">
      <c r="A16" s="209" t="s">
        <v>149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2">
        <f>SUM(J17:J19)</f>
        <v>91820910</v>
      </c>
      <c r="K16" s="12">
        <f>SUM(K17:K19)</f>
        <v>88293515</v>
      </c>
    </row>
    <row r="17" spans="1:11" ht="12.75" customHeight="1" x14ac:dyDescent="0.2">
      <c r="A17" s="196" t="s">
        <v>150</v>
      </c>
      <c r="B17" s="197"/>
      <c r="C17" s="197"/>
      <c r="D17" s="197"/>
      <c r="E17" s="197"/>
      <c r="F17" s="197"/>
      <c r="G17" s="197"/>
      <c r="H17" s="198"/>
      <c r="I17" s="4">
        <v>121</v>
      </c>
      <c r="J17" s="13">
        <v>53564042</v>
      </c>
      <c r="K17" s="13">
        <v>50973330</v>
      </c>
    </row>
    <row r="18" spans="1:11" ht="12.75" customHeight="1" x14ac:dyDescent="0.2">
      <c r="A18" s="196" t="s">
        <v>151</v>
      </c>
      <c r="B18" s="197"/>
      <c r="C18" s="197"/>
      <c r="D18" s="197"/>
      <c r="E18" s="197"/>
      <c r="F18" s="197"/>
      <c r="G18" s="197"/>
      <c r="H18" s="198"/>
      <c r="I18" s="4">
        <v>122</v>
      </c>
      <c r="J18" s="13">
        <v>24740088</v>
      </c>
      <c r="K18" s="13">
        <v>24416002</v>
      </c>
    </row>
    <row r="19" spans="1:11" ht="12.75" customHeight="1" x14ac:dyDescent="0.2">
      <c r="A19" s="196" t="s">
        <v>152</v>
      </c>
      <c r="B19" s="197"/>
      <c r="C19" s="197"/>
      <c r="D19" s="197"/>
      <c r="E19" s="197"/>
      <c r="F19" s="197"/>
      <c r="G19" s="197"/>
      <c r="H19" s="198"/>
      <c r="I19" s="4">
        <v>123</v>
      </c>
      <c r="J19" s="13">
        <v>13516780</v>
      </c>
      <c r="K19" s="13">
        <v>12904183</v>
      </c>
    </row>
    <row r="20" spans="1:11" ht="12.75" customHeight="1" x14ac:dyDescent="0.2">
      <c r="A20" s="209" t="s">
        <v>153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3">
        <v>6572219</v>
      </c>
      <c r="K20" s="13">
        <v>7636060</v>
      </c>
    </row>
    <row r="21" spans="1:11" ht="12.75" customHeight="1" x14ac:dyDescent="0.2">
      <c r="A21" s="209" t="s">
        <v>154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3">
        <v>20291556</v>
      </c>
      <c r="K21" s="13">
        <v>20356716</v>
      </c>
    </row>
    <row r="22" spans="1:11" ht="12.75" customHeight="1" x14ac:dyDescent="0.2">
      <c r="A22" s="209" t="s">
        <v>155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2">
        <f>SUM(J23:J24)</f>
        <v>6838637</v>
      </c>
      <c r="K22" s="12">
        <f>SUM(K23:K24)</f>
        <v>9873381</v>
      </c>
    </row>
    <row r="23" spans="1:11" ht="12.75" customHeight="1" x14ac:dyDescent="0.2">
      <c r="A23" s="196" t="s">
        <v>156</v>
      </c>
      <c r="B23" s="197"/>
      <c r="C23" s="197"/>
      <c r="D23" s="197"/>
      <c r="E23" s="197"/>
      <c r="F23" s="197"/>
      <c r="G23" s="197"/>
      <c r="H23" s="198"/>
      <c r="I23" s="4">
        <v>127</v>
      </c>
      <c r="J23" s="13">
        <v>236076</v>
      </c>
      <c r="K23" s="13">
        <v>7369338</v>
      </c>
    </row>
    <row r="24" spans="1:11" ht="12.75" customHeight="1" x14ac:dyDescent="0.2">
      <c r="A24" s="196" t="s">
        <v>157</v>
      </c>
      <c r="B24" s="197"/>
      <c r="C24" s="197"/>
      <c r="D24" s="197"/>
      <c r="E24" s="197"/>
      <c r="F24" s="197"/>
      <c r="G24" s="197"/>
      <c r="H24" s="198"/>
      <c r="I24" s="4">
        <v>128</v>
      </c>
      <c r="J24" s="13">
        <v>6602561</v>
      </c>
      <c r="K24" s="13">
        <v>2504043</v>
      </c>
    </row>
    <row r="25" spans="1:11" ht="12.75" customHeight="1" x14ac:dyDescent="0.2">
      <c r="A25" s="209" t="s">
        <v>158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3">
        <v>1919859</v>
      </c>
      <c r="K25" s="13">
        <v>998355</v>
      </c>
    </row>
    <row r="26" spans="1:11" ht="12.75" customHeight="1" x14ac:dyDescent="0.2">
      <c r="A26" s="209" t="s">
        <v>159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3">
        <v>85678283</v>
      </c>
      <c r="K26" s="13">
        <v>46499708</v>
      </c>
    </row>
    <row r="27" spans="1:11" ht="12.75" customHeight="1" x14ac:dyDescent="0.2">
      <c r="A27" s="209" t="s">
        <v>160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2">
        <f>SUM(J28:J32)</f>
        <v>4177013</v>
      </c>
      <c r="K27" s="12">
        <f>SUM(K28:K32)</f>
        <v>4323725</v>
      </c>
    </row>
    <row r="28" spans="1:11" ht="12.75" customHeight="1" x14ac:dyDescent="0.2">
      <c r="A28" s="209" t="s">
        <v>161</v>
      </c>
      <c r="B28" s="210"/>
      <c r="C28" s="210"/>
      <c r="D28" s="210"/>
      <c r="E28" s="210"/>
      <c r="F28" s="210"/>
      <c r="G28" s="210"/>
      <c r="H28" s="211"/>
      <c r="I28" s="4">
        <v>132</v>
      </c>
      <c r="J28" s="13">
        <v>13645</v>
      </c>
      <c r="K28" s="13">
        <v>11218</v>
      </c>
    </row>
    <row r="29" spans="1:11" ht="12.75" customHeight="1" x14ac:dyDescent="0.2">
      <c r="A29" s="209" t="s">
        <v>162</v>
      </c>
      <c r="B29" s="210"/>
      <c r="C29" s="210"/>
      <c r="D29" s="210"/>
      <c r="E29" s="210"/>
      <c r="F29" s="210"/>
      <c r="G29" s="210"/>
      <c r="H29" s="211"/>
      <c r="I29" s="4">
        <v>133</v>
      </c>
      <c r="J29" s="13">
        <v>2584177</v>
      </c>
      <c r="K29" s="13">
        <v>4308965</v>
      </c>
    </row>
    <row r="30" spans="1:11" ht="12.75" customHeight="1" x14ac:dyDescent="0.2">
      <c r="A30" s="209" t="s">
        <v>163</v>
      </c>
      <c r="B30" s="210"/>
      <c r="C30" s="210"/>
      <c r="D30" s="210"/>
      <c r="E30" s="210"/>
      <c r="F30" s="210"/>
      <c r="G30" s="210"/>
      <c r="H30" s="211"/>
      <c r="I30" s="4">
        <v>134</v>
      </c>
      <c r="J30" s="13">
        <v>0</v>
      </c>
      <c r="K30" s="13">
        <v>0</v>
      </c>
    </row>
    <row r="31" spans="1:11" ht="12.75" customHeight="1" x14ac:dyDescent="0.2">
      <c r="A31" s="209" t="s">
        <v>164</v>
      </c>
      <c r="B31" s="210"/>
      <c r="C31" s="210"/>
      <c r="D31" s="210"/>
      <c r="E31" s="210"/>
      <c r="F31" s="210"/>
      <c r="G31" s="210"/>
      <c r="H31" s="211"/>
      <c r="I31" s="4">
        <v>135</v>
      </c>
      <c r="J31" s="13">
        <v>67003</v>
      </c>
      <c r="K31" s="13">
        <v>0</v>
      </c>
    </row>
    <row r="32" spans="1:11" ht="12.75" customHeight="1" x14ac:dyDescent="0.2">
      <c r="A32" s="209" t="s">
        <v>165</v>
      </c>
      <c r="B32" s="210"/>
      <c r="C32" s="210"/>
      <c r="D32" s="210"/>
      <c r="E32" s="210"/>
      <c r="F32" s="210"/>
      <c r="G32" s="210"/>
      <c r="H32" s="211"/>
      <c r="I32" s="4">
        <v>136</v>
      </c>
      <c r="J32" s="13">
        <v>1512188</v>
      </c>
      <c r="K32" s="13">
        <v>3542</v>
      </c>
    </row>
    <row r="33" spans="1:11" ht="12.75" customHeight="1" x14ac:dyDescent="0.2">
      <c r="A33" s="209" t="s">
        <v>166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2">
        <f>SUM(J34:J37)</f>
        <v>17263438</v>
      </c>
      <c r="K33" s="12">
        <f>SUM(K34:K37)</f>
        <v>17280151</v>
      </c>
    </row>
    <row r="34" spans="1:11" ht="12.75" customHeight="1" x14ac:dyDescent="0.2">
      <c r="A34" s="209" t="s">
        <v>167</v>
      </c>
      <c r="B34" s="210"/>
      <c r="C34" s="210"/>
      <c r="D34" s="210"/>
      <c r="E34" s="210"/>
      <c r="F34" s="210"/>
      <c r="G34" s="210"/>
      <c r="H34" s="211"/>
      <c r="I34" s="4">
        <v>138</v>
      </c>
      <c r="J34" s="13">
        <v>107386</v>
      </c>
      <c r="K34" s="13">
        <v>125280</v>
      </c>
    </row>
    <row r="35" spans="1:11" ht="12.75" customHeight="1" x14ac:dyDescent="0.2">
      <c r="A35" s="209" t="s">
        <v>168</v>
      </c>
      <c r="B35" s="210"/>
      <c r="C35" s="210"/>
      <c r="D35" s="210"/>
      <c r="E35" s="210"/>
      <c r="F35" s="210"/>
      <c r="G35" s="210"/>
      <c r="H35" s="211"/>
      <c r="I35" s="4">
        <v>139</v>
      </c>
      <c r="J35" s="13">
        <v>14274243</v>
      </c>
      <c r="K35" s="13">
        <v>14510310</v>
      </c>
    </row>
    <row r="36" spans="1:11" ht="12.75" customHeight="1" x14ac:dyDescent="0.2">
      <c r="A36" s="209" t="s">
        <v>169</v>
      </c>
      <c r="B36" s="210"/>
      <c r="C36" s="210"/>
      <c r="D36" s="210"/>
      <c r="E36" s="210"/>
      <c r="F36" s="210"/>
      <c r="G36" s="210"/>
      <c r="H36" s="211"/>
      <c r="I36" s="4">
        <v>140</v>
      </c>
      <c r="J36" s="13">
        <v>9658</v>
      </c>
      <c r="K36" s="13">
        <v>142298</v>
      </c>
    </row>
    <row r="37" spans="1:11" ht="12.75" customHeight="1" x14ac:dyDescent="0.2">
      <c r="A37" s="209" t="s">
        <v>170</v>
      </c>
      <c r="B37" s="210"/>
      <c r="C37" s="210"/>
      <c r="D37" s="210"/>
      <c r="E37" s="210"/>
      <c r="F37" s="210"/>
      <c r="G37" s="210"/>
      <c r="H37" s="211"/>
      <c r="I37" s="4">
        <v>141</v>
      </c>
      <c r="J37" s="13">
        <v>2872151</v>
      </c>
      <c r="K37" s="13">
        <v>2502263</v>
      </c>
    </row>
    <row r="38" spans="1:11" ht="12.75" customHeight="1" x14ac:dyDescent="0.2">
      <c r="A38" s="209" t="s">
        <v>171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3">
        <v>0</v>
      </c>
      <c r="K38" s="13">
        <v>0</v>
      </c>
    </row>
    <row r="39" spans="1:11" ht="12.75" customHeight="1" x14ac:dyDescent="0.2">
      <c r="A39" s="209" t="s">
        <v>172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3">
        <v>0</v>
      </c>
      <c r="K39" s="13">
        <v>0</v>
      </c>
    </row>
    <row r="40" spans="1:11" ht="12.75" customHeight="1" x14ac:dyDescent="0.2">
      <c r="A40" s="209" t="s">
        <v>173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3">
        <v>0</v>
      </c>
      <c r="K40" s="13">
        <v>0</v>
      </c>
    </row>
    <row r="41" spans="1:11" ht="12.75" customHeight="1" x14ac:dyDescent="0.2">
      <c r="A41" s="209" t="s">
        <v>174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3">
        <v>0</v>
      </c>
      <c r="K41" s="13">
        <v>0</v>
      </c>
    </row>
    <row r="42" spans="1:11" ht="12.75" customHeight="1" x14ac:dyDescent="0.2">
      <c r="A42" s="209" t="s">
        <v>175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2">
        <f>J7+J27+J38+J40</f>
        <v>176156730</v>
      </c>
      <c r="K42" s="12">
        <f>K7+K27+K38+K40</f>
        <v>180785668</v>
      </c>
    </row>
    <row r="43" spans="1:11" ht="12.75" customHeight="1" x14ac:dyDescent="0.2">
      <c r="A43" s="209" t="s">
        <v>176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2">
        <f>J10+J33+J39+J41</f>
        <v>283483230</v>
      </c>
      <c r="K43" s="12">
        <f>K10+K33+K39+K41</f>
        <v>242385072</v>
      </c>
    </row>
    <row r="44" spans="1:11" ht="12.75" customHeight="1" x14ac:dyDescent="0.2">
      <c r="A44" s="209" t="s">
        <v>177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2">
        <f>J42-J43</f>
        <v>-107326500</v>
      </c>
      <c r="K44" s="12">
        <f>K42-K43</f>
        <v>-61599404</v>
      </c>
    </row>
    <row r="45" spans="1:11" ht="12.75" customHeight="1" x14ac:dyDescent="0.2">
      <c r="A45" s="218" t="s">
        <v>178</v>
      </c>
      <c r="B45" s="219"/>
      <c r="C45" s="219"/>
      <c r="D45" s="219"/>
      <c r="E45" s="219"/>
      <c r="F45" s="219"/>
      <c r="G45" s="219"/>
      <c r="H45" s="22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 customHeight="1" x14ac:dyDescent="0.2">
      <c r="A46" s="218" t="s">
        <v>179</v>
      </c>
      <c r="B46" s="219"/>
      <c r="C46" s="219"/>
      <c r="D46" s="219"/>
      <c r="E46" s="219"/>
      <c r="F46" s="219"/>
      <c r="G46" s="219"/>
      <c r="H46" s="220"/>
      <c r="I46" s="4">
        <v>150</v>
      </c>
      <c r="J46" s="12">
        <f>IF(J43&gt;J42,J43-J42,0)</f>
        <v>107326500</v>
      </c>
      <c r="K46" s="12">
        <f>IF(K43&gt;K42,K43-K42,0)</f>
        <v>61599404</v>
      </c>
    </row>
    <row r="47" spans="1:11" ht="12.75" customHeight="1" x14ac:dyDescent="0.2">
      <c r="A47" s="209" t="s">
        <v>180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3">
        <v>-447298</v>
      </c>
      <c r="K47" s="13">
        <v>-913037</v>
      </c>
    </row>
    <row r="48" spans="1:11" ht="12.75" customHeight="1" x14ac:dyDescent="0.2">
      <c r="A48" s="209" t="s">
        <v>181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2">
        <f>J44-J47</f>
        <v>-106879202</v>
      </c>
      <c r="K48" s="12">
        <f>K44-K47</f>
        <v>-60686367</v>
      </c>
    </row>
    <row r="49" spans="1:11" ht="12.75" customHeight="1" x14ac:dyDescent="0.2">
      <c r="A49" s="218" t="s">
        <v>182</v>
      </c>
      <c r="B49" s="219"/>
      <c r="C49" s="219"/>
      <c r="D49" s="219"/>
      <c r="E49" s="219"/>
      <c r="F49" s="219"/>
      <c r="G49" s="219"/>
      <c r="H49" s="22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 customHeight="1" x14ac:dyDescent="0.2">
      <c r="A50" s="239" t="s">
        <v>183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6">
        <f>IF(J48&lt;0,-J48,0)</f>
        <v>106879202</v>
      </c>
      <c r="K50" s="16">
        <f>IF(K48&lt;0,-K48,0)</f>
        <v>60686367</v>
      </c>
    </row>
    <row r="51" spans="1:11" ht="12.75" customHeight="1" x14ac:dyDescent="0.2">
      <c r="A51" s="244" t="s">
        <v>185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</row>
    <row r="52" spans="1:11" x14ac:dyDescent="0.2">
      <c r="A52" s="193" t="s">
        <v>186</v>
      </c>
      <c r="B52" s="194"/>
      <c r="C52" s="194"/>
      <c r="D52" s="194"/>
      <c r="E52" s="194"/>
      <c r="F52" s="194"/>
      <c r="G52" s="194"/>
      <c r="H52" s="194"/>
      <c r="I52" s="242"/>
      <c r="J52" s="242"/>
      <c r="K52" s="243"/>
    </row>
    <row r="53" spans="1:11" ht="12.75" customHeight="1" x14ac:dyDescent="0.2">
      <c r="A53" s="209" t="s">
        <v>187</v>
      </c>
      <c r="B53" s="210"/>
      <c r="C53" s="210"/>
      <c r="D53" s="210"/>
      <c r="E53" s="210"/>
      <c r="F53" s="210"/>
      <c r="G53" s="210"/>
      <c r="H53" s="211"/>
      <c r="I53" s="4">
        <v>155</v>
      </c>
      <c r="J53" s="13"/>
      <c r="K53" s="13"/>
    </row>
    <row r="54" spans="1:11" ht="12.75" customHeight="1" x14ac:dyDescent="0.2">
      <c r="A54" s="212" t="s">
        <v>188</v>
      </c>
      <c r="B54" s="213"/>
      <c r="C54" s="213"/>
      <c r="D54" s="213"/>
      <c r="E54" s="213"/>
      <c r="F54" s="213"/>
      <c r="G54" s="213"/>
      <c r="H54" s="214"/>
      <c r="I54" s="4">
        <v>156</v>
      </c>
      <c r="J54" s="14"/>
      <c r="K54" s="14"/>
    </row>
    <row r="55" spans="1:11" ht="12.75" customHeight="1" x14ac:dyDescent="0.2">
      <c r="A55" s="215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spans="1:11" ht="12.75" customHeight="1" x14ac:dyDescent="0.2">
      <c r="A56" s="193" t="s">
        <v>190</v>
      </c>
      <c r="B56" s="194"/>
      <c r="C56" s="194"/>
      <c r="D56" s="194"/>
      <c r="E56" s="194"/>
      <c r="F56" s="194"/>
      <c r="G56" s="194"/>
      <c r="H56" s="195"/>
      <c r="I56" s="18">
        <v>157</v>
      </c>
      <c r="J56" s="11">
        <f>J48</f>
        <v>-106879202</v>
      </c>
      <c r="K56" s="11">
        <f>K48</f>
        <v>-60686367</v>
      </c>
    </row>
    <row r="57" spans="1:11" ht="12.75" customHeight="1" x14ac:dyDescent="0.2">
      <c r="A57" s="209" t="s">
        <v>191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2">
        <f>SUM(J58:J64)</f>
        <v>17939215</v>
      </c>
      <c r="K57" s="12">
        <f>SUM(K58:K64)</f>
        <v>3451213</v>
      </c>
    </row>
    <row r="58" spans="1:11" ht="12.75" customHeight="1" x14ac:dyDescent="0.2">
      <c r="A58" s="209" t="s">
        <v>192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3">
        <v>0</v>
      </c>
      <c r="K58" s="13">
        <v>-294202</v>
      </c>
    </row>
    <row r="59" spans="1:11" ht="12.75" customHeight="1" x14ac:dyDescent="0.2">
      <c r="A59" s="209" t="s">
        <v>193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3">
        <v>17939215</v>
      </c>
      <c r="K59" s="13">
        <v>3745415</v>
      </c>
    </row>
    <row r="60" spans="1:11" ht="12.75" customHeight="1" x14ac:dyDescent="0.2">
      <c r="A60" s="209" t="s">
        <v>194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3">
        <v>0</v>
      </c>
      <c r="K60" s="13">
        <v>0</v>
      </c>
    </row>
    <row r="61" spans="1:11" ht="12.75" customHeight="1" x14ac:dyDescent="0.2">
      <c r="A61" s="209" t="s">
        <v>195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3">
        <v>0</v>
      </c>
      <c r="K61" s="13">
        <v>0</v>
      </c>
    </row>
    <row r="62" spans="1:11" ht="12.75" customHeight="1" x14ac:dyDescent="0.2">
      <c r="A62" s="209" t="s">
        <v>196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3">
        <v>0</v>
      </c>
      <c r="K62" s="13">
        <v>0</v>
      </c>
    </row>
    <row r="63" spans="1:11" ht="12.75" customHeight="1" x14ac:dyDescent="0.2">
      <c r="A63" s="209" t="s">
        <v>197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3">
        <v>0</v>
      </c>
      <c r="K63" s="13">
        <v>0</v>
      </c>
    </row>
    <row r="64" spans="1:11" ht="12.75" customHeight="1" x14ac:dyDescent="0.2">
      <c r="A64" s="209" t="s">
        <v>198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3">
        <v>0</v>
      </c>
      <c r="K64" s="13">
        <v>0</v>
      </c>
    </row>
    <row r="65" spans="1:11" ht="12.75" customHeight="1" x14ac:dyDescent="0.2">
      <c r="A65" s="209" t="s">
        <v>199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3">
        <v>3587843</v>
      </c>
      <c r="K65" s="13">
        <v>690243</v>
      </c>
    </row>
    <row r="66" spans="1:11" ht="12.75" customHeight="1" x14ac:dyDescent="0.2">
      <c r="A66" s="209" t="s">
        <v>200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2">
        <f>J57-J65</f>
        <v>14351372</v>
      </c>
      <c r="K66" s="12">
        <f>K57-K65</f>
        <v>2760970</v>
      </c>
    </row>
    <row r="67" spans="1:11" ht="12.75" customHeight="1" x14ac:dyDescent="0.2">
      <c r="A67" s="209" t="s">
        <v>201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6">
        <f>J56+J66</f>
        <v>-92527830</v>
      </c>
      <c r="K67" s="16">
        <f>K56+K66</f>
        <v>-57925397</v>
      </c>
    </row>
    <row r="68" spans="1:11" ht="12.75" customHeight="1" x14ac:dyDescent="0.2">
      <c r="A68" s="215" t="s">
        <v>184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</row>
    <row r="69" spans="1:11" ht="12.75" customHeight="1" x14ac:dyDescent="0.2">
      <c r="A69" s="112" t="s">
        <v>202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2.75" customHeight="1" x14ac:dyDescent="0.2">
      <c r="A70" s="209" t="s">
        <v>187</v>
      </c>
      <c r="B70" s="210"/>
      <c r="C70" s="210"/>
      <c r="D70" s="210"/>
      <c r="E70" s="210"/>
      <c r="F70" s="210"/>
      <c r="G70" s="210"/>
      <c r="H70" s="211"/>
      <c r="I70" s="4">
        <v>169</v>
      </c>
      <c r="J70" s="13"/>
      <c r="K70" s="13"/>
    </row>
    <row r="71" spans="1:11" ht="12.75" customHeight="1" x14ac:dyDescent="0.2">
      <c r="A71" s="212" t="s">
        <v>188</v>
      </c>
      <c r="B71" s="213"/>
      <c r="C71" s="213"/>
      <c r="D71" s="213"/>
      <c r="E71" s="213"/>
      <c r="F71" s="213"/>
      <c r="G71" s="213"/>
      <c r="H71" s="214"/>
      <c r="I71" s="7">
        <v>170</v>
      </c>
      <c r="J71" s="14"/>
      <c r="K71" s="14"/>
    </row>
  </sheetData>
  <mergeCells count="70">
    <mergeCell ref="A71:H71"/>
    <mergeCell ref="A65:H65"/>
    <mergeCell ref="A66:H66"/>
    <mergeCell ref="A67:H67"/>
    <mergeCell ref="A68:K68"/>
    <mergeCell ref="A58:H58"/>
    <mergeCell ref="A55:K55"/>
    <mergeCell ref="A60:H60"/>
    <mergeCell ref="A70:H70"/>
    <mergeCell ref="A59:H59"/>
    <mergeCell ref="A63:H63"/>
    <mergeCell ref="A64:H64"/>
    <mergeCell ref="A61:H61"/>
    <mergeCell ref="A62:H62"/>
    <mergeCell ref="A57:H57"/>
    <mergeCell ref="A54:H54"/>
    <mergeCell ref="A56:H56"/>
    <mergeCell ref="A47:H47"/>
    <mergeCell ref="A48:H48"/>
    <mergeCell ref="A49:H49"/>
    <mergeCell ref="A50:H50"/>
    <mergeCell ref="A52:K52"/>
    <mergeCell ref="A51:K51"/>
    <mergeCell ref="A53:H53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24:H24"/>
    <mergeCell ref="A23:H23"/>
    <mergeCell ref="A17:H17"/>
    <mergeCell ref="A18:H18"/>
    <mergeCell ref="A19:H19"/>
    <mergeCell ref="A20:H20"/>
    <mergeCell ref="A14:H14"/>
    <mergeCell ref="A9:H9"/>
    <mergeCell ref="A10:H10"/>
    <mergeCell ref="A11:H11"/>
    <mergeCell ref="A12:H12"/>
    <mergeCell ref="K1:K2"/>
    <mergeCell ref="A2:J2"/>
    <mergeCell ref="A4:K4"/>
    <mergeCell ref="A13:H13"/>
    <mergeCell ref="A5:H5"/>
    <mergeCell ref="A6:H6"/>
    <mergeCell ref="A7:H7"/>
    <mergeCell ref="A8:H8"/>
    <mergeCell ref="A1:J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zoomScale="110" zoomScaleNormal="100" workbookViewId="0">
      <selection activeCell="J36" sqref="J36:K53"/>
    </sheetView>
  </sheetViews>
  <sheetFormatPr defaultRowHeight="12.75" x14ac:dyDescent="0.2"/>
  <cols>
    <col min="10" max="10" width="12.28515625" customWidth="1"/>
    <col min="11" max="11" width="13.5703125" customWidth="1"/>
  </cols>
  <sheetData>
    <row r="1" spans="1:11" ht="12.75" customHeight="1" x14ac:dyDescent="0.2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 x14ac:dyDescent="0.2">
      <c r="A2" s="248" t="s">
        <v>324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x14ac:dyDescent="0.2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 customHeight="1" x14ac:dyDescent="0.2">
      <c r="A4" s="253" t="s">
        <v>314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.75" thickBot="1" x14ac:dyDescent="0.25">
      <c r="A5" s="249" t="s">
        <v>135</v>
      </c>
      <c r="B5" s="249"/>
      <c r="C5" s="249"/>
      <c r="D5" s="249"/>
      <c r="E5" s="249"/>
      <c r="F5" s="249"/>
      <c r="G5" s="249"/>
      <c r="H5" s="249"/>
      <c r="I5" s="76" t="s">
        <v>136</v>
      </c>
      <c r="J5" s="77" t="s">
        <v>203</v>
      </c>
      <c r="K5" s="77" t="s">
        <v>204</v>
      </c>
    </row>
    <row r="6" spans="1:11" x14ac:dyDescent="0.2">
      <c r="A6" s="250">
        <v>1</v>
      </c>
      <c r="B6" s="250"/>
      <c r="C6" s="250"/>
      <c r="D6" s="250"/>
      <c r="E6" s="250"/>
      <c r="F6" s="250"/>
      <c r="G6" s="250"/>
      <c r="H6" s="250"/>
      <c r="I6" s="78">
        <v>2</v>
      </c>
      <c r="J6" s="79" t="s">
        <v>5</v>
      </c>
      <c r="K6" s="79" t="s">
        <v>6</v>
      </c>
    </row>
    <row r="7" spans="1:11" ht="12.75" customHeight="1" x14ac:dyDescent="0.2">
      <c r="A7" s="215" t="s">
        <v>206</v>
      </c>
      <c r="B7" s="246"/>
      <c r="C7" s="246"/>
      <c r="D7" s="246"/>
      <c r="E7" s="246"/>
      <c r="F7" s="246"/>
      <c r="G7" s="246"/>
      <c r="H7" s="246"/>
      <c r="I7" s="251"/>
      <c r="J7" s="251"/>
      <c r="K7" s="252"/>
    </row>
    <row r="8" spans="1:11" ht="12.75" customHeight="1" x14ac:dyDescent="0.2">
      <c r="A8" s="196" t="s">
        <v>207</v>
      </c>
      <c r="B8" s="197"/>
      <c r="C8" s="197"/>
      <c r="D8" s="197"/>
      <c r="E8" s="197"/>
      <c r="F8" s="197"/>
      <c r="G8" s="197"/>
      <c r="H8" s="197"/>
      <c r="I8" s="4">
        <v>1</v>
      </c>
      <c r="J8" s="13">
        <v>-107326500</v>
      </c>
      <c r="K8" s="13">
        <v>-61599404</v>
      </c>
    </row>
    <row r="9" spans="1:11" ht="12.75" customHeight="1" x14ac:dyDescent="0.2">
      <c r="A9" s="196" t="s">
        <v>208</v>
      </c>
      <c r="B9" s="197"/>
      <c r="C9" s="197"/>
      <c r="D9" s="197"/>
      <c r="E9" s="197"/>
      <c r="F9" s="197"/>
      <c r="G9" s="197"/>
      <c r="H9" s="197"/>
      <c r="I9" s="4">
        <v>2</v>
      </c>
      <c r="J9" s="13">
        <v>6572219</v>
      </c>
      <c r="K9" s="13">
        <v>7636060</v>
      </c>
    </row>
    <row r="10" spans="1:11" ht="12.75" customHeight="1" x14ac:dyDescent="0.2">
      <c r="A10" s="196" t="s">
        <v>209</v>
      </c>
      <c r="B10" s="197"/>
      <c r="C10" s="197"/>
      <c r="D10" s="197"/>
      <c r="E10" s="197"/>
      <c r="F10" s="197"/>
      <c r="G10" s="197"/>
      <c r="H10" s="197"/>
      <c r="I10" s="4">
        <v>3</v>
      </c>
      <c r="J10" s="13">
        <v>0</v>
      </c>
      <c r="K10" s="13">
        <v>2391894</v>
      </c>
    </row>
    <row r="11" spans="1:11" ht="12.75" customHeight="1" x14ac:dyDescent="0.2">
      <c r="A11" s="196" t="s">
        <v>210</v>
      </c>
      <c r="B11" s="197"/>
      <c r="C11" s="197"/>
      <c r="D11" s="197"/>
      <c r="E11" s="197"/>
      <c r="F11" s="197"/>
      <c r="G11" s="197"/>
      <c r="H11" s="197"/>
      <c r="I11" s="4">
        <v>4</v>
      </c>
      <c r="J11" s="13">
        <v>21475449</v>
      </c>
      <c r="K11" s="13"/>
    </row>
    <row r="12" spans="1:11" ht="12.75" customHeight="1" x14ac:dyDescent="0.2">
      <c r="A12" s="196" t="s">
        <v>211</v>
      </c>
      <c r="B12" s="197"/>
      <c r="C12" s="197"/>
      <c r="D12" s="197"/>
      <c r="E12" s="197"/>
      <c r="F12" s="197"/>
      <c r="G12" s="197"/>
      <c r="H12" s="197"/>
      <c r="I12" s="4">
        <v>5</v>
      </c>
      <c r="J12" s="13">
        <v>147747</v>
      </c>
      <c r="K12" s="13"/>
    </row>
    <row r="13" spans="1:11" ht="12.75" customHeight="1" x14ac:dyDescent="0.2">
      <c r="A13" s="196" t="s">
        <v>212</v>
      </c>
      <c r="B13" s="197"/>
      <c r="C13" s="197"/>
      <c r="D13" s="197"/>
      <c r="E13" s="197"/>
      <c r="F13" s="197"/>
      <c r="G13" s="197"/>
      <c r="H13" s="197"/>
      <c r="I13" s="4">
        <v>6</v>
      </c>
      <c r="J13" s="13">
        <v>79131085</v>
      </c>
      <c r="K13" s="13">
        <v>54827387</v>
      </c>
    </row>
    <row r="14" spans="1:11" ht="12.75" customHeight="1" x14ac:dyDescent="0.2">
      <c r="A14" s="209" t="s">
        <v>213</v>
      </c>
      <c r="B14" s="210"/>
      <c r="C14" s="210"/>
      <c r="D14" s="210"/>
      <c r="E14" s="210"/>
      <c r="F14" s="210"/>
      <c r="G14" s="210"/>
      <c r="H14" s="210"/>
      <c r="I14" s="4">
        <v>7</v>
      </c>
      <c r="J14" s="12">
        <f>SUM(J8:J13)</f>
        <v>0</v>
      </c>
      <c r="K14" s="12">
        <f>SUM(K8:K13)</f>
        <v>3255937</v>
      </c>
    </row>
    <row r="15" spans="1:11" ht="12.75" customHeight="1" x14ac:dyDescent="0.2">
      <c r="A15" s="196" t="s">
        <v>214</v>
      </c>
      <c r="B15" s="197"/>
      <c r="C15" s="197"/>
      <c r="D15" s="197"/>
      <c r="E15" s="197"/>
      <c r="F15" s="197"/>
      <c r="G15" s="197"/>
      <c r="H15" s="197"/>
      <c r="I15" s="4">
        <v>8</v>
      </c>
      <c r="J15" s="13">
        <v>2158015</v>
      </c>
      <c r="K15" s="13">
        <v>0</v>
      </c>
    </row>
    <row r="16" spans="1:11" ht="12.75" customHeight="1" x14ac:dyDescent="0.2">
      <c r="A16" s="196" t="s">
        <v>215</v>
      </c>
      <c r="B16" s="197"/>
      <c r="C16" s="197"/>
      <c r="D16" s="197"/>
      <c r="E16" s="197"/>
      <c r="F16" s="197"/>
      <c r="G16" s="197"/>
      <c r="H16" s="197"/>
      <c r="I16" s="4">
        <v>9</v>
      </c>
      <c r="J16" s="13">
        <v>0</v>
      </c>
      <c r="K16" s="13">
        <v>21318298</v>
      </c>
    </row>
    <row r="17" spans="1:11" ht="12.75" customHeight="1" x14ac:dyDescent="0.2">
      <c r="A17" s="196" t="s">
        <v>216</v>
      </c>
      <c r="B17" s="197"/>
      <c r="C17" s="197"/>
      <c r="D17" s="197"/>
      <c r="E17" s="197"/>
      <c r="F17" s="197"/>
      <c r="G17" s="197"/>
      <c r="H17" s="197"/>
      <c r="I17" s="4">
        <v>10</v>
      </c>
      <c r="J17" s="13">
        <v>0</v>
      </c>
      <c r="K17" s="13">
        <v>0</v>
      </c>
    </row>
    <row r="18" spans="1:11" ht="12.75" customHeight="1" x14ac:dyDescent="0.2">
      <c r="A18" s="196" t="s">
        <v>217</v>
      </c>
      <c r="B18" s="197"/>
      <c r="C18" s="197"/>
      <c r="D18" s="197"/>
      <c r="E18" s="197"/>
      <c r="F18" s="197"/>
      <c r="G18" s="197"/>
      <c r="H18" s="197"/>
      <c r="I18" s="4">
        <v>11</v>
      </c>
      <c r="J18" s="13">
        <v>0</v>
      </c>
      <c r="K18" s="13"/>
    </row>
    <row r="19" spans="1:11" ht="12.75" customHeight="1" x14ac:dyDescent="0.2">
      <c r="A19" s="209" t="s">
        <v>218</v>
      </c>
      <c r="B19" s="210"/>
      <c r="C19" s="210"/>
      <c r="D19" s="210"/>
      <c r="E19" s="210"/>
      <c r="F19" s="210"/>
      <c r="G19" s="210"/>
      <c r="H19" s="210"/>
      <c r="I19" s="4">
        <v>12</v>
      </c>
      <c r="J19" s="12">
        <f>SUM(J15:J18)</f>
        <v>2158015</v>
      </c>
      <c r="K19" s="12">
        <f>SUM(K15:K18)</f>
        <v>21318298</v>
      </c>
    </row>
    <row r="20" spans="1:11" ht="12.75" customHeight="1" x14ac:dyDescent="0.2">
      <c r="A20" s="209" t="s">
        <v>219</v>
      </c>
      <c r="B20" s="210"/>
      <c r="C20" s="210"/>
      <c r="D20" s="210"/>
      <c r="E20" s="210"/>
      <c r="F20" s="210"/>
      <c r="G20" s="210"/>
      <c r="H20" s="210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 customHeight="1" x14ac:dyDescent="0.2">
      <c r="A21" s="209" t="s">
        <v>220</v>
      </c>
      <c r="B21" s="210"/>
      <c r="C21" s="210"/>
      <c r="D21" s="210"/>
      <c r="E21" s="210"/>
      <c r="F21" s="210"/>
      <c r="G21" s="210"/>
      <c r="H21" s="210"/>
      <c r="I21" s="4">
        <v>14</v>
      </c>
      <c r="J21" s="12">
        <f>IF(J19&gt;J14,J19-J14,0)</f>
        <v>2158015</v>
      </c>
      <c r="K21" s="12">
        <f>IF(K19&gt;K14,K19-K14,0)</f>
        <v>18062361</v>
      </c>
    </row>
    <row r="22" spans="1:11" ht="12.75" customHeight="1" x14ac:dyDescent="0.2">
      <c r="A22" s="215" t="s">
        <v>221</v>
      </c>
      <c r="B22" s="246"/>
      <c r="C22" s="246"/>
      <c r="D22" s="246"/>
      <c r="E22" s="246"/>
      <c r="F22" s="246"/>
      <c r="G22" s="246"/>
      <c r="H22" s="246"/>
      <c r="I22" s="251"/>
      <c r="J22" s="251"/>
      <c r="K22" s="252"/>
    </row>
    <row r="23" spans="1:11" ht="12.75" customHeight="1" x14ac:dyDescent="0.2">
      <c r="A23" s="196" t="s">
        <v>222</v>
      </c>
      <c r="B23" s="197"/>
      <c r="C23" s="197"/>
      <c r="D23" s="197"/>
      <c r="E23" s="197"/>
      <c r="F23" s="197"/>
      <c r="G23" s="197"/>
      <c r="H23" s="197"/>
      <c r="I23" s="4">
        <v>15</v>
      </c>
      <c r="J23" s="13">
        <v>9364291</v>
      </c>
      <c r="K23" s="13">
        <v>547054</v>
      </c>
    </row>
    <row r="24" spans="1:11" ht="12.75" customHeight="1" x14ac:dyDescent="0.2">
      <c r="A24" s="196" t="s">
        <v>223</v>
      </c>
      <c r="B24" s="197"/>
      <c r="C24" s="197"/>
      <c r="D24" s="197"/>
      <c r="E24" s="197"/>
      <c r="F24" s="197"/>
      <c r="G24" s="197"/>
      <c r="H24" s="197"/>
      <c r="I24" s="4">
        <v>16</v>
      </c>
      <c r="J24" s="13">
        <v>0</v>
      </c>
      <c r="K24" s="13">
        <v>1337838</v>
      </c>
    </row>
    <row r="25" spans="1:11" ht="12.75" customHeight="1" x14ac:dyDescent="0.2">
      <c r="A25" s="196" t="s">
        <v>224</v>
      </c>
      <c r="B25" s="197"/>
      <c r="C25" s="197"/>
      <c r="D25" s="197"/>
      <c r="E25" s="197"/>
      <c r="F25" s="197"/>
      <c r="G25" s="197"/>
      <c r="H25" s="197"/>
      <c r="I25" s="4">
        <v>17</v>
      </c>
      <c r="J25" s="13">
        <v>428715</v>
      </c>
      <c r="K25" s="13">
        <v>968340</v>
      </c>
    </row>
    <row r="26" spans="1:11" ht="12.75" customHeight="1" x14ac:dyDescent="0.2">
      <c r="A26" s="196" t="s">
        <v>225</v>
      </c>
      <c r="B26" s="197"/>
      <c r="C26" s="197"/>
      <c r="D26" s="197"/>
      <c r="E26" s="197"/>
      <c r="F26" s="197"/>
      <c r="G26" s="197"/>
      <c r="H26" s="197"/>
      <c r="I26" s="4">
        <v>18</v>
      </c>
      <c r="J26" s="13">
        <v>0</v>
      </c>
      <c r="K26" s="13">
        <v>3542</v>
      </c>
    </row>
    <row r="27" spans="1:11" ht="12.75" customHeight="1" x14ac:dyDescent="0.2">
      <c r="A27" s="196" t="s">
        <v>226</v>
      </c>
      <c r="B27" s="197"/>
      <c r="C27" s="197"/>
      <c r="D27" s="197"/>
      <c r="E27" s="197"/>
      <c r="F27" s="197"/>
      <c r="G27" s="197"/>
      <c r="H27" s="197"/>
      <c r="I27" s="4">
        <v>19</v>
      </c>
      <c r="J27" s="13">
        <v>4465426</v>
      </c>
      <c r="K27" s="13">
        <v>25224921</v>
      </c>
    </row>
    <row r="28" spans="1:11" ht="12.75" customHeight="1" x14ac:dyDescent="0.2">
      <c r="A28" s="209" t="s">
        <v>227</v>
      </c>
      <c r="B28" s="210"/>
      <c r="C28" s="210"/>
      <c r="D28" s="210"/>
      <c r="E28" s="210"/>
      <c r="F28" s="210"/>
      <c r="G28" s="210"/>
      <c r="H28" s="210"/>
      <c r="I28" s="4">
        <v>20</v>
      </c>
      <c r="J28" s="12">
        <f>SUM(J23:J27)</f>
        <v>14258432</v>
      </c>
      <c r="K28" s="12">
        <f>SUM(K23:K27)</f>
        <v>28081695</v>
      </c>
    </row>
    <row r="29" spans="1:11" ht="12.75" customHeight="1" x14ac:dyDescent="0.2">
      <c r="A29" s="196" t="s">
        <v>228</v>
      </c>
      <c r="B29" s="197"/>
      <c r="C29" s="197"/>
      <c r="D29" s="197"/>
      <c r="E29" s="197"/>
      <c r="F29" s="197"/>
      <c r="G29" s="197"/>
      <c r="H29" s="197"/>
      <c r="I29" s="4">
        <v>21</v>
      </c>
      <c r="J29" s="13">
        <v>3338856</v>
      </c>
      <c r="K29" s="13">
        <v>2239031</v>
      </c>
    </row>
    <row r="30" spans="1:11" ht="12.75" customHeight="1" x14ac:dyDescent="0.2">
      <c r="A30" s="196" t="s">
        <v>229</v>
      </c>
      <c r="B30" s="197"/>
      <c r="C30" s="197"/>
      <c r="D30" s="197"/>
      <c r="E30" s="197"/>
      <c r="F30" s="197"/>
      <c r="G30" s="197"/>
      <c r="H30" s="197"/>
      <c r="I30" s="4">
        <v>22</v>
      </c>
      <c r="J30" s="13">
        <v>173100</v>
      </c>
      <c r="K30" s="13">
        <v>1732000</v>
      </c>
    </row>
    <row r="31" spans="1:11" ht="12.75" customHeight="1" x14ac:dyDescent="0.2">
      <c r="A31" s="196" t="s">
        <v>230</v>
      </c>
      <c r="B31" s="197"/>
      <c r="C31" s="197"/>
      <c r="D31" s="197"/>
      <c r="E31" s="197"/>
      <c r="F31" s="197"/>
      <c r="G31" s="197"/>
      <c r="H31" s="197"/>
      <c r="I31" s="4">
        <v>23</v>
      </c>
      <c r="J31" s="13">
        <v>5176572</v>
      </c>
      <c r="K31" s="13">
        <v>1937071</v>
      </c>
    </row>
    <row r="32" spans="1:11" ht="12.75" customHeight="1" x14ac:dyDescent="0.2">
      <c r="A32" s="209" t="s">
        <v>231</v>
      </c>
      <c r="B32" s="210"/>
      <c r="C32" s="210"/>
      <c r="D32" s="210"/>
      <c r="E32" s="210"/>
      <c r="F32" s="210"/>
      <c r="G32" s="210"/>
      <c r="H32" s="210"/>
      <c r="I32" s="4">
        <v>24</v>
      </c>
      <c r="J32" s="12">
        <f>SUM(J29:J31)</f>
        <v>8688528</v>
      </c>
      <c r="K32" s="12">
        <f>SUM(K29:K31)</f>
        <v>5908102</v>
      </c>
    </row>
    <row r="33" spans="1:11" ht="12.75" customHeight="1" x14ac:dyDescent="0.2">
      <c r="A33" s="209" t="s">
        <v>232</v>
      </c>
      <c r="B33" s="210"/>
      <c r="C33" s="210"/>
      <c r="D33" s="210"/>
      <c r="E33" s="210"/>
      <c r="F33" s="210"/>
      <c r="G33" s="210"/>
      <c r="H33" s="210"/>
      <c r="I33" s="4">
        <v>25</v>
      </c>
      <c r="J33" s="12">
        <f>IF(J28&gt;J32,J28-J32,0)</f>
        <v>5569904</v>
      </c>
      <c r="K33" s="12">
        <f>IF(K28&gt;K32,K28-K32,0)</f>
        <v>22173593</v>
      </c>
    </row>
    <row r="34" spans="1:11" ht="12.75" customHeight="1" x14ac:dyDescent="0.2">
      <c r="A34" s="209" t="s">
        <v>233</v>
      </c>
      <c r="B34" s="210"/>
      <c r="C34" s="210"/>
      <c r="D34" s="210"/>
      <c r="E34" s="210"/>
      <c r="F34" s="210"/>
      <c r="G34" s="210"/>
      <c r="H34" s="210"/>
      <c r="I34" s="4">
        <v>26</v>
      </c>
      <c r="J34" s="12">
        <f>IF(J32&gt;J28,J32-J28,0)</f>
        <v>0</v>
      </c>
      <c r="K34" s="12">
        <f>IF(K32&gt;K28,K32-K28,0)</f>
        <v>0</v>
      </c>
    </row>
    <row r="35" spans="1:11" ht="12.75" customHeight="1" x14ac:dyDescent="0.2">
      <c r="A35" s="215" t="s">
        <v>234</v>
      </c>
      <c r="B35" s="246"/>
      <c r="C35" s="246"/>
      <c r="D35" s="246"/>
      <c r="E35" s="246"/>
      <c r="F35" s="246"/>
      <c r="G35" s="246"/>
      <c r="H35" s="246"/>
      <c r="I35" s="251"/>
      <c r="J35" s="251"/>
      <c r="K35" s="252"/>
    </row>
    <row r="36" spans="1:11" ht="12.75" customHeight="1" x14ac:dyDescent="0.2">
      <c r="A36" s="196" t="s">
        <v>235</v>
      </c>
      <c r="B36" s="197"/>
      <c r="C36" s="197"/>
      <c r="D36" s="197"/>
      <c r="E36" s="197"/>
      <c r="F36" s="197"/>
      <c r="G36" s="197"/>
      <c r="H36" s="197"/>
      <c r="I36" s="4">
        <v>27</v>
      </c>
      <c r="J36" s="13">
        <v>0</v>
      </c>
      <c r="K36" s="13">
        <v>0</v>
      </c>
    </row>
    <row r="37" spans="1:11" ht="12.75" customHeight="1" x14ac:dyDescent="0.2">
      <c r="A37" s="196" t="s">
        <v>236</v>
      </c>
      <c r="B37" s="197"/>
      <c r="C37" s="197"/>
      <c r="D37" s="197"/>
      <c r="E37" s="197"/>
      <c r="F37" s="197"/>
      <c r="G37" s="197"/>
      <c r="H37" s="197"/>
      <c r="I37" s="4">
        <v>28</v>
      </c>
      <c r="J37" s="13">
        <v>7000</v>
      </c>
      <c r="K37" s="13">
        <v>3828043</v>
      </c>
    </row>
    <row r="38" spans="1:11" ht="12.75" customHeight="1" x14ac:dyDescent="0.2">
      <c r="A38" s="196" t="s">
        <v>237</v>
      </c>
      <c r="B38" s="197"/>
      <c r="C38" s="197"/>
      <c r="D38" s="197"/>
      <c r="E38" s="197"/>
      <c r="F38" s="197"/>
      <c r="G38" s="197"/>
      <c r="H38" s="197"/>
      <c r="I38" s="4">
        <v>29</v>
      </c>
      <c r="J38" s="13">
        <v>0</v>
      </c>
      <c r="K38" s="13">
        <v>0</v>
      </c>
    </row>
    <row r="39" spans="1:11" ht="12.75" customHeight="1" x14ac:dyDescent="0.2">
      <c r="A39" s="209" t="s">
        <v>238</v>
      </c>
      <c r="B39" s="210"/>
      <c r="C39" s="210"/>
      <c r="D39" s="210"/>
      <c r="E39" s="210"/>
      <c r="F39" s="210"/>
      <c r="G39" s="210"/>
      <c r="H39" s="210"/>
      <c r="I39" s="4">
        <v>30</v>
      </c>
      <c r="J39" s="12">
        <f>SUM(J36:J38)</f>
        <v>7000</v>
      </c>
      <c r="K39" s="12">
        <f>SUM(K36:K38)</f>
        <v>3828043</v>
      </c>
    </row>
    <row r="40" spans="1:11" ht="12.75" customHeight="1" x14ac:dyDescent="0.2">
      <c r="A40" s="196" t="s">
        <v>239</v>
      </c>
      <c r="B40" s="197"/>
      <c r="C40" s="197"/>
      <c r="D40" s="197"/>
      <c r="E40" s="197"/>
      <c r="F40" s="197"/>
      <c r="G40" s="197"/>
      <c r="H40" s="197"/>
      <c r="I40" s="4">
        <v>31</v>
      </c>
      <c r="J40" s="13">
        <v>8113608</v>
      </c>
      <c r="K40" s="13">
        <v>1337203</v>
      </c>
    </row>
    <row r="41" spans="1:11" ht="12.75" customHeight="1" x14ac:dyDescent="0.2">
      <c r="A41" s="196" t="s">
        <v>240</v>
      </c>
      <c r="B41" s="197"/>
      <c r="C41" s="197"/>
      <c r="D41" s="197"/>
      <c r="E41" s="197"/>
      <c r="F41" s="197"/>
      <c r="G41" s="197"/>
      <c r="H41" s="197"/>
      <c r="I41" s="4">
        <v>32</v>
      </c>
      <c r="J41" s="13">
        <v>0</v>
      </c>
      <c r="K41" s="13">
        <v>0</v>
      </c>
    </row>
    <row r="42" spans="1:11" ht="12.75" customHeight="1" x14ac:dyDescent="0.2">
      <c r="A42" s="196" t="s">
        <v>241</v>
      </c>
      <c r="B42" s="197"/>
      <c r="C42" s="197"/>
      <c r="D42" s="197"/>
      <c r="E42" s="197"/>
      <c r="F42" s="197"/>
      <c r="G42" s="197"/>
      <c r="H42" s="197"/>
      <c r="I42" s="4">
        <v>33</v>
      </c>
      <c r="J42" s="13">
        <v>636423</v>
      </c>
      <c r="K42" s="13">
        <v>551870</v>
      </c>
    </row>
    <row r="43" spans="1:11" ht="12.75" customHeight="1" x14ac:dyDescent="0.2">
      <c r="A43" s="196" t="s">
        <v>242</v>
      </c>
      <c r="B43" s="197"/>
      <c r="C43" s="197"/>
      <c r="D43" s="197"/>
      <c r="E43" s="197"/>
      <c r="F43" s="197"/>
      <c r="G43" s="197"/>
      <c r="H43" s="197"/>
      <c r="I43" s="4">
        <v>34</v>
      </c>
      <c r="J43" s="13">
        <v>0</v>
      </c>
      <c r="K43" s="13">
        <v>0</v>
      </c>
    </row>
    <row r="44" spans="1:11" ht="12.75" customHeight="1" x14ac:dyDescent="0.2">
      <c r="A44" s="196" t="s">
        <v>243</v>
      </c>
      <c r="B44" s="197"/>
      <c r="C44" s="197"/>
      <c r="D44" s="197"/>
      <c r="E44" s="197"/>
      <c r="F44" s="197"/>
      <c r="G44" s="197"/>
      <c r="H44" s="197"/>
      <c r="I44" s="4">
        <v>35</v>
      </c>
      <c r="J44" s="13">
        <v>0</v>
      </c>
      <c r="K44" s="13">
        <v>2947468</v>
      </c>
    </row>
    <row r="45" spans="1:11" ht="12.75" customHeight="1" x14ac:dyDescent="0.2">
      <c r="A45" s="209" t="s">
        <v>244</v>
      </c>
      <c r="B45" s="210"/>
      <c r="C45" s="210"/>
      <c r="D45" s="210"/>
      <c r="E45" s="210"/>
      <c r="F45" s="210"/>
      <c r="G45" s="210"/>
      <c r="H45" s="210"/>
      <c r="I45" s="4">
        <v>36</v>
      </c>
      <c r="J45" s="12">
        <f>SUM(J40:J44)</f>
        <v>8750031</v>
      </c>
      <c r="K45" s="12">
        <f>SUM(K40:K44)</f>
        <v>4836541</v>
      </c>
    </row>
    <row r="46" spans="1:11" ht="12.75" customHeight="1" x14ac:dyDescent="0.2">
      <c r="A46" s="209" t="s">
        <v>245</v>
      </c>
      <c r="B46" s="210"/>
      <c r="C46" s="210"/>
      <c r="D46" s="210"/>
      <c r="E46" s="210"/>
      <c r="F46" s="210"/>
      <c r="G46" s="210"/>
      <c r="H46" s="210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12.75" customHeight="1" x14ac:dyDescent="0.2">
      <c r="A47" s="209" t="s">
        <v>246</v>
      </c>
      <c r="B47" s="210"/>
      <c r="C47" s="210"/>
      <c r="D47" s="210"/>
      <c r="E47" s="210"/>
      <c r="F47" s="210"/>
      <c r="G47" s="210"/>
      <c r="H47" s="210"/>
      <c r="I47" s="4">
        <v>38</v>
      </c>
      <c r="J47" s="12">
        <f>IF(J45&gt;J39,J45-J39,0)</f>
        <v>8743031</v>
      </c>
      <c r="K47" s="12">
        <f>IF(K45&gt;K39,K45-K39,0)</f>
        <v>1008498</v>
      </c>
    </row>
    <row r="48" spans="1:11" ht="12.75" customHeight="1" x14ac:dyDescent="0.2">
      <c r="A48" s="196" t="s">
        <v>247</v>
      </c>
      <c r="B48" s="197"/>
      <c r="C48" s="197"/>
      <c r="D48" s="197"/>
      <c r="E48" s="197"/>
      <c r="F48" s="197"/>
      <c r="G48" s="197"/>
      <c r="H48" s="197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3102734</v>
      </c>
    </row>
    <row r="49" spans="1:11" ht="12.75" customHeight="1" x14ac:dyDescent="0.2">
      <c r="A49" s="196" t="s">
        <v>248</v>
      </c>
      <c r="B49" s="197"/>
      <c r="C49" s="197"/>
      <c r="D49" s="197"/>
      <c r="E49" s="197"/>
      <c r="F49" s="197"/>
      <c r="G49" s="197"/>
      <c r="H49" s="197"/>
      <c r="I49" s="4">
        <v>40</v>
      </c>
      <c r="J49" s="12">
        <f>IF(J21-J20+J34-J33+J47-J46&gt;0,J21-J20+J34-J33+J47-J46,0)</f>
        <v>5331142</v>
      </c>
      <c r="K49" s="12">
        <f>IF(K21-K20+K34-K33+K47-K46&gt;0,K21-K20+K34-K33+K47-K46,0)</f>
        <v>0</v>
      </c>
    </row>
    <row r="50" spans="1:11" ht="12.75" customHeight="1" x14ac:dyDescent="0.2">
      <c r="A50" s="196" t="s">
        <v>249</v>
      </c>
      <c r="B50" s="197"/>
      <c r="C50" s="197"/>
      <c r="D50" s="197"/>
      <c r="E50" s="197"/>
      <c r="F50" s="197"/>
      <c r="G50" s="197"/>
      <c r="H50" s="197"/>
      <c r="I50" s="4">
        <v>41</v>
      </c>
      <c r="J50" s="13">
        <v>5762138</v>
      </c>
      <c r="K50" s="13">
        <f>J53</f>
        <v>430996</v>
      </c>
    </row>
    <row r="51" spans="1:11" ht="12.75" customHeight="1" x14ac:dyDescent="0.2">
      <c r="A51" s="196" t="s">
        <v>250</v>
      </c>
      <c r="B51" s="197"/>
      <c r="C51" s="197"/>
      <c r="D51" s="197"/>
      <c r="E51" s="197"/>
      <c r="F51" s="197"/>
      <c r="G51" s="197"/>
      <c r="H51" s="197"/>
      <c r="I51" s="4">
        <v>42</v>
      </c>
      <c r="J51" s="13">
        <f>J48</f>
        <v>0</v>
      </c>
      <c r="K51" s="13">
        <f>K48</f>
        <v>3102734</v>
      </c>
    </row>
    <row r="52" spans="1:11" ht="12.75" customHeight="1" x14ac:dyDescent="0.2">
      <c r="A52" s="196" t="s">
        <v>251</v>
      </c>
      <c r="B52" s="197"/>
      <c r="C52" s="197"/>
      <c r="D52" s="197"/>
      <c r="E52" s="197"/>
      <c r="F52" s="197"/>
      <c r="G52" s="197"/>
      <c r="H52" s="197"/>
      <c r="I52" s="4">
        <v>43</v>
      </c>
      <c r="J52" s="13">
        <f>-(J33-J21-J47)</f>
        <v>5331142</v>
      </c>
      <c r="K52" s="13"/>
    </row>
    <row r="53" spans="1:11" ht="12.75" customHeight="1" x14ac:dyDescent="0.2">
      <c r="A53" s="196" t="s">
        <v>252</v>
      </c>
      <c r="B53" s="197"/>
      <c r="C53" s="197"/>
      <c r="D53" s="197"/>
      <c r="E53" s="197"/>
      <c r="F53" s="197"/>
      <c r="G53" s="197"/>
      <c r="H53" s="197"/>
      <c r="I53" s="7">
        <v>44</v>
      </c>
      <c r="J53" s="16">
        <f>J50+J51-J52</f>
        <v>430996</v>
      </c>
      <c r="K53" s="16">
        <f>K50+K51-K52</f>
        <v>3533730</v>
      </c>
    </row>
  </sheetData>
  <mergeCells count="52">
    <mergeCell ref="A53:H53"/>
    <mergeCell ref="A49:H49"/>
    <mergeCell ref="A50:H50"/>
    <mergeCell ref="A51:H51"/>
    <mergeCell ref="A52:H52"/>
    <mergeCell ref="A48:H48"/>
    <mergeCell ref="A41:H41"/>
    <mergeCell ref="A42:H42"/>
    <mergeCell ref="A40:H40"/>
    <mergeCell ref="A45:H45"/>
    <mergeCell ref="A46:H46"/>
    <mergeCell ref="A47:H47"/>
    <mergeCell ref="A39:H39"/>
    <mergeCell ref="A43:H43"/>
    <mergeCell ref="A44:H44"/>
    <mergeCell ref="A36:H36"/>
    <mergeCell ref="A29:H29"/>
    <mergeCell ref="A30:H30"/>
    <mergeCell ref="A31:H31"/>
    <mergeCell ref="A32:H32"/>
    <mergeCell ref="A38:H38"/>
    <mergeCell ref="A35:K35"/>
    <mergeCell ref="A37:H37"/>
    <mergeCell ref="A20:H20"/>
    <mergeCell ref="A25:H25"/>
    <mergeCell ref="A26:H26"/>
    <mergeCell ref="A34:H34"/>
    <mergeCell ref="A33:H33"/>
    <mergeCell ref="A24:H24"/>
    <mergeCell ref="A10:H10"/>
    <mergeCell ref="A4:K4"/>
    <mergeCell ref="A27:H27"/>
    <mergeCell ref="A28:H28"/>
    <mergeCell ref="A18:H18"/>
    <mergeCell ref="A11:H11"/>
    <mergeCell ref="A12:H12"/>
    <mergeCell ref="A21:H21"/>
    <mergeCell ref="A22:K22"/>
    <mergeCell ref="A23:H23"/>
    <mergeCell ref="A13:H13"/>
    <mergeCell ref="A14:H14"/>
    <mergeCell ref="A17:H17"/>
    <mergeCell ref="A15:H15"/>
    <mergeCell ref="A16:H16"/>
    <mergeCell ref="A19:H19"/>
    <mergeCell ref="A1:K1"/>
    <mergeCell ref="A2:K2"/>
    <mergeCell ref="A9:H9"/>
    <mergeCell ref="A5:H5"/>
    <mergeCell ref="A6:H6"/>
    <mergeCell ref="A7:K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5:K18 J8:K13 J23:K27 J29:K31 J50:K52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28:K28 J32:K34 J45:K49 J53:K53 J39:K39">
      <formula1>0</formula1>
    </dataValidation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55" sqref="A55:K55"/>
    </sheetView>
  </sheetViews>
  <sheetFormatPr defaultRowHeight="12.75" x14ac:dyDescent="0.2"/>
  <sheetData>
    <row r="1" spans="1:11" ht="12.75" customHeight="1" x14ac:dyDescent="0.2">
      <c r="A1" s="247" t="s">
        <v>253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 x14ac:dyDescent="0.2">
      <c r="A2" s="248" t="s">
        <v>254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x14ac:dyDescent="0.2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 customHeight="1" x14ac:dyDescent="0.2">
      <c r="A4" s="253" t="s">
        <v>314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customHeight="1" thickBot="1" x14ac:dyDescent="0.25">
      <c r="A5" s="249" t="s">
        <v>135</v>
      </c>
      <c r="B5" s="249"/>
      <c r="C5" s="249"/>
      <c r="D5" s="249"/>
      <c r="E5" s="249"/>
      <c r="F5" s="249"/>
      <c r="G5" s="249"/>
      <c r="H5" s="249"/>
      <c r="I5" s="76" t="s">
        <v>136</v>
      </c>
      <c r="J5" s="77" t="s">
        <v>203</v>
      </c>
      <c r="K5" s="77" t="s">
        <v>204</v>
      </c>
    </row>
    <row r="6" spans="1:11" x14ac:dyDescent="0.2">
      <c r="A6" s="250">
        <v>1</v>
      </c>
      <c r="B6" s="250"/>
      <c r="C6" s="250"/>
      <c r="D6" s="250"/>
      <c r="E6" s="250"/>
      <c r="F6" s="250"/>
      <c r="G6" s="250"/>
      <c r="H6" s="250"/>
      <c r="I6" s="78">
        <v>2</v>
      </c>
      <c r="J6" s="79" t="s">
        <v>5</v>
      </c>
      <c r="K6" s="79" t="s">
        <v>6</v>
      </c>
    </row>
    <row r="7" spans="1:11" ht="12.75" customHeight="1" x14ac:dyDescent="0.2">
      <c r="A7" s="215" t="s">
        <v>206</v>
      </c>
      <c r="B7" s="246"/>
      <c r="C7" s="246"/>
      <c r="D7" s="246"/>
      <c r="E7" s="246"/>
      <c r="F7" s="246"/>
      <c r="G7" s="246"/>
      <c r="H7" s="246"/>
      <c r="I7" s="251"/>
      <c r="J7" s="251"/>
      <c r="K7" s="252"/>
    </row>
    <row r="8" spans="1:11" ht="12.75" customHeight="1" x14ac:dyDescent="0.2">
      <c r="A8" s="196" t="s">
        <v>255</v>
      </c>
      <c r="B8" s="197"/>
      <c r="C8" s="197"/>
      <c r="D8" s="197"/>
      <c r="E8" s="197"/>
      <c r="F8" s="197"/>
      <c r="G8" s="197"/>
      <c r="H8" s="197"/>
      <c r="I8" s="4">
        <v>1</v>
      </c>
      <c r="J8" s="8"/>
      <c r="K8" s="13"/>
    </row>
    <row r="9" spans="1:11" ht="12.75" customHeight="1" x14ac:dyDescent="0.2">
      <c r="A9" s="196" t="s">
        <v>256</v>
      </c>
      <c r="B9" s="197"/>
      <c r="C9" s="197"/>
      <c r="D9" s="197"/>
      <c r="E9" s="197"/>
      <c r="F9" s="197"/>
      <c r="G9" s="197"/>
      <c r="H9" s="197"/>
      <c r="I9" s="4">
        <v>2</v>
      </c>
      <c r="J9" s="8"/>
      <c r="K9" s="13"/>
    </row>
    <row r="10" spans="1:11" ht="12.75" customHeight="1" x14ac:dyDescent="0.2">
      <c r="A10" s="196" t="s">
        <v>257</v>
      </c>
      <c r="B10" s="197"/>
      <c r="C10" s="197"/>
      <c r="D10" s="197"/>
      <c r="E10" s="197"/>
      <c r="F10" s="197"/>
      <c r="G10" s="197"/>
      <c r="H10" s="197"/>
      <c r="I10" s="4">
        <v>3</v>
      </c>
      <c r="J10" s="8"/>
      <c r="K10" s="13"/>
    </row>
    <row r="11" spans="1:11" ht="12.75" customHeight="1" x14ac:dyDescent="0.2">
      <c r="A11" s="196" t="s">
        <v>258</v>
      </c>
      <c r="B11" s="197"/>
      <c r="C11" s="197"/>
      <c r="D11" s="197"/>
      <c r="E11" s="197"/>
      <c r="F11" s="197"/>
      <c r="G11" s="197"/>
      <c r="H11" s="197"/>
      <c r="I11" s="4">
        <v>4</v>
      </c>
      <c r="J11" s="8"/>
      <c r="K11" s="13"/>
    </row>
    <row r="12" spans="1:11" ht="12.75" customHeight="1" x14ac:dyDescent="0.2">
      <c r="A12" s="196" t="s">
        <v>259</v>
      </c>
      <c r="B12" s="197"/>
      <c r="C12" s="197"/>
      <c r="D12" s="197"/>
      <c r="E12" s="197"/>
      <c r="F12" s="197"/>
      <c r="G12" s="197"/>
      <c r="H12" s="197"/>
      <c r="I12" s="4">
        <v>5</v>
      </c>
      <c r="J12" s="8"/>
      <c r="K12" s="13"/>
    </row>
    <row r="13" spans="1:11" ht="12.75" customHeight="1" x14ac:dyDescent="0.2">
      <c r="A13" s="209" t="s">
        <v>260</v>
      </c>
      <c r="B13" s="210"/>
      <c r="C13" s="210"/>
      <c r="D13" s="210"/>
      <c r="E13" s="210"/>
      <c r="F13" s="210"/>
      <c r="G13" s="210"/>
      <c r="H13" s="210"/>
      <c r="I13" s="4">
        <v>6</v>
      </c>
      <c r="J13" s="9">
        <f>SUM(J8:J12)</f>
        <v>0</v>
      </c>
      <c r="K13" s="12">
        <f>SUM(K8:K12)</f>
        <v>0</v>
      </c>
    </row>
    <row r="14" spans="1:11" ht="12.75" customHeight="1" x14ac:dyDescent="0.2">
      <c r="A14" s="196" t="s">
        <v>261</v>
      </c>
      <c r="B14" s="197"/>
      <c r="C14" s="197"/>
      <c r="D14" s="197"/>
      <c r="E14" s="197"/>
      <c r="F14" s="197"/>
      <c r="G14" s="197"/>
      <c r="H14" s="197"/>
      <c r="I14" s="4">
        <v>7</v>
      </c>
      <c r="J14" s="8"/>
      <c r="K14" s="13"/>
    </row>
    <row r="15" spans="1:11" ht="12.75" customHeight="1" x14ac:dyDescent="0.2">
      <c r="A15" s="196" t="s">
        <v>262</v>
      </c>
      <c r="B15" s="197"/>
      <c r="C15" s="197"/>
      <c r="D15" s="197"/>
      <c r="E15" s="197"/>
      <c r="F15" s="197"/>
      <c r="G15" s="197"/>
      <c r="H15" s="197"/>
      <c r="I15" s="4">
        <v>8</v>
      </c>
      <c r="J15" s="8"/>
      <c r="K15" s="13"/>
    </row>
    <row r="16" spans="1:11" ht="12.75" customHeight="1" x14ac:dyDescent="0.2">
      <c r="A16" s="196" t="s">
        <v>263</v>
      </c>
      <c r="B16" s="197"/>
      <c r="C16" s="197"/>
      <c r="D16" s="197"/>
      <c r="E16" s="197"/>
      <c r="F16" s="197"/>
      <c r="G16" s="197"/>
      <c r="H16" s="197"/>
      <c r="I16" s="4">
        <v>9</v>
      </c>
      <c r="J16" s="8"/>
      <c r="K16" s="13"/>
    </row>
    <row r="17" spans="1:11" ht="12.75" customHeight="1" x14ac:dyDescent="0.2">
      <c r="A17" s="196" t="s">
        <v>264</v>
      </c>
      <c r="B17" s="197"/>
      <c r="C17" s="197"/>
      <c r="D17" s="197"/>
      <c r="E17" s="197"/>
      <c r="F17" s="197"/>
      <c r="G17" s="197"/>
      <c r="H17" s="197"/>
      <c r="I17" s="4">
        <v>10</v>
      </c>
      <c r="J17" s="8"/>
      <c r="K17" s="13"/>
    </row>
    <row r="18" spans="1:11" ht="12.75" customHeight="1" x14ac:dyDescent="0.2">
      <c r="A18" s="196" t="s">
        <v>265</v>
      </c>
      <c r="B18" s="197"/>
      <c r="C18" s="197"/>
      <c r="D18" s="197"/>
      <c r="E18" s="197"/>
      <c r="F18" s="197"/>
      <c r="G18" s="197"/>
      <c r="H18" s="197"/>
      <c r="I18" s="4">
        <v>11</v>
      </c>
      <c r="J18" s="8"/>
      <c r="K18" s="13"/>
    </row>
    <row r="19" spans="1:11" ht="12.75" customHeight="1" x14ac:dyDescent="0.2">
      <c r="A19" s="196" t="s">
        <v>266</v>
      </c>
      <c r="B19" s="197"/>
      <c r="C19" s="197"/>
      <c r="D19" s="197"/>
      <c r="E19" s="197"/>
      <c r="F19" s="197"/>
      <c r="G19" s="197"/>
      <c r="H19" s="197"/>
      <c r="I19" s="4">
        <v>12</v>
      </c>
      <c r="J19" s="8"/>
      <c r="K19" s="13"/>
    </row>
    <row r="20" spans="1:11" ht="12.75" customHeight="1" x14ac:dyDescent="0.2">
      <c r="A20" s="209" t="s">
        <v>267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SUM(J14:J19)</f>
        <v>0</v>
      </c>
      <c r="K20" s="12">
        <f>SUM(K14:K19)</f>
        <v>0</v>
      </c>
    </row>
    <row r="21" spans="1:11" ht="12.75" customHeight="1" x14ac:dyDescent="0.2">
      <c r="A21" s="209" t="s">
        <v>219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 customHeight="1" x14ac:dyDescent="0.2">
      <c r="A22" s="209" t="s">
        <v>220</v>
      </c>
      <c r="B22" s="210"/>
      <c r="C22" s="210"/>
      <c r="D22" s="210"/>
      <c r="E22" s="210"/>
      <c r="F22" s="210"/>
      <c r="G22" s="210"/>
      <c r="H22" s="21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 customHeight="1" x14ac:dyDescent="0.2">
      <c r="A23" s="215" t="s">
        <v>221</v>
      </c>
      <c r="B23" s="246"/>
      <c r="C23" s="246"/>
      <c r="D23" s="246"/>
      <c r="E23" s="246"/>
      <c r="F23" s="246"/>
      <c r="G23" s="246"/>
      <c r="H23" s="246"/>
      <c r="I23" s="251"/>
      <c r="J23" s="251"/>
      <c r="K23" s="252"/>
    </row>
    <row r="24" spans="1:11" ht="12.75" customHeight="1" x14ac:dyDescent="0.2">
      <c r="A24" s="196" t="s">
        <v>222</v>
      </c>
      <c r="B24" s="197"/>
      <c r="C24" s="197"/>
      <c r="D24" s="197"/>
      <c r="E24" s="197"/>
      <c r="F24" s="197"/>
      <c r="G24" s="197"/>
      <c r="H24" s="197"/>
      <c r="I24" s="4">
        <v>16</v>
      </c>
      <c r="J24" s="8"/>
      <c r="K24" s="13"/>
    </row>
    <row r="25" spans="1:11" ht="12.75" customHeight="1" x14ac:dyDescent="0.2">
      <c r="A25" s="196" t="s">
        <v>223</v>
      </c>
      <c r="B25" s="197"/>
      <c r="C25" s="197"/>
      <c r="D25" s="197"/>
      <c r="E25" s="197"/>
      <c r="F25" s="197"/>
      <c r="G25" s="197"/>
      <c r="H25" s="197"/>
      <c r="I25" s="4">
        <v>17</v>
      </c>
      <c r="J25" s="8"/>
      <c r="K25" s="13"/>
    </row>
    <row r="26" spans="1:11" ht="12.75" customHeight="1" x14ac:dyDescent="0.2">
      <c r="A26" s="196" t="s">
        <v>224</v>
      </c>
      <c r="B26" s="197"/>
      <c r="C26" s="197"/>
      <c r="D26" s="197"/>
      <c r="E26" s="197"/>
      <c r="F26" s="197"/>
      <c r="G26" s="197"/>
      <c r="H26" s="197"/>
      <c r="I26" s="4">
        <v>18</v>
      </c>
      <c r="J26" s="8"/>
      <c r="K26" s="13"/>
    </row>
    <row r="27" spans="1:11" ht="12.75" customHeight="1" x14ac:dyDescent="0.2">
      <c r="A27" s="196" t="s">
        <v>225</v>
      </c>
      <c r="B27" s="197"/>
      <c r="C27" s="197"/>
      <c r="D27" s="197"/>
      <c r="E27" s="197"/>
      <c r="F27" s="197"/>
      <c r="G27" s="197"/>
      <c r="H27" s="197"/>
      <c r="I27" s="4">
        <v>19</v>
      </c>
      <c r="J27" s="8"/>
      <c r="K27" s="13"/>
    </row>
    <row r="28" spans="1:11" ht="12.75" customHeight="1" x14ac:dyDescent="0.2">
      <c r="A28" s="196" t="s">
        <v>226</v>
      </c>
      <c r="B28" s="197"/>
      <c r="C28" s="197"/>
      <c r="D28" s="197"/>
      <c r="E28" s="197"/>
      <c r="F28" s="197"/>
      <c r="G28" s="197"/>
      <c r="H28" s="197"/>
      <c r="I28" s="4">
        <v>20</v>
      </c>
      <c r="J28" s="8"/>
      <c r="K28" s="13"/>
    </row>
    <row r="29" spans="1:11" ht="12.75" customHeight="1" x14ac:dyDescent="0.2">
      <c r="A29" s="209" t="s">
        <v>268</v>
      </c>
      <c r="B29" s="210"/>
      <c r="C29" s="210"/>
      <c r="D29" s="210"/>
      <c r="E29" s="210"/>
      <c r="F29" s="210"/>
      <c r="G29" s="210"/>
      <c r="H29" s="210"/>
      <c r="I29" s="4">
        <v>21</v>
      </c>
      <c r="J29" s="9">
        <f>SUM(J24:J28)</f>
        <v>0</v>
      </c>
      <c r="K29" s="12">
        <f>SUM(K24:K28)</f>
        <v>0</v>
      </c>
    </row>
    <row r="30" spans="1:11" ht="12.75" customHeight="1" x14ac:dyDescent="0.2">
      <c r="A30" s="196" t="s">
        <v>228</v>
      </c>
      <c r="B30" s="197"/>
      <c r="C30" s="197"/>
      <c r="D30" s="197"/>
      <c r="E30" s="197"/>
      <c r="F30" s="197"/>
      <c r="G30" s="197"/>
      <c r="H30" s="197"/>
      <c r="I30" s="4">
        <v>22</v>
      </c>
      <c r="J30" s="8"/>
      <c r="K30" s="13"/>
    </row>
    <row r="31" spans="1:11" ht="12.75" customHeight="1" x14ac:dyDescent="0.2">
      <c r="A31" s="196" t="s">
        <v>229</v>
      </c>
      <c r="B31" s="197"/>
      <c r="C31" s="197"/>
      <c r="D31" s="197"/>
      <c r="E31" s="197"/>
      <c r="F31" s="197"/>
      <c r="G31" s="197"/>
      <c r="H31" s="197"/>
      <c r="I31" s="4">
        <v>23</v>
      </c>
      <c r="J31" s="8"/>
      <c r="K31" s="13"/>
    </row>
    <row r="32" spans="1:11" ht="12.75" customHeight="1" x14ac:dyDescent="0.2">
      <c r="A32" s="196" t="s">
        <v>230</v>
      </c>
      <c r="B32" s="197"/>
      <c r="C32" s="197"/>
      <c r="D32" s="197"/>
      <c r="E32" s="197"/>
      <c r="F32" s="197"/>
      <c r="G32" s="197"/>
      <c r="H32" s="197"/>
      <c r="I32" s="4">
        <v>24</v>
      </c>
      <c r="J32" s="8"/>
      <c r="K32" s="13"/>
    </row>
    <row r="33" spans="1:11" ht="12.75" customHeight="1" x14ac:dyDescent="0.2">
      <c r="A33" s="209" t="s">
        <v>269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SUM(J30:J32)</f>
        <v>0</v>
      </c>
      <c r="K33" s="12">
        <f>SUM(K30:K32)</f>
        <v>0</v>
      </c>
    </row>
    <row r="34" spans="1:11" ht="12.75" customHeight="1" x14ac:dyDescent="0.2">
      <c r="A34" s="209" t="s">
        <v>232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 customHeight="1" x14ac:dyDescent="0.2">
      <c r="A35" s="209" t="s">
        <v>233</v>
      </c>
      <c r="B35" s="210"/>
      <c r="C35" s="210"/>
      <c r="D35" s="210"/>
      <c r="E35" s="210"/>
      <c r="F35" s="210"/>
      <c r="G35" s="210"/>
      <c r="H35" s="21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 customHeight="1" x14ac:dyDescent="0.2">
      <c r="A36" s="215" t="s">
        <v>234</v>
      </c>
      <c r="B36" s="246"/>
      <c r="C36" s="246"/>
      <c r="D36" s="246"/>
      <c r="E36" s="246"/>
      <c r="F36" s="246"/>
      <c r="G36" s="246"/>
      <c r="H36" s="246"/>
      <c r="I36" s="251"/>
      <c r="J36" s="251"/>
      <c r="K36" s="252"/>
    </row>
    <row r="37" spans="1:11" ht="12.75" customHeight="1" x14ac:dyDescent="0.2">
      <c r="A37" s="196" t="s">
        <v>235</v>
      </c>
      <c r="B37" s="197"/>
      <c r="C37" s="197"/>
      <c r="D37" s="197"/>
      <c r="E37" s="197"/>
      <c r="F37" s="197"/>
      <c r="G37" s="197"/>
      <c r="H37" s="197"/>
      <c r="I37" s="4">
        <v>28</v>
      </c>
      <c r="J37" s="8"/>
      <c r="K37" s="13"/>
    </row>
    <row r="38" spans="1:11" ht="12.75" customHeight="1" x14ac:dyDescent="0.2">
      <c r="A38" s="196" t="s">
        <v>236</v>
      </c>
      <c r="B38" s="197"/>
      <c r="C38" s="197"/>
      <c r="D38" s="197"/>
      <c r="E38" s="197"/>
      <c r="F38" s="197"/>
      <c r="G38" s="197"/>
      <c r="H38" s="197"/>
      <c r="I38" s="4">
        <v>29</v>
      </c>
      <c r="J38" s="8"/>
      <c r="K38" s="13"/>
    </row>
    <row r="39" spans="1:11" ht="12.75" customHeight="1" x14ac:dyDescent="0.2">
      <c r="A39" s="196" t="s">
        <v>237</v>
      </c>
      <c r="B39" s="197"/>
      <c r="C39" s="197"/>
      <c r="D39" s="197"/>
      <c r="E39" s="197"/>
      <c r="F39" s="197"/>
      <c r="G39" s="197"/>
      <c r="H39" s="197"/>
      <c r="I39" s="4">
        <v>30</v>
      </c>
      <c r="J39" s="8"/>
      <c r="K39" s="13"/>
    </row>
    <row r="40" spans="1:11" ht="12.75" customHeight="1" x14ac:dyDescent="0.2">
      <c r="A40" s="209" t="s">
        <v>270</v>
      </c>
      <c r="B40" s="210"/>
      <c r="C40" s="210"/>
      <c r="D40" s="210"/>
      <c r="E40" s="210"/>
      <c r="F40" s="210"/>
      <c r="G40" s="210"/>
      <c r="H40" s="210"/>
      <c r="I40" s="4">
        <v>31</v>
      </c>
      <c r="J40" s="9">
        <f>SUM(J37:J39)</f>
        <v>0</v>
      </c>
      <c r="K40" s="12">
        <f>SUM(K37:K39)</f>
        <v>0</v>
      </c>
    </row>
    <row r="41" spans="1:11" ht="12.75" customHeight="1" x14ac:dyDescent="0.2">
      <c r="A41" s="196" t="s">
        <v>239</v>
      </c>
      <c r="B41" s="197"/>
      <c r="C41" s="197"/>
      <c r="D41" s="197"/>
      <c r="E41" s="197"/>
      <c r="F41" s="197"/>
      <c r="G41" s="197"/>
      <c r="H41" s="197"/>
      <c r="I41" s="4">
        <v>32</v>
      </c>
      <c r="J41" s="8"/>
      <c r="K41" s="13"/>
    </row>
    <row r="42" spans="1:11" ht="12.75" customHeight="1" x14ac:dyDescent="0.2">
      <c r="A42" s="196" t="s">
        <v>240</v>
      </c>
      <c r="B42" s="197"/>
      <c r="C42" s="197"/>
      <c r="D42" s="197"/>
      <c r="E42" s="197"/>
      <c r="F42" s="197"/>
      <c r="G42" s="197"/>
      <c r="H42" s="197"/>
      <c r="I42" s="4">
        <v>33</v>
      </c>
      <c r="J42" s="8"/>
      <c r="K42" s="13"/>
    </row>
    <row r="43" spans="1:11" ht="12.75" customHeight="1" x14ac:dyDescent="0.2">
      <c r="A43" s="196" t="s">
        <v>241</v>
      </c>
      <c r="B43" s="197"/>
      <c r="C43" s="197"/>
      <c r="D43" s="197"/>
      <c r="E43" s="197"/>
      <c r="F43" s="197"/>
      <c r="G43" s="197"/>
      <c r="H43" s="197"/>
      <c r="I43" s="4">
        <v>34</v>
      </c>
      <c r="J43" s="8"/>
      <c r="K43" s="13"/>
    </row>
    <row r="44" spans="1:11" ht="12.75" customHeight="1" x14ac:dyDescent="0.2">
      <c r="A44" s="196" t="s">
        <v>242</v>
      </c>
      <c r="B44" s="197"/>
      <c r="C44" s="197"/>
      <c r="D44" s="197"/>
      <c r="E44" s="197"/>
      <c r="F44" s="197"/>
      <c r="G44" s="197"/>
      <c r="H44" s="197"/>
      <c r="I44" s="4">
        <v>35</v>
      </c>
      <c r="J44" s="8"/>
      <c r="K44" s="13"/>
    </row>
    <row r="45" spans="1:11" ht="12.75" customHeight="1" x14ac:dyDescent="0.2">
      <c r="A45" s="196" t="s">
        <v>243</v>
      </c>
      <c r="B45" s="197"/>
      <c r="C45" s="197"/>
      <c r="D45" s="197"/>
      <c r="E45" s="197"/>
      <c r="F45" s="197"/>
      <c r="G45" s="197"/>
      <c r="H45" s="197"/>
      <c r="I45" s="4">
        <v>36</v>
      </c>
      <c r="J45" s="8"/>
      <c r="K45" s="13"/>
    </row>
    <row r="46" spans="1:11" ht="12.75" customHeight="1" x14ac:dyDescent="0.2">
      <c r="A46" s="209" t="s">
        <v>271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SUM(J41:J45)</f>
        <v>0</v>
      </c>
      <c r="K46" s="12">
        <f>SUM(K41:K45)</f>
        <v>0</v>
      </c>
    </row>
    <row r="47" spans="1:11" ht="12.75" customHeight="1" x14ac:dyDescent="0.2">
      <c r="A47" s="209" t="s">
        <v>245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 customHeight="1" x14ac:dyDescent="0.2">
      <c r="A48" s="209" t="s">
        <v>246</v>
      </c>
      <c r="B48" s="210"/>
      <c r="C48" s="210"/>
      <c r="D48" s="210"/>
      <c r="E48" s="210"/>
      <c r="F48" s="210"/>
      <c r="G48" s="210"/>
      <c r="H48" s="21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 customHeight="1" x14ac:dyDescent="0.2">
      <c r="A49" s="196" t="s">
        <v>247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 customHeight="1" x14ac:dyDescent="0.2">
      <c r="A50" s="196" t="s">
        <v>248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 customHeight="1" x14ac:dyDescent="0.2">
      <c r="A51" s="196" t="s">
        <v>249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ht="12.75" customHeight="1" x14ac:dyDescent="0.2">
      <c r="A52" s="196" t="s">
        <v>251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ht="12.75" customHeight="1" x14ac:dyDescent="0.2">
      <c r="A53" s="196" t="s">
        <v>250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ht="12.75" customHeight="1" x14ac:dyDescent="0.2">
      <c r="A54" s="196" t="s">
        <v>252</v>
      </c>
      <c r="B54" s="197"/>
      <c r="C54" s="197"/>
      <c r="D54" s="197"/>
      <c r="E54" s="197"/>
      <c r="F54" s="197"/>
      <c r="G54" s="197"/>
      <c r="H54" s="197"/>
      <c r="I54" s="7">
        <v>45</v>
      </c>
      <c r="J54" s="10">
        <f>J51+J52-J53</f>
        <v>0</v>
      </c>
      <c r="K54" s="16">
        <f>K51+K52-K53</f>
        <v>0</v>
      </c>
    </row>
    <row r="55" spans="1:11" x14ac:dyDescent="0.2">
      <c r="A55" s="122" t="s">
        <v>317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</sheetData>
  <mergeCells count="53">
    <mergeCell ref="A47:H47"/>
    <mergeCell ref="A48:H48"/>
    <mergeCell ref="A45:H45"/>
    <mergeCell ref="A54:H54"/>
    <mergeCell ref="A49:H49"/>
    <mergeCell ref="A50:H50"/>
    <mergeCell ref="A51:H51"/>
    <mergeCell ref="A52:H52"/>
    <mergeCell ref="A53:H53"/>
    <mergeCell ref="A42:H42"/>
    <mergeCell ref="A40:H40"/>
    <mergeCell ref="A44:H44"/>
    <mergeCell ref="A43:H43"/>
    <mergeCell ref="A46:H46"/>
    <mergeCell ref="A41:H41"/>
    <mergeCell ref="A38:H38"/>
    <mergeCell ref="A39:H39"/>
    <mergeCell ref="A31:H31"/>
    <mergeCell ref="A32:H32"/>
    <mergeCell ref="A33:H33"/>
    <mergeCell ref="A34:H34"/>
    <mergeCell ref="A35:H35"/>
    <mergeCell ref="A36:K36"/>
    <mergeCell ref="A37:H37"/>
    <mergeCell ref="A29:H29"/>
    <mergeCell ref="A30:H30"/>
    <mergeCell ref="A14:H14"/>
    <mergeCell ref="A15:H15"/>
    <mergeCell ref="A16:H16"/>
    <mergeCell ref="A25:H25"/>
    <mergeCell ref="A26:H26"/>
    <mergeCell ref="A23:K23"/>
    <mergeCell ref="A27:H27"/>
    <mergeCell ref="A28:H28"/>
    <mergeCell ref="A21:H21"/>
    <mergeCell ref="A24:H24"/>
    <mergeCell ref="A17:H17"/>
    <mergeCell ref="A18:H18"/>
    <mergeCell ref="A22:H22"/>
    <mergeCell ref="A19:H19"/>
    <mergeCell ref="A20:H20"/>
    <mergeCell ref="A1:K1"/>
    <mergeCell ref="A2:K2"/>
    <mergeCell ref="A5:H5"/>
    <mergeCell ref="A13:H13"/>
    <mergeCell ref="A6:H6"/>
    <mergeCell ref="A7:K7"/>
    <mergeCell ref="A8:H8"/>
    <mergeCell ref="A4:K4"/>
    <mergeCell ref="A11:H11"/>
    <mergeCell ref="A12:H12"/>
    <mergeCell ref="A9:H9"/>
    <mergeCell ref="A10:H10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6:K50 J29:K29 J20:K22 J40:K40 J33:K35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view="pageBreakPreview" zoomScale="110" zoomScaleNormal="100" workbookViewId="0">
      <selection activeCell="H32" sqref="H32"/>
    </sheetView>
  </sheetViews>
  <sheetFormatPr defaultRowHeight="12.75" x14ac:dyDescent="0.2"/>
  <cols>
    <col min="1" max="4" width="9.140625" style="86"/>
    <col min="5" max="5" width="10.28515625" style="86" bestFit="1" customWidth="1"/>
    <col min="6" max="9" width="9.140625" style="86"/>
    <col min="10" max="10" width="11" style="86" customWidth="1"/>
    <col min="11" max="11" width="11.5703125" style="86" customWidth="1"/>
    <col min="12" max="16384" width="9.140625" style="86"/>
  </cols>
  <sheetData>
    <row r="1" spans="1:12" ht="12.75" customHeight="1" x14ac:dyDescent="0.2">
      <c r="A1" s="262" t="s">
        <v>272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85"/>
    </row>
    <row r="2" spans="1:12" ht="15.75" x14ac:dyDescent="0.2">
      <c r="A2" s="83"/>
      <c r="B2" s="84"/>
      <c r="C2" s="272" t="s">
        <v>273</v>
      </c>
      <c r="D2" s="272"/>
      <c r="E2" s="88">
        <v>42370</v>
      </c>
      <c r="F2" s="87" t="s">
        <v>274</v>
      </c>
      <c r="G2" s="273">
        <v>42735</v>
      </c>
      <c r="H2" s="274"/>
      <c r="I2" s="84"/>
      <c r="J2" s="84"/>
      <c r="K2" s="84"/>
      <c r="L2" s="89"/>
    </row>
    <row r="3" spans="1:12" ht="24.75" thickBot="1" x14ac:dyDescent="0.25">
      <c r="A3" s="275" t="s">
        <v>135</v>
      </c>
      <c r="B3" s="275"/>
      <c r="C3" s="275"/>
      <c r="D3" s="275"/>
      <c r="E3" s="275"/>
      <c r="F3" s="275"/>
      <c r="G3" s="275"/>
      <c r="H3" s="275"/>
      <c r="I3" s="90" t="s">
        <v>136</v>
      </c>
      <c r="J3" s="91" t="s">
        <v>203</v>
      </c>
      <c r="K3" s="91" t="s">
        <v>204</v>
      </c>
    </row>
    <row r="4" spans="1:12" x14ac:dyDescent="0.2">
      <c r="A4" s="276">
        <v>1</v>
      </c>
      <c r="B4" s="276"/>
      <c r="C4" s="276"/>
      <c r="D4" s="276"/>
      <c r="E4" s="276"/>
      <c r="F4" s="276"/>
      <c r="G4" s="276"/>
      <c r="H4" s="276"/>
      <c r="I4" s="93">
        <v>2</v>
      </c>
      <c r="J4" s="92" t="s">
        <v>5</v>
      </c>
      <c r="K4" s="92" t="s">
        <v>6</v>
      </c>
    </row>
    <row r="5" spans="1:12" ht="12.75" customHeight="1" x14ac:dyDescent="0.2">
      <c r="A5" s="256" t="s">
        <v>275</v>
      </c>
      <c r="B5" s="257"/>
      <c r="C5" s="257"/>
      <c r="D5" s="257"/>
      <c r="E5" s="257"/>
      <c r="F5" s="257"/>
      <c r="G5" s="257"/>
      <c r="H5" s="257"/>
      <c r="I5" s="94">
        <v>1</v>
      </c>
      <c r="J5" s="11">
        <v>116604710</v>
      </c>
      <c r="K5" s="11">
        <v>116604710</v>
      </c>
    </row>
    <row r="6" spans="1:12" ht="12.75" customHeight="1" x14ac:dyDescent="0.2">
      <c r="A6" s="256" t="s">
        <v>276</v>
      </c>
      <c r="B6" s="257"/>
      <c r="C6" s="257"/>
      <c r="D6" s="257"/>
      <c r="E6" s="257"/>
      <c r="F6" s="257"/>
      <c r="G6" s="257"/>
      <c r="H6" s="257"/>
      <c r="I6" s="94">
        <v>2</v>
      </c>
      <c r="J6" s="13">
        <v>0</v>
      </c>
      <c r="K6" s="13">
        <v>0</v>
      </c>
    </row>
    <row r="7" spans="1:12" ht="12.75" customHeight="1" x14ac:dyDescent="0.2">
      <c r="A7" s="256" t="s">
        <v>277</v>
      </c>
      <c r="B7" s="257"/>
      <c r="C7" s="257"/>
      <c r="D7" s="257"/>
      <c r="E7" s="257"/>
      <c r="F7" s="257"/>
      <c r="G7" s="257"/>
      <c r="H7" s="257"/>
      <c r="I7" s="94">
        <v>3</v>
      </c>
      <c r="J7" s="13">
        <v>0</v>
      </c>
      <c r="K7" s="13">
        <v>0</v>
      </c>
    </row>
    <row r="8" spans="1:12" ht="12.75" customHeight="1" x14ac:dyDescent="0.2">
      <c r="A8" s="256" t="s">
        <v>278</v>
      </c>
      <c r="B8" s="257"/>
      <c r="C8" s="257"/>
      <c r="D8" s="257"/>
      <c r="E8" s="257"/>
      <c r="F8" s="257"/>
      <c r="G8" s="257"/>
      <c r="H8" s="257"/>
      <c r="I8" s="94">
        <v>4</v>
      </c>
      <c r="J8" s="13">
        <v>-121848675</v>
      </c>
      <c r="K8" s="13">
        <v>-223342724</v>
      </c>
    </row>
    <row r="9" spans="1:12" ht="12.75" customHeight="1" x14ac:dyDescent="0.2">
      <c r="A9" s="256" t="s">
        <v>279</v>
      </c>
      <c r="B9" s="257"/>
      <c r="C9" s="257"/>
      <c r="D9" s="257"/>
      <c r="E9" s="257"/>
      <c r="F9" s="257"/>
      <c r="G9" s="257"/>
      <c r="H9" s="257"/>
      <c r="I9" s="94">
        <v>5</v>
      </c>
      <c r="J9" s="13">
        <v>-106879202</v>
      </c>
      <c r="K9" s="13">
        <v>-60686367</v>
      </c>
    </row>
    <row r="10" spans="1:12" ht="12.75" customHeight="1" x14ac:dyDescent="0.2">
      <c r="A10" s="256" t="s">
        <v>280</v>
      </c>
      <c r="B10" s="257"/>
      <c r="C10" s="257"/>
      <c r="D10" s="257"/>
      <c r="E10" s="257"/>
      <c r="F10" s="257"/>
      <c r="G10" s="257"/>
      <c r="H10" s="257"/>
      <c r="I10" s="94">
        <v>6</v>
      </c>
      <c r="J10" s="13">
        <v>138569436</v>
      </c>
      <c r="K10" s="13">
        <v>137678337</v>
      </c>
    </row>
    <row r="11" spans="1:12" ht="12.75" customHeight="1" x14ac:dyDescent="0.2">
      <c r="A11" s="256" t="s">
        <v>281</v>
      </c>
      <c r="B11" s="257"/>
      <c r="C11" s="257"/>
      <c r="D11" s="257"/>
      <c r="E11" s="257"/>
      <c r="F11" s="257"/>
      <c r="G11" s="257"/>
      <c r="H11" s="257"/>
      <c r="I11" s="94">
        <v>7</v>
      </c>
      <c r="J11" s="13"/>
      <c r="K11" s="13"/>
    </row>
    <row r="12" spans="1:12" ht="12.75" customHeight="1" x14ac:dyDescent="0.2">
      <c r="A12" s="256" t="s">
        <v>282</v>
      </c>
      <c r="B12" s="257"/>
      <c r="C12" s="257"/>
      <c r="D12" s="257"/>
      <c r="E12" s="257"/>
      <c r="F12" s="257"/>
      <c r="G12" s="257"/>
      <c r="H12" s="257"/>
      <c r="I12" s="94">
        <v>8</v>
      </c>
      <c r="J12" s="13"/>
      <c r="K12" s="13"/>
    </row>
    <row r="13" spans="1:12" ht="12.75" customHeight="1" x14ac:dyDescent="0.2">
      <c r="A13" s="256" t="s">
        <v>283</v>
      </c>
      <c r="B13" s="257"/>
      <c r="C13" s="257"/>
      <c r="D13" s="257"/>
      <c r="E13" s="257"/>
      <c r="F13" s="257"/>
      <c r="G13" s="257"/>
      <c r="H13" s="257"/>
      <c r="I13" s="94">
        <v>9</v>
      </c>
      <c r="J13" s="13"/>
      <c r="K13" s="13"/>
    </row>
    <row r="14" spans="1:12" ht="12.75" customHeight="1" x14ac:dyDescent="0.2">
      <c r="A14" s="258" t="s">
        <v>284</v>
      </c>
      <c r="B14" s="259"/>
      <c r="C14" s="259"/>
      <c r="D14" s="259"/>
      <c r="E14" s="259"/>
      <c r="F14" s="259"/>
      <c r="G14" s="259"/>
      <c r="H14" s="259"/>
      <c r="I14" s="94">
        <v>10</v>
      </c>
      <c r="J14" s="125">
        <f>SUM(J5:J13)</f>
        <v>26446269</v>
      </c>
      <c r="K14" s="125">
        <f>SUM(K5:K13)</f>
        <v>-29746044</v>
      </c>
    </row>
    <row r="15" spans="1:12" ht="12.75" customHeight="1" x14ac:dyDescent="0.2">
      <c r="A15" s="256" t="s">
        <v>285</v>
      </c>
      <c r="B15" s="257"/>
      <c r="C15" s="257"/>
      <c r="D15" s="257"/>
      <c r="E15" s="257"/>
      <c r="F15" s="257"/>
      <c r="G15" s="257"/>
      <c r="H15" s="257"/>
      <c r="I15" s="94">
        <v>11</v>
      </c>
      <c r="J15" s="13"/>
      <c r="K15" s="13"/>
    </row>
    <row r="16" spans="1:12" ht="12.75" customHeight="1" x14ac:dyDescent="0.2">
      <c r="A16" s="256" t="s">
        <v>286</v>
      </c>
      <c r="B16" s="257"/>
      <c r="C16" s="257"/>
      <c r="D16" s="257"/>
      <c r="E16" s="257"/>
      <c r="F16" s="257"/>
      <c r="G16" s="257"/>
      <c r="H16" s="257"/>
      <c r="I16" s="94">
        <v>12</v>
      </c>
      <c r="J16" s="13"/>
      <c r="K16" s="13"/>
    </row>
    <row r="17" spans="1:11" ht="12.75" customHeight="1" x14ac:dyDescent="0.2">
      <c r="A17" s="256" t="s">
        <v>287</v>
      </c>
      <c r="B17" s="257"/>
      <c r="C17" s="257"/>
      <c r="D17" s="257"/>
      <c r="E17" s="257"/>
      <c r="F17" s="257"/>
      <c r="G17" s="257"/>
      <c r="H17" s="257"/>
      <c r="I17" s="94">
        <v>13</v>
      </c>
      <c r="J17" s="13"/>
      <c r="K17" s="13"/>
    </row>
    <row r="18" spans="1:11" ht="12.75" customHeight="1" x14ac:dyDescent="0.2">
      <c r="A18" s="256" t="s">
        <v>288</v>
      </c>
      <c r="B18" s="257"/>
      <c r="C18" s="257"/>
      <c r="D18" s="257"/>
      <c r="E18" s="257"/>
      <c r="F18" s="257"/>
      <c r="G18" s="257"/>
      <c r="H18" s="257"/>
      <c r="I18" s="94">
        <v>14</v>
      </c>
      <c r="J18" s="13"/>
      <c r="K18" s="13"/>
    </row>
    <row r="19" spans="1:11" ht="12.75" customHeight="1" x14ac:dyDescent="0.2">
      <c r="A19" s="256" t="s">
        <v>289</v>
      </c>
      <c r="B19" s="257"/>
      <c r="C19" s="257"/>
      <c r="D19" s="257"/>
      <c r="E19" s="257"/>
      <c r="F19" s="257"/>
      <c r="G19" s="257"/>
      <c r="H19" s="257"/>
      <c r="I19" s="94">
        <v>15</v>
      </c>
      <c r="J19" s="13"/>
      <c r="K19" s="13"/>
    </row>
    <row r="20" spans="1:11" ht="12.75" customHeight="1" x14ac:dyDescent="0.2">
      <c r="A20" s="256" t="s">
        <v>290</v>
      </c>
      <c r="B20" s="257"/>
      <c r="C20" s="257"/>
      <c r="D20" s="257"/>
      <c r="E20" s="257"/>
      <c r="F20" s="257"/>
      <c r="G20" s="257"/>
      <c r="H20" s="257"/>
      <c r="I20" s="94">
        <v>16</v>
      </c>
      <c r="J20" s="13"/>
      <c r="K20" s="13"/>
    </row>
    <row r="21" spans="1:11" ht="12.75" customHeight="1" x14ac:dyDescent="0.2">
      <c r="A21" s="258" t="s">
        <v>291</v>
      </c>
      <c r="B21" s="259"/>
      <c r="C21" s="259"/>
      <c r="D21" s="259"/>
      <c r="E21" s="259"/>
      <c r="F21" s="259"/>
      <c r="G21" s="259"/>
      <c r="H21" s="259"/>
      <c r="I21" s="94">
        <v>17</v>
      </c>
      <c r="J21" s="16">
        <f>SUM(J15:J20)</f>
        <v>0</v>
      </c>
      <c r="K21" s="16">
        <f>SUM(K15:K20)</f>
        <v>0</v>
      </c>
    </row>
    <row r="22" spans="1:11" x14ac:dyDescent="0.2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 customHeight="1" x14ac:dyDescent="0.2">
      <c r="A23" s="268" t="s">
        <v>292</v>
      </c>
      <c r="B23" s="269"/>
      <c r="C23" s="269"/>
      <c r="D23" s="269"/>
      <c r="E23" s="269"/>
      <c r="F23" s="269"/>
      <c r="G23" s="269"/>
      <c r="H23" s="269"/>
      <c r="I23" s="97">
        <v>18</v>
      </c>
      <c r="J23" s="95"/>
      <c r="K23" s="95"/>
    </row>
    <row r="24" spans="1:11" ht="23.25" customHeight="1" x14ac:dyDescent="0.2">
      <c r="A24" s="270" t="s">
        <v>293</v>
      </c>
      <c r="B24" s="271"/>
      <c r="C24" s="271"/>
      <c r="D24" s="271"/>
      <c r="E24" s="271"/>
      <c r="F24" s="271"/>
      <c r="G24" s="271"/>
      <c r="H24" s="271"/>
      <c r="I24" s="98">
        <v>19</v>
      </c>
      <c r="J24" s="96"/>
      <c r="K24" s="96"/>
    </row>
    <row r="25" spans="1:11" ht="30" customHeight="1" x14ac:dyDescent="0.2">
      <c r="A25" s="260" t="s">
        <v>318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protectedRanges>
    <protectedRange sqref="E2" name="Range1_1"/>
    <protectedRange sqref="G2:H2" name="Range1"/>
  </protectedRanges>
  <mergeCells count="26">
    <mergeCell ref="A12:H12"/>
    <mergeCell ref="C2:D2"/>
    <mergeCell ref="G2:H2"/>
    <mergeCell ref="A3:H3"/>
    <mergeCell ref="A4:H4"/>
    <mergeCell ref="A9:H9"/>
    <mergeCell ref="A10:H10"/>
    <mergeCell ref="A5:H5"/>
    <mergeCell ref="A6:H6"/>
    <mergeCell ref="A11:H11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23:H23"/>
    <mergeCell ref="A24:H24"/>
    <mergeCell ref="A17:H17"/>
    <mergeCell ref="A18:H18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>
      <selection activeCell="F38" sqref="F38"/>
    </sheetView>
  </sheetViews>
  <sheetFormatPr defaultRowHeight="12.75" x14ac:dyDescent="0.2"/>
  <sheetData>
    <row r="1" spans="1:10" x14ac:dyDescent="0.2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277" t="s">
        <v>4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x14ac:dyDescent="0.2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">
      <c r="A4" s="278" t="s">
        <v>7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 x14ac:dyDescent="0.2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 x14ac:dyDescent="0.2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 x14ac:dyDescent="0.2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 x14ac:dyDescent="0.2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 x14ac:dyDescent="0.2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x14ac:dyDescent="0.2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 x14ac:dyDescent="0.2">
      <c r="A26" s="81"/>
      <c r="B26" s="81"/>
      <c r="C26" s="81"/>
      <c r="D26" s="81"/>
      <c r="E26" s="81"/>
      <c r="F26" s="81"/>
      <c r="G26" s="81"/>
      <c r="H26" s="81"/>
      <c r="I26" s="82"/>
      <c r="J26" s="81"/>
    </row>
    <row r="27" spans="1:10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x14ac:dyDescent="0.2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GENERAL</vt:lpstr>
      <vt:lpstr>BS</vt:lpstr>
      <vt:lpstr>PL</vt:lpstr>
      <vt:lpstr>CF_I</vt:lpstr>
      <vt:lpstr>CF_D</vt:lpstr>
      <vt:lpstr>EQUITY</vt:lpstr>
      <vt:lpstr>NOTES</vt:lpstr>
      <vt:lpstr>GENERAL!Print_Area</vt:lpstr>
      <vt:lpstr>NOTES!Print_Area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Marijana Horvat</cp:lastModifiedBy>
  <cp:lastPrinted>2017-04-27T08:46:04Z</cp:lastPrinted>
  <dcterms:created xsi:type="dcterms:W3CDTF">2008-10-17T11:51:54Z</dcterms:created>
  <dcterms:modified xsi:type="dcterms:W3CDTF">2017-04-28T13:52:28Z</dcterms:modified>
</cp:coreProperties>
</file>