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state="hidden" r:id="rId5"/>
    <sheet name="EQUITY" sheetId="6" r:id="rId6"/>
    <sheet name="NOTES" sheetId="7" state="hidden" r:id="rId7"/>
  </sheets>
  <definedNames>
    <definedName name="_xlnm.Print_Area" localSheetId="5">'EQUITY'!$A$1:$K$25</definedName>
    <definedName name="_xlnm.Print_Area" localSheetId="0">'GENERAL'!$A$1:$I$89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<sst xmlns="http://schemas.openxmlformats.org/spreadsheetml/2006/main" count="447" uniqueCount="371">
  <si>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</si>
  <si>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</si>
  <si>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</si>
  <si>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</si>
  <si>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</si>
  <si>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</si>
  <si>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</si>
  <si>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</si>
  <si>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</si>
  <si>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</si>
  <si>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</si>
  <si>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</si>
  <si>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</si>
  <si>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</si>
  <si>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</si>
  <si>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</si>
  <si>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</si>
  <si>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</si>
  <si>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</si>
  <si>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</si>
  <si>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</si>
  <si>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</si>
  <si>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</si>
  <si>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</si>
  <si>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</si>
  <si>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</si>
  <si>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</si>
  <si>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</si>
  <si>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</si>
  <si>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</si>
  <si>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</si>
  <si>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</si>
  <si>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</si>
  <si>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</si>
  <si>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</si>
  <si>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</si>
  <si>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</si>
  <si>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</si>
  <si>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</si>
  <si>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</si>
  <si>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</si>
  <si>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</si>
  <si>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</si>
  <si>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</si>
  <si>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</si>
  <si>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</si>
  <si>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</si>
  <si>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</si>
  <si>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</si>
  <si>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</si>
  <si>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</si>
  <si>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</si>
  <si>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</si>
  <si>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</si>
  <si>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</si>
  <si>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</si>
  <si>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</si>
  <si>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</si>
  <si>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</si>
  <si>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</si>
  <si>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</si>
  <si>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</si>
  <si>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</si>
  <si>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</si>
  <si>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</si>
  <si>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</si>
  <si>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</si>
  <si>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</si>
  <si>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</si>
  <si>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</si>
  <si>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</si>
  <si>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</si>
  <si>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</si>
  <si>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</si>
  <si>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</si>
  <si>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</si>
  <si>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</si>
  <si>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</si>
  <si>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</si>
  <si>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</si>
  <si>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</si>
  <si>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</si>
  <si>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</si>
  <si>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</si>
  <si>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</si>
  <si>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</si>
  <si>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</si>
  <si>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</si>
  <si>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</si>
  <si>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</si>
  <si>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</si>
  <si>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</si>
  <si>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</si>
  <si>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</si>
  <si>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</si>
  <si>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</si>
  <si>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</si>
  <si>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</si>
  <si>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</si>
  <si>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</si>
  <si>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</si>
  <si>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</si>
  <si>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</si>
  <si>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</si>
  <si>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</si>
  <si>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</si>
  <si>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</si>
  <si>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</si>
  <si>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</si>
  <si>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</si>
  <si>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</si>
  <si>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</si>
  <si>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</si>
  <si>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</si>
  <si>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</si>
  <si>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</si>
  <si>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</si>
  <si>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</si>
  <si>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</si>
  <si>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</si>
  <si>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</si>
  <si>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</si>
  <si>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</si>
  <si>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</si>
  <si>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</si>
  <si>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</si>
  <si>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</si>
  <si>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</si>
  <si>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</si>
  <si>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</si>
  <si>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</si>
  <si>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</si>
  <si>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</si>
  <si>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</si>
  <si>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</si>
  <si>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</si>
  <si>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</si>
  <si>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</si>
  <si>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</si>
  <si>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</si>
  <si>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</si>
  <si>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</si>
  <si>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</si>
  <si>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</si>
  <si>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</si>
  <si>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</si>
  <si>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</si>
  <si>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</si>
  <si>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</si>
  <si>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</si>
  <si>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</si>
  <si>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</si>
  <si>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</si>
  <si>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</si>
  <si>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</si>
  <si>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</si>
  <si>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</si>
  <si>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</si>
  <si>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</si>
  <si>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</si>
  <si>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</si>
  <si>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</si>
  <si>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</si>
  <si>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</si>
  <si>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</si>
  <si>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</si>
  <si>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</si>
  <si>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</si>
  <si>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</si>
  <si>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</si>
  <si>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</si>
  <si>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</si>
  <si>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</si>
  <si>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</si>
  <si>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</si>
  <si>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</si>
  <si>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</si>
  <si>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</si>
  <si>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</si>
  <si>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</si>
  <si>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</si>
  <si>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</si>
  <si>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</si>
  <si>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</si>
  <si>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</si>
  <si>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</si>
  <si>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</si>
  <si>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</si>
  <si>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</si>
  <si>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</si>
  <si>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</si>
  <si>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</si>
  <si>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</si>
  <si>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</si>
  <si>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</si>
  <si>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</si>
  <si>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</si>
  <si>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</si>
  <si>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</si>
  <si>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</si>
  <si>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</si>
  <si>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</si>
  <si>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</si>
  <si>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</si>
  <si>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</si>
  <si>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</si>
  <si>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</si>
  <si>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</si>
  <si>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</si>
  <si>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</si>
  <si>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</si>
  <si>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</si>
  <si>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</si>
  <si>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</si>
  <si>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</si>
  <si>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</si>
  <si>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</si>
  <si>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</si>
  <si>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</si>
  <si>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</si>
  <si>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</si>
  <si>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</si>
  <si>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</si>
  <si>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</si>
  <si>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</si>
  <si>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</si>
  <si>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</si>
  <si>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</si>
  <si>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</si>
  <si>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</si>
  <si>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</si>
  <si>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</si>
  <si>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</si>
  <si>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</si>
  <si>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</si>
  <si>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</si>
  <si>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</si>
  <si>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</si>
  <si>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</si>
  <si>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</si>
  <si>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</si>
  <si>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</si>
  <si>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</si>
  <si>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</si>
  <si>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</si>
  <si>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</si>
  <si>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</si>
  <si>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</si>
  <si>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</si>
  <si>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</si>
  <si>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</si>
  <si>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</si>
  <si>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</si>
  <si>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</si>
  <si>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</si>
  <si>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</si>
  <si>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</si>
  <si>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</si>
  <si>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</si>
  <si>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</si>
  <si>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</si>
  <si>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</si>
  <si>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</si>
  <si>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</si>
  <si>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</si>
  <si>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</si>
  <si>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</si>
  <si>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</si>
  <si>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</si>
  <si>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</si>
  <si>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</si>
  <si>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</si>
  <si>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</si>
  <si>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</si>
  <si>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</si>
  <si>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</si>
  <si>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</si>
  <si>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</si>
  <si>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</si>
  <si>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</si>
  <si>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</si>
  <si>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</si>
  <si>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</si>
  <si>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</si>
  <si>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</si>
  <si>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</si>
  <si>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</si>
  <si>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</si>
  <si>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</si>
  <si>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</si>
  <si>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</si>
  <si>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</si>
  <si>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</si>
  <si>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</si>
  <si>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</si>
  <si>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</si>
  <si>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</si>
  <si>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</si>
  <si>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</si>
  <si>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</si>
  <si>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</si>
  <si>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</si>
  <si>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</si>
  <si>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</si>
  <si>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</si>
  <si>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</si>
  <si>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</si>
  <si>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</si>
  <si>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</si>
  <si>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</si>
  <si>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</si>
  <si>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</si>
  <si>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</si>
  <si>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</si>
  <si>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</si>
  <si>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</si>
  <si>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</si>
  <si>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</si>
  <si>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</si>
  <si>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</si>
  <si>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</si>
  <si>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</si>
  <si>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</si>
  <si>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</si>
  <si>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</si>
  <si>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</si>
  <si>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</si>
  <si>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</si>
  <si>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</si>
  <si>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</si>
  <si>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</si>
  <si>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</si>
  <si>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</si>
  <si>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</si>
  <si>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</si>
  <si>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</si>
  <si>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</si>
  <si>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</si>
  <si>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</si>
  <si>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</si>
  <si>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</si>
  <si>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</si>
  <si>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</si>
  <si>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</si>
  <si>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</si>
  <si>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</si>
  <si>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</si>
  <si>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</si>
  <si>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</si>
  <si>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</si>
  <si>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</si>
  <si>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</si>
  <si>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</si>
  <si>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</si>
  <si>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</si>
  <si>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</si>
  <si>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</si>
  <si>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</si>
  <si>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</si>
  <si>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</si>
  <si>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</si>
  <si>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</si>
  <si>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</si>
  <si>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</si>
  <si>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IVAN PALADINA</t>
  </si>
  <si>
    <t>http://www.igh.hr</t>
  </si>
  <si>
    <t>OSIJEK, DRINSKA 18</t>
  </si>
  <si>
    <t>IGH CONSULTING D.O.O.</t>
  </si>
  <si>
    <t>as of  31.03.2016</t>
  </si>
  <si>
    <t>for period  01.01.2016 to  31.03.2016</t>
  </si>
  <si>
    <t>period  01.01.2016. to 31.03.2016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</si>
</sst>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0" fontId="0" fillId="33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25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left" wrapText="1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0" xfId="59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34" borderId="27" xfId="59" applyFont="1" applyFill="1" applyBorder="1" applyAlignment="1" applyProtection="1">
      <alignment horizontal="lef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9" xfId="59" applyFont="1" applyFill="1" applyBorder="1" applyAlignment="1">
      <alignment horizontal="left"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0" fontId="4" fillId="0" borderId="30" xfId="59" applyFont="1" applyBorder="1" applyAlignment="1" applyProtection="1">
      <alignment horizontal="center" vertical="top"/>
      <protection hidden="1"/>
    </xf>
    <xf numFmtId="0" fontId="4" fillId="0" borderId="30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 vertical="center"/>
      <protection/>
    </xf>
    <xf numFmtId="0" fontId="4" fillId="0" borderId="29" xfId="59" applyFont="1" applyFill="1" applyBorder="1" applyAlignment="1">
      <alignment horizontal="left" vertical="center"/>
      <protection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0" fontId="4" fillId="0" borderId="17" xfId="59" applyFont="1" applyBorder="1" applyAlignment="1" applyProtection="1">
      <alignment horizontal="center"/>
      <protection hidden="1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25" xfId="59" applyFont="1" applyBorder="1" applyAlignment="1" applyProtection="1">
      <alignment horizontal="center" vertical="center" wrapText="1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9" fillId="0" borderId="32" xfId="59" applyFont="1" applyBorder="1" applyAlignment="1">
      <alignment/>
      <protection/>
    </xf>
    <xf numFmtId="0" fontId="9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105</v>
      </c>
      <c r="B1" s="196"/>
      <c r="C1" s="196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84" t="s">
        <v>106</v>
      </c>
      <c r="B2" s="185"/>
      <c r="C2" s="185"/>
      <c r="D2" s="186"/>
      <c r="E2" s="107">
        <v>42370</v>
      </c>
      <c r="F2" s="12"/>
      <c r="G2" s="13" t="s">
        <v>50</v>
      </c>
      <c r="H2" s="107">
        <v>42460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17"/>
      <c r="I3" s="78"/>
      <c r="J3" s="10"/>
      <c r="K3" s="10"/>
      <c r="L3" s="10"/>
    </row>
    <row r="4" spans="1:12" ht="15">
      <c r="A4" s="187" t="s">
        <v>107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6" t="s">
        <v>108</v>
      </c>
      <c r="B6" s="147"/>
      <c r="C6" s="144" t="s">
        <v>353</v>
      </c>
      <c r="D6" s="145"/>
      <c r="E6" s="27"/>
      <c r="F6" s="27"/>
      <c r="G6" s="27"/>
      <c r="H6" s="27"/>
      <c r="I6" s="82"/>
      <c r="J6" s="10"/>
      <c r="K6" s="10"/>
      <c r="L6" s="10"/>
    </row>
    <row r="7" spans="1:12" ht="12.75">
      <c r="A7" s="83"/>
      <c r="B7" s="22"/>
      <c r="C7" s="16"/>
      <c r="D7" s="16"/>
      <c r="E7" s="27"/>
      <c r="F7" s="27"/>
      <c r="G7" s="27"/>
      <c r="H7" s="27"/>
      <c r="I7" s="82"/>
      <c r="J7" s="10"/>
      <c r="K7" s="10"/>
      <c r="L7" s="10"/>
    </row>
    <row r="8" spans="1:12" ht="18.75" customHeight="1">
      <c r="A8" s="190" t="s">
        <v>109</v>
      </c>
      <c r="B8" s="191"/>
      <c r="C8" s="144" t="s">
        <v>58</v>
      </c>
      <c r="D8" s="145"/>
      <c r="E8" s="27"/>
      <c r="F8" s="27"/>
      <c r="G8" s="27"/>
      <c r="H8" s="27"/>
      <c r="I8" s="84"/>
      <c r="J8" s="10"/>
      <c r="K8" s="10"/>
      <c r="L8" s="10"/>
    </row>
    <row r="9" spans="1:12" ht="12.75">
      <c r="A9" s="85"/>
      <c r="B9" s="43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 ht="12.75">
      <c r="A10" s="148" t="s">
        <v>110</v>
      </c>
      <c r="B10" s="197"/>
      <c r="C10" s="144" t="s">
        <v>59</v>
      </c>
      <c r="D10" s="14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6" t="s">
        <v>111</v>
      </c>
      <c r="B12" s="147"/>
      <c r="C12" s="140" t="s">
        <v>60</v>
      </c>
      <c r="D12" s="172"/>
      <c r="E12" s="172"/>
      <c r="F12" s="172"/>
      <c r="G12" s="172"/>
      <c r="H12" s="172"/>
      <c r="I12" s="173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6" t="s">
        <v>112</v>
      </c>
      <c r="B14" s="147"/>
      <c r="C14" s="182">
        <v>10000</v>
      </c>
      <c r="D14" s="183"/>
      <c r="E14" s="16"/>
      <c r="F14" s="140" t="s">
        <v>61</v>
      </c>
      <c r="G14" s="172"/>
      <c r="H14" s="172"/>
      <c r="I14" s="173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6" t="s">
        <v>113</v>
      </c>
      <c r="B16" s="147"/>
      <c r="C16" s="140" t="s">
        <v>62</v>
      </c>
      <c r="D16" s="172"/>
      <c r="E16" s="172"/>
      <c r="F16" s="172"/>
      <c r="G16" s="172"/>
      <c r="H16" s="172"/>
      <c r="I16" s="173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6" t="s">
        <v>114</v>
      </c>
      <c r="B18" s="147"/>
      <c r="C18" s="174" t="s">
        <v>63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6" t="s">
        <v>115</v>
      </c>
      <c r="B20" s="147"/>
      <c r="C20" s="174" t="s">
        <v>365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46" t="s">
        <v>116</v>
      </c>
      <c r="B22" s="147"/>
      <c r="C22" s="108">
        <v>133</v>
      </c>
      <c r="D22" s="140" t="s">
        <v>61</v>
      </c>
      <c r="E22" s="160"/>
      <c r="F22" s="161"/>
      <c r="G22" s="146"/>
      <c r="H22" s="181"/>
      <c r="I22" s="86"/>
      <c r="J22" s="10"/>
      <c r="K22" s="10"/>
      <c r="L22" s="10"/>
    </row>
    <row r="23" spans="1:12" ht="12.75">
      <c r="A23" s="83"/>
      <c r="B23" s="22"/>
      <c r="C23" s="16"/>
      <c r="D23" s="23"/>
      <c r="E23" s="23"/>
      <c r="F23" s="23"/>
      <c r="G23" s="23"/>
      <c r="H23" s="16"/>
      <c r="I23" s="84"/>
      <c r="J23" s="10"/>
      <c r="K23" s="10"/>
      <c r="L23" s="10"/>
    </row>
    <row r="24" spans="1:12" ht="12.75">
      <c r="A24" s="146" t="s">
        <v>117</v>
      </c>
      <c r="B24" s="147"/>
      <c r="C24" s="108">
        <v>21</v>
      </c>
      <c r="D24" s="140" t="s">
        <v>64</v>
      </c>
      <c r="E24" s="160"/>
      <c r="F24" s="160"/>
      <c r="G24" s="161"/>
      <c r="H24" s="44" t="s">
        <v>120</v>
      </c>
      <c r="I24" s="118">
        <v>577</v>
      </c>
      <c r="J24" s="10"/>
      <c r="K24" s="10"/>
      <c r="L24" s="10"/>
    </row>
    <row r="25" spans="1:12" ht="12.75">
      <c r="A25" s="83"/>
      <c r="B25" s="22"/>
      <c r="C25" s="16"/>
      <c r="D25" s="23"/>
      <c r="E25" s="23"/>
      <c r="F25" s="23"/>
      <c r="G25" s="22"/>
      <c r="H25" s="22" t="s">
        <v>121</v>
      </c>
      <c r="I25" s="87"/>
      <c r="J25" s="10"/>
      <c r="K25" s="10"/>
      <c r="L25" s="10"/>
    </row>
    <row r="26" spans="1:12" ht="12.75">
      <c r="A26" s="146" t="s">
        <v>118</v>
      </c>
      <c r="B26" s="147"/>
      <c r="C26" s="109" t="s">
        <v>119</v>
      </c>
      <c r="D26" s="24"/>
      <c r="E26" s="88"/>
      <c r="F26" s="23"/>
      <c r="G26" s="162" t="s">
        <v>122</v>
      </c>
      <c r="H26" s="147"/>
      <c r="I26" s="110" t="s">
        <v>65</v>
      </c>
      <c r="J26" s="10"/>
      <c r="K26" s="10"/>
      <c r="L26" s="10"/>
    </row>
    <row r="27" spans="1:12" ht="12.75">
      <c r="A27" s="83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92" t="s">
        <v>123</v>
      </c>
      <c r="B28" s="193"/>
      <c r="C28" s="194"/>
      <c r="D28" s="194"/>
      <c r="E28" s="163" t="s">
        <v>136</v>
      </c>
      <c r="F28" s="164"/>
      <c r="G28" s="164"/>
      <c r="H28" s="199" t="s">
        <v>51</v>
      </c>
      <c r="I28" s="200"/>
      <c r="J28" s="10"/>
      <c r="K28" s="10"/>
      <c r="L28" s="10"/>
    </row>
    <row r="29" spans="1:12" ht="12.75">
      <c r="A29" s="90"/>
      <c r="B29" s="88"/>
      <c r="C29" s="88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40" t="s">
        <v>66</v>
      </c>
      <c r="B30" s="141"/>
      <c r="C30" s="141"/>
      <c r="D30" s="155"/>
      <c r="E30" s="140" t="s">
        <v>67</v>
      </c>
      <c r="F30" s="141"/>
      <c r="G30" s="155"/>
      <c r="H30" s="144" t="s">
        <v>68</v>
      </c>
      <c r="I30" s="145"/>
      <c r="J30" s="10"/>
      <c r="K30" s="10"/>
      <c r="L30" s="10"/>
    </row>
    <row r="31" spans="1:12" ht="12.75">
      <c r="A31" s="129"/>
      <c r="B31" s="130"/>
      <c r="C31" s="131"/>
      <c r="D31" s="132"/>
      <c r="E31" s="132"/>
      <c r="F31" s="132"/>
      <c r="G31" s="133"/>
      <c r="H31" s="23"/>
      <c r="I31" s="128"/>
      <c r="J31" s="10"/>
      <c r="K31" s="10"/>
      <c r="L31" s="10"/>
    </row>
    <row r="32" spans="1:12" ht="12.75">
      <c r="A32" s="140" t="s">
        <v>69</v>
      </c>
      <c r="B32" s="141"/>
      <c r="C32" s="141"/>
      <c r="D32" s="155"/>
      <c r="E32" s="140" t="s">
        <v>70</v>
      </c>
      <c r="F32" s="141"/>
      <c r="G32" s="141"/>
      <c r="H32" s="144" t="s">
        <v>71</v>
      </c>
      <c r="I32" s="145"/>
      <c r="J32" s="10"/>
      <c r="K32" s="10"/>
      <c r="L32" s="10"/>
    </row>
    <row r="33" spans="1:12" ht="12.75">
      <c r="A33" s="134"/>
      <c r="B33" s="131"/>
      <c r="C33" s="201"/>
      <c r="D33" s="202"/>
      <c r="E33" s="130"/>
      <c r="F33" s="201"/>
      <c r="G33" s="202"/>
      <c r="H33" s="23"/>
      <c r="I33" s="135"/>
      <c r="J33" s="10"/>
      <c r="K33" s="10"/>
      <c r="L33" s="10"/>
    </row>
    <row r="34" spans="1:12" ht="12.75">
      <c r="A34" s="140" t="s">
        <v>72</v>
      </c>
      <c r="B34" s="141"/>
      <c r="C34" s="141"/>
      <c r="D34" s="155"/>
      <c r="E34" s="140" t="s">
        <v>73</v>
      </c>
      <c r="F34" s="141"/>
      <c r="G34" s="141"/>
      <c r="H34" s="144" t="s">
        <v>74</v>
      </c>
      <c r="I34" s="145"/>
      <c r="J34" s="10"/>
      <c r="K34" s="10"/>
      <c r="L34" s="10"/>
    </row>
    <row r="35" spans="1:12" ht="12.75">
      <c r="A35" s="134"/>
      <c r="B35" s="131"/>
      <c r="C35" s="131"/>
      <c r="D35" s="130"/>
      <c r="E35" s="130"/>
      <c r="F35" s="131"/>
      <c r="G35" s="130"/>
      <c r="H35" s="23"/>
      <c r="I35" s="135"/>
      <c r="J35" s="10"/>
      <c r="K35" s="10"/>
      <c r="L35" s="10"/>
    </row>
    <row r="36" spans="1:12" ht="12.75">
      <c r="A36" s="140" t="s">
        <v>75</v>
      </c>
      <c r="B36" s="141"/>
      <c r="C36" s="141"/>
      <c r="D36" s="155"/>
      <c r="E36" s="140" t="s">
        <v>70</v>
      </c>
      <c r="F36" s="141"/>
      <c r="G36" s="141"/>
      <c r="H36" s="144" t="s">
        <v>76</v>
      </c>
      <c r="I36" s="145"/>
      <c r="J36" s="10"/>
      <c r="K36" s="10"/>
      <c r="L36" s="10"/>
    </row>
    <row r="37" spans="1:12" ht="12.75">
      <c r="A37" s="134"/>
      <c r="B37" s="131"/>
      <c r="C37" s="131"/>
      <c r="D37" s="130"/>
      <c r="E37" s="130"/>
      <c r="F37" s="131"/>
      <c r="G37" s="130"/>
      <c r="H37" s="23"/>
      <c r="I37" s="135"/>
      <c r="J37" s="10"/>
      <c r="K37" s="10"/>
      <c r="L37" s="10"/>
    </row>
    <row r="38" spans="1:12" ht="12.75">
      <c r="A38" s="140" t="s">
        <v>77</v>
      </c>
      <c r="B38" s="141"/>
      <c r="C38" s="141"/>
      <c r="D38" s="155"/>
      <c r="E38" s="140" t="s">
        <v>70</v>
      </c>
      <c r="F38" s="141"/>
      <c r="G38" s="141"/>
      <c r="H38" s="144" t="s">
        <v>78</v>
      </c>
      <c r="I38" s="145"/>
      <c r="J38" s="10"/>
      <c r="K38" s="10"/>
      <c r="L38" s="10"/>
    </row>
    <row r="39" spans="1:12" ht="12.75">
      <c r="A39" s="134"/>
      <c r="B39" s="131"/>
      <c r="C39" s="131"/>
      <c r="D39" s="130"/>
      <c r="E39" s="130"/>
      <c r="F39" s="131"/>
      <c r="G39" s="130"/>
      <c r="H39" s="23"/>
      <c r="I39" s="135"/>
      <c r="J39" s="10"/>
      <c r="K39" s="10"/>
      <c r="L39" s="10"/>
    </row>
    <row r="40" spans="1:12" ht="12.75">
      <c r="A40" s="123" t="s">
        <v>79</v>
      </c>
      <c r="B40" s="124"/>
      <c r="C40" s="124"/>
      <c r="D40" s="125"/>
      <c r="E40" s="123" t="s">
        <v>70</v>
      </c>
      <c r="F40" s="124"/>
      <c r="G40" s="125"/>
      <c r="H40" s="144" t="s">
        <v>80</v>
      </c>
      <c r="I40" s="145"/>
      <c r="J40" s="10"/>
      <c r="K40" s="10"/>
      <c r="L40" s="10"/>
    </row>
    <row r="41" spans="1:12" ht="12.75">
      <c r="A41" s="134"/>
      <c r="B41" s="131"/>
      <c r="C41" s="131"/>
      <c r="D41" s="130"/>
      <c r="E41" s="130"/>
      <c r="F41" s="131"/>
      <c r="G41" s="130"/>
      <c r="H41" s="23"/>
      <c r="I41" s="135"/>
      <c r="J41" s="10"/>
      <c r="K41" s="10"/>
      <c r="L41" s="10"/>
    </row>
    <row r="42" spans="1:12" ht="12.75">
      <c r="A42" s="123" t="s">
        <v>81</v>
      </c>
      <c r="B42" s="124"/>
      <c r="C42" s="124"/>
      <c r="D42" s="125"/>
      <c r="E42" s="123" t="s">
        <v>82</v>
      </c>
      <c r="F42" s="124"/>
      <c r="G42" s="125"/>
      <c r="H42" s="144" t="s">
        <v>83</v>
      </c>
      <c r="I42" s="145"/>
      <c r="J42" s="10"/>
      <c r="K42" s="10"/>
      <c r="L42" s="10"/>
    </row>
    <row r="43" spans="1:12" ht="12.75">
      <c r="A43" s="113"/>
      <c r="B43" s="136"/>
      <c r="C43" s="136"/>
      <c r="D43" s="136"/>
      <c r="E43" s="114"/>
      <c r="F43" s="136"/>
      <c r="G43" s="136"/>
      <c r="H43" s="111"/>
      <c r="I43" s="112"/>
      <c r="J43" s="10"/>
      <c r="K43" s="10"/>
      <c r="L43" s="10"/>
    </row>
    <row r="44" spans="1:12" ht="12.75">
      <c r="A44" s="123" t="s">
        <v>84</v>
      </c>
      <c r="B44" s="124"/>
      <c r="C44" s="124"/>
      <c r="D44" s="125"/>
      <c r="E44" s="138" t="s">
        <v>366</v>
      </c>
      <c r="F44" s="124"/>
      <c r="G44" s="125"/>
      <c r="H44" s="144" t="s">
        <v>85</v>
      </c>
      <c r="I44" s="145"/>
      <c r="J44" s="10"/>
      <c r="K44" s="10"/>
      <c r="L44" s="10"/>
    </row>
    <row r="45" spans="1:12" ht="12.75">
      <c r="A45" s="134"/>
      <c r="B45" s="131"/>
      <c r="C45" s="131"/>
      <c r="D45" s="130"/>
      <c r="E45" s="130"/>
      <c r="F45" s="131"/>
      <c r="G45" s="130"/>
      <c r="H45" s="23"/>
      <c r="I45" s="135"/>
      <c r="J45" s="10"/>
      <c r="K45" s="10"/>
      <c r="L45" s="10"/>
    </row>
    <row r="46" spans="1:12" ht="12.75">
      <c r="A46" s="123" t="s">
        <v>86</v>
      </c>
      <c r="B46" s="124"/>
      <c r="C46" s="124"/>
      <c r="D46" s="125"/>
      <c r="E46" s="123" t="s">
        <v>87</v>
      </c>
      <c r="F46" s="124"/>
      <c r="G46" s="125"/>
      <c r="H46" s="144" t="s">
        <v>88</v>
      </c>
      <c r="I46" s="145"/>
      <c r="J46" s="10"/>
      <c r="K46" s="10"/>
      <c r="L46" s="10"/>
    </row>
    <row r="47" spans="1:12" ht="12.75">
      <c r="A47" s="134"/>
      <c r="B47" s="131"/>
      <c r="C47" s="131"/>
      <c r="D47" s="130"/>
      <c r="E47" s="130"/>
      <c r="F47" s="131"/>
      <c r="G47" s="130"/>
      <c r="H47" s="23"/>
      <c r="I47" s="135"/>
      <c r="J47" s="10"/>
      <c r="K47" s="10"/>
      <c r="L47" s="10"/>
    </row>
    <row r="48" spans="1:12" ht="12.75">
      <c r="A48" s="123" t="s">
        <v>89</v>
      </c>
      <c r="B48" s="124"/>
      <c r="C48" s="124"/>
      <c r="D48" s="125"/>
      <c r="E48" s="123" t="s">
        <v>90</v>
      </c>
      <c r="F48" s="124"/>
      <c r="G48" s="125"/>
      <c r="H48" s="121"/>
      <c r="I48" s="122"/>
      <c r="J48" s="10"/>
      <c r="K48" s="10"/>
      <c r="L48" s="10"/>
    </row>
    <row r="49" spans="1:12" ht="12.75">
      <c r="A49" s="113"/>
      <c r="B49" s="136"/>
      <c r="C49" s="136"/>
      <c r="D49" s="136"/>
      <c r="E49" s="114"/>
      <c r="F49" s="136"/>
      <c r="G49" s="136"/>
      <c r="H49" s="111"/>
      <c r="I49" s="112"/>
      <c r="J49" s="10"/>
      <c r="K49" s="10"/>
      <c r="L49" s="10"/>
    </row>
    <row r="50" spans="1:12" ht="12.75">
      <c r="A50" s="140" t="s">
        <v>367</v>
      </c>
      <c r="B50" s="141"/>
      <c r="C50" s="141"/>
      <c r="D50" s="155"/>
      <c r="E50" s="140" t="s">
        <v>70</v>
      </c>
      <c r="F50" s="141"/>
      <c r="G50" s="141"/>
      <c r="H50" s="144" t="s">
        <v>358</v>
      </c>
      <c r="I50" s="145"/>
      <c r="J50" s="10"/>
      <c r="K50" s="10"/>
      <c r="L50" s="10"/>
    </row>
    <row r="51" spans="1:12" ht="12.75">
      <c r="A51" s="134"/>
      <c r="B51" s="131"/>
      <c r="C51" s="131"/>
      <c r="D51" s="130"/>
      <c r="E51" s="130"/>
      <c r="F51" s="131"/>
      <c r="G51" s="130"/>
      <c r="H51" s="23"/>
      <c r="I51" s="135"/>
      <c r="J51" s="10"/>
      <c r="K51" s="10"/>
      <c r="L51" s="10"/>
    </row>
    <row r="52" spans="1:12" ht="12.75">
      <c r="A52" s="123" t="s">
        <v>91</v>
      </c>
      <c r="B52" s="126"/>
      <c r="C52" s="126"/>
      <c r="D52" s="127"/>
      <c r="E52" s="123" t="s">
        <v>92</v>
      </c>
      <c r="F52" s="126"/>
      <c r="G52" s="126"/>
      <c r="H52" s="144" t="s">
        <v>93</v>
      </c>
      <c r="I52" s="145"/>
      <c r="J52" s="10"/>
      <c r="K52" s="10"/>
      <c r="L52" s="10"/>
    </row>
    <row r="53" spans="1:12" ht="12.75">
      <c r="A53" s="113"/>
      <c r="B53" s="136"/>
      <c r="C53" s="136"/>
      <c r="D53" s="136"/>
      <c r="E53" s="114"/>
      <c r="F53" s="136"/>
      <c r="G53" s="136"/>
      <c r="H53" s="111"/>
      <c r="I53" s="112"/>
      <c r="J53" s="10"/>
      <c r="K53" s="10"/>
      <c r="L53" s="10"/>
    </row>
    <row r="54" spans="1:12" ht="12.75">
      <c r="A54" s="123" t="s">
        <v>94</v>
      </c>
      <c r="B54" s="126"/>
      <c r="C54" s="126"/>
      <c r="D54" s="127"/>
      <c r="E54" s="123" t="s">
        <v>95</v>
      </c>
      <c r="F54" s="126"/>
      <c r="G54" s="126"/>
      <c r="H54" s="144" t="s">
        <v>96</v>
      </c>
      <c r="I54" s="145"/>
      <c r="J54" s="10"/>
      <c r="K54" s="10"/>
      <c r="L54" s="10"/>
    </row>
    <row r="55" spans="1:12" ht="12.75">
      <c r="A55" s="134"/>
      <c r="B55" s="131"/>
      <c r="C55" s="131"/>
      <c r="D55" s="130"/>
      <c r="E55" s="130"/>
      <c r="F55" s="131"/>
      <c r="G55" s="130"/>
      <c r="H55" s="23"/>
      <c r="I55" s="135"/>
      <c r="J55" s="10"/>
      <c r="K55" s="10"/>
      <c r="L55" s="10"/>
    </row>
    <row r="56" spans="1:12" ht="12.75">
      <c r="A56" s="123" t="s">
        <v>97</v>
      </c>
      <c r="B56" s="126"/>
      <c r="C56" s="126"/>
      <c r="D56" s="127"/>
      <c r="E56" s="123" t="s">
        <v>98</v>
      </c>
      <c r="F56" s="126"/>
      <c r="G56" s="126"/>
      <c r="H56" s="144" t="s">
        <v>99</v>
      </c>
      <c r="I56" s="145"/>
      <c r="J56" s="10"/>
      <c r="K56" s="10"/>
      <c r="L56" s="10"/>
    </row>
    <row r="57" spans="1:12" ht="12.75">
      <c r="A57" s="134"/>
      <c r="B57" s="131"/>
      <c r="C57" s="131"/>
      <c r="D57" s="130"/>
      <c r="E57" s="130"/>
      <c r="F57" s="131"/>
      <c r="G57" s="130"/>
      <c r="H57" s="23"/>
      <c r="I57" s="135"/>
      <c r="J57" s="10"/>
      <c r="K57" s="10"/>
      <c r="L57" s="10"/>
    </row>
    <row r="58" spans="1:12" ht="12.75">
      <c r="A58" s="123" t="s">
        <v>100</v>
      </c>
      <c r="B58" s="126"/>
      <c r="C58" s="126"/>
      <c r="D58" s="127"/>
      <c r="E58" s="123" t="s">
        <v>70</v>
      </c>
      <c r="F58" s="126"/>
      <c r="G58" s="126"/>
      <c r="H58" s="144" t="s">
        <v>101</v>
      </c>
      <c r="I58" s="145"/>
      <c r="J58" s="10"/>
      <c r="K58" s="10"/>
      <c r="L58" s="10"/>
    </row>
    <row r="59" spans="1:12" ht="12.75">
      <c r="A59" s="113"/>
      <c r="B59" s="136"/>
      <c r="C59" s="136"/>
      <c r="D59" s="136"/>
      <c r="E59" s="114"/>
      <c r="F59" s="136"/>
      <c r="G59" s="136"/>
      <c r="H59" s="111"/>
      <c r="I59" s="112"/>
      <c r="J59" s="10"/>
      <c r="K59" s="10"/>
      <c r="L59" s="10"/>
    </row>
    <row r="60" spans="1:12" ht="12.75">
      <c r="A60" s="140" t="s">
        <v>357</v>
      </c>
      <c r="B60" s="141"/>
      <c r="C60" s="141"/>
      <c r="D60" s="155"/>
      <c r="E60" s="140" t="s">
        <v>70</v>
      </c>
      <c r="F60" s="141"/>
      <c r="G60" s="141"/>
      <c r="H60" s="144" t="s">
        <v>359</v>
      </c>
      <c r="I60" s="145"/>
      <c r="J60" s="10"/>
      <c r="K60" s="10"/>
      <c r="L60" s="10"/>
    </row>
    <row r="61" spans="1:12" ht="12.75">
      <c r="A61" s="113"/>
      <c r="B61" s="136"/>
      <c r="C61" s="136"/>
      <c r="D61" s="136"/>
      <c r="E61" s="114"/>
      <c r="F61" s="136"/>
      <c r="G61" s="136"/>
      <c r="H61" s="111"/>
      <c r="I61" s="112"/>
      <c r="J61" s="10"/>
      <c r="K61" s="10"/>
      <c r="L61" s="10"/>
    </row>
    <row r="62" spans="1:12" ht="12.75">
      <c r="A62" s="140" t="s">
        <v>360</v>
      </c>
      <c r="B62" s="141"/>
      <c r="C62" s="141"/>
      <c r="D62" s="155"/>
      <c r="E62" s="140" t="s">
        <v>70</v>
      </c>
      <c r="F62" s="141"/>
      <c r="G62" s="141"/>
      <c r="H62" s="144" t="s">
        <v>361</v>
      </c>
      <c r="I62" s="145"/>
      <c r="J62" s="10"/>
      <c r="K62" s="10"/>
      <c r="L62" s="10"/>
    </row>
    <row r="63" spans="10:12" ht="12.75">
      <c r="J63" s="10"/>
      <c r="K63" s="10"/>
      <c r="L63" s="10"/>
    </row>
    <row r="64" spans="1:12" ht="12.75">
      <c r="A64" s="140" t="s">
        <v>362</v>
      </c>
      <c r="B64" s="141"/>
      <c r="C64" s="141"/>
      <c r="D64" s="155"/>
      <c r="E64" s="140" t="s">
        <v>70</v>
      </c>
      <c r="F64" s="141"/>
      <c r="G64" s="141"/>
      <c r="H64" s="144" t="s">
        <v>363</v>
      </c>
      <c r="I64" s="145"/>
      <c r="J64" s="10"/>
      <c r="K64" s="10"/>
      <c r="L64" s="10"/>
    </row>
    <row r="65" spans="10:12" ht="12.75">
      <c r="J65" s="10"/>
      <c r="K65" s="10"/>
      <c r="L65" s="10"/>
    </row>
    <row r="66" spans="1:12" ht="12.75">
      <c r="A66" s="140"/>
      <c r="B66" s="141"/>
      <c r="C66" s="141"/>
      <c r="D66" s="155"/>
      <c r="E66" s="140"/>
      <c r="F66" s="141"/>
      <c r="G66" s="141"/>
      <c r="H66" s="144"/>
      <c r="I66" s="145"/>
      <c r="J66" s="10"/>
      <c r="K66" s="10"/>
      <c r="L66" s="10"/>
    </row>
    <row r="67" spans="10:12" ht="12.75">
      <c r="J67" s="10"/>
      <c r="K67" s="10"/>
      <c r="L67" s="10"/>
    </row>
    <row r="68" spans="1:12" ht="12.75">
      <c r="A68" s="140"/>
      <c r="B68" s="141"/>
      <c r="C68" s="141"/>
      <c r="D68" s="155"/>
      <c r="E68" s="140"/>
      <c r="F68" s="141"/>
      <c r="G68" s="141"/>
      <c r="H68" s="144"/>
      <c r="I68" s="145"/>
      <c r="J68" s="10"/>
      <c r="K68" s="10"/>
      <c r="L68" s="10"/>
    </row>
    <row r="69" spans="1:12" ht="12.75">
      <c r="A69" s="92"/>
      <c r="B69" s="29"/>
      <c r="C69" s="29"/>
      <c r="D69" s="20"/>
      <c r="E69" s="20"/>
      <c r="F69" s="29"/>
      <c r="G69" s="20"/>
      <c r="H69" s="20"/>
      <c r="I69" s="93"/>
      <c r="J69" s="10"/>
      <c r="K69" s="10"/>
      <c r="L69" s="10"/>
    </row>
    <row r="70" spans="1:12" ht="12.75">
      <c r="A70" s="148" t="s">
        <v>124</v>
      </c>
      <c r="B70" s="149"/>
      <c r="C70" s="144"/>
      <c r="D70" s="145"/>
      <c r="E70" s="25"/>
      <c r="F70" s="140"/>
      <c r="G70" s="142"/>
      <c r="H70" s="142"/>
      <c r="I70" s="143"/>
      <c r="J70" s="10"/>
      <c r="K70" s="10"/>
      <c r="L70" s="10"/>
    </row>
    <row r="71" spans="1:12" ht="12.75">
      <c r="A71" s="91"/>
      <c r="B71" s="28"/>
      <c r="C71" s="153"/>
      <c r="D71" s="154"/>
      <c r="E71" s="16"/>
      <c r="F71" s="153"/>
      <c r="G71" s="177"/>
      <c r="H71" s="30"/>
      <c r="I71" s="94"/>
      <c r="J71" s="10"/>
      <c r="K71" s="10"/>
      <c r="L71" s="10"/>
    </row>
    <row r="72" spans="1:12" ht="12.75">
      <c r="A72" s="148" t="s">
        <v>125</v>
      </c>
      <c r="B72" s="149"/>
      <c r="C72" s="140" t="s">
        <v>102</v>
      </c>
      <c r="D72" s="170"/>
      <c r="E72" s="170"/>
      <c r="F72" s="170"/>
      <c r="G72" s="170"/>
      <c r="H72" s="170"/>
      <c r="I72" s="171"/>
      <c r="J72" s="10"/>
      <c r="K72" s="10"/>
      <c r="L72" s="10"/>
    </row>
    <row r="73" spans="1:12" ht="12.75">
      <c r="A73" s="83"/>
      <c r="B73" s="22"/>
      <c r="C73" s="21" t="s">
        <v>127</v>
      </c>
      <c r="D73" s="16"/>
      <c r="E73" s="16"/>
      <c r="F73" s="16"/>
      <c r="G73" s="16"/>
      <c r="H73" s="16"/>
      <c r="I73" s="84"/>
      <c r="J73" s="10"/>
      <c r="K73" s="10"/>
      <c r="L73" s="10"/>
    </row>
    <row r="74" spans="1:12" ht="12.75">
      <c r="A74" s="148" t="s">
        <v>126</v>
      </c>
      <c r="B74" s="149"/>
      <c r="C74" s="180" t="s">
        <v>103</v>
      </c>
      <c r="D74" s="151"/>
      <c r="E74" s="152"/>
      <c r="F74" s="16"/>
      <c r="G74" s="44" t="s">
        <v>354</v>
      </c>
      <c r="H74" s="180" t="s">
        <v>104</v>
      </c>
      <c r="I74" s="152"/>
      <c r="J74" s="10"/>
      <c r="K74" s="10"/>
      <c r="L74" s="10"/>
    </row>
    <row r="75" spans="1:12" ht="12.75">
      <c r="A75" s="83"/>
      <c r="B75" s="22"/>
      <c r="C75" s="21"/>
      <c r="D75" s="16"/>
      <c r="E75" s="16"/>
      <c r="F75" s="16"/>
      <c r="G75" s="16"/>
      <c r="H75" s="16"/>
      <c r="I75" s="84"/>
      <c r="J75" s="10"/>
      <c r="K75" s="10"/>
      <c r="L75" s="10"/>
    </row>
    <row r="76" spans="1:12" ht="12.75">
      <c r="A76" s="148" t="s">
        <v>114</v>
      </c>
      <c r="B76" s="149"/>
      <c r="C76" s="150" t="s">
        <v>63</v>
      </c>
      <c r="D76" s="151"/>
      <c r="E76" s="151"/>
      <c r="F76" s="151"/>
      <c r="G76" s="151"/>
      <c r="H76" s="151"/>
      <c r="I76" s="152"/>
      <c r="J76" s="10"/>
      <c r="K76" s="10"/>
      <c r="L76" s="10"/>
    </row>
    <row r="77" spans="1:12" ht="12.75">
      <c r="A77" s="83"/>
      <c r="B77" s="22"/>
      <c r="C77" s="16"/>
      <c r="D77" s="16"/>
      <c r="E77" s="16"/>
      <c r="F77" s="16"/>
      <c r="G77" s="16"/>
      <c r="H77" s="16"/>
      <c r="I77" s="84"/>
      <c r="J77" s="10"/>
      <c r="K77" s="10"/>
      <c r="L77" s="10"/>
    </row>
    <row r="78" spans="1:12" ht="12.75">
      <c r="A78" s="146" t="s">
        <v>128</v>
      </c>
      <c r="B78" s="147"/>
      <c r="C78" s="180" t="s">
        <v>364</v>
      </c>
      <c r="D78" s="151"/>
      <c r="E78" s="151"/>
      <c r="F78" s="151"/>
      <c r="G78" s="151"/>
      <c r="H78" s="151"/>
      <c r="I78" s="173"/>
      <c r="J78" s="10"/>
      <c r="K78" s="10"/>
      <c r="L78" s="10"/>
    </row>
    <row r="79" spans="1:12" ht="12.75">
      <c r="A79" s="95"/>
      <c r="B79" s="20"/>
      <c r="C79" s="159" t="s">
        <v>129</v>
      </c>
      <c r="D79" s="159"/>
      <c r="E79" s="159"/>
      <c r="F79" s="159"/>
      <c r="G79" s="159"/>
      <c r="H79" s="159"/>
      <c r="I79" s="96"/>
      <c r="J79" s="10"/>
      <c r="K79" s="10"/>
      <c r="L79" s="10"/>
    </row>
    <row r="80" spans="1:12" ht="12.75">
      <c r="A80" s="95"/>
      <c r="B80" s="20"/>
      <c r="C80" s="31"/>
      <c r="D80" s="31"/>
      <c r="E80" s="31"/>
      <c r="F80" s="31"/>
      <c r="G80" s="31"/>
      <c r="H80" s="31"/>
      <c r="I80" s="96"/>
      <c r="J80" s="10"/>
      <c r="K80" s="10"/>
      <c r="L80" s="10"/>
    </row>
    <row r="81" spans="1:12" ht="12.75">
      <c r="A81" s="95"/>
      <c r="B81" s="178" t="s">
        <v>130</v>
      </c>
      <c r="C81" s="179"/>
      <c r="D81" s="179"/>
      <c r="E81" s="179"/>
      <c r="F81" s="42"/>
      <c r="G81" s="42"/>
      <c r="H81" s="42"/>
      <c r="I81" s="97"/>
      <c r="J81" s="10"/>
      <c r="K81" s="10"/>
      <c r="L81" s="10"/>
    </row>
    <row r="82" spans="1:12" ht="12.75">
      <c r="A82" s="95"/>
      <c r="B82" s="156" t="s">
        <v>131</v>
      </c>
      <c r="C82" s="157"/>
      <c r="D82" s="157"/>
      <c r="E82" s="157"/>
      <c r="F82" s="157"/>
      <c r="G82" s="157"/>
      <c r="H82" s="157"/>
      <c r="I82" s="158"/>
      <c r="J82" s="10"/>
      <c r="K82" s="10"/>
      <c r="L82" s="10"/>
    </row>
    <row r="83" spans="1:12" ht="12.75">
      <c r="A83" s="95"/>
      <c r="B83" s="156" t="s">
        <v>132</v>
      </c>
      <c r="C83" s="157"/>
      <c r="D83" s="157"/>
      <c r="E83" s="157"/>
      <c r="F83" s="157"/>
      <c r="G83" s="157"/>
      <c r="H83" s="157"/>
      <c r="I83" s="97"/>
      <c r="J83" s="10"/>
      <c r="K83" s="10"/>
      <c r="L83" s="10"/>
    </row>
    <row r="84" spans="1:12" ht="12.75">
      <c r="A84" s="95"/>
      <c r="B84" s="156" t="s">
        <v>133</v>
      </c>
      <c r="C84" s="157"/>
      <c r="D84" s="157"/>
      <c r="E84" s="157"/>
      <c r="F84" s="157"/>
      <c r="G84" s="157"/>
      <c r="H84" s="157"/>
      <c r="I84" s="158"/>
      <c r="J84" s="10"/>
      <c r="K84" s="10"/>
      <c r="L84" s="10"/>
    </row>
    <row r="85" spans="1:12" ht="12.75">
      <c r="A85" s="95"/>
      <c r="B85" s="156" t="s">
        <v>134</v>
      </c>
      <c r="C85" s="157"/>
      <c r="D85" s="157"/>
      <c r="E85" s="157"/>
      <c r="F85" s="157"/>
      <c r="G85" s="157"/>
      <c r="H85" s="157"/>
      <c r="I85" s="158"/>
      <c r="J85" s="10"/>
      <c r="K85" s="10"/>
      <c r="L85" s="10"/>
    </row>
    <row r="86" spans="1:12" ht="12.75">
      <c r="A86" s="95"/>
      <c r="B86" s="98"/>
      <c r="C86" s="99"/>
      <c r="D86" s="99"/>
      <c r="E86" s="99"/>
      <c r="F86" s="99"/>
      <c r="G86" s="99"/>
      <c r="H86" s="99"/>
      <c r="I86" s="100"/>
      <c r="J86" s="10"/>
      <c r="K86" s="10"/>
      <c r="L86" s="10"/>
    </row>
    <row r="87" spans="1:12" ht="13.5" thickBot="1">
      <c r="A87" s="101" t="s">
        <v>52</v>
      </c>
      <c r="B87" s="16"/>
      <c r="C87" s="16"/>
      <c r="D87" s="16"/>
      <c r="E87" s="16"/>
      <c r="F87" s="16"/>
      <c r="G87" s="32"/>
      <c r="H87" s="33"/>
      <c r="I87" s="102"/>
      <c r="J87" s="10"/>
      <c r="K87" s="10"/>
      <c r="L87" s="10"/>
    </row>
    <row r="88" spans="1:12" ht="12.75">
      <c r="A88" s="79"/>
      <c r="B88" s="16"/>
      <c r="C88" s="16"/>
      <c r="D88" s="16"/>
      <c r="E88" s="20" t="s">
        <v>53</v>
      </c>
      <c r="F88" s="88"/>
      <c r="G88" s="167" t="s">
        <v>135</v>
      </c>
      <c r="H88" s="168"/>
      <c r="I88" s="169"/>
      <c r="J88" s="10"/>
      <c r="K88" s="10"/>
      <c r="L88" s="10"/>
    </row>
    <row r="89" spans="1:12" ht="12.75">
      <c r="A89" s="103"/>
      <c r="B89" s="104"/>
      <c r="C89" s="105"/>
      <c r="D89" s="105"/>
      <c r="E89" s="105"/>
      <c r="F89" s="105"/>
      <c r="G89" s="165"/>
      <c r="H89" s="166"/>
      <c r="I89" s="106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0:I30" name="Range1_5_1"/>
  </protectedRanges>
  <mergeCells count="95">
    <mergeCell ref="C33:D33"/>
    <mergeCell ref="F33:G33"/>
    <mergeCell ref="A50:D50"/>
    <mergeCell ref="E50:G50"/>
    <mergeCell ref="H50:I50"/>
    <mergeCell ref="A60:D60"/>
    <mergeCell ref="E60:G60"/>
    <mergeCell ref="H54:I54"/>
    <mergeCell ref="H28:I28"/>
    <mergeCell ref="A26:B26"/>
    <mergeCell ref="C20:I20"/>
    <mergeCell ref="C16:I16"/>
    <mergeCell ref="A36:D36"/>
    <mergeCell ref="H46:I46"/>
    <mergeCell ref="A22:B22"/>
    <mergeCell ref="H34:I34"/>
    <mergeCell ref="H42:I42"/>
    <mergeCell ref="H40:I40"/>
    <mergeCell ref="A28:D28"/>
    <mergeCell ref="A24:B24"/>
    <mergeCell ref="A1:C1"/>
    <mergeCell ref="A10:B11"/>
    <mergeCell ref="C10:D10"/>
    <mergeCell ref="A14:B14"/>
    <mergeCell ref="A16:B16"/>
    <mergeCell ref="A18:B18"/>
    <mergeCell ref="C8:D8"/>
    <mergeCell ref="D24:G24"/>
    <mergeCell ref="A32:D32"/>
    <mergeCell ref="C14:D14"/>
    <mergeCell ref="A2:D2"/>
    <mergeCell ref="C6:D6"/>
    <mergeCell ref="A6:B6"/>
    <mergeCell ref="A20:B20"/>
    <mergeCell ref="A4:I4"/>
    <mergeCell ref="A12:B12"/>
    <mergeCell ref="C12:I12"/>
    <mergeCell ref="A8:B8"/>
    <mergeCell ref="F14:I14"/>
    <mergeCell ref="C18:I18"/>
    <mergeCell ref="F71:G71"/>
    <mergeCell ref="B81:E81"/>
    <mergeCell ref="C78:I78"/>
    <mergeCell ref="H74:I74"/>
    <mergeCell ref="C74:E74"/>
    <mergeCell ref="E64:G64"/>
    <mergeCell ref="A62:D62"/>
    <mergeCell ref="G22:H22"/>
    <mergeCell ref="D22:F22"/>
    <mergeCell ref="H36:I36"/>
    <mergeCell ref="G26:H26"/>
    <mergeCell ref="E28:G28"/>
    <mergeCell ref="G89:H89"/>
    <mergeCell ref="B83:H83"/>
    <mergeCell ref="B84:I84"/>
    <mergeCell ref="B85:I85"/>
    <mergeCell ref="G88:I88"/>
    <mergeCell ref="C72:I72"/>
    <mergeCell ref="B82:I82"/>
    <mergeCell ref="C79:H79"/>
    <mergeCell ref="A72:B72"/>
    <mergeCell ref="A68:D68"/>
    <mergeCell ref="E68:G68"/>
    <mergeCell ref="H68:I68"/>
    <mergeCell ref="A70:B70"/>
    <mergeCell ref="E66:G66"/>
    <mergeCell ref="H66:I66"/>
    <mergeCell ref="A64:D64"/>
    <mergeCell ref="A66:D66"/>
    <mergeCell ref="H44:I44"/>
    <mergeCell ref="H52:I52"/>
    <mergeCell ref="H60:I60"/>
    <mergeCell ref="E62:G62"/>
    <mergeCell ref="H58:I58"/>
    <mergeCell ref="H56:I56"/>
    <mergeCell ref="H62:I62"/>
    <mergeCell ref="H32:I32"/>
    <mergeCell ref="E30:G30"/>
    <mergeCell ref="A38:D38"/>
    <mergeCell ref="E38:G38"/>
    <mergeCell ref="H38:I38"/>
    <mergeCell ref="E36:G36"/>
    <mergeCell ref="A34:D34"/>
    <mergeCell ref="E34:G34"/>
    <mergeCell ref="A30:D30"/>
    <mergeCell ref="E32:G32"/>
    <mergeCell ref="F70:I70"/>
    <mergeCell ref="H64:I64"/>
    <mergeCell ref="C70:D70"/>
    <mergeCell ref="H30:I30"/>
    <mergeCell ref="A78:B78"/>
    <mergeCell ref="A76:B76"/>
    <mergeCell ref="C76:I76"/>
    <mergeCell ref="C71:D71"/>
    <mergeCell ref="A74:B74"/>
  </mergeCells>
  <conditionalFormatting sqref="H2">
    <cfRule type="cellIs" priority="3" dxfId="0" operator="lessThan" stopIfTrue="1">
      <formula>GENERAL!#REF!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igh@igh.hr"/>
    <hyperlink ref="C20" r:id="rId2" display="http://www.igh.hr"/>
    <hyperlink ref="C76" r:id="rId3" display="igh@igh.hr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K63" sqref="K63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36" t="s">
        <v>137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368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339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4">
      <c r="A4" s="241" t="s">
        <v>138</v>
      </c>
      <c r="B4" s="242"/>
      <c r="C4" s="242"/>
      <c r="D4" s="242"/>
      <c r="E4" s="242"/>
      <c r="F4" s="242"/>
      <c r="G4" s="242"/>
      <c r="H4" s="243"/>
      <c r="I4" s="50" t="s">
        <v>140</v>
      </c>
      <c r="J4" s="51" t="s">
        <v>139</v>
      </c>
      <c r="K4" s="52" t="s">
        <v>141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49">
        <v>2</v>
      </c>
      <c r="J5" s="48">
        <v>3</v>
      </c>
      <c r="K5" s="48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19" t="s">
        <v>142</v>
      </c>
      <c r="B7" s="220"/>
      <c r="C7" s="220"/>
      <c r="D7" s="220"/>
      <c r="E7" s="220"/>
      <c r="F7" s="220"/>
      <c r="G7" s="220"/>
      <c r="H7" s="226"/>
      <c r="I7" s="3">
        <v>1</v>
      </c>
      <c r="J7" s="6"/>
      <c r="K7" s="6"/>
    </row>
    <row r="8" spans="1:11" ht="12.75">
      <c r="A8" s="203" t="s">
        <v>143</v>
      </c>
      <c r="B8" s="204"/>
      <c r="C8" s="204"/>
      <c r="D8" s="204"/>
      <c r="E8" s="204"/>
      <c r="F8" s="204"/>
      <c r="G8" s="204"/>
      <c r="H8" s="205"/>
      <c r="I8" s="1">
        <v>2</v>
      </c>
      <c r="J8" s="116">
        <f>J9+J16+J26+J35+J39</f>
        <v>389295436</v>
      </c>
      <c r="K8" s="116">
        <f>K9+K16+K26+K35+K39</f>
        <v>384257104</v>
      </c>
    </row>
    <row r="9" spans="1:11" ht="12.75">
      <c r="A9" s="206" t="s">
        <v>228</v>
      </c>
      <c r="B9" s="207"/>
      <c r="C9" s="207"/>
      <c r="D9" s="207"/>
      <c r="E9" s="207"/>
      <c r="F9" s="207"/>
      <c r="G9" s="207"/>
      <c r="H9" s="208"/>
      <c r="I9" s="1">
        <v>3</v>
      </c>
      <c r="J9" s="46">
        <f>SUM(J10:J15)</f>
        <v>4163442</v>
      </c>
      <c r="K9" s="46">
        <f>SUM(K10:K15)</f>
        <v>3611716</v>
      </c>
    </row>
    <row r="10" spans="1:11" ht="12.75">
      <c r="A10" s="206" t="s">
        <v>144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/>
    </row>
    <row r="11" spans="1:11" ht="12.75">
      <c r="A11" s="206" t="s">
        <v>145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1445440</v>
      </c>
      <c r="K11" s="7">
        <v>893714</v>
      </c>
    </row>
    <row r="12" spans="1:11" ht="12.75">
      <c r="A12" s="206" t="s">
        <v>49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32350</v>
      </c>
      <c r="K12" s="7">
        <v>32350</v>
      </c>
    </row>
    <row r="13" spans="1:11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2685652</v>
      </c>
      <c r="K14" s="7">
        <v>2685652</v>
      </c>
    </row>
    <row r="15" spans="1:11" ht="12.75">
      <c r="A15" s="206" t="s">
        <v>148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/>
    </row>
    <row r="16" spans="1:11" ht="12.75">
      <c r="A16" s="206" t="s">
        <v>229</v>
      </c>
      <c r="B16" s="207"/>
      <c r="C16" s="207"/>
      <c r="D16" s="207"/>
      <c r="E16" s="207"/>
      <c r="F16" s="207"/>
      <c r="G16" s="207"/>
      <c r="H16" s="208"/>
      <c r="I16" s="1">
        <v>10</v>
      </c>
      <c r="J16" s="46">
        <f>SUM(J17:J25)</f>
        <v>339570671</v>
      </c>
      <c r="K16" s="46">
        <f>SUM(K17:K25)</f>
        <v>338277299</v>
      </c>
    </row>
    <row r="17" spans="1:11" ht="12.75">
      <c r="A17" s="206" t="s">
        <v>149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105266746</v>
      </c>
      <c r="K17" s="7">
        <v>105241370</v>
      </c>
    </row>
    <row r="18" spans="1:11" ht="12.75">
      <c r="A18" s="206" t="s">
        <v>150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81012007</v>
      </c>
      <c r="K18" s="7">
        <v>79745643</v>
      </c>
    </row>
    <row r="19" spans="1:11" ht="12.75">
      <c r="A19" s="206" t="s">
        <v>151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16742933</v>
      </c>
      <c r="K19" s="7">
        <v>16064992</v>
      </c>
    </row>
    <row r="20" spans="1:11" ht="12.75">
      <c r="A20" s="206" t="s">
        <v>152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4393290</v>
      </c>
      <c r="K20" s="7">
        <v>4236613</v>
      </c>
    </row>
    <row r="21" spans="1:11" ht="12.75">
      <c r="A21" s="206" t="s">
        <v>153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>
        <v>0</v>
      </c>
    </row>
    <row r="22" spans="1:11" ht="12.75">
      <c r="A22" s="206" t="s">
        <v>154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142537</v>
      </c>
      <c r="K22" s="7">
        <v>320824</v>
      </c>
    </row>
    <row r="23" spans="1:11" ht="12.75">
      <c r="A23" s="206" t="s">
        <v>155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26158200</v>
      </c>
      <c r="K23" s="7">
        <v>26812918</v>
      </c>
    </row>
    <row r="24" spans="1:11" ht="12.75">
      <c r="A24" s="206" t="s">
        <v>156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364640</v>
      </c>
      <c r="K24" s="7">
        <v>364621</v>
      </c>
    </row>
    <row r="25" spans="1:11" ht="12.75">
      <c r="A25" s="206" t="s">
        <v>157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105490318</v>
      </c>
      <c r="K25" s="7">
        <v>105490318</v>
      </c>
    </row>
    <row r="26" spans="1:11" ht="12.75">
      <c r="A26" s="206" t="s">
        <v>230</v>
      </c>
      <c r="B26" s="207"/>
      <c r="C26" s="207"/>
      <c r="D26" s="207"/>
      <c r="E26" s="207"/>
      <c r="F26" s="207"/>
      <c r="G26" s="207"/>
      <c r="H26" s="208"/>
      <c r="I26" s="1">
        <v>20</v>
      </c>
      <c r="J26" s="46">
        <f>SUM(J27:J34)</f>
        <v>44088140</v>
      </c>
      <c r="K26" s="46">
        <f>SUM(K27:K34)</f>
        <v>40958763</v>
      </c>
    </row>
    <row r="27" spans="1:11" ht="12.75">
      <c r="A27" s="206" t="s">
        <v>158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0</v>
      </c>
      <c r="K27" s="7">
        <v>0</v>
      </c>
    </row>
    <row r="28" spans="1:11" ht="12.75">
      <c r="A28" s="206" t="s">
        <v>159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0</v>
      </c>
    </row>
    <row r="29" spans="1:11" ht="12.75">
      <c r="A29" s="206" t="s">
        <v>160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1020683</v>
      </c>
      <c r="K29" s="7">
        <v>1020683</v>
      </c>
    </row>
    <row r="30" spans="1:11" ht="12.75">
      <c r="A30" s="206" t="s">
        <v>340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161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753408</v>
      </c>
      <c r="K31" s="7">
        <v>0</v>
      </c>
    </row>
    <row r="32" spans="1:11" ht="12.75">
      <c r="A32" s="206" t="s">
        <v>162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24331495</v>
      </c>
      <c r="K32" s="7">
        <v>21959642</v>
      </c>
    </row>
    <row r="33" spans="1:11" ht="12.75">
      <c r="A33" s="206" t="s">
        <v>163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3090850</v>
      </c>
      <c r="K33" s="7">
        <v>3090850</v>
      </c>
    </row>
    <row r="34" spans="1:11" ht="12.75">
      <c r="A34" s="206" t="s">
        <v>164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14891704</v>
      </c>
      <c r="K34" s="7">
        <v>14887588</v>
      </c>
    </row>
    <row r="35" spans="1:11" ht="12.75">
      <c r="A35" s="206" t="s">
        <v>231</v>
      </c>
      <c r="B35" s="207"/>
      <c r="C35" s="207"/>
      <c r="D35" s="207"/>
      <c r="E35" s="207"/>
      <c r="F35" s="207"/>
      <c r="G35" s="207"/>
      <c r="H35" s="208"/>
      <c r="I35" s="1">
        <v>29</v>
      </c>
      <c r="J35" s="46">
        <f>SUM(J36:J38)</f>
        <v>1473183</v>
      </c>
      <c r="K35" s="46">
        <f>SUM(K36:K38)</f>
        <v>1409326</v>
      </c>
    </row>
    <row r="36" spans="1:11" ht="12.75">
      <c r="A36" s="206" t="s">
        <v>165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166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1455811</v>
      </c>
      <c r="K37" s="7">
        <v>1392208</v>
      </c>
    </row>
    <row r="38" spans="1:11" ht="12.75">
      <c r="A38" s="206" t="s">
        <v>167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17372</v>
      </c>
      <c r="K38" s="7">
        <v>17118</v>
      </c>
    </row>
    <row r="39" spans="1:11" ht="12.75">
      <c r="A39" s="206" t="s">
        <v>168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3" t="s">
        <v>169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6">
        <f>J41+J49+J56+J64</f>
        <v>246139159</v>
      </c>
      <c r="K40" s="116">
        <f>K41+K49+K56+K64</f>
        <v>246652334</v>
      </c>
    </row>
    <row r="41" spans="1:11" ht="12.75">
      <c r="A41" s="206" t="s">
        <v>232</v>
      </c>
      <c r="B41" s="207"/>
      <c r="C41" s="207"/>
      <c r="D41" s="207"/>
      <c r="E41" s="207"/>
      <c r="F41" s="207"/>
      <c r="G41" s="207"/>
      <c r="H41" s="208"/>
      <c r="I41" s="1">
        <v>35</v>
      </c>
      <c r="J41" s="46">
        <f>SUM(J42:J48)</f>
        <v>197760735</v>
      </c>
      <c r="K41" s="46">
        <f>SUM(K42:K48)</f>
        <v>197760735</v>
      </c>
    </row>
    <row r="42" spans="1:11" ht="12.75">
      <c r="A42" s="206" t="s">
        <v>170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0</v>
      </c>
      <c r="K42" s="7">
        <v>0</v>
      </c>
    </row>
    <row r="43" spans="1:11" ht="12.75">
      <c r="A43" s="206" t="s">
        <v>171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89261838</v>
      </c>
      <c r="K43" s="7">
        <v>89261838</v>
      </c>
    </row>
    <row r="44" spans="1:11" ht="12.75">
      <c r="A44" s="206" t="s">
        <v>172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0</v>
      </c>
      <c r="K44" s="7">
        <v>0</v>
      </c>
    </row>
    <row r="45" spans="1:11" ht="12.75">
      <c r="A45" s="206" t="s">
        <v>173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568162</v>
      </c>
      <c r="K45" s="7">
        <v>568162</v>
      </c>
    </row>
    <row r="46" spans="1:11" ht="12.75">
      <c r="A46" s="206" t="s">
        <v>174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0</v>
      </c>
      <c r="K46" s="7">
        <v>0</v>
      </c>
    </row>
    <row r="47" spans="1:11" ht="12.75">
      <c r="A47" s="206" t="s">
        <v>175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107930735</v>
      </c>
      <c r="K47" s="7">
        <v>107930735</v>
      </c>
    </row>
    <row r="48" spans="1:11" ht="12.75">
      <c r="A48" s="206" t="s">
        <v>176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233</v>
      </c>
      <c r="B49" s="207"/>
      <c r="C49" s="207"/>
      <c r="D49" s="207"/>
      <c r="E49" s="207"/>
      <c r="F49" s="207"/>
      <c r="G49" s="207"/>
      <c r="H49" s="208"/>
      <c r="I49" s="1">
        <v>43</v>
      </c>
      <c r="J49" s="46">
        <f>SUM(J50:J55)</f>
        <v>41728552</v>
      </c>
      <c r="K49" s="46">
        <f>SUM(K50:K55)</f>
        <v>43059553</v>
      </c>
    </row>
    <row r="50" spans="1:11" ht="12.75">
      <c r="A50" s="206" t="s">
        <v>177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20187</v>
      </c>
      <c r="K50" s="7">
        <v>57688</v>
      </c>
    </row>
    <row r="51" spans="1:11" ht="12.75">
      <c r="A51" s="206" t="s">
        <v>178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38319122</v>
      </c>
      <c r="K51" s="7">
        <v>36456909</v>
      </c>
    </row>
    <row r="52" spans="1:11" ht="12.75">
      <c r="A52" s="206" t="s">
        <v>179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180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685702</v>
      </c>
      <c r="K53" s="7">
        <v>684874</v>
      </c>
    </row>
    <row r="54" spans="1:11" ht="12.75">
      <c r="A54" s="206" t="s">
        <v>181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1397764</v>
      </c>
      <c r="K54" s="7">
        <v>2369977</v>
      </c>
    </row>
    <row r="55" spans="1:11" ht="12.75">
      <c r="A55" s="206" t="s">
        <v>182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1305777</v>
      </c>
      <c r="K55" s="7">
        <v>3490105</v>
      </c>
    </row>
    <row r="56" spans="1:11" ht="12.75">
      <c r="A56" s="206" t="s">
        <v>234</v>
      </c>
      <c r="B56" s="207"/>
      <c r="C56" s="207"/>
      <c r="D56" s="207"/>
      <c r="E56" s="207"/>
      <c r="F56" s="207"/>
      <c r="G56" s="207"/>
      <c r="H56" s="208"/>
      <c r="I56" s="1">
        <v>50</v>
      </c>
      <c r="J56" s="46">
        <f>SUM(J57:J63)</f>
        <v>4979460</v>
      </c>
      <c r="K56" s="46">
        <f>SUM(K57:K63)</f>
        <v>4852252</v>
      </c>
    </row>
    <row r="57" spans="1:11" ht="12.75">
      <c r="A57" s="206" t="s">
        <v>158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159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0</v>
      </c>
    </row>
    <row r="59" spans="1:11" ht="12.75">
      <c r="A59" s="206" t="s">
        <v>160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340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161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0</v>
      </c>
      <c r="K61" s="7">
        <v>0</v>
      </c>
    </row>
    <row r="62" spans="1:11" ht="12.75">
      <c r="A62" s="206" t="s">
        <v>162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4979460</v>
      </c>
      <c r="K62" s="7">
        <v>4852252</v>
      </c>
    </row>
    <row r="63" spans="1:11" ht="12.75">
      <c r="A63" s="206" t="s">
        <v>183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184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1670412</v>
      </c>
      <c r="K64" s="7">
        <v>979794</v>
      </c>
    </row>
    <row r="65" spans="1:11" ht="12.75">
      <c r="A65" s="203" t="s">
        <v>341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10849270</v>
      </c>
      <c r="K65" s="7">
        <v>11245840</v>
      </c>
    </row>
    <row r="66" spans="1:11" ht="12.75">
      <c r="A66" s="203" t="s">
        <v>185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6">
        <f>J7+J8+J40+J65</f>
        <v>646283865</v>
      </c>
      <c r="K66" s="116">
        <f>K7+K8+K40+K65</f>
        <v>642155278</v>
      </c>
    </row>
    <row r="67" spans="1:11" ht="12.75">
      <c r="A67" s="227" t="s">
        <v>186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38870526</v>
      </c>
      <c r="K67" s="8">
        <v>39814924</v>
      </c>
    </row>
    <row r="68" spans="1:11" ht="12.75">
      <c r="A68" s="215" t="s">
        <v>187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9" t="s">
        <v>188</v>
      </c>
      <c r="B69" s="220"/>
      <c r="C69" s="220"/>
      <c r="D69" s="220"/>
      <c r="E69" s="220"/>
      <c r="F69" s="220"/>
      <c r="G69" s="220"/>
      <c r="H69" s="226"/>
      <c r="I69" s="3">
        <v>62</v>
      </c>
      <c r="J69" s="120">
        <f>J70+J71+J72+J78+J79+J82+J85</f>
        <v>29411617</v>
      </c>
      <c r="K69" s="120">
        <f>K70+K71+K72+K78+K79+K82+K85</f>
        <v>24100950</v>
      </c>
    </row>
    <row r="70" spans="1:11" ht="12.75">
      <c r="A70" s="206" t="s">
        <v>189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116604710</v>
      </c>
      <c r="K70" s="7">
        <v>116604710</v>
      </c>
    </row>
    <row r="71" spans="1:11" ht="12.75">
      <c r="A71" s="206" t="s">
        <v>190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>
        <v>0</v>
      </c>
    </row>
    <row r="72" spans="1:11" ht="12.75">
      <c r="A72" s="206" t="s">
        <v>191</v>
      </c>
      <c r="B72" s="207"/>
      <c r="C72" s="207"/>
      <c r="D72" s="207"/>
      <c r="E72" s="207"/>
      <c r="F72" s="207"/>
      <c r="G72" s="207"/>
      <c r="H72" s="208"/>
      <c r="I72" s="1">
        <v>65</v>
      </c>
      <c r="J72" s="46">
        <f>J73+J74-J75+J76+J77</f>
        <v>-2419226</v>
      </c>
      <c r="K72" s="46">
        <f>K73+K74-K75+K76+K77</f>
        <v>-2419226</v>
      </c>
    </row>
    <row r="73" spans="1:11" ht="12.75">
      <c r="A73" s="206" t="s">
        <v>192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193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1446309</v>
      </c>
      <c r="K74" s="7">
        <v>1446309</v>
      </c>
    </row>
    <row r="75" spans="1:11" ht="12.75">
      <c r="A75" s="206" t="s">
        <v>194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3865535</v>
      </c>
      <c r="K75" s="7">
        <v>3865535</v>
      </c>
    </row>
    <row r="76" spans="1:11" ht="12.75">
      <c r="A76" s="206" t="s">
        <v>195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196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0</v>
      </c>
      <c r="K77" s="7">
        <v>0</v>
      </c>
    </row>
    <row r="78" spans="1:11" ht="12.75">
      <c r="A78" s="206" t="s">
        <v>197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f>148767078+113152</f>
        <v>148880230</v>
      </c>
      <c r="K78" s="7">
        <f>148713749+49657</f>
        <v>148763406</v>
      </c>
    </row>
    <row r="79" spans="1:11" ht="12.75">
      <c r="A79" s="206" t="s">
        <v>198</v>
      </c>
      <c r="B79" s="207"/>
      <c r="C79" s="207"/>
      <c r="D79" s="207"/>
      <c r="E79" s="207"/>
      <c r="F79" s="207"/>
      <c r="G79" s="207"/>
      <c r="H79" s="208"/>
      <c r="I79" s="1">
        <v>72</v>
      </c>
      <c r="J79" s="46">
        <f>J80-J81</f>
        <v>-151943469</v>
      </c>
      <c r="K79" s="46">
        <f>K80-K81</f>
        <v>-233675513</v>
      </c>
    </row>
    <row r="80" spans="1:11" ht="12.75">
      <c r="A80" s="223" t="s">
        <v>199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200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151943469</v>
      </c>
      <c r="K81" s="7">
        <v>233675513</v>
      </c>
    </row>
    <row r="82" spans="1:11" ht="12.75">
      <c r="A82" s="206" t="s">
        <v>201</v>
      </c>
      <c r="B82" s="207"/>
      <c r="C82" s="207"/>
      <c r="D82" s="207"/>
      <c r="E82" s="207"/>
      <c r="F82" s="207"/>
      <c r="G82" s="207"/>
      <c r="H82" s="208"/>
      <c r="I82" s="1">
        <v>75</v>
      </c>
      <c r="J82" s="46">
        <f>J83-J84</f>
        <v>-81748614</v>
      </c>
      <c r="K82" s="46">
        <f>K83-K84</f>
        <v>-5096777</v>
      </c>
    </row>
    <row r="83" spans="1:11" ht="12.75">
      <c r="A83" s="223" t="s">
        <v>202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0</v>
      </c>
      <c r="K83" s="7"/>
    </row>
    <row r="84" spans="1:11" ht="12.75">
      <c r="A84" s="223" t="s">
        <v>203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81748614</v>
      </c>
      <c r="K84" s="7">
        <v>5096777</v>
      </c>
    </row>
    <row r="85" spans="1:11" ht="12.75">
      <c r="A85" s="206" t="s">
        <v>204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37986</v>
      </c>
      <c r="K85" s="7">
        <v>-75650</v>
      </c>
    </row>
    <row r="86" spans="1:11" ht="12.75">
      <c r="A86" s="203" t="s">
        <v>235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6">
        <f>SUM(J87:J89)</f>
        <v>12165788</v>
      </c>
      <c r="K86" s="116">
        <f>SUM(K87:K89)</f>
        <v>12546696</v>
      </c>
    </row>
    <row r="87" spans="1:11" ht="12.75">
      <c r="A87" s="206" t="s">
        <v>205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1709611</v>
      </c>
      <c r="K87" s="7">
        <v>1709611</v>
      </c>
    </row>
    <row r="88" spans="1:11" ht="12.75">
      <c r="A88" s="206" t="s">
        <v>206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207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10456177</v>
      </c>
      <c r="K89" s="7">
        <v>10837085</v>
      </c>
    </row>
    <row r="90" spans="1:11" ht="12.75">
      <c r="A90" s="203" t="s">
        <v>236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6">
        <f>SUM(J91:J99)</f>
        <v>338598967</v>
      </c>
      <c r="K90" s="116">
        <f>SUM(K91:K99)</f>
        <v>335213300</v>
      </c>
    </row>
    <row r="91" spans="1:11" ht="12.75">
      <c r="A91" s="206" t="s">
        <v>208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365388</v>
      </c>
      <c r="K91" s="7">
        <v>365388</v>
      </c>
    </row>
    <row r="92" spans="1:11" ht="12.75">
      <c r="A92" s="206" t="s">
        <v>209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64800</v>
      </c>
      <c r="K92" s="7">
        <v>64800</v>
      </c>
    </row>
    <row r="93" spans="1:11" ht="12.75">
      <c r="A93" s="206" t="s">
        <v>210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280038174</v>
      </c>
      <c r="K93" s="7">
        <v>275663171</v>
      </c>
    </row>
    <row r="94" spans="1:11" ht="12.75">
      <c r="A94" s="206" t="s">
        <v>211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212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11979016</v>
      </c>
      <c r="K95" s="7">
        <v>12719954</v>
      </c>
    </row>
    <row r="96" spans="1:11" ht="12.75">
      <c r="A96" s="206" t="s">
        <v>213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342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215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8959814</v>
      </c>
      <c r="K98" s="7">
        <v>9171382</v>
      </c>
    </row>
    <row r="99" spans="1:11" ht="12.75">
      <c r="A99" s="206" t="s">
        <v>216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37191775</v>
      </c>
      <c r="K99" s="7">
        <v>37228605</v>
      </c>
    </row>
    <row r="100" spans="1:11" ht="12.75">
      <c r="A100" s="203" t="s">
        <v>237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6">
        <f>SUM(J101:J112)</f>
        <v>243040967</v>
      </c>
      <c r="K100" s="116">
        <f>SUM(K101:K112)</f>
        <v>243746565</v>
      </c>
    </row>
    <row r="101" spans="1:11" ht="12.75" customHeight="1">
      <c r="A101" s="206" t="s">
        <v>208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284859</v>
      </c>
      <c r="K101" s="7">
        <v>261541</v>
      </c>
    </row>
    <row r="102" spans="1:11" ht="12.75" customHeight="1">
      <c r="A102" s="206" t="s">
        <v>209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2779699</v>
      </c>
      <c r="K102" s="7">
        <v>2691141</v>
      </c>
    </row>
    <row r="103" spans="1:11" ht="12.75" customHeight="1">
      <c r="A103" s="206" t="s">
        <v>210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93019922</v>
      </c>
      <c r="K103" s="7">
        <v>92509215</v>
      </c>
    </row>
    <row r="104" spans="1:11" ht="12.75" customHeight="1">
      <c r="A104" s="206" t="s">
        <v>211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3234476</v>
      </c>
      <c r="K104" s="7">
        <v>4788733</v>
      </c>
    </row>
    <row r="105" spans="1:11" ht="12.75" customHeight="1">
      <c r="A105" s="206" t="s">
        <v>212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31042871</v>
      </c>
      <c r="K105" s="7">
        <v>28432347</v>
      </c>
    </row>
    <row r="106" spans="1:11" ht="12.75" customHeight="1">
      <c r="A106" s="206" t="s">
        <v>213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70973241</v>
      </c>
      <c r="K106" s="7">
        <v>70973241</v>
      </c>
    </row>
    <row r="107" spans="1:11" ht="12.75" customHeight="1">
      <c r="A107" s="206" t="s">
        <v>214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0</v>
      </c>
    </row>
    <row r="108" spans="1:11" ht="12.75">
      <c r="A108" s="206" t="s">
        <v>217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5905096</v>
      </c>
      <c r="K108" s="7">
        <v>6160323</v>
      </c>
    </row>
    <row r="109" spans="1:11" ht="12.75">
      <c r="A109" s="206" t="s">
        <v>343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11587660</v>
      </c>
      <c r="K109" s="7">
        <v>12910833</v>
      </c>
    </row>
    <row r="110" spans="1:11" ht="12.75">
      <c r="A110" s="206" t="s">
        <v>218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1733004</v>
      </c>
      <c r="K110" s="7">
        <v>1733004</v>
      </c>
    </row>
    <row r="111" spans="1:11" ht="12.75">
      <c r="A111" s="206" t="s">
        <v>219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220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22480139</v>
      </c>
      <c r="K112" s="7">
        <v>23286187</v>
      </c>
    </row>
    <row r="113" spans="1:11" ht="12.75">
      <c r="A113" s="203" t="s">
        <v>221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23066525</v>
      </c>
      <c r="K113" s="7">
        <v>26547767</v>
      </c>
    </row>
    <row r="114" spans="1:11" ht="12.75">
      <c r="A114" s="203" t="s">
        <v>344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6">
        <f>J69+J86+J90+J100+J113</f>
        <v>646283864</v>
      </c>
      <c r="K114" s="116">
        <f>K69+K86+K90+K100+K113</f>
        <v>642155278</v>
      </c>
    </row>
    <row r="115" spans="1:11" ht="12.75">
      <c r="A115" s="212" t="s">
        <v>222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>
        <v>38870526</v>
      </c>
      <c r="K115" s="8">
        <f>K67</f>
        <v>39814924</v>
      </c>
    </row>
    <row r="116" spans="1:11" ht="12.75">
      <c r="A116" s="215" t="s">
        <v>223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224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06" t="s">
        <v>225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f>J69-J85</f>
        <v>29373631</v>
      </c>
      <c r="K118" s="7">
        <f>K69-K119</f>
        <v>24176600</v>
      </c>
    </row>
    <row r="119" spans="1:11" ht="12.75">
      <c r="A119" s="209" t="s">
        <v>226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f>J85</f>
        <v>37986</v>
      </c>
      <c r="K119" s="8">
        <f>K85</f>
        <v>-75650</v>
      </c>
    </row>
  </sheetData>
  <sheetProtection/>
  <mergeCells count="119">
    <mergeCell ref="A22:H22"/>
    <mergeCell ref="A27:H27"/>
    <mergeCell ref="A32:H32"/>
    <mergeCell ref="A31:H31"/>
    <mergeCell ref="A29:H29"/>
    <mergeCell ref="A7:H7"/>
    <mergeCell ref="A8:H8"/>
    <mergeCell ref="A14:H14"/>
    <mergeCell ref="A11:H11"/>
    <mergeCell ref="A12:H12"/>
    <mergeCell ref="A9:H9"/>
    <mergeCell ref="A10:H10"/>
    <mergeCell ref="A13:H13"/>
    <mergeCell ref="A5:H5"/>
    <mergeCell ref="A6:K6"/>
    <mergeCell ref="A1:K1"/>
    <mergeCell ref="A2:K2"/>
    <mergeCell ref="A3:K3"/>
    <mergeCell ref="A4:H4"/>
    <mergeCell ref="A37:H37"/>
    <mergeCell ref="A38:H38"/>
    <mergeCell ref="A43:H43"/>
    <mergeCell ref="A44:H44"/>
    <mergeCell ref="A46:H46"/>
    <mergeCell ref="A42:H42"/>
    <mergeCell ref="A45:H45"/>
    <mergeCell ref="A39:H39"/>
    <mergeCell ref="A40:H40"/>
    <mergeCell ref="A41:H41"/>
    <mergeCell ref="A49:H49"/>
    <mergeCell ref="A50:H50"/>
    <mergeCell ref="A47:H47"/>
    <mergeCell ref="A48:H48"/>
    <mergeCell ref="A59:H59"/>
    <mergeCell ref="A55:H55"/>
    <mergeCell ref="A58:H58"/>
    <mergeCell ref="A51:H51"/>
    <mergeCell ref="A53:H53"/>
    <mergeCell ref="A54:H54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23:H23"/>
    <mergeCell ref="A33:H33"/>
    <mergeCell ref="A30:H30"/>
    <mergeCell ref="A35:H35"/>
    <mergeCell ref="A36:H36"/>
    <mergeCell ref="A28:H28"/>
    <mergeCell ref="A34:H34"/>
    <mergeCell ref="A61:H61"/>
    <mergeCell ref="A62:H62"/>
    <mergeCell ref="A65:H65"/>
    <mergeCell ref="A60:H60"/>
    <mergeCell ref="A66:H66"/>
    <mergeCell ref="A71:H71"/>
    <mergeCell ref="A69:H69"/>
    <mergeCell ref="A70:H70"/>
    <mergeCell ref="A67:H67"/>
    <mergeCell ref="A68:K68"/>
    <mergeCell ref="A56:H56"/>
    <mergeCell ref="A52:H52"/>
    <mergeCell ref="A57:H57"/>
    <mergeCell ref="A63:H63"/>
    <mergeCell ref="A64:H64"/>
    <mergeCell ref="A76:H76"/>
    <mergeCell ref="A75:H75"/>
    <mergeCell ref="A73:H73"/>
    <mergeCell ref="A74:H74"/>
    <mergeCell ref="A72:H72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95:H95"/>
    <mergeCell ref="A83:H83"/>
    <mergeCell ref="A80:H80"/>
    <mergeCell ref="A84:H84"/>
    <mergeCell ref="A82:H82"/>
    <mergeCell ref="A81:H81"/>
    <mergeCell ref="A79:H79"/>
    <mergeCell ref="A78:H78"/>
    <mergeCell ref="A77:H77"/>
    <mergeCell ref="A87:H87"/>
    <mergeCell ref="A94:H94"/>
    <mergeCell ref="A99:H99"/>
    <mergeCell ref="A85:H85"/>
    <mergeCell ref="A88:H88"/>
    <mergeCell ref="A91:H91"/>
    <mergeCell ref="A89:H89"/>
    <mergeCell ref="A90:H90"/>
    <mergeCell ref="A92:H92"/>
    <mergeCell ref="A97:H97"/>
    <mergeCell ref="A86:H86"/>
    <mergeCell ref="A114:H114"/>
    <mergeCell ref="A119:H119"/>
    <mergeCell ref="A115:H115"/>
    <mergeCell ref="A116:K116"/>
    <mergeCell ref="A117:K117"/>
    <mergeCell ref="A118:H118"/>
    <mergeCell ref="A112:H112"/>
    <mergeCell ref="A113:H113"/>
    <mergeCell ref="A103:H103"/>
    <mergeCell ref="A104:H104"/>
    <mergeCell ref="A110:H110"/>
    <mergeCell ref="A108:H108"/>
    <mergeCell ref="A105:H105"/>
    <mergeCell ref="A111:H111"/>
    <mergeCell ref="A109:H10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65" sqref="A65:H65"/>
    </sheetView>
  </sheetViews>
  <sheetFormatPr defaultColWidth="9.140625" defaultRowHeight="12.75"/>
  <cols>
    <col min="1" max="9" width="9.140625" style="45" customWidth="1"/>
    <col min="10" max="10" width="11.00390625" style="45" customWidth="1"/>
    <col min="11" max="11" width="10.00390625" style="45" customWidth="1"/>
    <col min="12" max="12" width="10.71093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36" t="s">
        <v>227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9" t="s">
        <v>369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s="115" customFormat="1" ht="12.75" customHeight="1">
      <c r="A3" s="250" t="s">
        <v>345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4">
      <c r="A4" s="248" t="s">
        <v>138</v>
      </c>
      <c r="B4" s="248"/>
      <c r="C4" s="248"/>
      <c r="D4" s="248"/>
      <c r="E4" s="248"/>
      <c r="F4" s="248"/>
      <c r="G4" s="248"/>
      <c r="H4" s="248"/>
      <c r="I4" s="50" t="s">
        <v>140</v>
      </c>
      <c r="J4" s="244" t="s">
        <v>139</v>
      </c>
      <c r="K4" s="244"/>
      <c r="L4" s="244" t="s">
        <v>141</v>
      </c>
      <c r="M4" s="244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0"/>
      <c r="J5" s="52" t="s">
        <v>47</v>
      </c>
      <c r="K5" s="52" t="s">
        <v>48</v>
      </c>
      <c r="L5" s="52" t="s">
        <v>47</v>
      </c>
      <c r="M5" s="52" t="s">
        <v>48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19" t="s">
        <v>238</v>
      </c>
      <c r="B7" s="220"/>
      <c r="C7" s="220"/>
      <c r="D7" s="220"/>
      <c r="E7" s="220"/>
      <c r="F7" s="220"/>
      <c r="G7" s="220"/>
      <c r="H7" s="226"/>
      <c r="I7" s="3">
        <v>111</v>
      </c>
      <c r="J7" s="120">
        <f>SUM(J8:J9)</f>
        <v>48207057</v>
      </c>
      <c r="K7" s="120">
        <f>SUM(K8:K9)</f>
        <v>48207057</v>
      </c>
      <c r="L7" s="120">
        <f>SUM(L8:L9)</f>
        <v>36638228</v>
      </c>
      <c r="M7" s="120">
        <f>SUM(M8:M9)</f>
        <v>36638228</v>
      </c>
    </row>
    <row r="8" spans="1:13" ht="12.75">
      <c r="A8" s="203" t="s">
        <v>239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44090882</v>
      </c>
      <c r="K8" s="7">
        <v>44090882</v>
      </c>
      <c r="L8" s="139">
        <v>34703559</v>
      </c>
      <c r="M8" s="139">
        <v>34703559</v>
      </c>
    </row>
    <row r="9" spans="1:13" ht="12.75">
      <c r="A9" s="203" t="s">
        <v>240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4116175</v>
      </c>
      <c r="K9" s="7">
        <v>4116175</v>
      </c>
      <c r="L9" s="139">
        <v>1934669</v>
      </c>
      <c r="M9" s="139">
        <v>1934669</v>
      </c>
    </row>
    <row r="10" spans="1:13" ht="12.75">
      <c r="A10" s="203" t="s">
        <v>241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6">
        <f>J11+J12+J16+J20+J21+J22+J25+J26</f>
        <v>47152399</v>
      </c>
      <c r="K10" s="116">
        <f>K11+K12+K16+K20+K21+K22+K25+K26</f>
        <v>47152399</v>
      </c>
      <c r="L10" s="116">
        <f>L11+L12+L16+L20+L21+L22+L25+L26</f>
        <v>41849397</v>
      </c>
      <c r="M10" s="116">
        <f>M11+M12+M16+M20+M21+M22+M25+M26</f>
        <v>41849397</v>
      </c>
    </row>
    <row r="11" spans="1:13" ht="12.75">
      <c r="A11" s="203" t="s">
        <v>242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>
        <f>L11</f>
        <v>0</v>
      </c>
    </row>
    <row r="12" spans="1:13" ht="12.75">
      <c r="A12" s="203" t="s">
        <v>243</v>
      </c>
      <c r="B12" s="204"/>
      <c r="C12" s="204"/>
      <c r="D12" s="204"/>
      <c r="E12" s="204"/>
      <c r="F12" s="204"/>
      <c r="G12" s="204"/>
      <c r="H12" s="205"/>
      <c r="I12" s="1">
        <v>116</v>
      </c>
      <c r="J12" s="46">
        <f>SUM(J13:J15)</f>
        <v>12061344</v>
      </c>
      <c r="K12" s="46">
        <f>SUM(K13:K15)</f>
        <v>12061344</v>
      </c>
      <c r="L12" s="46">
        <f>SUM(L13:L15)</f>
        <v>9811816</v>
      </c>
      <c r="M12" s="46">
        <f>SUM(M13:M15)</f>
        <v>9811816</v>
      </c>
    </row>
    <row r="13" spans="1:13" ht="12.75">
      <c r="A13" s="206" t="s">
        <v>244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2314484</v>
      </c>
      <c r="K13" s="7">
        <v>2314484</v>
      </c>
      <c r="L13" s="139">
        <v>1845894</v>
      </c>
      <c r="M13" s="139">
        <v>1845894</v>
      </c>
    </row>
    <row r="14" spans="1:13" ht="12.75">
      <c r="A14" s="206" t="s">
        <v>245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0</v>
      </c>
      <c r="K14" s="7">
        <v>0</v>
      </c>
      <c r="L14" s="139">
        <v>0</v>
      </c>
      <c r="M14" s="139">
        <v>0</v>
      </c>
    </row>
    <row r="15" spans="1:13" ht="12.75">
      <c r="A15" s="206" t="s">
        <v>246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9746860</v>
      </c>
      <c r="K15" s="7">
        <v>9746860</v>
      </c>
      <c r="L15" s="139">
        <v>7965922</v>
      </c>
      <c r="M15" s="139">
        <v>7965922</v>
      </c>
    </row>
    <row r="16" spans="1:13" ht="12.75">
      <c r="A16" s="203" t="s">
        <v>247</v>
      </c>
      <c r="B16" s="204"/>
      <c r="C16" s="204"/>
      <c r="D16" s="204"/>
      <c r="E16" s="204"/>
      <c r="F16" s="204"/>
      <c r="G16" s="204"/>
      <c r="H16" s="205"/>
      <c r="I16" s="1">
        <v>120</v>
      </c>
      <c r="J16" s="46">
        <f>SUM(J17:J19)</f>
        <v>24990049</v>
      </c>
      <c r="K16" s="46">
        <f>SUM(K17:K19)</f>
        <v>24990049</v>
      </c>
      <c r="L16" s="46">
        <f>SUM(L17:L19)</f>
        <v>23570557</v>
      </c>
      <c r="M16" s="46">
        <f>SUM(M17:M19)</f>
        <v>23570557</v>
      </c>
    </row>
    <row r="17" spans="1:13" ht="12.75">
      <c r="A17" s="206" t="s">
        <v>248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14426693</v>
      </c>
      <c r="K17" s="7">
        <v>14426693</v>
      </c>
      <c r="L17" s="139">
        <v>13558926</v>
      </c>
      <c r="M17" s="139">
        <v>13558926</v>
      </c>
    </row>
    <row r="18" spans="1:13" ht="12.75">
      <c r="A18" s="206" t="s">
        <v>249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6872882</v>
      </c>
      <c r="K18" s="7">
        <v>6872882</v>
      </c>
      <c r="L18" s="139">
        <v>6574931</v>
      </c>
      <c r="M18" s="139">
        <v>6574931</v>
      </c>
    </row>
    <row r="19" spans="1:13" ht="12.75">
      <c r="A19" s="206" t="s">
        <v>250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3690474</v>
      </c>
      <c r="K19" s="7">
        <v>3690474</v>
      </c>
      <c r="L19" s="139">
        <v>3436700</v>
      </c>
      <c r="M19" s="139">
        <v>3436700</v>
      </c>
    </row>
    <row r="20" spans="1:13" ht="12.75">
      <c r="A20" s="203" t="s">
        <v>251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2265947</v>
      </c>
      <c r="K20" s="7">
        <v>2265947</v>
      </c>
      <c r="L20" s="139">
        <v>2547560</v>
      </c>
      <c r="M20" s="139">
        <v>2547560</v>
      </c>
    </row>
    <row r="21" spans="1:13" ht="12.75">
      <c r="A21" s="203" t="s">
        <v>252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5441347</v>
      </c>
      <c r="K21" s="7">
        <v>5441347</v>
      </c>
      <c r="L21" s="139">
        <v>4085285</v>
      </c>
      <c r="M21" s="139">
        <v>4085285</v>
      </c>
    </row>
    <row r="22" spans="1:13" ht="12.75">
      <c r="A22" s="203" t="s">
        <v>253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6">
        <f>SUM(J23:J24)</f>
        <v>1067899</v>
      </c>
      <c r="K22" s="46">
        <f>SUM(K23:K24)</f>
        <v>1067899</v>
      </c>
      <c r="L22" s="46">
        <f>SUM(L23:L24)</f>
        <v>1154172</v>
      </c>
      <c r="M22" s="46">
        <f>SUM(M23:M24)</f>
        <v>1154172</v>
      </c>
    </row>
    <row r="23" spans="1:13" ht="12.75">
      <c r="A23" s="206" t="s">
        <v>254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255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1067899</v>
      </c>
      <c r="K24" s="7">
        <v>1067899</v>
      </c>
      <c r="L24" s="139">
        <v>1154172</v>
      </c>
      <c r="M24" s="139">
        <v>1154172</v>
      </c>
    </row>
    <row r="25" spans="1:13" ht="12.75">
      <c r="A25" s="203" t="s">
        <v>256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0</v>
      </c>
      <c r="K25" s="7">
        <v>0</v>
      </c>
      <c r="L25" s="7">
        <v>617707</v>
      </c>
      <c r="M25" s="7">
        <f>L25</f>
        <v>617707</v>
      </c>
    </row>
    <row r="26" spans="1:13" ht="12.75">
      <c r="A26" s="203" t="s">
        <v>257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1325813</v>
      </c>
      <c r="K26" s="7">
        <v>1325813</v>
      </c>
      <c r="L26" s="7">
        <v>62300</v>
      </c>
      <c r="M26" s="7">
        <v>62300</v>
      </c>
    </row>
    <row r="27" spans="1:13" ht="12.75">
      <c r="A27" s="203" t="s">
        <v>258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6">
        <f>SUM(J28:J32)</f>
        <v>1638305</v>
      </c>
      <c r="K27" s="116">
        <f>SUM(K28:K32)</f>
        <v>1638305</v>
      </c>
      <c r="L27" s="116">
        <f>SUM(L28:L32)</f>
        <v>4636708</v>
      </c>
      <c r="M27" s="116">
        <f>SUM(M28:M32)</f>
        <v>4636708</v>
      </c>
    </row>
    <row r="28" spans="1:13" ht="24" customHeight="1">
      <c r="A28" s="203" t="s">
        <v>259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3" t="s">
        <v>260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1282890</v>
      </c>
      <c r="K29" s="7">
        <v>1282890</v>
      </c>
      <c r="L29" s="7">
        <v>4636708</v>
      </c>
      <c r="M29" s="7">
        <v>4636708</v>
      </c>
    </row>
    <row r="30" spans="1:13" ht="12.75">
      <c r="A30" s="203" t="s">
        <v>270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3" t="s">
        <v>261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3" t="s">
        <v>262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355415</v>
      </c>
      <c r="K32" s="7">
        <v>355415</v>
      </c>
      <c r="L32" s="7">
        <v>0</v>
      </c>
      <c r="M32" s="7">
        <v>0</v>
      </c>
    </row>
    <row r="33" spans="1:13" ht="12.75">
      <c r="A33" s="203" t="s">
        <v>263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6">
        <f>SUM(J34:J37)</f>
        <v>5096897</v>
      </c>
      <c r="K33" s="116">
        <f>SUM(K34:K37)</f>
        <v>5096897</v>
      </c>
      <c r="L33" s="116">
        <f>SUM(L34:L37)</f>
        <v>4613653</v>
      </c>
      <c r="M33" s="116">
        <f>SUM(M34:M37)</f>
        <v>4613653</v>
      </c>
    </row>
    <row r="34" spans="1:13" ht="12.75">
      <c r="A34" s="203" t="s">
        <v>265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3" t="s">
        <v>264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4364071</v>
      </c>
      <c r="K35" s="7">
        <v>4364071</v>
      </c>
      <c r="L35" s="7">
        <v>4613653</v>
      </c>
      <c r="M35" s="7">
        <v>4613653</v>
      </c>
    </row>
    <row r="36" spans="1:13" ht="12.75">
      <c r="A36" s="203" t="s">
        <v>266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3" t="s">
        <v>267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732826</v>
      </c>
      <c r="K37" s="7">
        <v>732826</v>
      </c>
      <c r="L37" s="7">
        <v>0</v>
      </c>
      <c r="M37" s="7">
        <v>0</v>
      </c>
    </row>
    <row r="38" spans="1:13" ht="12.75">
      <c r="A38" s="203" t="s">
        <v>268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3" t="s">
        <v>269</v>
      </c>
      <c r="B39" s="204"/>
      <c r="C39" s="204"/>
      <c r="D39" s="204"/>
      <c r="E39" s="204"/>
      <c r="F39" s="204"/>
      <c r="G39" s="204"/>
      <c r="H39" s="205"/>
      <c r="I39" s="1">
        <v>143</v>
      </c>
      <c r="J39" s="119">
        <v>422601</v>
      </c>
      <c r="K39" s="119">
        <v>422601</v>
      </c>
      <c r="L39" s="119">
        <v>4116</v>
      </c>
      <c r="M39" s="119">
        <v>4116</v>
      </c>
    </row>
    <row r="40" spans="1:13" ht="12.75">
      <c r="A40" s="203" t="s">
        <v>271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3" t="s">
        <v>272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3" t="s">
        <v>273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6">
        <f>J7+J27+J38+J40</f>
        <v>49845362</v>
      </c>
      <c r="K42" s="116">
        <f>K7+K27+K38+K40</f>
        <v>49845362</v>
      </c>
      <c r="L42" s="116">
        <f>L7+L27+L38+L40</f>
        <v>41274936</v>
      </c>
      <c r="M42" s="116">
        <f>M7+M27+M38+M40</f>
        <v>41274936</v>
      </c>
    </row>
    <row r="43" spans="1:13" ht="12.75">
      <c r="A43" s="203" t="s">
        <v>274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6">
        <f>J10+J33+J39+J41</f>
        <v>52671897</v>
      </c>
      <c r="K43" s="116">
        <f>K10+K33+K39+K41</f>
        <v>52671897</v>
      </c>
      <c r="L43" s="116">
        <f>L10+L33+L39+L41</f>
        <v>46467166</v>
      </c>
      <c r="M43" s="116">
        <f>M10+M33+M39+M41</f>
        <v>46467166</v>
      </c>
    </row>
    <row r="44" spans="1:13" ht="12.75">
      <c r="A44" s="203" t="s">
        <v>275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6">
        <f>J42-J43</f>
        <v>-2826535</v>
      </c>
      <c r="K44" s="116">
        <f>K42-K43</f>
        <v>-2826535</v>
      </c>
      <c r="L44" s="116">
        <f>L42-L43</f>
        <v>-5192230</v>
      </c>
      <c r="M44" s="116">
        <f>M42-M43</f>
        <v>-5192230</v>
      </c>
    </row>
    <row r="45" spans="1:13" ht="12.75">
      <c r="A45" s="223" t="s">
        <v>276</v>
      </c>
      <c r="B45" s="224"/>
      <c r="C45" s="224"/>
      <c r="D45" s="224"/>
      <c r="E45" s="224"/>
      <c r="F45" s="224"/>
      <c r="G45" s="224"/>
      <c r="H45" s="225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>
      <c r="A46" s="223" t="s">
        <v>277</v>
      </c>
      <c r="B46" s="224"/>
      <c r="C46" s="224"/>
      <c r="D46" s="224"/>
      <c r="E46" s="224"/>
      <c r="F46" s="224"/>
      <c r="G46" s="224"/>
      <c r="H46" s="225"/>
      <c r="I46" s="1">
        <v>150</v>
      </c>
      <c r="J46" s="46">
        <f>IF(J43&gt;J42,J43-J42,0)</f>
        <v>2826535</v>
      </c>
      <c r="K46" s="46">
        <f>IF(K43&gt;K42,K43-K42,0)</f>
        <v>2826535</v>
      </c>
      <c r="L46" s="46">
        <v>5192230</v>
      </c>
      <c r="M46" s="46">
        <v>5192230</v>
      </c>
    </row>
    <row r="47" spans="1:13" ht="12.75">
      <c r="A47" s="203" t="s">
        <v>278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65341</v>
      </c>
      <c r="K47" s="7">
        <v>65341</v>
      </c>
      <c r="L47" s="7">
        <v>18183</v>
      </c>
      <c r="M47" s="7">
        <v>18183</v>
      </c>
    </row>
    <row r="48" spans="1:13" ht="12.75">
      <c r="A48" s="203" t="s">
        <v>279</v>
      </c>
      <c r="B48" s="204"/>
      <c r="C48" s="204"/>
      <c r="D48" s="204"/>
      <c r="E48" s="204"/>
      <c r="F48" s="204"/>
      <c r="G48" s="204"/>
      <c r="H48" s="205"/>
      <c r="I48" s="1">
        <v>152</v>
      </c>
      <c r="J48" s="46">
        <f>J44-J47</f>
        <v>-2891876</v>
      </c>
      <c r="K48" s="46">
        <f>K44-K47</f>
        <v>-2891876</v>
      </c>
      <c r="L48" s="46">
        <f>L44-L47</f>
        <v>-5210413</v>
      </c>
      <c r="M48" s="46">
        <f>M44-M47</f>
        <v>-5210413</v>
      </c>
    </row>
    <row r="49" spans="1:13" ht="12.75">
      <c r="A49" s="223" t="s">
        <v>280</v>
      </c>
      <c r="B49" s="224"/>
      <c r="C49" s="224"/>
      <c r="D49" s="224"/>
      <c r="E49" s="224"/>
      <c r="F49" s="224"/>
      <c r="G49" s="224"/>
      <c r="H49" s="225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>
      <c r="A50" s="245" t="s">
        <v>281</v>
      </c>
      <c r="B50" s="246"/>
      <c r="C50" s="246"/>
      <c r="D50" s="246"/>
      <c r="E50" s="246"/>
      <c r="F50" s="246"/>
      <c r="G50" s="246"/>
      <c r="H50" s="247"/>
      <c r="I50" s="2">
        <v>154</v>
      </c>
      <c r="J50" s="137">
        <f>IF(J48&lt;0,-J48,0)</f>
        <v>2891876</v>
      </c>
      <c r="K50" s="137">
        <f>IF(K48&lt;0,-K48,0)</f>
        <v>2891876</v>
      </c>
      <c r="L50" s="137">
        <f>IF(L48&lt;0,-L48,0)</f>
        <v>5210413</v>
      </c>
      <c r="M50" s="137">
        <f>IF(M48&lt;0,-M48,0)</f>
        <v>5210413</v>
      </c>
    </row>
    <row r="51" spans="1:13" ht="12.75" customHeight="1">
      <c r="A51" s="215" t="s">
        <v>282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283</v>
      </c>
      <c r="B52" s="220"/>
      <c r="C52" s="220"/>
      <c r="D52" s="220"/>
      <c r="E52" s="220"/>
      <c r="F52" s="220"/>
      <c r="G52" s="220"/>
      <c r="H52" s="220"/>
      <c r="I52" s="47"/>
      <c r="J52" s="47"/>
      <c r="K52" s="47"/>
      <c r="L52" s="47"/>
      <c r="M52" s="54"/>
    </row>
    <row r="53" spans="1:13" ht="12.75" customHeight="1">
      <c r="A53" s="203" t="s">
        <v>284</v>
      </c>
      <c r="B53" s="204"/>
      <c r="C53" s="204"/>
      <c r="D53" s="204"/>
      <c r="E53" s="204"/>
      <c r="F53" s="204"/>
      <c r="G53" s="204"/>
      <c r="H53" s="205"/>
      <c r="I53" s="1">
        <v>155</v>
      </c>
      <c r="J53" s="7">
        <f>J48-J54</f>
        <v>-2927054</v>
      </c>
      <c r="K53" s="7">
        <f>-K50-K54</f>
        <v>-2927054</v>
      </c>
      <c r="L53" s="7">
        <f>L48-L54</f>
        <v>-5096776</v>
      </c>
      <c r="M53" s="7">
        <f>L53</f>
        <v>-5096776</v>
      </c>
    </row>
    <row r="54" spans="1:13" ht="12.75" customHeight="1">
      <c r="A54" s="227" t="s">
        <v>285</v>
      </c>
      <c r="B54" s="228"/>
      <c r="C54" s="228"/>
      <c r="D54" s="228"/>
      <c r="E54" s="228"/>
      <c r="F54" s="228"/>
      <c r="G54" s="228"/>
      <c r="H54" s="229"/>
      <c r="I54" s="1">
        <v>156</v>
      </c>
      <c r="J54" s="8">
        <v>35178</v>
      </c>
      <c r="K54" s="8">
        <v>35178</v>
      </c>
      <c r="L54" s="8">
        <v>-113637</v>
      </c>
      <c r="M54" s="8">
        <v>-113637</v>
      </c>
    </row>
    <row r="55" spans="1:13" ht="12.75" customHeight="1">
      <c r="A55" s="215" t="s">
        <v>286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287</v>
      </c>
      <c r="B56" s="220"/>
      <c r="C56" s="220"/>
      <c r="D56" s="220"/>
      <c r="E56" s="220"/>
      <c r="F56" s="220"/>
      <c r="G56" s="220"/>
      <c r="H56" s="226"/>
      <c r="I56" s="9">
        <v>157</v>
      </c>
      <c r="J56" s="6">
        <f>J48</f>
        <v>-2891876</v>
      </c>
      <c r="K56" s="6">
        <f>K48</f>
        <v>-2891876</v>
      </c>
      <c r="L56" s="6">
        <f>L48</f>
        <v>-5210413</v>
      </c>
      <c r="M56" s="6">
        <f>M48</f>
        <v>-5210413</v>
      </c>
    </row>
    <row r="57" spans="1:13" ht="12.75">
      <c r="A57" s="203" t="s">
        <v>346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6">
        <f>SUM(J58:J64)</f>
        <v>144370</v>
      </c>
      <c r="K57" s="46">
        <f>SUM(K58:K64)</f>
        <v>144370</v>
      </c>
      <c r="L57" s="46">
        <f>SUM(L58:L64)</f>
        <v>49658</v>
      </c>
      <c r="M57" s="46">
        <f>SUM(M58:M64)</f>
        <v>49658</v>
      </c>
    </row>
    <row r="58" spans="1:13" ht="12.75">
      <c r="A58" s="203" t="s">
        <v>288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>
        <v>144370</v>
      </c>
      <c r="K58" s="7">
        <v>144370</v>
      </c>
      <c r="L58" s="7">
        <v>49658</v>
      </c>
      <c r="M58" s="7">
        <v>49658</v>
      </c>
    </row>
    <row r="59" spans="1:13" ht="12.75">
      <c r="A59" s="203" t="s">
        <v>289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>
        <f aca="true" t="shared" si="0" ref="M59:M64">L59</f>
        <v>0</v>
      </c>
    </row>
    <row r="60" spans="1:13" ht="12.75">
      <c r="A60" s="203" t="s">
        <v>290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>
        <f t="shared" si="0"/>
        <v>0</v>
      </c>
    </row>
    <row r="61" spans="1:13" ht="12.75">
      <c r="A61" s="203" t="s">
        <v>291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>
        <f t="shared" si="0"/>
        <v>0</v>
      </c>
    </row>
    <row r="62" spans="1:13" ht="12.75">
      <c r="A62" s="203" t="s">
        <v>347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>
        <f t="shared" si="0"/>
        <v>0</v>
      </c>
    </row>
    <row r="63" spans="1:13" ht="12.75">
      <c r="A63" s="203" t="s">
        <v>292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>
        <f t="shared" si="0"/>
        <v>0</v>
      </c>
    </row>
    <row r="64" spans="1:13" ht="12.75">
      <c r="A64" s="203" t="s">
        <v>348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>
        <f t="shared" si="0"/>
        <v>0</v>
      </c>
    </row>
    <row r="65" spans="1:13" ht="12.75">
      <c r="A65" s="203" t="s">
        <v>293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28874</v>
      </c>
      <c r="K65" s="7">
        <v>28874</v>
      </c>
      <c r="L65" s="7">
        <v>9932</v>
      </c>
      <c r="M65" s="7">
        <v>9932</v>
      </c>
    </row>
    <row r="66" spans="1:13" ht="12.75">
      <c r="A66" s="203" t="s">
        <v>294</v>
      </c>
      <c r="B66" s="204"/>
      <c r="C66" s="204"/>
      <c r="D66" s="204"/>
      <c r="E66" s="204"/>
      <c r="F66" s="204"/>
      <c r="G66" s="204"/>
      <c r="H66" s="205"/>
      <c r="I66" s="1">
        <v>167</v>
      </c>
      <c r="J66" s="46">
        <f>J57-J65</f>
        <v>115496</v>
      </c>
      <c r="K66" s="46">
        <f>K57-K65</f>
        <v>115496</v>
      </c>
      <c r="L66" s="46">
        <f>L57-L65</f>
        <v>39726</v>
      </c>
      <c r="M66" s="46">
        <f>L66</f>
        <v>39726</v>
      </c>
    </row>
    <row r="67" spans="1:13" ht="12.75">
      <c r="A67" s="203" t="s">
        <v>295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3">
        <f>J56+J66</f>
        <v>-2776380</v>
      </c>
      <c r="K67" s="53">
        <f>K56+K66</f>
        <v>-2776380</v>
      </c>
      <c r="L67" s="53">
        <f>L56+L66</f>
        <v>-5170687</v>
      </c>
      <c r="M67" s="53">
        <f>L67</f>
        <v>-5170687</v>
      </c>
    </row>
    <row r="68" spans="1:13" ht="12.75" customHeight="1">
      <c r="A68" s="251" t="s">
        <v>296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297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 customHeight="1">
      <c r="A70" s="203" t="s">
        <v>284</v>
      </c>
      <c r="B70" s="204"/>
      <c r="C70" s="204"/>
      <c r="D70" s="204"/>
      <c r="E70" s="204"/>
      <c r="F70" s="204"/>
      <c r="G70" s="204"/>
      <c r="H70" s="205"/>
      <c r="I70" s="1">
        <v>169</v>
      </c>
      <c r="J70" s="7">
        <f>J67-J71</f>
        <v>-2811558</v>
      </c>
      <c r="K70" s="7">
        <f>K67-K71</f>
        <v>-2811558</v>
      </c>
      <c r="L70" s="7">
        <f>L67-L71</f>
        <v>-5057050</v>
      </c>
      <c r="M70" s="7">
        <f>L70</f>
        <v>-5057050</v>
      </c>
    </row>
    <row r="71" spans="1:13" ht="12.75" customHeight="1">
      <c r="A71" s="227" t="s">
        <v>285</v>
      </c>
      <c r="B71" s="228"/>
      <c r="C71" s="228"/>
      <c r="D71" s="228"/>
      <c r="E71" s="228"/>
      <c r="F71" s="228"/>
      <c r="G71" s="228"/>
      <c r="H71" s="229"/>
      <c r="I71" s="4">
        <v>170</v>
      </c>
      <c r="J71" s="8">
        <f>J54</f>
        <v>35178</v>
      </c>
      <c r="K71" s="8">
        <f>K54</f>
        <v>35178</v>
      </c>
      <c r="L71" s="8">
        <f>L54</f>
        <v>-113637</v>
      </c>
      <c r="M71" s="8">
        <f>L71</f>
        <v>-113637</v>
      </c>
    </row>
  </sheetData>
  <sheetProtection/>
  <mergeCells count="73">
    <mergeCell ref="A64:H64"/>
    <mergeCell ref="A71:H71"/>
    <mergeCell ref="A65:H65"/>
    <mergeCell ref="A66:H66"/>
    <mergeCell ref="A67:H67"/>
    <mergeCell ref="A68:M68"/>
    <mergeCell ref="A69:M69"/>
    <mergeCell ref="A70:H70"/>
    <mergeCell ref="A63:H63"/>
    <mergeCell ref="A61:H61"/>
    <mergeCell ref="A27:H27"/>
    <mergeCell ref="A60:H60"/>
    <mergeCell ref="A56:H56"/>
    <mergeCell ref="A62:H62"/>
    <mergeCell ref="A55:M55"/>
    <mergeCell ref="A35:H35"/>
    <mergeCell ref="A40:H40"/>
    <mergeCell ref="A42:H42"/>
    <mergeCell ref="A58:H58"/>
    <mergeCell ref="A15:H15"/>
    <mergeCell ref="A47:H47"/>
    <mergeCell ref="A44:H44"/>
    <mergeCell ref="A57:H57"/>
    <mergeCell ref="A46:H46"/>
    <mergeCell ref="A43:H43"/>
    <mergeCell ref="A52:H52"/>
    <mergeCell ref="A54:H54"/>
    <mergeCell ref="A37:H37"/>
    <mergeCell ref="A59:H59"/>
    <mergeCell ref="A11:H11"/>
    <mergeCell ref="A33:H33"/>
    <mergeCell ref="A36:H36"/>
    <mergeCell ref="A34:H34"/>
    <mergeCell ref="A29:H29"/>
    <mergeCell ref="A26:H26"/>
    <mergeCell ref="A53:H53"/>
    <mergeCell ref="A45:H45"/>
    <mergeCell ref="A49:H49"/>
    <mergeCell ref="A1:M1"/>
    <mergeCell ref="A2:M2"/>
    <mergeCell ref="L4:M4"/>
    <mergeCell ref="A3:M3"/>
    <mergeCell ref="A4:H4"/>
    <mergeCell ref="A28:H28"/>
    <mergeCell ref="A17:H17"/>
    <mergeCell ref="A18:H18"/>
    <mergeCell ref="A14:H14"/>
    <mergeCell ref="A19:H19"/>
    <mergeCell ref="A41:H41"/>
    <mergeCell ref="A39:H39"/>
    <mergeCell ref="A24:H24"/>
    <mergeCell ref="A22:H22"/>
    <mergeCell ref="A23:H23"/>
    <mergeCell ref="A48:H48"/>
    <mergeCell ref="A32:H32"/>
    <mergeCell ref="A25:H25"/>
    <mergeCell ref="A50:H50"/>
    <mergeCell ref="A51:M51"/>
    <mergeCell ref="A38:H38"/>
    <mergeCell ref="A5:H5"/>
    <mergeCell ref="A8:H8"/>
    <mergeCell ref="A6:H6"/>
    <mergeCell ref="A7:H7"/>
    <mergeCell ref="A30:H30"/>
    <mergeCell ref="A31:H31"/>
    <mergeCell ref="A16:H16"/>
    <mergeCell ref="A20:H20"/>
    <mergeCell ref="A21:H21"/>
    <mergeCell ref="J4:K4"/>
    <mergeCell ref="A9:H9"/>
    <mergeCell ref="A10:H10"/>
    <mergeCell ref="A13:H13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M54 J56:L67 J47:L47 J53:L54 M57:M58 M65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53 M11 M47 J12:M46 J7:M10 M59:M6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I32" sqref="I32"/>
    </sheetView>
  </sheetViews>
  <sheetFormatPr defaultColWidth="9.140625" defaultRowHeight="12.75"/>
  <cols>
    <col min="1" max="7" width="9.140625" style="45" customWidth="1"/>
    <col min="8" max="8" width="3.7109375" style="45" customWidth="1"/>
    <col min="9" max="9" width="9.140625" style="45" customWidth="1"/>
    <col min="10" max="10" width="11.14062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57" t="s">
        <v>298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370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60" t="s">
        <v>345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4">
      <c r="A4" s="259" t="s">
        <v>138</v>
      </c>
      <c r="B4" s="259"/>
      <c r="C4" s="259"/>
      <c r="D4" s="259"/>
      <c r="E4" s="259"/>
      <c r="F4" s="259"/>
      <c r="G4" s="259"/>
      <c r="H4" s="259"/>
      <c r="I4" s="58" t="s">
        <v>140</v>
      </c>
      <c r="J4" s="59" t="s">
        <v>139</v>
      </c>
      <c r="K4" s="59" t="s">
        <v>141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0">
        <v>2</v>
      </c>
      <c r="J5" s="61" t="s">
        <v>55</v>
      </c>
      <c r="K5" s="61" t="s">
        <v>56</v>
      </c>
    </row>
    <row r="6" spans="1:11" ht="12.75">
      <c r="A6" s="215" t="s">
        <v>299</v>
      </c>
      <c r="B6" s="216"/>
      <c r="C6" s="216"/>
      <c r="D6" s="216"/>
      <c r="E6" s="216"/>
      <c r="F6" s="216"/>
      <c r="G6" s="216"/>
      <c r="H6" s="216"/>
      <c r="I6" s="255"/>
      <c r="J6" s="255"/>
      <c r="K6" s="256"/>
    </row>
    <row r="7" spans="1:11" ht="12.75">
      <c r="A7" s="206" t="s">
        <v>300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-2826535</v>
      </c>
      <c r="K7" s="7">
        <v>-5192230</v>
      </c>
    </row>
    <row r="8" spans="1:11" ht="12.75">
      <c r="A8" s="206" t="s">
        <v>301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2265947</v>
      </c>
      <c r="K8" s="7">
        <v>2547560</v>
      </c>
    </row>
    <row r="9" spans="1:11" ht="12.75">
      <c r="A9" s="206" t="s">
        <v>302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0</v>
      </c>
      <c r="K9" s="7">
        <v>4786106</v>
      </c>
    </row>
    <row r="10" spans="1:11" ht="12.75">
      <c r="A10" s="206" t="s">
        <v>303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1879954</v>
      </c>
      <c r="K10" s="7">
        <v>0</v>
      </c>
    </row>
    <row r="11" spans="1:11" ht="12.75">
      <c r="A11" s="206" t="s">
        <v>304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0</v>
      </c>
      <c r="K11" s="7">
        <v>0</v>
      </c>
    </row>
    <row r="12" spans="1:11" ht="12.75">
      <c r="A12" s="206" t="s">
        <v>305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270406</v>
      </c>
      <c r="K12" s="7">
        <v>0</v>
      </c>
    </row>
    <row r="13" spans="1:11" ht="12.75">
      <c r="A13" s="203" t="s">
        <v>306</v>
      </c>
      <c r="B13" s="204"/>
      <c r="C13" s="204"/>
      <c r="D13" s="204"/>
      <c r="E13" s="204"/>
      <c r="F13" s="204"/>
      <c r="G13" s="204"/>
      <c r="H13" s="204"/>
      <c r="I13" s="1">
        <v>7</v>
      </c>
      <c r="J13" s="116">
        <f>SUM(J7:J12)</f>
        <v>1589772</v>
      </c>
      <c r="K13" s="116">
        <f>SUM(K7:K12)</f>
        <v>2141436</v>
      </c>
    </row>
    <row r="14" spans="1:11" ht="12.75">
      <c r="A14" s="206" t="s">
        <v>307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3434798</v>
      </c>
      <c r="K14" s="7">
        <v>0</v>
      </c>
    </row>
    <row r="15" spans="1:11" ht="12.75">
      <c r="A15" s="206" t="s">
        <v>308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0</v>
      </c>
      <c r="K15" s="7">
        <v>1663714</v>
      </c>
    </row>
    <row r="16" spans="1:11" ht="12.75">
      <c r="A16" s="206" t="s">
        <v>309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>
        <v>89552</v>
      </c>
      <c r="K16" s="7">
        <v>0</v>
      </c>
    </row>
    <row r="17" spans="1:11" ht="12.75">
      <c r="A17" s="206" t="s">
        <v>310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0</v>
      </c>
      <c r="K17" s="7">
        <v>2322047</v>
      </c>
    </row>
    <row r="18" spans="1:11" ht="12.75">
      <c r="A18" s="203" t="s">
        <v>311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6">
        <f>SUM(J14:J17)</f>
        <v>3524350</v>
      </c>
      <c r="K18" s="116">
        <f>SUM(K14:K17)</f>
        <v>3985761</v>
      </c>
    </row>
    <row r="19" spans="1:11" ht="12.75">
      <c r="A19" s="203" t="s">
        <v>312</v>
      </c>
      <c r="B19" s="204"/>
      <c r="C19" s="204"/>
      <c r="D19" s="204"/>
      <c r="E19" s="204"/>
      <c r="F19" s="204"/>
      <c r="G19" s="204"/>
      <c r="H19" s="204"/>
      <c r="I19" s="1">
        <v>13</v>
      </c>
      <c r="J19" s="116">
        <f>IF(J13&gt;J18,J13-J18,0)</f>
        <v>0</v>
      </c>
      <c r="K19" s="116">
        <f>IF(K13&gt;K18,K13-K18,0)</f>
        <v>0</v>
      </c>
    </row>
    <row r="20" spans="1:11" ht="12.75">
      <c r="A20" s="203" t="s">
        <v>313</v>
      </c>
      <c r="B20" s="204"/>
      <c r="C20" s="204"/>
      <c r="D20" s="204"/>
      <c r="E20" s="204"/>
      <c r="F20" s="204"/>
      <c r="G20" s="204"/>
      <c r="H20" s="204"/>
      <c r="I20" s="1">
        <v>14</v>
      </c>
      <c r="J20" s="116">
        <f>IF(J18&gt;J13,J18-J13,0)</f>
        <v>1934578</v>
      </c>
      <c r="K20" s="116">
        <f>IF(K18&gt;K13,K18-K13,0)</f>
        <v>1844325</v>
      </c>
    </row>
    <row r="21" spans="1:11" ht="12.75" customHeight="1">
      <c r="A21" s="215" t="s">
        <v>314</v>
      </c>
      <c r="B21" s="216"/>
      <c r="C21" s="216"/>
      <c r="D21" s="216"/>
      <c r="E21" s="216"/>
      <c r="F21" s="216"/>
      <c r="G21" s="216"/>
      <c r="H21" s="216"/>
      <c r="I21" s="255"/>
      <c r="J21" s="255"/>
      <c r="K21" s="256"/>
    </row>
    <row r="22" spans="1:11" ht="12.75">
      <c r="A22" s="206" t="s">
        <v>315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>
        <v>8997030</v>
      </c>
      <c r="K22" s="7">
        <v>4025</v>
      </c>
    </row>
    <row r="23" spans="1:11" ht="12.75">
      <c r="A23" s="206" t="s">
        <v>316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>
        <v>0</v>
      </c>
      <c r="K23" s="7">
        <v>0</v>
      </c>
    </row>
    <row r="24" spans="1:11" ht="12.75">
      <c r="A24" s="206" t="s">
        <v>317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>
        <v>62504</v>
      </c>
      <c r="K24" s="7">
        <v>41797</v>
      </c>
    </row>
    <row r="25" spans="1:11" ht="12.75">
      <c r="A25" s="206" t="s">
        <v>318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>
        <v>0</v>
      </c>
      <c r="K25" s="7">
        <v>0</v>
      </c>
    </row>
    <row r="26" spans="1:11" ht="12.75">
      <c r="A26" s="206" t="s">
        <v>319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300000</v>
      </c>
      <c r="K26" s="7">
        <v>2022929</v>
      </c>
    </row>
    <row r="27" spans="1:11" ht="12.75">
      <c r="A27" s="203" t="s">
        <v>349</v>
      </c>
      <c r="B27" s="204"/>
      <c r="C27" s="204"/>
      <c r="D27" s="204"/>
      <c r="E27" s="204"/>
      <c r="F27" s="204"/>
      <c r="G27" s="204"/>
      <c r="H27" s="204"/>
      <c r="I27" s="1">
        <v>20</v>
      </c>
      <c r="J27" s="116">
        <f>SUM(J22:J26)</f>
        <v>9359534</v>
      </c>
      <c r="K27" s="116">
        <f>SUM(K22:K26)</f>
        <v>2068751</v>
      </c>
    </row>
    <row r="28" spans="1:11" ht="12.75">
      <c r="A28" s="206" t="s">
        <v>321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313093</v>
      </c>
      <c r="K28" s="7">
        <v>433683</v>
      </c>
    </row>
    <row r="29" spans="1:11" ht="12.75">
      <c r="A29" s="206" t="s">
        <v>322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>
        <v>109900</v>
      </c>
      <c r="K29" s="7">
        <v>0</v>
      </c>
    </row>
    <row r="30" spans="1:11" ht="12.75">
      <c r="A30" s="206" t="s">
        <v>323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1250000</v>
      </c>
      <c r="K30" s="7">
        <v>0</v>
      </c>
    </row>
    <row r="31" spans="1:11" ht="12.75">
      <c r="A31" s="203" t="s">
        <v>352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6">
        <f>SUM(J28:J30)</f>
        <v>1672993</v>
      </c>
      <c r="K31" s="116">
        <f>SUM(K28:K30)</f>
        <v>433683</v>
      </c>
    </row>
    <row r="32" spans="1:11" ht="12.75">
      <c r="A32" s="203" t="s">
        <v>325</v>
      </c>
      <c r="B32" s="204"/>
      <c r="C32" s="204"/>
      <c r="D32" s="204"/>
      <c r="E32" s="204"/>
      <c r="F32" s="204"/>
      <c r="G32" s="204"/>
      <c r="H32" s="204"/>
      <c r="I32" s="1">
        <v>25</v>
      </c>
      <c r="J32" s="116">
        <f>IF(J27&gt;J31,J27-J31,0)</f>
        <v>7686541</v>
      </c>
      <c r="K32" s="116">
        <f>IF(K27&gt;K31,K27-K31,0)</f>
        <v>1635068</v>
      </c>
    </row>
    <row r="33" spans="1:11" ht="12.75">
      <c r="A33" s="203" t="s">
        <v>326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6">
        <f>IF(J31&gt;J27,J31-J27,0)</f>
        <v>0</v>
      </c>
      <c r="K33" s="116">
        <f>IF(K31&gt;K27,K31-K27,0)</f>
        <v>0</v>
      </c>
    </row>
    <row r="34" spans="1:11" ht="12.75" customHeight="1">
      <c r="A34" s="215" t="s">
        <v>327</v>
      </c>
      <c r="B34" s="216"/>
      <c r="C34" s="216"/>
      <c r="D34" s="216"/>
      <c r="E34" s="216"/>
      <c r="F34" s="216"/>
      <c r="G34" s="216"/>
      <c r="H34" s="216"/>
      <c r="I34" s="255"/>
      <c r="J34" s="255"/>
      <c r="K34" s="256"/>
    </row>
    <row r="35" spans="1:11" ht="12.75">
      <c r="A35" s="206" t="s">
        <v>328</v>
      </c>
      <c r="B35" s="207"/>
      <c r="C35" s="207"/>
      <c r="D35" s="207"/>
      <c r="E35" s="207"/>
      <c r="F35" s="207"/>
      <c r="G35" s="207"/>
      <c r="H35" s="207"/>
      <c r="I35" s="1">
        <v>27</v>
      </c>
      <c r="J35" s="7">
        <v>0</v>
      </c>
      <c r="K35" s="7">
        <v>0</v>
      </c>
    </row>
    <row r="36" spans="1:11" ht="12.75">
      <c r="A36" s="206" t="s">
        <v>329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>
        <v>0</v>
      </c>
      <c r="K36" s="7">
        <v>0</v>
      </c>
    </row>
    <row r="37" spans="1:11" ht="12.75">
      <c r="A37" s="206" t="s">
        <v>330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>
        <v>0</v>
      </c>
      <c r="K37" s="7">
        <v>0</v>
      </c>
    </row>
    <row r="38" spans="1:11" ht="12.75">
      <c r="A38" s="203" t="s">
        <v>350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6">
        <f>SUM(J35:J37)</f>
        <v>0</v>
      </c>
      <c r="K38" s="116">
        <f>SUM(K35:K37)</f>
        <v>0</v>
      </c>
    </row>
    <row r="39" spans="1:11" ht="12.75">
      <c r="A39" s="206" t="s">
        <v>332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7375258</v>
      </c>
      <c r="K39" s="7">
        <v>218750</v>
      </c>
    </row>
    <row r="40" spans="1:11" ht="12.75">
      <c r="A40" s="206" t="s">
        <v>333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>
        <v>0</v>
      </c>
      <c r="K40" s="7">
        <v>0</v>
      </c>
    </row>
    <row r="41" spans="1:11" ht="12.75">
      <c r="A41" s="206" t="s">
        <v>334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>
        <v>16082</v>
      </c>
      <c r="K41" s="7">
        <v>262612</v>
      </c>
    </row>
    <row r="42" spans="1:11" ht="12.75">
      <c r="A42" s="206" t="s">
        <v>335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>
        <v>0</v>
      </c>
      <c r="K42" s="7">
        <v>0</v>
      </c>
    </row>
    <row r="43" spans="1:11" ht="12.75">
      <c r="A43" s="206" t="s">
        <v>336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>
        <v>0</v>
      </c>
      <c r="K43" s="7">
        <v>0</v>
      </c>
    </row>
    <row r="44" spans="1:11" ht="12.75">
      <c r="A44" s="203" t="s">
        <v>351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6">
        <f>SUM(J39:J43)</f>
        <v>7391340</v>
      </c>
      <c r="K44" s="116">
        <f>SUM(K39:K43)</f>
        <v>481362</v>
      </c>
    </row>
    <row r="45" spans="1:11" ht="12.75">
      <c r="A45" s="203" t="s">
        <v>338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6">
        <f>IF(J38&gt;J44,J38-J44,0)</f>
        <v>0</v>
      </c>
      <c r="K45" s="116">
        <f>IF(K38&gt;K44,K38-K44,0)</f>
        <v>0</v>
      </c>
    </row>
    <row r="46" spans="1:11" ht="12.75">
      <c r="A46" s="203" t="s">
        <v>0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6">
        <f>IF(J44&gt;J38,J44-J38,0)</f>
        <v>7391340</v>
      </c>
      <c r="K46" s="116">
        <f>IF(K44&gt;K38,K44-K38,0)</f>
        <v>481362</v>
      </c>
    </row>
    <row r="47" spans="1:11" ht="12.75">
      <c r="A47" s="206" t="s">
        <v>2</v>
      </c>
      <c r="B47" s="207"/>
      <c r="C47" s="207"/>
      <c r="D47" s="207"/>
      <c r="E47" s="207"/>
      <c r="F47" s="207"/>
      <c r="G47" s="207"/>
      <c r="H47" s="207"/>
      <c r="I47" s="1">
        <v>39</v>
      </c>
      <c r="J47" s="46">
        <f>IF(J19-J20+J32-J33+J45-J46&gt;0,J19-J20+J32-J33+J45-J46,0)</f>
        <v>0</v>
      </c>
      <c r="K47" s="46">
        <v>0</v>
      </c>
    </row>
    <row r="48" spans="1:11" ht="12.75">
      <c r="A48" s="206" t="s">
        <v>1</v>
      </c>
      <c r="B48" s="207"/>
      <c r="C48" s="207"/>
      <c r="D48" s="207"/>
      <c r="E48" s="207"/>
      <c r="F48" s="207"/>
      <c r="G48" s="207"/>
      <c r="H48" s="207"/>
      <c r="I48" s="1">
        <v>40</v>
      </c>
      <c r="J48" s="46">
        <f>IF(J20-J19+J33-J32+J46-J45&gt;0,J20-J19+J33-J32+J46-J45,0)</f>
        <v>1639377</v>
      </c>
      <c r="K48" s="46">
        <f>IF(K20-K19+K33-K32+K46-K45&gt;0,K20-K19+K33-K32+K46-K45,0)</f>
        <v>690619</v>
      </c>
    </row>
    <row r="49" spans="1:11" ht="12.75">
      <c r="A49" s="206" t="s">
        <v>6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8273610</v>
      </c>
      <c r="K49" s="7">
        <v>1670412</v>
      </c>
    </row>
    <row r="50" spans="1:11" ht="12.75">
      <c r="A50" s="206" t="s">
        <v>3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f>J47</f>
        <v>0</v>
      </c>
      <c r="K50" s="7">
        <v>0</v>
      </c>
    </row>
    <row r="51" spans="1:11" ht="12.75" customHeight="1">
      <c r="A51" s="206" t="s">
        <v>4</v>
      </c>
      <c r="B51" s="207"/>
      <c r="C51" s="207"/>
      <c r="D51" s="207"/>
      <c r="E51" s="207"/>
      <c r="F51" s="207"/>
      <c r="G51" s="207"/>
      <c r="H51" s="207"/>
      <c r="I51" s="1">
        <v>43</v>
      </c>
      <c r="J51" s="7">
        <f>J48</f>
        <v>1639377</v>
      </c>
      <c r="K51" s="7">
        <f>K48</f>
        <v>690619</v>
      </c>
    </row>
    <row r="52" spans="1:11" ht="12.75" customHeight="1">
      <c r="A52" s="206" t="s">
        <v>5</v>
      </c>
      <c r="B52" s="207"/>
      <c r="C52" s="207"/>
      <c r="D52" s="207"/>
      <c r="E52" s="207"/>
      <c r="F52" s="207"/>
      <c r="G52" s="207"/>
      <c r="H52" s="207"/>
      <c r="I52" s="4">
        <v>44</v>
      </c>
      <c r="J52" s="137">
        <f>J49+J50-J51</f>
        <v>6634233</v>
      </c>
      <c r="K52" s="137">
        <f>K49+K50-K51</f>
        <v>979793</v>
      </c>
    </row>
  </sheetData>
  <sheetProtection/>
  <mergeCells count="52">
    <mergeCell ref="A12:H12"/>
    <mergeCell ref="A10:H10"/>
    <mergeCell ref="A25:H25"/>
    <mergeCell ref="A27:H27"/>
    <mergeCell ref="A23:H23"/>
    <mergeCell ref="A26:H26"/>
    <mergeCell ref="A1:K1"/>
    <mergeCell ref="A2:K2"/>
    <mergeCell ref="A4:H4"/>
    <mergeCell ref="A6:K6"/>
    <mergeCell ref="A3:K3"/>
    <mergeCell ref="A5:H5"/>
    <mergeCell ref="A7:H7"/>
    <mergeCell ref="A13:H13"/>
    <mergeCell ref="A15:H15"/>
    <mergeCell ref="A16:H16"/>
    <mergeCell ref="A19:H19"/>
    <mergeCell ref="A20:H20"/>
    <mergeCell ref="A14:H14"/>
    <mergeCell ref="A8:H8"/>
    <mergeCell ref="A9:H9"/>
    <mergeCell ref="A11:H11"/>
    <mergeCell ref="A42:H42"/>
    <mergeCell ref="A45:H45"/>
    <mergeCell ref="A43:H43"/>
    <mergeCell ref="A44:H44"/>
    <mergeCell ref="A46:H46"/>
    <mergeCell ref="A17:H17"/>
    <mergeCell ref="A21:K21"/>
    <mergeCell ref="A24:H24"/>
    <mergeCell ref="A22:H22"/>
    <mergeCell ref="A18:H18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33:H33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28:K30 J14:K17 J22:K26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38:K38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64" t="s">
        <v>355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59" t="s">
        <v>22</v>
      </c>
      <c r="B4" s="259"/>
      <c r="C4" s="259"/>
      <c r="D4" s="259"/>
      <c r="E4" s="259"/>
      <c r="F4" s="259"/>
      <c r="G4" s="259"/>
      <c r="H4" s="259"/>
      <c r="I4" s="58" t="s">
        <v>140</v>
      </c>
      <c r="J4" s="59" t="s">
        <v>139</v>
      </c>
      <c r="K4" s="59" t="s">
        <v>141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4">
        <v>2</v>
      </c>
      <c r="J5" s="65" t="s">
        <v>55</v>
      </c>
      <c r="K5" s="65" t="s">
        <v>56</v>
      </c>
    </row>
    <row r="6" spans="1:11" ht="12.75" customHeight="1">
      <c r="A6" s="215" t="s">
        <v>299</v>
      </c>
      <c r="B6" s="216"/>
      <c r="C6" s="216"/>
      <c r="D6" s="216"/>
      <c r="E6" s="216"/>
      <c r="F6" s="216"/>
      <c r="G6" s="216"/>
      <c r="H6" s="216"/>
      <c r="I6" s="255"/>
      <c r="J6" s="255"/>
      <c r="K6" s="256"/>
    </row>
    <row r="7" spans="1:11" ht="12.75">
      <c r="A7" s="206" t="s">
        <v>11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12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13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14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15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3" t="s">
        <v>9</v>
      </c>
      <c r="B12" s="204"/>
      <c r="C12" s="204"/>
      <c r="D12" s="204"/>
      <c r="E12" s="204"/>
      <c r="F12" s="204"/>
      <c r="G12" s="204"/>
      <c r="H12" s="204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06" t="s">
        <v>16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17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18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19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20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21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3" t="s">
        <v>10</v>
      </c>
      <c r="B19" s="204"/>
      <c r="C19" s="204"/>
      <c r="D19" s="204"/>
      <c r="E19" s="204"/>
      <c r="F19" s="204"/>
      <c r="G19" s="204"/>
      <c r="H19" s="204"/>
      <c r="I19" s="1">
        <v>13</v>
      </c>
      <c r="J19" s="56">
        <f>SUM(J13:J18)</f>
        <v>0</v>
      </c>
      <c r="K19" s="46">
        <f>SUM(K13:K18)</f>
        <v>0</v>
      </c>
    </row>
    <row r="20" spans="1:11" ht="12.75" customHeight="1">
      <c r="A20" s="203" t="s">
        <v>312</v>
      </c>
      <c r="B20" s="204"/>
      <c r="C20" s="204"/>
      <c r="D20" s="204"/>
      <c r="E20" s="204"/>
      <c r="F20" s="204"/>
      <c r="G20" s="204"/>
      <c r="H20" s="204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 customHeight="1">
      <c r="A21" s="203" t="s">
        <v>313</v>
      </c>
      <c r="B21" s="204"/>
      <c r="C21" s="204"/>
      <c r="D21" s="204"/>
      <c r="E21" s="204"/>
      <c r="F21" s="204"/>
      <c r="G21" s="204"/>
      <c r="H21" s="204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 customHeight="1">
      <c r="A22" s="215" t="s">
        <v>314</v>
      </c>
      <c r="B22" s="216"/>
      <c r="C22" s="216"/>
      <c r="D22" s="216"/>
      <c r="E22" s="216"/>
      <c r="F22" s="216"/>
      <c r="G22" s="216"/>
      <c r="H22" s="216"/>
      <c r="I22" s="255"/>
      <c r="J22" s="255"/>
      <c r="K22" s="256"/>
    </row>
    <row r="23" spans="1:11" ht="12.75" customHeight="1">
      <c r="A23" s="206" t="s">
        <v>315</v>
      </c>
      <c r="B23" s="207"/>
      <c r="C23" s="207"/>
      <c r="D23" s="207"/>
      <c r="E23" s="207"/>
      <c r="F23" s="207"/>
      <c r="G23" s="207"/>
      <c r="H23" s="207"/>
      <c r="I23" s="1">
        <v>15</v>
      </c>
      <c r="J23" s="5"/>
      <c r="K23" s="7"/>
    </row>
    <row r="24" spans="1:11" ht="12.75" customHeight="1">
      <c r="A24" s="206" t="s">
        <v>316</v>
      </c>
      <c r="B24" s="207"/>
      <c r="C24" s="207"/>
      <c r="D24" s="207"/>
      <c r="E24" s="207"/>
      <c r="F24" s="207"/>
      <c r="G24" s="207"/>
      <c r="H24" s="207"/>
      <c r="I24" s="1">
        <v>16</v>
      </c>
      <c r="J24" s="5"/>
      <c r="K24" s="7"/>
    </row>
    <row r="25" spans="1:11" ht="12.75" customHeight="1">
      <c r="A25" s="206" t="s">
        <v>317</v>
      </c>
      <c r="B25" s="207"/>
      <c r="C25" s="207"/>
      <c r="D25" s="207"/>
      <c r="E25" s="207"/>
      <c r="F25" s="207"/>
      <c r="G25" s="207"/>
      <c r="H25" s="207"/>
      <c r="I25" s="1">
        <v>17</v>
      </c>
      <c r="J25" s="5"/>
      <c r="K25" s="7"/>
    </row>
    <row r="26" spans="1:11" ht="12.75" customHeight="1">
      <c r="A26" s="206" t="s">
        <v>318</v>
      </c>
      <c r="B26" s="207"/>
      <c r="C26" s="207"/>
      <c r="D26" s="207"/>
      <c r="E26" s="207"/>
      <c r="F26" s="207"/>
      <c r="G26" s="207"/>
      <c r="H26" s="207"/>
      <c r="I26" s="1">
        <v>18</v>
      </c>
      <c r="J26" s="5"/>
      <c r="K26" s="7"/>
    </row>
    <row r="27" spans="1:11" ht="12.75" customHeight="1">
      <c r="A27" s="206" t="s">
        <v>319</v>
      </c>
      <c r="B27" s="207"/>
      <c r="C27" s="207"/>
      <c r="D27" s="207"/>
      <c r="E27" s="207"/>
      <c r="F27" s="207"/>
      <c r="G27" s="207"/>
      <c r="H27" s="207"/>
      <c r="I27" s="1">
        <v>19</v>
      </c>
      <c r="J27" s="5"/>
      <c r="K27" s="7"/>
    </row>
    <row r="28" spans="1:11" ht="12.75" customHeight="1">
      <c r="A28" s="203" t="s">
        <v>320</v>
      </c>
      <c r="B28" s="204"/>
      <c r="C28" s="204"/>
      <c r="D28" s="204"/>
      <c r="E28" s="204"/>
      <c r="F28" s="204"/>
      <c r="G28" s="204"/>
      <c r="H28" s="204"/>
      <c r="I28" s="1">
        <v>20</v>
      </c>
      <c r="J28" s="56">
        <f>SUM(J23:J27)</f>
        <v>0</v>
      </c>
      <c r="K28" s="46">
        <f>SUM(K23:K27)</f>
        <v>0</v>
      </c>
    </row>
    <row r="29" spans="1:11" ht="12.75" customHeight="1">
      <c r="A29" s="206" t="s">
        <v>321</v>
      </c>
      <c r="B29" s="207"/>
      <c r="C29" s="207"/>
      <c r="D29" s="207"/>
      <c r="E29" s="207"/>
      <c r="F29" s="207"/>
      <c r="G29" s="207"/>
      <c r="H29" s="207"/>
      <c r="I29" s="1">
        <v>21</v>
      </c>
      <c r="J29" s="5"/>
      <c r="K29" s="7"/>
    </row>
    <row r="30" spans="1:11" ht="12.75" customHeight="1">
      <c r="A30" s="206" t="s">
        <v>322</v>
      </c>
      <c r="B30" s="207"/>
      <c r="C30" s="207"/>
      <c r="D30" s="207"/>
      <c r="E30" s="207"/>
      <c r="F30" s="207"/>
      <c r="G30" s="207"/>
      <c r="H30" s="207"/>
      <c r="I30" s="1">
        <v>22</v>
      </c>
      <c r="J30" s="5"/>
      <c r="K30" s="7"/>
    </row>
    <row r="31" spans="1:11" ht="12.75" customHeight="1">
      <c r="A31" s="206" t="s">
        <v>323</v>
      </c>
      <c r="B31" s="207"/>
      <c r="C31" s="207"/>
      <c r="D31" s="207"/>
      <c r="E31" s="207"/>
      <c r="F31" s="207"/>
      <c r="G31" s="207"/>
      <c r="H31" s="207"/>
      <c r="I31" s="1">
        <v>23</v>
      </c>
      <c r="J31" s="5"/>
      <c r="K31" s="7"/>
    </row>
    <row r="32" spans="1:11" ht="12.75" customHeight="1">
      <c r="A32" s="203" t="s">
        <v>324</v>
      </c>
      <c r="B32" s="204"/>
      <c r="C32" s="204"/>
      <c r="D32" s="204"/>
      <c r="E32" s="204"/>
      <c r="F32" s="204"/>
      <c r="G32" s="204"/>
      <c r="H32" s="204"/>
      <c r="I32" s="1">
        <v>24</v>
      </c>
      <c r="J32" s="56">
        <f>SUM(J29:J31)</f>
        <v>0</v>
      </c>
      <c r="K32" s="46">
        <f>SUM(K29:K31)</f>
        <v>0</v>
      </c>
    </row>
    <row r="33" spans="1:11" ht="12.75" customHeight="1">
      <c r="A33" s="203" t="s">
        <v>325</v>
      </c>
      <c r="B33" s="204"/>
      <c r="C33" s="204"/>
      <c r="D33" s="204"/>
      <c r="E33" s="204"/>
      <c r="F33" s="204"/>
      <c r="G33" s="204"/>
      <c r="H33" s="204"/>
      <c r="I33" s="1">
        <v>25</v>
      </c>
      <c r="J33" s="56">
        <f>IF(J28&gt;J32,J28-J32,0)</f>
        <v>0</v>
      </c>
      <c r="K33" s="46">
        <f>IF(K28&gt;K32,K28-K32,0)</f>
        <v>0</v>
      </c>
    </row>
    <row r="34" spans="1:11" ht="12.75" customHeight="1">
      <c r="A34" s="203" t="s">
        <v>326</v>
      </c>
      <c r="B34" s="204"/>
      <c r="C34" s="204"/>
      <c r="D34" s="204"/>
      <c r="E34" s="204"/>
      <c r="F34" s="204"/>
      <c r="G34" s="204"/>
      <c r="H34" s="204"/>
      <c r="I34" s="1">
        <v>26</v>
      </c>
      <c r="J34" s="56">
        <f>IF(J32&gt;J28,J32-J28,0)</f>
        <v>0</v>
      </c>
      <c r="K34" s="46">
        <f>IF(K32&gt;K28,K32-K28,0)</f>
        <v>0</v>
      </c>
    </row>
    <row r="35" spans="1:11" ht="12.75" customHeight="1">
      <c r="A35" s="215" t="s">
        <v>327</v>
      </c>
      <c r="B35" s="216"/>
      <c r="C35" s="216"/>
      <c r="D35" s="216"/>
      <c r="E35" s="216"/>
      <c r="F35" s="216"/>
      <c r="G35" s="216"/>
      <c r="H35" s="216"/>
      <c r="I35" s="255"/>
      <c r="J35" s="255"/>
      <c r="K35" s="256"/>
    </row>
    <row r="36" spans="1:11" ht="12.75" customHeight="1">
      <c r="A36" s="206" t="s">
        <v>328</v>
      </c>
      <c r="B36" s="207"/>
      <c r="C36" s="207"/>
      <c r="D36" s="207"/>
      <c r="E36" s="207"/>
      <c r="F36" s="207"/>
      <c r="G36" s="207"/>
      <c r="H36" s="207"/>
      <c r="I36" s="1">
        <v>27</v>
      </c>
      <c r="J36" s="5">
        <v>0</v>
      </c>
      <c r="K36" s="7">
        <v>0</v>
      </c>
    </row>
    <row r="37" spans="1:11" ht="12.75" customHeight="1">
      <c r="A37" s="206" t="s">
        <v>329</v>
      </c>
      <c r="B37" s="207"/>
      <c r="C37" s="207"/>
      <c r="D37" s="207"/>
      <c r="E37" s="207"/>
      <c r="F37" s="207"/>
      <c r="G37" s="207"/>
      <c r="H37" s="207"/>
      <c r="I37" s="1">
        <v>28</v>
      </c>
      <c r="J37" s="5"/>
      <c r="K37" s="7"/>
    </row>
    <row r="38" spans="1:11" ht="12.75" customHeight="1">
      <c r="A38" s="206" t="s">
        <v>330</v>
      </c>
      <c r="B38" s="207"/>
      <c r="C38" s="207"/>
      <c r="D38" s="207"/>
      <c r="E38" s="207"/>
      <c r="F38" s="207"/>
      <c r="G38" s="207"/>
      <c r="H38" s="207"/>
      <c r="I38" s="1">
        <v>29</v>
      </c>
      <c r="J38" s="5"/>
      <c r="K38" s="7"/>
    </row>
    <row r="39" spans="1:11" ht="12.75" customHeight="1">
      <c r="A39" s="203" t="s">
        <v>331</v>
      </c>
      <c r="B39" s="204"/>
      <c r="C39" s="204"/>
      <c r="D39" s="204"/>
      <c r="E39" s="204"/>
      <c r="F39" s="204"/>
      <c r="G39" s="204"/>
      <c r="H39" s="204"/>
      <c r="I39" s="1">
        <v>30</v>
      </c>
      <c r="J39" s="56">
        <f>SUM(J36:J38)</f>
        <v>0</v>
      </c>
      <c r="K39" s="46">
        <f>SUM(K36:K38)</f>
        <v>0</v>
      </c>
    </row>
    <row r="40" spans="1:11" ht="12.75" customHeight="1">
      <c r="A40" s="206" t="s">
        <v>332</v>
      </c>
      <c r="B40" s="207"/>
      <c r="C40" s="207"/>
      <c r="D40" s="207"/>
      <c r="E40" s="207"/>
      <c r="F40" s="207"/>
      <c r="G40" s="207"/>
      <c r="H40" s="207"/>
      <c r="I40" s="1">
        <v>31</v>
      </c>
      <c r="J40" s="5"/>
      <c r="K40" s="7"/>
    </row>
    <row r="41" spans="1:11" ht="12.75" customHeight="1">
      <c r="A41" s="206" t="s">
        <v>333</v>
      </c>
      <c r="B41" s="207"/>
      <c r="C41" s="207"/>
      <c r="D41" s="207"/>
      <c r="E41" s="207"/>
      <c r="F41" s="207"/>
      <c r="G41" s="207"/>
      <c r="H41" s="207"/>
      <c r="I41" s="1">
        <v>32</v>
      </c>
      <c r="J41" s="5"/>
      <c r="K41" s="7"/>
    </row>
    <row r="42" spans="1:11" ht="12.75" customHeight="1">
      <c r="A42" s="206" t="s">
        <v>334</v>
      </c>
      <c r="B42" s="207"/>
      <c r="C42" s="207"/>
      <c r="D42" s="207"/>
      <c r="E42" s="207"/>
      <c r="F42" s="207"/>
      <c r="G42" s="207"/>
      <c r="H42" s="207"/>
      <c r="I42" s="1">
        <v>33</v>
      </c>
      <c r="J42" s="5"/>
      <c r="K42" s="7"/>
    </row>
    <row r="43" spans="1:11" ht="12.75" customHeight="1">
      <c r="A43" s="206" t="s">
        <v>335</v>
      </c>
      <c r="B43" s="207"/>
      <c r="C43" s="207"/>
      <c r="D43" s="207"/>
      <c r="E43" s="207"/>
      <c r="F43" s="207"/>
      <c r="G43" s="207"/>
      <c r="H43" s="207"/>
      <c r="I43" s="1">
        <v>34</v>
      </c>
      <c r="J43" s="5"/>
      <c r="K43" s="7"/>
    </row>
    <row r="44" spans="1:11" ht="12.75" customHeight="1">
      <c r="A44" s="206" t="s">
        <v>336</v>
      </c>
      <c r="B44" s="207"/>
      <c r="C44" s="207"/>
      <c r="D44" s="207"/>
      <c r="E44" s="207"/>
      <c r="F44" s="207"/>
      <c r="G44" s="207"/>
      <c r="H44" s="207"/>
      <c r="I44" s="1">
        <v>35</v>
      </c>
      <c r="J44" s="5"/>
      <c r="K44" s="7"/>
    </row>
    <row r="45" spans="1:11" ht="12.75" customHeight="1">
      <c r="A45" s="203" t="s">
        <v>337</v>
      </c>
      <c r="B45" s="204"/>
      <c r="C45" s="204"/>
      <c r="D45" s="204"/>
      <c r="E45" s="204"/>
      <c r="F45" s="204"/>
      <c r="G45" s="204"/>
      <c r="H45" s="204"/>
      <c r="I45" s="1">
        <v>36</v>
      </c>
      <c r="J45" s="56">
        <f>SUM(J40:J44)</f>
        <v>0</v>
      </c>
      <c r="K45" s="46">
        <f>SUM(K40:K44)</f>
        <v>0</v>
      </c>
    </row>
    <row r="46" spans="1:11" ht="12.75" customHeight="1">
      <c r="A46" s="203" t="s">
        <v>338</v>
      </c>
      <c r="B46" s="204"/>
      <c r="C46" s="204"/>
      <c r="D46" s="204"/>
      <c r="E46" s="204"/>
      <c r="F46" s="204"/>
      <c r="G46" s="204"/>
      <c r="H46" s="204"/>
      <c r="I46" s="1">
        <v>37</v>
      </c>
      <c r="J46" s="56">
        <f>IF(J39&gt;J45,J39-J45,0)</f>
        <v>0</v>
      </c>
      <c r="K46" s="46">
        <f>IF(K39&gt;K45,K39-K45,0)</f>
        <v>0</v>
      </c>
    </row>
    <row r="47" spans="1:11" ht="12.75" customHeight="1">
      <c r="A47" s="203" t="s">
        <v>0</v>
      </c>
      <c r="B47" s="204"/>
      <c r="C47" s="204"/>
      <c r="D47" s="204"/>
      <c r="E47" s="204"/>
      <c r="F47" s="204"/>
      <c r="G47" s="204"/>
      <c r="H47" s="204"/>
      <c r="I47" s="1">
        <v>38</v>
      </c>
      <c r="J47" s="56">
        <f>IF(J45&gt;J39,J45-J39,0)</f>
        <v>0</v>
      </c>
      <c r="K47" s="46">
        <f>IF(K45&gt;K39,K45-K39,0)</f>
        <v>0</v>
      </c>
    </row>
    <row r="48" spans="1:11" ht="12.75" customHeight="1">
      <c r="A48" s="206" t="s">
        <v>2</v>
      </c>
      <c r="B48" s="207"/>
      <c r="C48" s="207"/>
      <c r="D48" s="207"/>
      <c r="E48" s="207"/>
      <c r="F48" s="207"/>
      <c r="G48" s="207"/>
      <c r="H48" s="207"/>
      <c r="I48" s="1">
        <v>39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 customHeight="1">
      <c r="A49" s="206" t="s">
        <v>1</v>
      </c>
      <c r="B49" s="207"/>
      <c r="C49" s="207"/>
      <c r="D49" s="207"/>
      <c r="E49" s="207"/>
      <c r="F49" s="207"/>
      <c r="G49" s="207"/>
      <c r="H49" s="207"/>
      <c r="I49" s="1">
        <v>40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 customHeight="1">
      <c r="A50" s="206" t="s">
        <v>6</v>
      </c>
      <c r="B50" s="207"/>
      <c r="C50" s="207"/>
      <c r="D50" s="207"/>
      <c r="E50" s="207"/>
      <c r="F50" s="207"/>
      <c r="G50" s="207"/>
      <c r="H50" s="207"/>
      <c r="I50" s="1">
        <v>41</v>
      </c>
      <c r="J50" s="5"/>
      <c r="K50" s="7"/>
    </row>
    <row r="51" spans="1:11" ht="12.75" customHeight="1">
      <c r="A51" s="206" t="s">
        <v>4</v>
      </c>
      <c r="B51" s="207"/>
      <c r="C51" s="207"/>
      <c r="D51" s="207"/>
      <c r="E51" s="207"/>
      <c r="F51" s="207"/>
      <c r="G51" s="207"/>
      <c r="H51" s="207"/>
      <c r="I51" s="1">
        <v>42</v>
      </c>
      <c r="J51" s="5">
        <v>0</v>
      </c>
      <c r="K51" s="7">
        <v>0</v>
      </c>
    </row>
    <row r="52" spans="1:11" ht="12.75" customHeight="1">
      <c r="A52" s="206" t="s">
        <v>3</v>
      </c>
      <c r="B52" s="207"/>
      <c r="C52" s="207"/>
      <c r="D52" s="207"/>
      <c r="E52" s="207"/>
      <c r="F52" s="207"/>
      <c r="G52" s="207"/>
      <c r="H52" s="207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06" t="s">
        <v>5</v>
      </c>
      <c r="B53" s="207"/>
      <c r="C53" s="207"/>
      <c r="D53" s="207"/>
      <c r="E53" s="207"/>
      <c r="F53" s="207"/>
      <c r="G53" s="207"/>
      <c r="H53" s="207"/>
      <c r="I53" s="4">
        <v>44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1:K1"/>
    <mergeCell ref="A2:K2"/>
    <mergeCell ref="A4:H4"/>
    <mergeCell ref="A5:H5"/>
    <mergeCell ref="A12:H12"/>
    <mergeCell ref="A14:H14"/>
    <mergeCell ref="A7:H7"/>
    <mergeCell ref="A11:H11"/>
    <mergeCell ref="A9:H9"/>
    <mergeCell ref="A13:H13"/>
    <mergeCell ref="A28:H28"/>
    <mergeCell ref="A17:H17"/>
    <mergeCell ref="A16:H16"/>
    <mergeCell ref="A18:H18"/>
    <mergeCell ref="A15:H15"/>
    <mergeCell ref="A3:K3"/>
    <mergeCell ref="A8:H8"/>
    <mergeCell ref="A24:H24"/>
    <mergeCell ref="A6:K6"/>
    <mergeCell ref="A10:H10"/>
    <mergeCell ref="A37:H37"/>
    <mergeCell ref="A29:H29"/>
    <mergeCell ref="A22:K22"/>
    <mergeCell ref="A19:H19"/>
    <mergeCell ref="A20:H20"/>
    <mergeCell ref="A21:H21"/>
    <mergeCell ref="A27:H27"/>
    <mergeCell ref="A26:H26"/>
    <mergeCell ref="A25:H25"/>
    <mergeCell ref="A23:H23"/>
    <mergeCell ref="A35:K35"/>
    <mergeCell ref="A30:H30"/>
    <mergeCell ref="A31:H31"/>
    <mergeCell ref="A36:H36"/>
    <mergeCell ref="A32:H32"/>
    <mergeCell ref="A33:H33"/>
    <mergeCell ref="A34:H34"/>
    <mergeCell ref="A39:H39"/>
    <mergeCell ref="A40:H40"/>
    <mergeCell ref="A45:H45"/>
    <mergeCell ref="A46:H46"/>
    <mergeCell ref="A44:H44"/>
    <mergeCell ref="A42:H42"/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1" sqref="A21:H21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>
      <c r="A1" s="280" t="s">
        <v>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7"/>
    </row>
    <row r="2" spans="1:12" ht="15.75">
      <c r="A2" s="37"/>
      <c r="B2" s="66"/>
      <c r="C2" s="282" t="s">
        <v>24</v>
      </c>
      <c r="D2" s="282"/>
      <c r="E2" s="69">
        <v>42370</v>
      </c>
      <c r="F2" s="38" t="s">
        <v>25</v>
      </c>
      <c r="G2" s="283">
        <v>42460</v>
      </c>
      <c r="H2" s="284"/>
      <c r="I2" s="66"/>
      <c r="J2" s="66"/>
      <c r="K2" s="66"/>
      <c r="L2" s="70"/>
    </row>
    <row r="3" spans="1:11" ht="24">
      <c r="A3" s="285" t="s">
        <v>138</v>
      </c>
      <c r="B3" s="285"/>
      <c r="C3" s="285"/>
      <c r="D3" s="285"/>
      <c r="E3" s="285"/>
      <c r="F3" s="285"/>
      <c r="G3" s="285"/>
      <c r="H3" s="285"/>
      <c r="I3" s="71" t="s">
        <v>140</v>
      </c>
      <c r="J3" s="59" t="s">
        <v>26</v>
      </c>
      <c r="K3" s="59" t="s">
        <v>27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73">
        <v>2</v>
      </c>
      <c r="J4" s="72" t="s">
        <v>55</v>
      </c>
      <c r="K4" s="72" t="s">
        <v>56</v>
      </c>
    </row>
    <row r="5" spans="1:11" ht="12.75">
      <c r="A5" s="266" t="s">
        <v>28</v>
      </c>
      <c r="B5" s="267"/>
      <c r="C5" s="267"/>
      <c r="D5" s="267"/>
      <c r="E5" s="267"/>
      <c r="F5" s="267"/>
      <c r="G5" s="267"/>
      <c r="H5" s="267"/>
      <c r="I5" s="39">
        <v>1</v>
      </c>
      <c r="J5" s="6">
        <v>116604710</v>
      </c>
      <c r="K5" s="6">
        <v>116604710</v>
      </c>
    </row>
    <row r="6" spans="1:11" ht="12.75">
      <c r="A6" s="266" t="s">
        <v>29</v>
      </c>
      <c r="B6" s="267"/>
      <c r="C6" s="267"/>
      <c r="D6" s="267"/>
      <c r="E6" s="267"/>
      <c r="F6" s="267"/>
      <c r="G6" s="267"/>
      <c r="H6" s="267"/>
      <c r="I6" s="39">
        <v>2</v>
      </c>
      <c r="J6" s="7"/>
      <c r="K6" s="7">
        <v>0</v>
      </c>
    </row>
    <row r="7" spans="1:11" ht="12.75">
      <c r="A7" s="266" t="s">
        <v>30</v>
      </c>
      <c r="B7" s="267"/>
      <c r="C7" s="267"/>
      <c r="D7" s="267"/>
      <c r="E7" s="267"/>
      <c r="F7" s="267"/>
      <c r="G7" s="267"/>
      <c r="H7" s="267"/>
      <c r="I7" s="39">
        <v>3</v>
      </c>
      <c r="J7" s="7">
        <v>-2419226</v>
      </c>
      <c r="K7" s="7">
        <v>-2419226</v>
      </c>
    </row>
    <row r="8" spans="1:11" ht="12.75">
      <c r="A8" s="266" t="s">
        <v>31</v>
      </c>
      <c r="B8" s="267"/>
      <c r="C8" s="267"/>
      <c r="D8" s="267"/>
      <c r="E8" s="267"/>
      <c r="F8" s="267"/>
      <c r="G8" s="267"/>
      <c r="H8" s="267"/>
      <c r="I8" s="39">
        <v>4</v>
      </c>
      <c r="J8" s="7">
        <v>-151943469</v>
      </c>
      <c r="K8" s="7">
        <v>-233675513</v>
      </c>
    </row>
    <row r="9" spans="1:11" ht="12.75">
      <c r="A9" s="266" t="s">
        <v>32</v>
      </c>
      <c r="B9" s="267"/>
      <c r="C9" s="267"/>
      <c r="D9" s="267"/>
      <c r="E9" s="267"/>
      <c r="F9" s="267"/>
      <c r="G9" s="267"/>
      <c r="H9" s="267"/>
      <c r="I9" s="39">
        <v>5</v>
      </c>
      <c r="J9" s="7">
        <v>-81748614</v>
      </c>
      <c r="K9" s="7">
        <v>-5096777</v>
      </c>
    </row>
    <row r="10" spans="1:11" ht="12.75">
      <c r="A10" s="266" t="s">
        <v>33</v>
      </c>
      <c r="B10" s="267"/>
      <c r="C10" s="267"/>
      <c r="D10" s="267"/>
      <c r="E10" s="267"/>
      <c r="F10" s="267"/>
      <c r="G10" s="267"/>
      <c r="H10" s="267"/>
      <c r="I10" s="39">
        <v>6</v>
      </c>
      <c r="J10" s="7">
        <v>148767078</v>
      </c>
      <c r="K10" s="7">
        <v>148713748</v>
      </c>
    </row>
    <row r="11" spans="1:11" ht="12.75">
      <c r="A11" s="266" t="s">
        <v>34</v>
      </c>
      <c r="B11" s="267"/>
      <c r="C11" s="267"/>
      <c r="D11" s="267"/>
      <c r="E11" s="267"/>
      <c r="F11" s="267"/>
      <c r="G11" s="267"/>
      <c r="H11" s="267"/>
      <c r="I11" s="39">
        <v>7</v>
      </c>
      <c r="J11" s="7"/>
      <c r="K11" s="7"/>
    </row>
    <row r="12" spans="1:11" ht="12.75">
      <c r="A12" s="266" t="s">
        <v>35</v>
      </c>
      <c r="B12" s="267"/>
      <c r="C12" s="267"/>
      <c r="D12" s="267"/>
      <c r="E12" s="267"/>
      <c r="F12" s="267"/>
      <c r="G12" s="267"/>
      <c r="H12" s="267"/>
      <c r="I12" s="39">
        <v>8</v>
      </c>
      <c r="J12" s="7"/>
      <c r="K12" s="7"/>
    </row>
    <row r="13" spans="1:11" ht="12.75">
      <c r="A13" s="266" t="s">
        <v>36</v>
      </c>
      <c r="B13" s="267"/>
      <c r="C13" s="267"/>
      <c r="D13" s="267"/>
      <c r="E13" s="267"/>
      <c r="F13" s="267"/>
      <c r="G13" s="267"/>
      <c r="H13" s="267"/>
      <c r="I13" s="39">
        <v>9</v>
      </c>
      <c r="J13" s="7"/>
      <c r="K13" s="7"/>
    </row>
    <row r="14" spans="1:11" ht="12.75">
      <c r="A14" s="268" t="s">
        <v>44</v>
      </c>
      <c r="B14" s="269"/>
      <c r="C14" s="269"/>
      <c r="D14" s="269"/>
      <c r="E14" s="269"/>
      <c r="F14" s="269"/>
      <c r="G14" s="269"/>
      <c r="H14" s="269"/>
      <c r="I14" s="39">
        <v>10</v>
      </c>
      <c r="J14" s="46">
        <f>SUM(J5:J13)</f>
        <v>29260479</v>
      </c>
      <c r="K14" s="46">
        <f>SUM(K5:K13)</f>
        <v>24126942</v>
      </c>
    </row>
    <row r="15" spans="1:11" ht="12.75">
      <c r="A15" s="266" t="s">
        <v>37</v>
      </c>
      <c r="B15" s="267"/>
      <c r="C15" s="267"/>
      <c r="D15" s="267"/>
      <c r="E15" s="267"/>
      <c r="F15" s="267"/>
      <c r="G15" s="267"/>
      <c r="H15" s="267"/>
      <c r="I15" s="39">
        <v>11</v>
      </c>
      <c r="J15" s="7">
        <v>113152</v>
      </c>
      <c r="K15" s="7">
        <v>49658</v>
      </c>
    </row>
    <row r="16" spans="1:11" ht="12.75">
      <c r="A16" s="266" t="s">
        <v>38</v>
      </c>
      <c r="B16" s="267"/>
      <c r="C16" s="267"/>
      <c r="D16" s="267"/>
      <c r="E16" s="267"/>
      <c r="F16" s="267"/>
      <c r="G16" s="267"/>
      <c r="H16" s="267"/>
      <c r="I16" s="39">
        <v>12</v>
      </c>
      <c r="J16" s="7"/>
      <c r="K16" s="7"/>
    </row>
    <row r="17" spans="1:11" ht="12.75">
      <c r="A17" s="266" t="s">
        <v>39</v>
      </c>
      <c r="B17" s="267"/>
      <c r="C17" s="267"/>
      <c r="D17" s="267"/>
      <c r="E17" s="267"/>
      <c r="F17" s="267"/>
      <c r="G17" s="267"/>
      <c r="H17" s="267"/>
      <c r="I17" s="39">
        <v>13</v>
      </c>
      <c r="J17" s="7"/>
      <c r="K17" s="7"/>
    </row>
    <row r="18" spans="1:11" ht="12.75">
      <c r="A18" s="266" t="s">
        <v>40</v>
      </c>
      <c r="B18" s="267"/>
      <c r="C18" s="267"/>
      <c r="D18" s="267"/>
      <c r="E18" s="267"/>
      <c r="F18" s="267"/>
      <c r="G18" s="267"/>
      <c r="H18" s="267"/>
      <c r="I18" s="39">
        <v>14</v>
      </c>
      <c r="J18" s="7"/>
      <c r="K18" s="7"/>
    </row>
    <row r="19" spans="1:11" ht="12.75">
      <c r="A19" s="266" t="s">
        <v>41</v>
      </c>
      <c r="B19" s="267"/>
      <c r="C19" s="267"/>
      <c r="D19" s="267"/>
      <c r="E19" s="267"/>
      <c r="F19" s="267"/>
      <c r="G19" s="267"/>
      <c r="H19" s="267"/>
      <c r="I19" s="39">
        <v>15</v>
      </c>
      <c r="J19" s="7"/>
      <c r="K19" s="7"/>
    </row>
    <row r="20" spans="1:11" ht="12.75">
      <c r="A20" s="266" t="s">
        <v>42</v>
      </c>
      <c r="B20" s="267"/>
      <c r="C20" s="267"/>
      <c r="D20" s="267"/>
      <c r="E20" s="267"/>
      <c r="F20" s="267"/>
      <c r="G20" s="267"/>
      <c r="H20" s="267"/>
      <c r="I20" s="39">
        <v>16</v>
      </c>
      <c r="J20" s="7"/>
      <c r="K20" s="7"/>
    </row>
    <row r="21" spans="1:11" ht="12.75">
      <c r="A21" s="268" t="s">
        <v>43</v>
      </c>
      <c r="B21" s="269"/>
      <c r="C21" s="269"/>
      <c r="D21" s="269"/>
      <c r="E21" s="269"/>
      <c r="F21" s="269"/>
      <c r="G21" s="269"/>
      <c r="H21" s="269"/>
      <c r="I21" s="39">
        <v>17</v>
      </c>
      <c r="J21" s="53">
        <f>SUM(J15:J20)</f>
        <v>113152</v>
      </c>
      <c r="K21" s="53">
        <f>SUM(K15:K20)</f>
        <v>49658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72" t="s">
        <v>45</v>
      </c>
      <c r="B23" s="273"/>
      <c r="C23" s="273"/>
      <c r="D23" s="273"/>
      <c r="E23" s="273"/>
      <c r="F23" s="273"/>
      <c r="G23" s="273"/>
      <c r="H23" s="273"/>
      <c r="I23" s="40">
        <v>18</v>
      </c>
      <c r="J23" s="6">
        <f>J14+J21</f>
        <v>29373631</v>
      </c>
      <c r="K23" s="6">
        <f>K14+K21</f>
        <v>24176600</v>
      </c>
    </row>
    <row r="24" spans="1:11" ht="17.25" customHeight="1">
      <c r="A24" s="274" t="s">
        <v>46</v>
      </c>
      <c r="B24" s="275"/>
      <c r="C24" s="275"/>
      <c r="D24" s="275"/>
      <c r="E24" s="275"/>
      <c r="F24" s="275"/>
      <c r="G24" s="275"/>
      <c r="H24" s="275"/>
      <c r="I24" s="41">
        <v>19</v>
      </c>
      <c r="J24" s="53">
        <v>37986</v>
      </c>
      <c r="K24" s="53">
        <v>-75650</v>
      </c>
    </row>
    <row r="25" spans="1:11" ht="27.75" customHeight="1">
      <c r="A25" s="270" t="s">
        <v>356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8:H8"/>
    <mergeCell ref="A5:H5"/>
    <mergeCell ref="A4:H4"/>
    <mergeCell ref="A6:H6"/>
    <mergeCell ref="A7:H7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87" t="s">
        <v>54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88" t="s">
        <v>57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Nataša Žagar</cp:lastModifiedBy>
  <cp:lastPrinted>2016-04-28T12:04:29Z</cp:lastPrinted>
  <dcterms:created xsi:type="dcterms:W3CDTF">2008-10-17T11:51:54Z</dcterms:created>
  <dcterms:modified xsi:type="dcterms:W3CDTF">2016-04-28T12:04:56Z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