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0">'GENERAL'!$A$1:$I$64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<sst xmlns="http://schemas.openxmlformats.org/spreadsheetml/2006/main" count="393" uniqueCount="325">
  <si>
    <t xml:space="preserve">   3. Goodwill</t>
  </si>
  <si>
    <t>do</t>
  </si>
  <si>
    <t>MB: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</si>
  <si>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</si>
  <si>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</si>
  <si>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</si>
  <si>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</si>
  <si>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</si>
  <si>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</si>
  <si>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</si>
  <si>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</si>
  <si>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</si>
  <si>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</si>
  <si>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</si>
  <si>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</si>
  <si>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</si>
  <si>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</si>
  <si>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</si>
  <si>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</si>
  <si>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</si>
  <si>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</si>
  <si>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</si>
  <si>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</si>
  <si>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</si>
  <si>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</si>
  <si>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</si>
  <si>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ŠPINDERK JADRANKA</t>
  </si>
  <si>
    <t>(please enter only contact person's family name and name)</t>
  </si>
  <si>
    <t>Telephone:</t>
  </si>
  <si>
    <t>01 6125 444</t>
  </si>
  <si>
    <t>01 6125 404</t>
  </si>
  <si>
    <t>igh@igh.hr</t>
  </si>
  <si>
    <t>Family name and name:</t>
  </si>
  <si>
    <t>(person authorized to represent the company)</t>
  </si>
  <si>
    <t>(signature of the person authorized to represent the company)</t>
  </si>
  <si>
    <t>BALANCE SHEET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</si>
  <si>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</si>
  <si>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</si>
  <si>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</si>
  <si>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</si>
  <si>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</si>
  <si>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</si>
  <si>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</si>
  <si>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</si>
  <si>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</si>
  <si>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</si>
  <si>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</si>
  <si>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</si>
  <si>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</si>
  <si>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</si>
  <si>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</si>
  <si>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</si>
  <si>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</si>
  <si>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</si>
  <si>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</si>
  <si>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</si>
  <si>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</si>
  <si>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</si>
  <si>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</si>
  <si>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</si>
  <si>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</si>
  <si>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</si>
  <si>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</si>
  <si>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</si>
  <si>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</si>
  <si>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</si>
  <si>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</si>
  <si>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</si>
  <si>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</si>
  <si>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</si>
  <si>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</si>
  <si>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</si>
  <si>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</si>
  <si>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</si>
  <si>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</si>
  <si>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</si>
  <si>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</si>
  <si>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</si>
  <si>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</si>
  <si>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</si>
  <si>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</si>
  <si>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</si>
  <si>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</si>
  <si>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</si>
  <si>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</si>
  <si>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5. Investments in securities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</si>
  <si>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</si>
  <si>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</si>
  <si>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</si>
  <si>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</si>
  <si>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</si>
  <si>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</si>
  <si>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</si>
  <si>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</si>
  <si>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</si>
  <si>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</si>
  <si>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</si>
  <si>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</si>
  <si>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</si>
  <si>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</si>
  <si>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</si>
  <si>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</si>
  <si>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</si>
  <si>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</si>
  <si>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</si>
  <si>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</si>
  <si>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</si>
  <si>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</si>
  <si>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</si>
  <si>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</si>
  <si>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</si>
  <si>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</si>
  <si>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</si>
  <si>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</si>
  <si>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</si>
  <si>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</si>
  <si>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</si>
  <si>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</si>
  <si>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</si>
  <si>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</si>
  <si>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</si>
  <si>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</si>
  <si>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</si>
  <si>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</si>
  <si>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</si>
  <si>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</si>
  <si>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</si>
  <si>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</si>
  <si>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</si>
  <si>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</si>
  <si>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</si>
  <si>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</si>
  <si>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</si>
  <si>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</si>
  <si>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</si>
  <si>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</si>
  <si>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</si>
  <si>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</si>
  <si>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</si>
  <si>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</si>
  <si>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</si>
  <si>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</si>
  <si>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</si>
  <si>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</si>
  <si>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</si>
  <si>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</si>
  <si>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</si>
  <si>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</si>
  <si>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</si>
  <si>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</si>
  <si>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</si>
  <si>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</si>
  <si>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</si>
  <si>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</si>
  <si>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</si>
  <si>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</si>
  <si>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</si>
  <si>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</si>
  <si>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</si>
  <si>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</si>
  <si>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</si>
  <si>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</si>
  <si>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</si>
  <si>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</si>
  <si>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</si>
  <si>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</si>
  <si>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</si>
  <si>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</si>
  <si>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</si>
  <si>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</si>
  <si>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</si>
  <si>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</si>
  <si>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</si>
  <si>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</si>
  <si>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</si>
  <si>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</si>
  <si>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</si>
  <si>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</si>
  <si>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</si>
  <si>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</si>
  <si>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</si>
  <si>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</si>
  <si>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</si>
  <si>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</si>
  <si>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</si>
  <si>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Statement of comprehensive income (only for consolidated financial statements)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</si>
  <si>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</si>
  <si>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</si>
  <si>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</si>
  <si>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</si>
  <si>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</si>
  <si>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</si>
  <si>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</si>
  <si>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</si>
  <si>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</si>
  <si>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</si>
  <si>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</si>
  <si>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</si>
  <si>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</si>
  <si>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</si>
  <si>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</si>
  <si>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</si>
  <si>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</si>
  <si>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VI. COMPREHENSIVE INCOME OR LOSS FOR THE PERIOD</t>
  </si>
  <si>
    <t>Previous year</t>
  </si>
  <si>
    <t>Current year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</si>
  <si>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</si>
  <si>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</si>
  <si>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</si>
  <si>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</si>
  <si>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</si>
  <si>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</si>
  <si>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</si>
  <si>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</si>
  <si>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</si>
  <si>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</si>
  <si>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</si>
  <si>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</si>
  <si>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</si>
  <si>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</si>
  <si>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</si>
  <si>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</si>
  <si>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</si>
  <si>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</si>
  <si>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</si>
  <si>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</si>
  <si>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</si>
  <si>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</si>
  <si>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</si>
  <si>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</si>
  <si>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</si>
  <si>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</si>
  <si>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</si>
  <si>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</si>
  <si>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</si>
  <si>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</si>
  <si>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</si>
  <si>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</si>
  <si>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</si>
  <si>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</si>
  <si>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</si>
  <si>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</si>
  <si>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</si>
  <si>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</si>
  <si>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</si>
  <si>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</si>
  <si>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</si>
  <si>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</si>
  <si>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</si>
  <si>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</si>
  <si>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</si>
  <si>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</si>
  <si>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</si>
  <si>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</si>
  <si>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CASH FLOWS  - Direct method</t>
  </si>
  <si>
    <t>period  ___.___.____. to ___.___._____.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</si>
  <si>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</si>
  <si>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</si>
  <si>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</si>
  <si>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</si>
  <si>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</si>
  <si>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</si>
  <si>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</si>
  <si>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</si>
  <si>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</si>
  <si>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</si>
  <si>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</si>
  <si>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</si>
  <si>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</si>
  <si>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III. Total cash inflows from investing activities(015 do 019)</t>
  </si>
  <si>
    <t>IV. Total cash inflows from investing activities (021 do 023)</t>
  </si>
  <si>
    <t>V. Total cash inflows from financing activities (027 do 029)</t>
  </si>
  <si>
    <t>VI. Total cash inflows from financing activities (031 do 035)</t>
  </si>
  <si>
    <t>STATEMENT OF CHANGES IN EQUITY</t>
  </si>
  <si>
    <t>from</t>
  </si>
  <si>
    <t>to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</si>
  <si>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</si>
  <si>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</si>
  <si>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</si>
  <si>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</si>
  <si>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</si>
  <si>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</si>
  <si>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</si>
  <si>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</si>
  <si>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</si>
  <si>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</si>
  <si>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</si>
  <si>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</si>
  <si>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</si>
  <si>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</si>
  <si>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</si>
  <si>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</si>
  <si>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</si>
  <si>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</si>
  <si>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</si>
  <si>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Attachment 1.</t>
  </si>
  <si>
    <t>Reporting period:</t>
  </si>
  <si>
    <t>ANNUAL FINANCIAL STATEMENTS OF THE ENTREPERNEUR - GFI-POD</t>
  </si>
  <si>
    <t>03750272</t>
  </si>
  <si>
    <t>80000959</t>
  </si>
  <si>
    <t>79766124714</t>
  </si>
  <si>
    <t>INSTITUT IGH d.d.</t>
  </si>
  <si>
    <t>ZAGREB</t>
  </si>
  <si>
    <t>JANKA RAKUŠE 1</t>
  </si>
  <si>
    <t>GRAD ZAGREB</t>
  </si>
  <si>
    <t>7219</t>
  </si>
  <si>
    <t>NO</t>
  </si>
  <si>
    <t>Telefax:</t>
  </si>
  <si>
    <t xml:space="preserve">Documents for publishing: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</si>
  <si>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</si>
  <si>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</si>
  <si>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</si>
  <si>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</si>
  <si>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</si>
  <si>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Seal</t>
  </si>
  <si>
    <t>Legal entity: INSTITUT IGH D.D._________________________________________</t>
  </si>
  <si>
    <t>Note 1: Annex to the Balance Sheet to be filled in by enterpreneurs preparing teh Consolidated Annual Financial Statements.</t>
  </si>
  <si>
    <t>Legal entity: INSTITUT IGH D.D._____________________________________________</t>
  </si>
  <si>
    <t>* Recepts from interest and dividends can be equally categorized as business activities  (MRS 7 Annex A)</t>
  </si>
  <si>
    <t>Items decreasing the capital are entered with a negative number sign 
Data entered under AOP marks 001 to 009 are entered as situation on the Balance Sheet date</t>
  </si>
  <si>
    <t>IVAN PALADINA</t>
  </si>
  <si>
    <t>as of  31.12.2014</t>
  </si>
  <si>
    <t>for period  01.01.2014 to 31.12.2014</t>
  </si>
  <si>
    <t>period  01.01.2014 to 31.12.2014</t>
  </si>
  <si>
    <t>http://www.igh.hr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</si>
</sst>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3" fontId="2" fillId="24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3" fontId="2" fillId="24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1" fontId="3" fillId="24" borderId="1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24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Alignment="1" applyProtection="1">
      <alignment/>
      <protection hidden="1"/>
    </xf>
    <xf numFmtId="49" fontId="3" fillId="24" borderId="18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Alignment="1" applyProtection="1">
      <alignment horizontal="left" vertical="top" indent="2"/>
      <protection hidden="1"/>
    </xf>
    <xf numFmtId="0" fontId="4" fillId="0" borderId="0" xfId="58" applyFont="1" applyAlignment="1" applyProtection="1">
      <alignment horizontal="left" vertical="top" wrapText="1" indent="2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3" fillId="24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>
      <alignment/>
      <protection/>
    </xf>
    <xf numFmtId="49" fontId="3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8" applyNumberFormat="1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4" fillId="0" borderId="19" xfId="58" applyFont="1" applyBorder="1" applyAlignment="1" applyProtection="1">
      <alignment/>
      <protection hidden="1"/>
    </xf>
    <xf numFmtId="0" fontId="4" fillId="0" borderId="19" xfId="58" applyFont="1" applyBorder="1" applyAlignment="1">
      <alignment/>
      <protection/>
    </xf>
    <xf numFmtId="0" fontId="4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21" borderId="20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/>
    </xf>
    <xf numFmtId="49" fontId="6" fillId="21" borderId="22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3" fillId="21" borderId="24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7" xfId="58" applyFont="1" applyBorder="1" applyAlignment="1" applyProtection="1">
      <alignment horizontal="right"/>
      <protection hidden="1"/>
    </xf>
    <xf numFmtId="0" fontId="4" fillId="0" borderId="17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0" xfId="58" applyFont="1" applyFill="1" applyBorder="1" applyProtection="1">
      <alignment vertical="top"/>
      <protection hidden="1"/>
    </xf>
    <xf numFmtId="0" fontId="4" fillId="0" borderId="17" xfId="58" applyFont="1" applyBorder="1" applyAlignment="1" applyProtection="1">
      <alignment horizontal="right" vertical="top"/>
      <protection hidden="1"/>
    </xf>
    <xf numFmtId="0" fontId="4" fillId="0" borderId="0" xfId="58" applyFont="1" applyBorder="1" applyProtection="1">
      <alignment vertical="top"/>
      <protection hidden="1"/>
    </xf>
    <xf numFmtId="0" fontId="4" fillId="0" borderId="25" xfId="58" applyFont="1" applyBorder="1" applyProtection="1">
      <alignment vertical="top"/>
      <protection hidden="1"/>
    </xf>
    <xf numFmtId="0" fontId="4" fillId="0" borderId="26" xfId="58" applyFont="1" applyBorder="1" applyProtection="1">
      <alignment vertical="top"/>
      <protection hidden="1"/>
    </xf>
    <xf numFmtId="0" fontId="4" fillId="0" borderId="27" xfId="58" applyFont="1" applyBorder="1" applyProtection="1">
      <alignment vertical="top"/>
      <protection hidden="1"/>
    </xf>
    <xf numFmtId="0" fontId="4" fillId="0" borderId="17" xfId="58" applyFont="1" applyBorder="1" applyAlignment="1" applyProtection="1">
      <alignment horizontal="left"/>
      <protection hidden="1"/>
    </xf>
    <xf numFmtId="0" fontId="4" fillId="0" borderId="27" xfId="58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0" xfId="58" applyFont="1" applyFill="1" applyAlignment="1">
      <alignment/>
      <protection/>
    </xf>
    <xf numFmtId="14" fontId="3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9" fillId="0" borderId="0" xfId="58" applyFill="1" applyAlignment="1">
      <alignment/>
      <protection/>
    </xf>
    <xf numFmtId="0" fontId="13" fillId="0" borderId="0" xfId="58" applyFont="1" applyFill="1" applyAlignment="1" applyProtection="1">
      <alignment/>
      <protection hidden="1"/>
    </xf>
    <xf numFmtId="0" fontId="4" fillId="0" borderId="0" xfId="58" applyFont="1" applyFill="1" applyAlignment="1" applyProtection="1">
      <alignment horizontal="left"/>
      <protection hidden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5" fillId="24" borderId="32" xfId="53" applyFill="1" applyBorder="1" applyAlignment="1" applyProtection="1">
      <alignment/>
      <protection hidden="1" locked="0"/>
    </xf>
    <xf numFmtId="0" fontId="3" fillId="0" borderId="23" xfId="58" applyFont="1" applyBorder="1" applyAlignment="1" applyProtection="1">
      <alignment/>
      <protection hidden="1" locked="0"/>
    </xf>
    <xf numFmtId="0" fontId="3" fillId="0" borderId="33" xfId="58" applyFont="1" applyBorder="1" applyAlignment="1" applyProtection="1">
      <alignment/>
      <protection hidden="1" locked="0"/>
    </xf>
    <xf numFmtId="1" fontId="3" fillId="24" borderId="32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10" fillId="0" borderId="0" xfId="58" applyFont="1" applyFill="1" applyAlignment="1">
      <alignment/>
      <protection/>
    </xf>
    <xf numFmtId="0" fontId="4" fillId="0" borderId="17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33" xfId="58" applyFont="1" applyBorder="1" applyAlignment="1">
      <alignment horizontal="left"/>
      <protection/>
    </xf>
    <xf numFmtId="0" fontId="3" fillId="24" borderId="32" xfId="58" applyFont="1" applyFill="1" applyBorder="1" applyAlignment="1" applyProtection="1">
      <alignment horizontal="right" vertical="center"/>
      <protection hidden="1" locked="0"/>
    </xf>
    <xf numFmtId="0" fontId="4" fillId="0" borderId="23" xfId="58" applyFont="1" applyBorder="1" applyAlignment="1">
      <alignment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2" fillId="0" borderId="17" xfId="58" applyFont="1" applyBorder="1" applyAlignment="1" applyProtection="1">
      <alignment horizontal="right" vertical="center" wrapText="1"/>
      <protection hidden="1"/>
    </xf>
    <xf numFmtId="0" fontId="2" fillId="0" borderId="27" xfId="58" applyFont="1" applyBorder="1" applyAlignment="1" applyProtection="1">
      <alignment horizontal="right" wrapText="1"/>
      <protection hidden="1"/>
    </xf>
    <xf numFmtId="49" fontId="3" fillId="24" borderId="32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3" xfId="58" applyNumberFormat="1" applyFont="1" applyBorder="1" applyAlignment="1" applyProtection="1">
      <alignment horizontal="center" vertical="center"/>
      <protection hidden="1" locked="0"/>
    </xf>
    <xf numFmtId="0" fontId="4" fillId="0" borderId="17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7" xfId="58" applyFont="1" applyBorder="1" applyAlignment="1" applyProtection="1">
      <alignment horizontal="right" wrapText="1"/>
      <protection hidden="1"/>
    </xf>
    <xf numFmtId="0" fontId="4" fillId="0" borderId="17" xfId="58" applyFont="1" applyBorder="1" applyAlignment="1" applyProtection="1">
      <alignment horizontal="right" vertical="center"/>
      <protection hidden="1"/>
    </xf>
    <xf numFmtId="0" fontId="4" fillId="0" borderId="27" xfId="58" applyFont="1" applyBorder="1" applyAlignment="1" applyProtection="1">
      <alignment horizontal="right"/>
      <protection hidden="1"/>
    </xf>
    <xf numFmtId="0" fontId="3" fillId="24" borderId="32" xfId="58" applyFont="1" applyFill="1" applyBorder="1" applyAlignment="1" applyProtection="1">
      <alignment horizontal="left" vertical="center"/>
      <protection hidden="1" locked="0"/>
    </xf>
    <xf numFmtId="0" fontId="4" fillId="0" borderId="23" xfId="58" applyFont="1" applyBorder="1" applyAlignment="1">
      <alignment horizontal="left"/>
      <protection/>
    </xf>
    <xf numFmtId="1" fontId="3" fillId="24" borderId="33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3" xfId="58" applyFont="1" applyBorder="1" applyAlignment="1">
      <alignment horizontal="left" vertical="center"/>
      <protection/>
    </xf>
    <xf numFmtId="0" fontId="4" fillId="0" borderId="33" xfId="58" applyFont="1" applyBorder="1" applyAlignment="1">
      <alignment horizontal="left" vertical="center"/>
      <protection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33" xfId="58" applyFont="1" applyBorder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 horizontal="center"/>
      <protection/>
    </xf>
    <xf numFmtId="0" fontId="4" fillId="0" borderId="27" xfId="58" applyFont="1" applyBorder="1" applyAlignment="1">
      <alignment horizontal="center"/>
      <protection/>
    </xf>
    <xf numFmtId="0" fontId="4" fillId="0" borderId="27" xfId="58" applyFont="1" applyBorder="1" applyAlignment="1" applyProtection="1">
      <alignment horizontal="right" wrapText="1"/>
      <protection hidden="1"/>
    </xf>
    <xf numFmtId="49" fontId="3" fillId="24" borderId="33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24" borderId="23" xfId="58" applyFont="1" applyFill="1" applyBorder="1" applyAlignment="1">
      <alignment/>
      <protection/>
    </xf>
    <xf numFmtId="0" fontId="4" fillId="24" borderId="33" xfId="58" applyFont="1" applyFill="1" applyBorder="1" applyAlignment="1">
      <alignment/>
      <protection/>
    </xf>
    <xf numFmtId="0" fontId="4" fillId="0" borderId="25" xfId="58" applyFont="1" applyBorder="1" applyAlignment="1" applyProtection="1">
      <alignment horizontal="center"/>
      <protection hidden="1"/>
    </xf>
    <xf numFmtId="0" fontId="3" fillId="24" borderId="23" xfId="58" applyFont="1" applyFill="1" applyBorder="1" applyAlignment="1" applyProtection="1">
      <alignment horizontal="left" vertical="center"/>
      <protection hidden="1" locked="0"/>
    </xf>
    <xf numFmtId="0" fontId="3" fillId="24" borderId="33" xfId="58" applyFont="1" applyFill="1" applyBorder="1" applyAlignment="1" applyProtection="1">
      <alignment horizontal="left" vertical="center"/>
      <protection hidden="1" locked="0"/>
    </xf>
    <xf numFmtId="49" fontId="3" fillId="24" borderId="32" xfId="58" applyNumberFormat="1" applyFont="1" applyFill="1" applyBorder="1" applyAlignment="1" applyProtection="1">
      <alignment horizontal="left" vertical="center"/>
      <protection hidden="1" locked="0"/>
    </xf>
    <xf numFmtId="49" fontId="3" fillId="24" borderId="33" xfId="58" applyNumberFormat="1" applyFont="1" applyFill="1" applyBorder="1" applyAlignment="1" applyProtection="1">
      <alignment horizontal="left" vertical="center"/>
      <protection hidden="1" locked="0"/>
    </xf>
    <xf numFmtId="0" fontId="16" fillId="0" borderId="0" xfId="58" applyFont="1" applyFill="1" applyAlignment="1" applyProtection="1">
      <alignment horizontal="left"/>
      <protection hidden="1"/>
    </xf>
    <xf numFmtId="0" fontId="7" fillId="0" borderId="0" xfId="58" applyFont="1" applyFill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49" fontId="3" fillId="25" borderId="32" xfId="58" applyNumberFormat="1" applyFont="1" applyFill="1" applyBorder="1" applyAlignment="1" applyProtection="1">
      <alignment horizontal="left" vertical="center"/>
      <protection hidden="1" locked="0"/>
    </xf>
    <xf numFmtId="49" fontId="3" fillId="25" borderId="23" xfId="58" applyNumberFormat="1" applyFont="1" applyFill="1" applyBorder="1" applyAlignment="1" applyProtection="1">
      <alignment horizontal="left" vertical="center"/>
      <protection hidden="1" locked="0"/>
    </xf>
    <xf numFmtId="49" fontId="3" fillId="25" borderId="33" xfId="58" applyNumberFormat="1" applyFont="1" applyFill="1" applyBorder="1" applyAlignment="1" applyProtection="1">
      <alignment horizontal="left" vertical="center"/>
      <protection hidden="1" locked="0"/>
    </xf>
    <xf numFmtId="0" fontId="4" fillId="0" borderId="34" xfId="58" applyFont="1" applyBorder="1" applyAlignment="1" applyProtection="1">
      <alignment horizontal="center" vertical="top"/>
      <protection hidden="1"/>
    </xf>
    <xf numFmtId="0" fontId="4" fillId="0" borderId="34" xfId="58" applyFont="1" applyBorder="1" applyAlignment="1">
      <alignment horizontal="center"/>
      <protection/>
    </xf>
    <xf numFmtId="0" fontId="4" fillId="0" borderId="35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49" fontId="5" fillId="24" borderId="32" xfId="53" applyNumberFormat="1" applyFill="1" applyBorder="1" applyAlignment="1" applyProtection="1">
      <alignment horizontal="left" vertical="center"/>
      <protection hidden="1" locked="0"/>
    </xf>
    <xf numFmtId="49" fontId="3" fillId="24" borderId="23" xfId="58" applyNumberFormat="1" applyFont="1" applyFill="1" applyBorder="1" applyAlignment="1" applyProtection="1">
      <alignment horizontal="left" vertical="center"/>
      <protection hidden="1" locked="0"/>
    </xf>
    <xf numFmtId="0" fontId="4" fillId="24" borderId="33" xfId="58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20" borderId="41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vertical="center"/>
    </xf>
    <xf numFmtId="0" fontId="0" fillId="20" borderId="43" xfId="0" applyFont="1" applyFill="1" applyBorder="1" applyAlignment="1">
      <alignment vertical="center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24" borderId="41" xfId="0" applyFont="1" applyFill="1" applyBorder="1" applyAlignment="1" applyProtection="1">
      <alignment vertical="center" wrapText="1"/>
      <protection hidden="1"/>
    </xf>
    <xf numFmtId="0" fontId="7" fillId="24" borderId="42" xfId="0" applyFont="1" applyFill="1" applyBorder="1" applyAlignment="1" applyProtection="1">
      <alignment vertical="center" wrapText="1"/>
      <protection hidden="1"/>
    </xf>
    <xf numFmtId="0" fontId="7" fillId="24" borderId="43" xfId="0" applyFont="1" applyFill="1" applyBorder="1" applyAlignment="1" applyProtection="1">
      <alignment vertical="center" wrapText="1"/>
      <protection hidden="1"/>
    </xf>
    <xf numFmtId="0" fontId="3" fillId="21" borderId="21" xfId="0" applyFont="1" applyFill="1" applyBorder="1" applyAlignment="1" applyProtection="1">
      <alignment horizontal="center" vertical="center" wrapText="1"/>
      <protection hidden="1"/>
    </xf>
    <xf numFmtId="0" fontId="3" fillId="21" borderId="49" xfId="0" applyFont="1" applyFill="1" applyBorder="1" applyAlignment="1" applyProtection="1">
      <alignment horizontal="center" vertical="center" wrapText="1"/>
      <protection hidden="1"/>
    </xf>
    <xf numFmtId="0" fontId="3" fillId="21" borderId="50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3" fillId="20" borderId="32" xfId="0" applyFont="1" applyFill="1" applyBorder="1" applyAlignment="1">
      <alignment horizontal="left" vertical="center" wrapText="1"/>
    </xf>
    <xf numFmtId="0" fontId="0" fillId="20" borderId="23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horizontal="left" vertical="center" wrapText="1"/>
    </xf>
    <xf numFmtId="0" fontId="3" fillId="20" borderId="42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20" borderId="51" xfId="0" applyFont="1" applyFill="1" applyBorder="1" applyAlignment="1">
      <alignment horizontal="left" vertical="center" wrapText="1"/>
    </xf>
    <xf numFmtId="0" fontId="3" fillId="2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21" borderId="20" xfId="0" applyFont="1" applyFill="1" applyBorder="1" applyAlignment="1" applyProtection="1">
      <alignment horizontal="center" vertical="center" wrapText="1"/>
      <protection hidden="1"/>
    </xf>
    <xf numFmtId="0" fontId="0" fillId="20" borderId="42" xfId="0" applyFont="1" applyFill="1" applyBorder="1" applyAlignment="1">
      <alignment vertical="center" wrapText="1"/>
    </xf>
    <xf numFmtId="0" fontId="0" fillId="20" borderId="4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3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 applyProtection="1">
      <alignment vertical="center" wrapText="1"/>
      <protection hidden="1"/>
    </xf>
    <xf numFmtId="0" fontId="6" fillId="24" borderId="42" xfId="0" applyFont="1" applyFill="1" applyBorder="1" applyAlignment="1" applyProtection="1">
      <alignment vertical="center" wrapText="1"/>
      <protection hidden="1"/>
    </xf>
    <xf numFmtId="0" fontId="6" fillId="24" borderId="43" xfId="0" applyFont="1" applyFill="1" applyBorder="1" applyAlignment="1" applyProtection="1">
      <alignment vertical="center" wrapText="1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3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0" fillId="0" borderId="0" xfId="63" applyFont="1" applyAlignment="1">
      <alignment/>
      <protection/>
    </xf>
    <xf numFmtId="0" fontId="14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VESTITORI\OBJAVE\2015\FINANCIJSKA%20IZVJE&#352;&#262;A%201Y-2014_20150427\NEKONSOLIDIRANA\GFI-POD_nekonsolidirani_revidirani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 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J28" sqref="J28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4" width="9.140625" style="20" customWidth="1"/>
    <col min="5" max="5" width="9.8515625" style="20" bestFit="1" customWidth="1"/>
    <col min="6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34" t="s">
        <v>295</v>
      </c>
      <c r="B1" s="134"/>
      <c r="C1" s="134"/>
      <c r="D1" s="114"/>
      <c r="E1" s="114"/>
      <c r="F1" s="114"/>
      <c r="G1" s="114"/>
      <c r="H1" s="114"/>
      <c r="I1" s="114"/>
      <c r="J1" s="19"/>
      <c r="K1" s="19"/>
      <c r="L1" s="19"/>
    </row>
    <row r="2" spans="1:12" ht="12.75" customHeight="1">
      <c r="A2" s="155" t="s">
        <v>296</v>
      </c>
      <c r="B2" s="155"/>
      <c r="C2" s="155"/>
      <c r="D2" s="156"/>
      <c r="E2" s="115">
        <v>41640</v>
      </c>
      <c r="F2" s="21"/>
      <c r="G2" s="22" t="s">
        <v>1</v>
      </c>
      <c r="H2" s="115">
        <v>42004</v>
      </c>
      <c r="I2" s="23"/>
      <c r="J2" s="19"/>
      <c r="K2" s="19"/>
      <c r="L2" s="19"/>
    </row>
    <row r="3" spans="1:12" ht="12.75">
      <c r="A3" s="24"/>
      <c r="B3" s="24"/>
      <c r="C3" s="24"/>
      <c r="D3" s="24"/>
      <c r="E3" s="25"/>
      <c r="F3" s="25"/>
      <c r="G3" s="24"/>
      <c r="H3" s="24"/>
      <c r="I3" s="116"/>
      <c r="J3" s="19"/>
      <c r="K3" s="19"/>
      <c r="L3" s="19"/>
    </row>
    <row r="4" spans="1:12" ht="15" customHeight="1">
      <c r="A4" s="157" t="s">
        <v>297</v>
      </c>
      <c r="B4" s="157"/>
      <c r="C4" s="157"/>
      <c r="D4" s="157"/>
      <c r="E4" s="157"/>
      <c r="F4" s="157"/>
      <c r="G4" s="157"/>
      <c r="H4" s="157"/>
      <c r="I4" s="157"/>
      <c r="J4" s="19"/>
      <c r="K4" s="19"/>
      <c r="L4" s="19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9"/>
      <c r="K5" s="19"/>
      <c r="L5" s="19"/>
    </row>
    <row r="6" spans="1:12" ht="12.75">
      <c r="A6" s="148" t="s">
        <v>8</v>
      </c>
      <c r="B6" s="149"/>
      <c r="C6" s="143" t="s">
        <v>298</v>
      </c>
      <c r="D6" s="144"/>
      <c r="E6" s="158"/>
      <c r="F6" s="158"/>
      <c r="G6" s="158"/>
      <c r="H6" s="158"/>
      <c r="I6" s="33"/>
      <c r="J6" s="19"/>
      <c r="K6" s="19"/>
      <c r="L6" s="19"/>
    </row>
    <row r="7" spans="1:12" ht="12.75">
      <c r="A7" s="101"/>
      <c r="B7" s="38"/>
      <c r="C7" s="26"/>
      <c r="D7" s="26"/>
      <c r="E7" s="158"/>
      <c r="F7" s="158"/>
      <c r="G7" s="158"/>
      <c r="H7" s="158"/>
      <c r="I7" s="33"/>
      <c r="J7" s="19"/>
      <c r="K7" s="19"/>
      <c r="L7" s="19"/>
    </row>
    <row r="8" spans="1:12" ht="12.75" customHeight="1">
      <c r="A8" s="141" t="s">
        <v>9</v>
      </c>
      <c r="B8" s="142"/>
      <c r="C8" s="143" t="s">
        <v>299</v>
      </c>
      <c r="D8" s="144"/>
      <c r="E8" s="158"/>
      <c r="F8" s="158"/>
      <c r="G8" s="158"/>
      <c r="H8" s="158"/>
      <c r="I8" s="27"/>
      <c r="J8" s="19"/>
      <c r="K8" s="19"/>
      <c r="L8" s="19"/>
    </row>
    <row r="9" spans="1:12" ht="12.75">
      <c r="A9" s="102"/>
      <c r="B9" s="100"/>
      <c r="C9" s="35"/>
      <c r="D9" s="26"/>
      <c r="E9" s="26"/>
      <c r="F9" s="26"/>
      <c r="G9" s="26"/>
      <c r="H9" s="26"/>
      <c r="I9" s="26"/>
      <c r="J9" s="19"/>
      <c r="K9" s="19"/>
      <c r="L9" s="19"/>
    </row>
    <row r="10" spans="1:12" ht="12.75" customHeight="1">
      <c r="A10" s="145" t="s">
        <v>10</v>
      </c>
      <c r="B10" s="146"/>
      <c r="C10" s="143" t="s">
        <v>300</v>
      </c>
      <c r="D10" s="144"/>
      <c r="E10" s="26"/>
      <c r="F10" s="26"/>
      <c r="G10" s="26"/>
      <c r="H10" s="26"/>
      <c r="I10" s="26"/>
      <c r="J10" s="19"/>
      <c r="K10" s="19"/>
      <c r="L10" s="19"/>
    </row>
    <row r="11" spans="1:12" ht="12.75">
      <c r="A11" s="147"/>
      <c r="B11" s="146"/>
      <c r="C11" s="26"/>
      <c r="D11" s="26"/>
      <c r="E11" s="26"/>
      <c r="F11" s="26"/>
      <c r="G11" s="26"/>
      <c r="H11" s="26"/>
      <c r="I11" s="26"/>
      <c r="J11" s="19"/>
      <c r="K11" s="19"/>
      <c r="L11" s="19"/>
    </row>
    <row r="12" spans="1:12" ht="12.75">
      <c r="A12" s="148" t="s">
        <v>11</v>
      </c>
      <c r="B12" s="149"/>
      <c r="C12" s="150" t="s">
        <v>301</v>
      </c>
      <c r="D12" s="153"/>
      <c r="E12" s="153"/>
      <c r="F12" s="153"/>
      <c r="G12" s="153"/>
      <c r="H12" s="153"/>
      <c r="I12" s="154"/>
      <c r="J12" s="19"/>
      <c r="K12" s="19"/>
      <c r="L12" s="19"/>
    </row>
    <row r="13" spans="1:12" ht="12.75">
      <c r="A13" s="101"/>
      <c r="B13" s="38"/>
      <c r="C13" s="36"/>
      <c r="D13" s="26"/>
      <c r="E13" s="26"/>
      <c r="F13" s="26"/>
      <c r="G13" s="26"/>
      <c r="H13" s="26"/>
      <c r="I13" s="26"/>
      <c r="J13" s="19"/>
      <c r="K13" s="19"/>
      <c r="L13" s="19"/>
    </row>
    <row r="14" spans="1:12" ht="12.75">
      <c r="A14" s="148" t="s">
        <v>12</v>
      </c>
      <c r="B14" s="149"/>
      <c r="C14" s="130">
        <v>10000</v>
      </c>
      <c r="D14" s="152"/>
      <c r="E14" s="26"/>
      <c r="F14" s="150" t="s">
        <v>302</v>
      </c>
      <c r="G14" s="153"/>
      <c r="H14" s="153"/>
      <c r="I14" s="154"/>
      <c r="J14" s="19"/>
      <c r="K14" s="19"/>
      <c r="L14" s="19"/>
    </row>
    <row r="15" spans="1:12" ht="12.75">
      <c r="A15" s="101"/>
      <c r="B15" s="38"/>
      <c r="C15" s="26"/>
      <c r="D15" s="26"/>
      <c r="E15" s="26"/>
      <c r="F15" s="26"/>
      <c r="G15" s="26"/>
      <c r="H15" s="26"/>
      <c r="I15" s="26"/>
      <c r="J15" s="19"/>
      <c r="K15" s="19"/>
      <c r="L15" s="19"/>
    </row>
    <row r="16" spans="1:12" ht="12.75">
      <c r="A16" s="148" t="s">
        <v>13</v>
      </c>
      <c r="B16" s="149"/>
      <c r="C16" s="150" t="s">
        <v>303</v>
      </c>
      <c r="D16" s="153"/>
      <c r="E16" s="153"/>
      <c r="F16" s="153"/>
      <c r="G16" s="153"/>
      <c r="H16" s="153"/>
      <c r="I16" s="154"/>
      <c r="J16" s="19"/>
      <c r="K16" s="19"/>
      <c r="L16" s="19"/>
    </row>
    <row r="17" spans="1:12" ht="12.75">
      <c r="A17" s="101"/>
      <c r="B17" s="38"/>
      <c r="C17" s="26"/>
      <c r="D17" s="26"/>
      <c r="E17" s="26"/>
      <c r="F17" s="26"/>
      <c r="G17" s="26"/>
      <c r="H17" s="26"/>
      <c r="I17" s="26"/>
      <c r="J17" s="19"/>
      <c r="K17" s="19"/>
      <c r="L17" s="19"/>
    </row>
    <row r="18" spans="1:12" ht="12.75">
      <c r="A18" s="148" t="s">
        <v>14</v>
      </c>
      <c r="B18" s="149"/>
      <c r="C18" s="127" t="s">
        <v>31</v>
      </c>
      <c r="D18" s="128"/>
      <c r="E18" s="128"/>
      <c r="F18" s="128"/>
      <c r="G18" s="128"/>
      <c r="H18" s="128"/>
      <c r="I18" s="129"/>
      <c r="J18" s="19"/>
      <c r="K18" s="19"/>
      <c r="L18" s="19"/>
    </row>
    <row r="19" spans="1:12" ht="12.75">
      <c r="A19" s="101"/>
      <c r="B19" s="38"/>
      <c r="C19" s="36"/>
      <c r="D19" s="26"/>
      <c r="E19" s="26"/>
      <c r="F19" s="26"/>
      <c r="G19" s="26"/>
      <c r="H19" s="26"/>
      <c r="I19" s="26"/>
      <c r="J19" s="19"/>
      <c r="K19" s="19"/>
      <c r="L19" s="19"/>
    </row>
    <row r="20" spans="1:12" ht="12.75">
      <c r="A20" s="148" t="s">
        <v>15</v>
      </c>
      <c r="B20" s="149"/>
      <c r="C20" s="127" t="s">
        <v>324</v>
      </c>
      <c r="D20" s="128"/>
      <c r="E20" s="128"/>
      <c r="F20" s="128"/>
      <c r="G20" s="128"/>
      <c r="H20" s="128"/>
      <c r="I20" s="129"/>
      <c r="J20" s="19"/>
      <c r="K20" s="19"/>
      <c r="L20" s="19"/>
    </row>
    <row r="21" spans="1:12" ht="12.75">
      <c r="A21" s="101"/>
      <c r="B21" s="38"/>
      <c r="C21" s="36"/>
      <c r="D21" s="26"/>
      <c r="E21" s="26"/>
      <c r="F21" s="26"/>
      <c r="G21" s="26"/>
      <c r="H21" s="26"/>
      <c r="I21" s="26"/>
      <c r="J21" s="19"/>
      <c r="K21" s="19"/>
      <c r="L21" s="19"/>
    </row>
    <row r="22" spans="1:12" ht="12.75">
      <c r="A22" s="148" t="s">
        <v>16</v>
      </c>
      <c r="B22" s="149"/>
      <c r="C22" s="37">
        <v>133</v>
      </c>
      <c r="D22" s="150" t="s">
        <v>302</v>
      </c>
      <c r="E22" s="151"/>
      <c r="F22" s="137"/>
      <c r="G22" s="148"/>
      <c r="H22" s="159"/>
      <c r="I22" s="39"/>
      <c r="J22" s="19"/>
      <c r="K22" s="19"/>
      <c r="L22" s="19"/>
    </row>
    <row r="23" spans="1:12" ht="12.75">
      <c r="A23" s="101"/>
      <c r="B23" s="38"/>
      <c r="C23" s="26"/>
      <c r="D23" s="40"/>
      <c r="E23" s="40"/>
      <c r="F23" s="40"/>
      <c r="G23" s="40"/>
      <c r="H23" s="26"/>
      <c r="I23" s="27"/>
      <c r="J23" s="19"/>
      <c r="K23" s="19"/>
      <c r="L23" s="19"/>
    </row>
    <row r="24" spans="1:12" ht="12.75">
      <c r="A24" s="148" t="s">
        <v>17</v>
      </c>
      <c r="B24" s="149"/>
      <c r="C24" s="37">
        <v>21</v>
      </c>
      <c r="D24" s="150" t="s">
        <v>304</v>
      </c>
      <c r="E24" s="151"/>
      <c r="F24" s="151"/>
      <c r="G24" s="137"/>
      <c r="H24" s="103" t="s">
        <v>19</v>
      </c>
      <c r="I24" s="125">
        <v>599</v>
      </c>
      <c r="J24" s="19"/>
      <c r="K24" s="19"/>
      <c r="L24" s="19"/>
    </row>
    <row r="25" spans="1:12" ht="12.75">
      <c r="A25" s="101"/>
      <c r="B25" s="38"/>
      <c r="C25" s="26"/>
      <c r="D25" s="40"/>
      <c r="E25" s="40"/>
      <c r="F25" s="40"/>
      <c r="G25" s="34"/>
      <c r="H25" s="38" t="s">
        <v>20</v>
      </c>
      <c r="I25" s="36"/>
      <c r="J25" s="19"/>
      <c r="K25" s="19"/>
      <c r="L25" s="19"/>
    </row>
    <row r="26" spans="1:12" ht="12.75">
      <c r="A26" s="148" t="s">
        <v>18</v>
      </c>
      <c r="B26" s="149"/>
      <c r="C26" s="41" t="s">
        <v>306</v>
      </c>
      <c r="D26" s="42"/>
      <c r="E26" s="19"/>
      <c r="F26" s="43"/>
      <c r="G26" s="140" t="s">
        <v>21</v>
      </c>
      <c r="H26" s="149"/>
      <c r="I26" s="44" t="s">
        <v>305</v>
      </c>
      <c r="J26" s="19"/>
      <c r="K26" s="19"/>
      <c r="L26" s="19"/>
    </row>
    <row r="27" spans="1:12" ht="12.75">
      <c r="A27" s="34"/>
      <c r="B27" s="34"/>
      <c r="C27" s="26"/>
      <c r="D27" s="43"/>
      <c r="E27" s="43"/>
      <c r="F27" s="43"/>
      <c r="G27" s="43"/>
      <c r="H27" s="26"/>
      <c r="I27" s="45"/>
      <c r="J27" s="19"/>
      <c r="K27" s="19"/>
      <c r="L27" s="19"/>
    </row>
    <row r="28" spans="1:12" ht="12.75">
      <c r="A28" s="135" t="s">
        <v>22</v>
      </c>
      <c r="B28" s="136"/>
      <c r="C28" s="131"/>
      <c r="D28" s="131"/>
      <c r="E28" s="132" t="s">
        <v>23</v>
      </c>
      <c r="F28" s="133"/>
      <c r="G28" s="133"/>
      <c r="H28" s="163" t="s">
        <v>2</v>
      </c>
      <c r="I28" s="164"/>
      <c r="J28" s="19"/>
      <c r="K28" s="19"/>
      <c r="L28" s="19"/>
    </row>
    <row r="29" spans="1:12" ht="12.75">
      <c r="A29" s="19"/>
      <c r="B29" s="19"/>
      <c r="C29" s="19"/>
      <c r="D29" s="32"/>
      <c r="E29" s="26"/>
      <c r="F29" s="26"/>
      <c r="G29" s="26"/>
      <c r="H29" s="46"/>
      <c r="I29" s="45"/>
      <c r="J29" s="19"/>
      <c r="K29" s="19"/>
      <c r="L29" s="19"/>
    </row>
    <row r="30" spans="1:12" ht="12.75">
      <c r="A30" s="138"/>
      <c r="B30" s="139"/>
      <c r="C30" s="139"/>
      <c r="D30" s="160"/>
      <c r="E30" s="138"/>
      <c r="F30" s="139"/>
      <c r="G30" s="139"/>
      <c r="H30" s="143"/>
      <c r="I30" s="144"/>
      <c r="J30" s="19"/>
      <c r="K30" s="19"/>
      <c r="L30" s="19"/>
    </row>
    <row r="31" spans="1:12" ht="12.75">
      <c r="A31" s="38"/>
      <c r="B31" s="38"/>
      <c r="C31" s="36"/>
      <c r="D31" s="167"/>
      <c r="E31" s="167"/>
      <c r="F31" s="167"/>
      <c r="G31" s="168"/>
      <c r="H31" s="26"/>
      <c r="I31" s="49"/>
      <c r="J31" s="19"/>
      <c r="K31" s="19"/>
      <c r="L31" s="19"/>
    </row>
    <row r="32" spans="1:12" ht="12.75">
      <c r="A32" s="138"/>
      <c r="B32" s="139"/>
      <c r="C32" s="139"/>
      <c r="D32" s="160"/>
      <c r="E32" s="138"/>
      <c r="F32" s="139"/>
      <c r="G32" s="139"/>
      <c r="H32" s="143"/>
      <c r="I32" s="144"/>
      <c r="J32" s="19"/>
      <c r="K32" s="19"/>
      <c r="L32" s="19"/>
    </row>
    <row r="33" spans="1:12" ht="12.75">
      <c r="A33" s="38"/>
      <c r="B33" s="38"/>
      <c r="C33" s="36"/>
      <c r="D33" s="47"/>
      <c r="E33" s="47"/>
      <c r="F33" s="47"/>
      <c r="G33" s="48"/>
      <c r="H33" s="26"/>
      <c r="I33" s="50"/>
      <c r="J33" s="19"/>
      <c r="K33" s="19"/>
      <c r="L33" s="19"/>
    </row>
    <row r="34" spans="1:12" ht="12.75">
      <c r="A34" s="138"/>
      <c r="B34" s="139"/>
      <c r="C34" s="139"/>
      <c r="D34" s="160"/>
      <c r="E34" s="138"/>
      <c r="F34" s="139"/>
      <c r="G34" s="139"/>
      <c r="H34" s="143"/>
      <c r="I34" s="144"/>
      <c r="J34" s="19"/>
      <c r="K34" s="19"/>
      <c r="L34" s="19"/>
    </row>
    <row r="35" spans="1:12" ht="12.75">
      <c r="A35" s="38"/>
      <c r="B35" s="38"/>
      <c r="C35" s="36"/>
      <c r="D35" s="47"/>
      <c r="E35" s="47"/>
      <c r="F35" s="47"/>
      <c r="G35" s="48"/>
      <c r="H35" s="26"/>
      <c r="I35" s="50"/>
      <c r="J35" s="19"/>
      <c r="K35" s="19"/>
      <c r="L35" s="19"/>
    </row>
    <row r="36" spans="1:12" ht="12.75">
      <c r="A36" s="138"/>
      <c r="B36" s="139"/>
      <c r="C36" s="139"/>
      <c r="D36" s="160"/>
      <c r="E36" s="138"/>
      <c r="F36" s="139"/>
      <c r="G36" s="139"/>
      <c r="H36" s="143"/>
      <c r="I36" s="144"/>
      <c r="J36" s="19"/>
      <c r="K36" s="19"/>
      <c r="L36" s="19"/>
    </row>
    <row r="37" spans="1:12" ht="12.75">
      <c r="A37" s="51"/>
      <c r="B37" s="51"/>
      <c r="C37" s="161"/>
      <c r="D37" s="162"/>
      <c r="E37" s="26"/>
      <c r="F37" s="161"/>
      <c r="G37" s="162"/>
      <c r="H37" s="26"/>
      <c r="I37" s="26"/>
      <c r="J37" s="19"/>
      <c r="K37" s="19"/>
      <c r="L37" s="19"/>
    </row>
    <row r="38" spans="1:12" ht="12.75">
      <c r="A38" s="138"/>
      <c r="B38" s="139"/>
      <c r="C38" s="139"/>
      <c r="D38" s="160"/>
      <c r="E38" s="138"/>
      <c r="F38" s="139"/>
      <c r="G38" s="139"/>
      <c r="H38" s="143"/>
      <c r="I38" s="144"/>
      <c r="J38" s="19"/>
      <c r="K38" s="19"/>
      <c r="L38" s="19"/>
    </row>
    <row r="39" spans="1:12" ht="12.75">
      <c r="A39" s="51"/>
      <c r="B39" s="51"/>
      <c r="C39" s="52"/>
      <c r="D39" s="53"/>
      <c r="E39" s="26"/>
      <c r="F39" s="52"/>
      <c r="G39" s="53"/>
      <c r="H39" s="26"/>
      <c r="I39" s="26"/>
      <c r="J39" s="19"/>
      <c r="K39" s="19"/>
      <c r="L39" s="19"/>
    </row>
    <row r="40" spans="1:12" ht="12.75">
      <c r="A40" s="138"/>
      <c r="B40" s="139"/>
      <c r="C40" s="139"/>
      <c r="D40" s="160"/>
      <c r="E40" s="138"/>
      <c r="F40" s="139"/>
      <c r="G40" s="139"/>
      <c r="H40" s="143"/>
      <c r="I40" s="144"/>
      <c r="J40" s="19"/>
      <c r="K40" s="19"/>
      <c r="L40" s="19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19"/>
      <c r="K41" s="19"/>
      <c r="L41" s="19"/>
    </row>
    <row r="42" spans="1:12" ht="12.75">
      <c r="A42" s="51"/>
      <c r="B42" s="51"/>
      <c r="C42" s="52"/>
      <c r="D42" s="53"/>
      <c r="E42" s="26"/>
      <c r="F42" s="52"/>
      <c r="G42" s="53"/>
      <c r="H42" s="26"/>
      <c r="I42" s="26"/>
      <c r="J42" s="19"/>
      <c r="K42" s="19"/>
      <c r="L42" s="19"/>
    </row>
    <row r="43" spans="1:12" ht="12.75">
      <c r="A43" s="58"/>
      <c r="B43" s="58"/>
      <c r="C43" s="58"/>
      <c r="D43" s="35"/>
      <c r="E43" s="35"/>
      <c r="F43" s="58"/>
      <c r="G43" s="35"/>
      <c r="H43" s="35"/>
      <c r="I43" s="35"/>
      <c r="J43" s="19"/>
      <c r="K43" s="19"/>
      <c r="L43" s="19"/>
    </row>
    <row r="44" spans="1:12" ht="12.75" customHeight="1">
      <c r="A44" s="145" t="s">
        <v>24</v>
      </c>
      <c r="B44" s="165"/>
      <c r="C44" s="143"/>
      <c r="D44" s="166"/>
      <c r="E44" s="104"/>
      <c r="F44" s="150"/>
      <c r="G44" s="169"/>
      <c r="H44" s="169"/>
      <c r="I44" s="170"/>
      <c r="J44" s="19"/>
      <c r="K44" s="19"/>
      <c r="L44" s="19"/>
    </row>
    <row r="45" spans="1:12" ht="12.75">
      <c r="A45" s="105"/>
      <c r="B45" s="51"/>
      <c r="C45" s="161"/>
      <c r="D45" s="162"/>
      <c r="E45" s="106"/>
      <c r="F45" s="161"/>
      <c r="G45" s="171"/>
      <c r="H45" s="107"/>
      <c r="I45" s="108"/>
      <c r="J45" s="19"/>
      <c r="K45" s="19"/>
      <c r="L45" s="19"/>
    </row>
    <row r="46" spans="1:12" ht="12.75" customHeight="1">
      <c r="A46" s="145" t="s">
        <v>25</v>
      </c>
      <c r="B46" s="165"/>
      <c r="C46" s="150" t="s">
        <v>26</v>
      </c>
      <c r="D46" s="172"/>
      <c r="E46" s="172"/>
      <c r="F46" s="172"/>
      <c r="G46" s="172"/>
      <c r="H46" s="172"/>
      <c r="I46" s="173"/>
      <c r="J46" s="19"/>
      <c r="K46" s="19"/>
      <c r="L46" s="19"/>
    </row>
    <row r="47" spans="1:12" ht="12.75">
      <c r="A47" s="101"/>
      <c r="B47" s="38"/>
      <c r="C47" s="36" t="s">
        <v>27</v>
      </c>
      <c r="D47" s="106"/>
      <c r="E47" s="106"/>
      <c r="F47" s="106"/>
      <c r="G47" s="106"/>
      <c r="H47" s="106"/>
      <c r="I47" s="109"/>
      <c r="J47" s="19"/>
      <c r="K47" s="19"/>
      <c r="L47" s="19"/>
    </row>
    <row r="48" spans="1:12" ht="12.75" customHeight="1">
      <c r="A48" s="145" t="s">
        <v>28</v>
      </c>
      <c r="B48" s="165"/>
      <c r="C48" s="179" t="s">
        <v>29</v>
      </c>
      <c r="D48" s="180"/>
      <c r="E48" s="181"/>
      <c r="F48" s="106"/>
      <c r="G48" s="103" t="s">
        <v>307</v>
      </c>
      <c r="H48" s="174" t="s">
        <v>30</v>
      </c>
      <c r="I48" s="175"/>
      <c r="J48" s="19"/>
      <c r="K48" s="19"/>
      <c r="L48" s="19"/>
    </row>
    <row r="49" spans="1:12" ht="12.75">
      <c r="A49" s="101"/>
      <c r="B49" s="38"/>
      <c r="C49" s="36"/>
      <c r="D49" s="106"/>
      <c r="E49" s="106"/>
      <c r="F49" s="106"/>
      <c r="G49" s="106"/>
      <c r="H49" s="106"/>
      <c r="I49" s="109"/>
      <c r="J49" s="19"/>
      <c r="K49" s="19"/>
      <c r="L49" s="19"/>
    </row>
    <row r="50" spans="1:12" ht="12.75" customHeight="1">
      <c r="A50" s="145" t="s">
        <v>14</v>
      </c>
      <c r="B50" s="165"/>
      <c r="C50" s="188" t="s">
        <v>31</v>
      </c>
      <c r="D50" s="189"/>
      <c r="E50" s="189"/>
      <c r="F50" s="189"/>
      <c r="G50" s="189"/>
      <c r="H50" s="189"/>
      <c r="I50" s="175"/>
      <c r="J50" s="19"/>
      <c r="K50" s="19"/>
      <c r="L50" s="19"/>
    </row>
    <row r="51" spans="1:12" ht="12.75">
      <c r="A51" s="101"/>
      <c r="B51" s="38"/>
      <c r="C51" s="106"/>
      <c r="D51" s="106"/>
      <c r="E51" s="106"/>
      <c r="F51" s="106"/>
      <c r="G51" s="106"/>
      <c r="H51" s="106"/>
      <c r="I51" s="109"/>
      <c r="J51" s="19"/>
      <c r="K51" s="19"/>
      <c r="L51" s="19"/>
    </row>
    <row r="52" spans="1:12" ht="12.75">
      <c r="A52" s="148" t="s">
        <v>32</v>
      </c>
      <c r="B52" s="149"/>
      <c r="C52" s="174" t="s">
        <v>320</v>
      </c>
      <c r="D52" s="189"/>
      <c r="E52" s="189"/>
      <c r="F52" s="189"/>
      <c r="G52" s="189"/>
      <c r="H52" s="189"/>
      <c r="I52" s="190"/>
      <c r="J52" s="19"/>
      <c r="K52" s="19"/>
      <c r="L52" s="19"/>
    </row>
    <row r="53" spans="1:12" ht="12.75">
      <c r="A53" s="110"/>
      <c r="B53" s="35"/>
      <c r="C53" s="178" t="s">
        <v>33</v>
      </c>
      <c r="D53" s="178"/>
      <c r="E53" s="178"/>
      <c r="F53" s="178"/>
      <c r="G53" s="178"/>
      <c r="H53" s="178"/>
      <c r="I53" s="111"/>
      <c r="J53" s="19"/>
      <c r="K53" s="19"/>
      <c r="L53" s="19"/>
    </row>
    <row r="54" spans="1:12" ht="12.75">
      <c r="A54" s="59"/>
      <c r="B54" s="59"/>
      <c r="C54" s="60"/>
      <c r="D54" s="60"/>
      <c r="E54" s="60"/>
      <c r="F54" s="60"/>
      <c r="G54" s="60"/>
      <c r="H54" s="60"/>
      <c r="I54" s="61"/>
      <c r="J54" s="19"/>
      <c r="K54" s="19"/>
      <c r="L54" s="19"/>
    </row>
    <row r="55" spans="1:12" ht="12.75">
      <c r="A55" s="59"/>
      <c r="B55" s="176" t="s">
        <v>308</v>
      </c>
      <c r="C55" s="177"/>
      <c r="D55" s="177"/>
      <c r="E55" s="177"/>
      <c r="F55" s="117"/>
      <c r="G55" s="117"/>
      <c r="H55" s="99"/>
      <c r="I55" s="99"/>
      <c r="J55" s="19"/>
      <c r="K55" s="19"/>
      <c r="L55" s="19"/>
    </row>
    <row r="56" spans="1:12" ht="12.75">
      <c r="A56" s="59"/>
      <c r="B56" s="118" t="s">
        <v>309</v>
      </c>
      <c r="C56" s="119"/>
      <c r="D56" s="119"/>
      <c r="E56" s="119"/>
      <c r="F56" s="119"/>
      <c r="G56" s="119"/>
      <c r="H56" s="185"/>
      <c r="I56" s="185"/>
      <c r="J56" s="19"/>
      <c r="K56" s="19"/>
      <c r="L56" s="19"/>
    </row>
    <row r="57" spans="1:12" ht="12.75">
      <c r="A57" s="59"/>
      <c r="B57" s="118" t="s">
        <v>310</v>
      </c>
      <c r="C57" s="119"/>
      <c r="D57" s="119"/>
      <c r="E57" s="119"/>
      <c r="F57" s="119"/>
      <c r="G57" s="119"/>
      <c r="H57" s="185"/>
      <c r="I57" s="185"/>
      <c r="J57" s="19"/>
      <c r="K57" s="19"/>
      <c r="L57" s="19"/>
    </row>
    <row r="58" spans="1:12" ht="12.75">
      <c r="A58" s="59"/>
      <c r="B58" s="118" t="s">
        <v>311</v>
      </c>
      <c r="C58" s="119"/>
      <c r="D58" s="119"/>
      <c r="E58" s="119"/>
      <c r="F58" s="119"/>
      <c r="G58" s="119"/>
      <c r="H58" s="185"/>
      <c r="I58" s="185"/>
      <c r="J58" s="19"/>
      <c r="K58" s="19"/>
      <c r="L58" s="19"/>
    </row>
    <row r="59" spans="1:12" ht="12.75">
      <c r="A59" s="59"/>
      <c r="B59" s="118" t="s">
        <v>312</v>
      </c>
      <c r="C59" s="120"/>
      <c r="D59" s="120"/>
      <c r="E59" s="120"/>
      <c r="F59" s="120"/>
      <c r="G59" s="120"/>
      <c r="H59" s="185"/>
      <c r="I59" s="185"/>
      <c r="J59" s="19"/>
      <c r="K59" s="19"/>
      <c r="L59" s="19"/>
    </row>
    <row r="60" spans="1:12" ht="12.75">
      <c r="A60" s="59"/>
      <c r="B60" s="118" t="s">
        <v>313</v>
      </c>
      <c r="C60" s="120"/>
      <c r="D60" s="120"/>
      <c r="E60" s="120"/>
      <c r="F60" s="120"/>
      <c r="G60" s="120"/>
      <c r="H60" s="185"/>
      <c r="I60" s="185"/>
      <c r="J60" s="19"/>
      <c r="K60" s="19"/>
      <c r="L60" s="19"/>
    </row>
    <row r="61" spans="1:12" ht="12.75">
      <c r="A61" s="59"/>
      <c r="B61" s="121"/>
      <c r="C61" s="61"/>
      <c r="D61" s="61"/>
      <c r="E61" s="61"/>
      <c r="F61" s="61"/>
      <c r="G61" s="61"/>
      <c r="H61" s="60"/>
      <c r="I61" s="61"/>
      <c r="J61" s="19"/>
      <c r="K61" s="19"/>
      <c r="L61" s="19"/>
    </row>
    <row r="62" spans="1:12" ht="13.5" thickBot="1">
      <c r="A62" s="62" t="s">
        <v>3</v>
      </c>
      <c r="B62" s="27"/>
      <c r="C62" s="27"/>
      <c r="D62" s="27"/>
      <c r="E62" s="27"/>
      <c r="F62" s="27"/>
      <c r="G62" s="63"/>
      <c r="H62" s="64"/>
      <c r="I62" s="63"/>
      <c r="J62" s="19"/>
      <c r="K62" s="19"/>
      <c r="L62" s="19"/>
    </row>
    <row r="63" spans="1:12" ht="12.75">
      <c r="A63" s="27"/>
      <c r="B63" s="27"/>
      <c r="C63" s="27"/>
      <c r="D63" s="27"/>
      <c r="E63" s="59" t="s">
        <v>314</v>
      </c>
      <c r="F63" s="19"/>
      <c r="G63" s="182" t="s">
        <v>34</v>
      </c>
      <c r="H63" s="183"/>
      <c r="I63" s="184"/>
      <c r="J63" s="19"/>
      <c r="K63" s="19"/>
      <c r="L63" s="19"/>
    </row>
    <row r="64" spans="1:12" ht="12.75">
      <c r="A64" s="65"/>
      <c r="B64" s="65"/>
      <c r="C64" s="32"/>
      <c r="D64" s="32"/>
      <c r="E64" s="32"/>
      <c r="F64" s="32"/>
      <c r="G64" s="186"/>
      <c r="H64" s="187"/>
      <c r="I64" s="32"/>
      <c r="J64" s="19"/>
      <c r="K64" s="19"/>
      <c r="L64" s="19"/>
    </row>
  </sheetData>
  <sheetProtection/>
  <protectedRanges>
    <protectedRange sqref="A34:D34 A30:I30 A32:I32" name="Range1"/>
    <protectedRange sqref="E2 H2 C6:D6 C8:D8 C10:D10 C12:I12 C14:D14 F14:I14 C16:I16 C18:I18 C20:I20 C24:G24 C22:F22 C26 I26 I24" name="Range1_1"/>
  </protectedRanges>
  <mergeCells count="71">
    <mergeCell ref="G63:I63"/>
    <mergeCell ref="H56:I60"/>
    <mergeCell ref="G64:H64"/>
    <mergeCell ref="A50:B50"/>
    <mergeCell ref="C50:I50"/>
    <mergeCell ref="A52:B52"/>
    <mergeCell ref="C52:I52"/>
    <mergeCell ref="H48:I48"/>
    <mergeCell ref="B55:E55"/>
    <mergeCell ref="C53:H53"/>
    <mergeCell ref="A46:B46"/>
    <mergeCell ref="A48:B48"/>
    <mergeCell ref="C48:E48"/>
    <mergeCell ref="A32:D32"/>
    <mergeCell ref="E32:G32"/>
    <mergeCell ref="H32:I32"/>
    <mergeCell ref="C46:I46"/>
    <mergeCell ref="A44:B44"/>
    <mergeCell ref="C44:D44"/>
    <mergeCell ref="C45:D45"/>
    <mergeCell ref="D31:G31"/>
    <mergeCell ref="F37:G37"/>
    <mergeCell ref="A38:D38"/>
    <mergeCell ref="E38:G38"/>
    <mergeCell ref="F44:I44"/>
    <mergeCell ref="F45:G45"/>
    <mergeCell ref="A40:D40"/>
    <mergeCell ref="E40:G40"/>
    <mergeCell ref="H40:I40"/>
    <mergeCell ref="H34:I34"/>
    <mergeCell ref="A36:D36"/>
    <mergeCell ref="E36:G36"/>
    <mergeCell ref="H36:I36"/>
    <mergeCell ref="H38:I38"/>
    <mergeCell ref="C37:D37"/>
    <mergeCell ref="A34:D34"/>
    <mergeCell ref="E34:G34"/>
    <mergeCell ref="A22:B22"/>
    <mergeCell ref="D22:F22"/>
    <mergeCell ref="G22:H22"/>
    <mergeCell ref="A18:B18"/>
    <mergeCell ref="A4:I4"/>
    <mergeCell ref="A6:B6"/>
    <mergeCell ref="A12:B12"/>
    <mergeCell ref="C12:I12"/>
    <mergeCell ref="C6:D6"/>
    <mergeCell ref="E6:H8"/>
    <mergeCell ref="A1:C1"/>
    <mergeCell ref="A20:B20"/>
    <mergeCell ref="C20:I20"/>
    <mergeCell ref="A16:B16"/>
    <mergeCell ref="A14:B14"/>
    <mergeCell ref="C14:D14"/>
    <mergeCell ref="F14:I14"/>
    <mergeCell ref="C18:I18"/>
    <mergeCell ref="C16:I16"/>
    <mergeCell ref="A2:D2"/>
    <mergeCell ref="A24:B24"/>
    <mergeCell ref="D24:G24"/>
    <mergeCell ref="A26:B26"/>
    <mergeCell ref="E30:G30"/>
    <mergeCell ref="G26:H26"/>
    <mergeCell ref="H30:I30"/>
    <mergeCell ref="A28:D28"/>
    <mergeCell ref="E28:G28"/>
    <mergeCell ref="H28:I28"/>
    <mergeCell ref="A30:D30"/>
    <mergeCell ref="A8:B8"/>
    <mergeCell ref="C8:D8"/>
    <mergeCell ref="A10:B11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50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8">
      <selection activeCell="J70" sqref="J70:K116"/>
    </sheetView>
  </sheetViews>
  <sheetFormatPr defaultColWidth="9.140625" defaultRowHeight="12.75"/>
  <cols>
    <col min="10" max="10" width="12.421875" style="0" customWidth="1"/>
    <col min="11" max="11" width="11.140625" style="0" customWidth="1"/>
  </cols>
  <sheetData>
    <row r="1" spans="1:11" ht="12.75" customHeight="1">
      <c r="A1" s="225" t="s">
        <v>35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4" t="s">
        <v>321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.75" customHeight="1">
      <c r="A4" s="226" t="s">
        <v>315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.75" thickBot="1">
      <c r="A5" s="229" t="s">
        <v>136</v>
      </c>
      <c r="B5" s="230"/>
      <c r="C5" s="230"/>
      <c r="D5" s="230"/>
      <c r="E5" s="230"/>
      <c r="F5" s="230"/>
      <c r="G5" s="230"/>
      <c r="H5" s="231"/>
      <c r="I5" s="67" t="s">
        <v>137</v>
      </c>
      <c r="J5" s="68" t="s">
        <v>138</v>
      </c>
      <c r="K5" s="69" t="s">
        <v>139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71">
        <v>2</v>
      </c>
      <c r="J6" s="70">
        <v>3</v>
      </c>
      <c r="K6" s="70">
        <v>4</v>
      </c>
    </row>
    <row r="7" spans="1:11" ht="12.7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 customHeight="1">
      <c r="A8" s="203" t="s">
        <v>36</v>
      </c>
      <c r="B8" s="204"/>
      <c r="C8" s="204"/>
      <c r="D8" s="204"/>
      <c r="E8" s="204"/>
      <c r="F8" s="204"/>
      <c r="G8" s="204"/>
      <c r="H8" s="217"/>
      <c r="I8" s="6">
        <v>1</v>
      </c>
      <c r="J8" s="11"/>
      <c r="K8" s="11"/>
    </row>
    <row r="9" spans="1:11" ht="12.75" customHeight="1">
      <c r="A9" s="207" t="s">
        <v>37</v>
      </c>
      <c r="B9" s="208"/>
      <c r="C9" s="208"/>
      <c r="D9" s="208"/>
      <c r="E9" s="208"/>
      <c r="F9" s="208"/>
      <c r="G9" s="208"/>
      <c r="H9" s="209"/>
      <c r="I9" s="4">
        <v>2</v>
      </c>
      <c r="J9" s="12">
        <f>J10+J17+J27+J36+J40</f>
        <v>488105006</v>
      </c>
      <c r="K9" s="12">
        <f>K10+K17+K27+K36+K40</f>
        <v>508850152</v>
      </c>
    </row>
    <row r="10" spans="1:11" ht="12.75" customHeight="1">
      <c r="A10" s="191" t="s">
        <v>38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4954975</v>
      </c>
      <c r="K10" s="12">
        <f>SUM(K11:K16)</f>
        <v>4564930</v>
      </c>
    </row>
    <row r="11" spans="1:11" ht="12.75" customHeight="1">
      <c r="A11" s="191" t="s">
        <v>39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>
        <v>0</v>
      </c>
      <c r="K11" s="13">
        <v>0</v>
      </c>
    </row>
    <row r="12" spans="1:11" ht="12.75" customHeight="1">
      <c r="A12" s="191" t="s">
        <v>40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2361548</v>
      </c>
      <c r="K12" s="13">
        <v>1968288</v>
      </c>
    </row>
    <row r="13" spans="1:11" ht="12.75" customHeight="1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>
        <v>0</v>
      </c>
      <c r="K13" s="13">
        <v>0</v>
      </c>
    </row>
    <row r="14" spans="1:11" ht="12.75" customHeight="1">
      <c r="A14" s="191" t="s">
        <v>41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>
        <v>0</v>
      </c>
      <c r="K14" s="13">
        <v>0</v>
      </c>
    </row>
    <row r="15" spans="1:11" ht="12.75" customHeight="1">
      <c r="A15" s="191" t="s">
        <v>42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2593427</v>
      </c>
      <c r="K15" s="13">
        <v>2596642</v>
      </c>
    </row>
    <row r="16" spans="1:11" ht="12.75" customHeight="1">
      <c r="A16" s="191" t="s">
        <v>43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>
        <v>0</v>
      </c>
      <c r="K16" s="13">
        <v>0</v>
      </c>
    </row>
    <row r="17" spans="1:11" ht="12.75" customHeight="1">
      <c r="A17" s="191" t="s">
        <v>44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177437272</v>
      </c>
      <c r="K17" s="12">
        <f>SUM(K18:K26)</f>
        <v>173819616</v>
      </c>
    </row>
    <row r="18" spans="1:11" ht="12.75" customHeight="1">
      <c r="A18" s="191" t="s">
        <v>45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63760082</v>
      </c>
      <c r="K18" s="13">
        <v>63760082</v>
      </c>
    </row>
    <row r="19" spans="1:11" ht="12.75" customHeight="1">
      <c r="A19" s="191" t="s">
        <v>46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73772567</v>
      </c>
      <c r="K19" s="13">
        <v>69805392</v>
      </c>
    </row>
    <row r="20" spans="1:11" ht="12.75" customHeight="1">
      <c r="A20" s="191" t="s">
        <v>47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534653</v>
      </c>
      <c r="K20" s="13">
        <v>1269955</v>
      </c>
    </row>
    <row r="21" spans="1:11" ht="12.75" customHeight="1">
      <c r="A21" s="191" t="s">
        <v>48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1464332</v>
      </c>
      <c r="K21" s="13">
        <v>975287</v>
      </c>
    </row>
    <row r="22" spans="1:11" ht="12.75" customHeight="1">
      <c r="A22" s="191" t="s">
        <v>49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>
        <v>0</v>
      </c>
      <c r="K22" s="13">
        <v>0</v>
      </c>
    </row>
    <row r="23" spans="1:11" ht="12.75" customHeight="1">
      <c r="A23" s="191" t="s">
        <v>50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67375</v>
      </c>
      <c r="K23" s="13">
        <v>170042</v>
      </c>
    </row>
    <row r="24" spans="1:11" ht="12.75" customHeight="1">
      <c r="A24" s="191" t="s">
        <v>51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26548838</v>
      </c>
      <c r="K24" s="13">
        <v>26549433</v>
      </c>
    </row>
    <row r="25" spans="1:11" ht="12.75" customHeight="1">
      <c r="A25" s="191" t="s">
        <v>52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303336</v>
      </c>
      <c r="K25" s="13">
        <v>303336</v>
      </c>
    </row>
    <row r="26" spans="1:11" ht="12.75" customHeight="1">
      <c r="A26" s="191" t="s">
        <v>53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10986089</v>
      </c>
      <c r="K26" s="13">
        <v>10986089</v>
      </c>
    </row>
    <row r="27" spans="1:11" ht="12.75" customHeight="1">
      <c r="A27" s="191" t="s">
        <v>54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303423690</v>
      </c>
      <c r="K27" s="12">
        <f>SUM(K28:K35)</f>
        <v>328784179</v>
      </c>
    </row>
    <row r="28" spans="1:11" ht="12.75" customHeight="1">
      <c r="A28" s="191" t="s">
        <v>55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278715624</v>
      </c>
      <c r="K28" s="13">
        <v>278434067</v>
      </c>
    </row>
    <row r="29" spans="1:11" ht="12.75" customHeight="1">
      <c r="A29" s="191" t="s">
        <v>56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17074602</v>
      </c>
      <c r="K29" s="13">
        <v>17089195</v>
      </c>
    </row>
    <row r="30" spans="1:11" ht="12.75" customHeight="1">
      <c r="A30" s="191" t="s">
        <v>57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125800</v>
      </c>
      <c r="K30" s="13">
        <v>1062600</v>
      </c>
    </row>
    <row r="31" spans="1:11" ht="12.75" customHeight="1">
      <c r="A31" s="191" t="s">
        <v>58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>
        <v>0</v>
      </c>
      <c r="K31" s="13">
        <v>0</v>
      </c>
    </row>
    <row r="32" spans="1:11" ht="12.75" customHeight="1">
      <c r="A32" s="191" t="s">
        <v>59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0</v>
      </c>
      <c r="K32" s="13">
        <v>0</v>
      </c>
    </row>
    <row r="33" spans="1:11" ht="12.75" customHeight="1">
      <c r="A33" s="191" t="s">
        <v>60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878094</v>
      </c>
      <c r="K33" s="13">
        <v>28411404</v>
      </c>
    </row>
    <row r="34" spans="1:11" ht="12.75" customHeight="1">
      <c r="A34" s="191" t="s">
        <v>61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6629570</v>
      </c>
      <c r="K34" s="13">
        <v>3786913</v>
      </c>
    </row>
    <row r="35" spans="1:11" ht="12.75" customHeight="1">
      <c r="A35" s="191" t="s">
        <v>62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>
        <v>0</v>
      </c>
      <c r="K35" s="13">
        <v>0</v>
      </c>
    </row>
    <row r="36" spans="1:11" ht="12.75" customHeight="1">
      <c r="A36" s="191" t="s">
        <v>63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2289069</v>
      </c>
      <c r="K36" s="12">
        <f>SUM(K37:K39)</f>
        <v>1681427</v>
      </c>
    </row>
    <row r="37" spans="1:11" ht="12.75" customHeight="1">
      <c r="A37" s="191" t="s">
        <v>64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>
        <v>0</v>
      </c>
      <c r="K37" s="13">
        <v>0</v>
      </c>
    </row>
    <row r="38" spans="1:11" ht="12.75" customHeight="1">
      <c r="A38" s="191" t="s">
        <v>65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>
        <v>1889610</v>
      </c>
      <c r="K38" s="13">
        <v>1665320</v>
      </c>
    </row>
    <row r="39" spans="1:11" ht="12.75" customHeight="1">
      <c r="A39" s="191" t="s">
        <v>66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399459</v>
      </c>
      <c r="K39" s="13">
        <v>16107</v>
      </c>
    </row>
    <row r="40" spans="1:11" ht="12.75" customHeight="1">
      <c r="A40" s="191" t="s">
        <v>67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0</v>
      </c>
      <c r="K40" s="13">
        <v>0</v>
      </c>
    </row>
    <row r="41" spans="1:11" ht="12.75" customHeight="1">
      <c r="A41" s="207" t="s">
        <v>68</v>
      </c>
      <c r="B41" s="208"/>
      <c r="C41" s="208"/>
      <c r="D41" s="208"/>
      <c r="E41" s="208"/>
      <c r="F41" s="208"/>
      <c r="G41" s="208"/>
      <c r="H41" s="209"/>
      <c r="I41" s="4">
        <v>34</v>
      </c>
      <c r="J41" s="12">
        <f>J42+J50+J57+J65</f>
        <v>253148298</v>
      </c>
      <c r="K41" s="12">
        <f>K42+K50+K57+K65</f>
        <v>193686201</v>
      </c>
    </row>
    <row r="42" spans="1:11" ht="12.75" customHeight="1">
      <c r="A42" s="191" t="s">
        <v>69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162799842</v>
      </c>
      <c r="K42" s="12">
        <f>SUM(K43:K49)</f>
        <v>117579274</v>
      </c>
    </row>
    <row r="43" spans="1:11" ht="12.75" customHeight="1">
      <c r="A43" s="191" t="s">
        <v>70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0</v>
      </c>
      <c r="K43" s="13">
        <v>0</v>
      </c>
    </row>
    <row r="44" spans="1:11" ht="12.75" customHeight="1">
      <c r="A44" s="191" t="s">
        <v>71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247493</v>
      </c>
      <c r="K44" s="13">
        <v>247493</v>
      </c>
    </row>
    <row r="45" spans="1:11" ht="12.75" customHeight="1">
      <c r="A45" s="191" t="s">
        <v>72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629512</v>
      </c>
      <c r="K45" s="13">
        <v>147746</v>
      </c>
    </row>
    <row r="46" spans="1:11" ht="12.75" customHeight="1">
      <c r="A46" s="191" t="s">
        <v>73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568162</v>
      </c>
      <c r="K46" s="13">
        <v>568162</v>
      </c>
    </row>
    <row r="47" spans="1:11" ht="12.75" customHeight="1">
      <c r="A47" s="191" t="s">
        <v>74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0</v>
      </c>
      <c r="K47" s="13">
        <v>0</v>
      </c>
    </row>
    <row r="48" spans="1:11" ht="12.75" customHeight="1">
      <c r="A48" s="191" t="s">
        <v>75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161354675</v>
      </c>
      <c r="K48" s="13">
        <v>116615873</v>
      </c>
    </row>
    <row r="49" spans="1:11" ht="12.75" customHeight="1">
      <c r="A49" s="191" t="s">
        <v>76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>
        <v>0</v>
      </c>
      <c r="K49" s="13">
        <v>0</v>
      </c>
    </row>
    <row r="50" spans="1:11" ht="12.75" customHeight="1">
      <c r="A50" s="191" t="s">
        <v>77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77129155</v>
      </c>
      <c r="K50" s="12">
        <f>SUM(K51:K56)</f>
        <v>64134521</v>
      </c>
    </row>
    <row r="51" spans="1:11" ht="12.75" customHeight="1">
      <c r="A51" s="191" t="s">
        <v>78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1192571</v>
      </c>
      <c r="K51" s="13">
        <v>3036415</v>
      </c>
    </row>
    <row r="52" spans="1:11" ht="12.75" customHeight="1">
      <c r="A52" s="191" t="s">
        <v>79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69130263</v>
      </c>
      <c r="K52" s="13">
        <v>56459429</v>
      </c>
    </row>
    <row r="53" spans="1:11" ht="12.75" customHeight="1">
      <c r="A53" s="191" t="s">
        <v>80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>
        <v>0</v>
      </c>
      <c r="K53" s="13">
        <v>0</v>
      </c>
    </row>
    <row r="54" spans="1:11" ht="12.75" customHeight="1">
      <c r="A54" s="191" t="s">
        <v>81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708512</v>
      </c>
      <c r="K54" s="13">
        <v>764766</v>
      </c>
    </row>
    <row r="55" spans="1:11" ht="12.75" customHeight="1">
      <c r="A55" s="191" t="s">
        <v>82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2283289</v>
      </c>
      <c r="K55" s="13">
        <v>1503688</v>
      </c>
    </row>
    <row r="56" spans="1:11" ht="12.75" customHeight="1">
      <c r="A56" s="191" t="s">
        <v>83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3814520</v>
      </c>
      <c r="K56" s="13">
        <v>2370223</v>
      </c>
    </row>
    <row r="57" spans="1:11" ht="12.75" customHeight="1">
      <c r="A57" s="191" t="s">
        <v>84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9197249</v>
      </c>
      <c r="K57" s="12">
        <f>SUM(K58:K64)</f>
        <v>7573095</v>
      </c>
    </row>
    <row r="58" spans="1:11" ht="12.75" customHeight="1">
      <c r="A58" s="191" t="s">
        <v>55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>
        <v>0</v>
      </c>
      <c r="K58" s="13">
        <v>0</v>
      </c>
    </row>
    <row r="59" spans="1:11" ht="12.75" customHeight="1">
      <c r="A59" s="191" t="s">
        <v>56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4305460</v>
      </c>
      <c r="K59" s="13">
        <v>4131940</v>
      </c>
    </row>
    <row r="60" spans="1:11" ht="12.75" customHeight="1">
      <c r="A60" s="191" t="s">
        <v>57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>
        <v>0</v>
      </c>
      <c r="K60" s="13">
        <v>0</v>
      </c>
    </row>
    <row r="61" spans="1:11" ht="12.75" customHeight="1">
      <c r="A61" s="191" t="s">
        <v>58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>
        <v>0</v>
      </c>
      <c r="K61" s="13">
        <v>0</v>
      </c>
    </row>
    <row r="62" spans="1:11" ht="12.75" customHeight="1">
      <c r="A62" s="191" t="s">
        <v>85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0</v>
      </c>
      <c r="K62" s="13">
        <v>0</v>
      </c>
    </row>
    <row r="63" spans="1:11" ht="12.75" customHeight="1">
      <c r="A63" s="191" t="s">
        <v>60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4891789</v>
      </c>
      <c r="K63" s="13">
        <v>2078328</v>
      </c>
    </row>
    <row r="64" spans="1:11" ht="12.75" customHeight="1">
      <c r="A64" s="191" t="s">
        <v>86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0</v>
      </c>
      <c r="K64" s="13">
        <v>1362827</v>
      </c>
    </row>
    <row r="65" spans="1:11" ht="12.75" customHeight="1">
      <c r="A65" s="191" t="s">
        <v>87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4022052</v>
      </c>
      <c r="K65" s="13">
        <v>4399311</v>
      </c>
    </row>
    <row r="66" spans="1:11" ht="12.75" customHeight="1">
      <c r="A66" s="207" t="s">
        <v>88</v>
      </c>
      <c r="B66" s="208"/>
      <c r="C66" s="208"/>
      <c r="D66" s="208"/>
      <c r="E66" s="208"/>
      <c r="F66" s="208"/>
      <c r="G66" s="208"/>
      <c r="H66" s="209"/>
      <c r="I66" s="4">
        <v>59</v>
      </c>
      <c r="J66" s="13">
        <v>942434</v>
      </c>
      <c r="K66" s="13">
        <v>3929935</v>
      </c>
    </row>
    <row r="67" spans="1:11" ht="12.75" customHeight="1">
      <c r="A67" s="207" t="s">
        <v>89</v>
      </c>
      <c r="B67" s="208"/>
      <c r="C67" s="208"/>
      <c r="D67" s="208"/>
      <c r="E67" s="208"/>
      <c r="F67" s="208"/>
      <c r="G67" s="208"/>
      <c r="H67" s="209"/>
      <c r="I67" s="4">
        <v>60</v>
      </c>
      <c r="J67" s="12">
        <f>J8+J9+J41+J66</f>
        <v>742195738</v>
      </c>
      <c r="K67" s="12">
        <f>K8+K9+K41+K66</f>
        <v>706466288</v>
      </c>
    </row>
    <row r="68" spans="1:11" ht="12.75" customHeight="1">
      <c r="A68" s="218" t="s">
        <v>90</v>
      </c>
      <c r="B68" s="219"/>
      <c r="C68" s="219"/>
      <c r="D68" s="219"/>
      <c r="E68" s="219"/>
      <c r="F68" s="219"/>
      <c r="G68" s="219"/>
      <c r="H68" s="220"/>
      <c r="I68" s="5">
        <v>61</v>
      </c>
      <c r="J68" s="14">
        <v>49512554</v>
      </c>
      <c r="K68" s="14">
        <v>40731657</v>
      </c>
    </row>
    <row r="69" spans="1:11" ht="12.75">
      <c r="A69" s="221" t="s">
        <v>91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1:11" ht="12.75" customHeight="1">
      <c r="A70" s="203" t="s">
        <v>92</v>
      </c>
      <c r="B70" s="204"/>
      <c r="C70" s="204"/>
      <c r="D70" s="204"/>
      <c r="E70" s="204"/>
      <c r="F70" s="204"/>
      <c r="G70" s="204"/>
      <c r="H70" s="217"/>
      <c r="I70" s="6">
        <v>62</v>
      </c>
      <c r="J70" s="17">
        <f>J71+J72+J73+J79+J80+J83+J86</f>
        <v>61161833</v>
      </c>
      <c r="K70" s="17">
        <f>K71+K72+K73+K79+K80+K83+K86</f>
        <v>118974099</v>
      </c>
    </row>
    <row r="71" spans="1:11" ht="12.75" customHeight="1">
      <c r="A71" s="191" t="s">
        <v>93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105668000</v>
      </c>
      <c r="K71" s="13">
        <v>116604710</v>
      </c>
    </row>
    <row r="72" spans="1:11" ht="12.75" customHeight="1">
      <c r="A72" s="191" t="s">
        <v>94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0</v>
      </c>
      <c r="K72" s="13">
        <v>0</v>
      </c>
    </row>
    <row r="73" spans="1:11" ht="12.75" customHeight="1">
      <c r="A73" s="191" t="s">
        <v>95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23505600</v>
      </c>
      <c r="K73" s="12">
        <f>K74+K75-K76+K77+K78</f>
        <v>0</v>
      </c>
    </row>
    <row r="74" spans="1:11" ht="12.75" customHeight="1">
      <c r="A74" s="191" t="s">
        <v>96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0</v>
      </c>
      <c r="K74" s="13">
        <v>0</v>
      </c>
    </row>
    <row r="75" spans="1:11" ht="12.75" customHeight="1">
      <c r="A75" s="191" t="s">
        <v>97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1446309</v>
      </c>
      <c r="K75" s="13">
        <v>1446309</v>
      </c>
    </row>
    <row r="76" spans="1:11" ht="12.75" customHeight="1">
      <c r="A76" s="191" t="s">
        <v>98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1446309</v>
      </c>
      <c r="K76" s="13">
        <v>1446309</v>
      </c>
    </row>
    <row r="77" spans="1:11" ht="12.75" customHeight="1">
      <c r="A77" s="191" t="s">
        <v>99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>
        <v>0</v>
      </c>
      <c r="K77" s="13">
        <v>0</v>
      </c>
    </row>
    <row r="78" spans="1:11" ht="12.75" customHeight="1">
      <c r="A78" s="191" t="s">
        <v>100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23505600</v>
      </c>
      <c r="K78" s="13">
        <v>0</v>
      </c>
    </row>
    <row r="79" spans="1:11" ht="12.75" customHeight="1">
      <c r="A79" s="191" t="s">
        <v>101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131636562</v>
      </c>
      <c r="K79" s="13">
        <v>126007257</v>
      </c>
    </row>
    <row r="80" spans="1:11" ht="12.75" customHeight="1">
      <c r="A80" s="191" t="s">
        <v>102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-154322133</v>
      </c>
      <c r="K80" s="12">
        <f>K81-K82</f>
        <v>-129904418</v>
      </c>
    </row>
    <row r="81" spans="1:11" ht="12.75" customHeight="1">
      <c r="A81" s="214" t="s">
        <v>103</v>
      </c>
      <c r="B81" s="215"/>
      <c r="C81" s="215"/>
      <c r="D81" s="215"/>
      <c r="E81" s="215"/>
      <c r="F81" s="215"/>
      <c r="G81" s="215"/>
      <c r="H81" s="216"/>
      <c r="I81" s="4">
        <v>73</v>
      </c>
      <c r="J81" s="13">
        <v>0</v>
      </c>
      <c r="K81" s="13">
        <v>9751366</v>
      </c>
    </row>
    <row r="82" spans="1:11" ht="12.75" customHeight="1">
      <c r="A82" s="214" t="s">
        <v>104</v>
      </c>
      <c r="B82" s="215"/>
      <c r="C82" s="215"/>
      <c r="D82" s="215"/>
      <c r="E82" s="215"/>
      <c r="F82" s="215"/>
      <c r="G82" s="215"/>
      <c r="H82" s="216"/>
      <c r="I82" s="4">
        <v>74</v>
      </c>
      <c r="J82" s="13">
        <v>154322133</v>
      </c>
      <c r="K82" s="13">
        <v>139655784</v>
      </c>
    </row>
    <row r="83" spans="1:11" ht="12.75" customHeight="1">
      <c r="A83" s="191" t="s">
        <v>105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-45326196</v>
      </c>
      <c r="K83" s="12">
        <f>K84-K85</f>
        <v>6266550</v>
      </c>
    </row>
    <row r="84" spans="1:11" ht="12.75" customHeight="1">
      <c r="A84" s="214" t="s">
        <v>106</v>
      </c>
      <c r="B84" s="215"/>
      <c r="C84" s="215"/>
      <c r="D84" s="215"/>
      <c r="E84" s="215"/>
      <c r="F84" s="215"/>
      <c r="G84" s="215"/>
      <c r="H84" s="216"/>
      <c r="I84" s="4">
        <v>76</v>
      </c>
      <c r="J84" s="13"/>
      <c r="K84" s="13">
        <v>6266550</v>
      </c>
    </row>
    <row r="85" spans="1:11" ht="12.75" customHeight="1">
      <c r="A85" s="214" t="s">
        <v>107</v>
      </c>
      <c r="B85" s="215"/>
      <c r="C85" s="215"/>
      <c r="D85" s="215"/>
      <c r="E85" s="215"/>
      <c r="F85" s="215"/>
      <c r="G85" s="215"/>
      <c r="H85" s="216"/>
      <c r="I85" s="4">
        <v>77</v>
      </c>
      <c r="J85" s="13">
        <v>45326196</v>
      </c>
      <c r="K85" s="13">
        <v>0</v>
      </c>
    </row>
    <row r="86" spans="1:11" ht="12.75" customHeight="1">
      <c r="A86" s="191" t="s">
        <v>108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>
        <v>0</v>
      </c>
    </row>
    <row r="87" spans="1:11" ht="12.75" customHeight="1">
      <c r="A87" s="207" t="s">
        <v>109</v>
      </c>
      <c r="B87" s="208"/>
      <c r="C87" s="208"/>
      <c r="D87" s="208"/>
      <c r="E87" s="208"/>
      <c r="F87" s="208"/>
      <c r="G87" s="208"/>
      <c r="H87" s="209"/>
      <c r="I87" s="4">
        <v>79</v>
      </c>
      <c r="J87" s="12">
        <f>SUM(J88:J90)</f>
        <v>10956469</v>
      </c>
      <c r="K87" s="12">
        <f>SUM(K88:K90)</f>
        <v>11482612</v>
      </c>
    </row>
    <row r="88" spans="1:11" ht="12.75" customHeight="1">
      <c r="A88" s="191" t="s">
        <v>110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1277055</v>
      </c>
      <c r="K88" s="13">
        <v>1648004</v>
      </c>
    </row>
    <row r="89" spans="1:11" ht="12.75" customHeight="1">
      <c r="A89" s="191" t="s">
        <v>111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>
        <v>0</v>
      </c>
      <c r="K89" s="13">
        <v>0</v>
      </c>
    </row>
    <row r="90" spans="1:11" ht="12.75" customHeight="1">
      <c r="A90" s="191" t="s">
        <v>112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9679414</v>
      </c>
      <c r="K90" s="13">
        <v>9834608</v>
      </c>
    </row>
    <row r="91" spans="1:11" ht="12.75" customHeight="1">
      <c r="A91" s="207" t="s">
        <v>113</v>
      </c>
      <c r="B91" s="208"/>
      <c r="C91" s="208"/>
      <c r="D91" s="208"/>
      <c r="E91" s="208"/>
      <c r="F91" s="208"/>
      <c r="G91" s="208"/>
      <c r="H91" s="209"/>
      <c r="I91" s="4">
        <v>83</v>
      </c>
      <c r="J91" s="12">
        <f>SUM(J92:J100)</f>
        <v>379614257</v>
      </c>
      <c r="K91" s="12">
        <f>SUM(K92:K100)</f>
        <v>361752342</v>
      </c>
    </row>
    <row r="92" spans="1:11" ht="12.75" customHeight="1">
      <c r="A92" s="191" t="s">
        <v>114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1072102</v>
      </c>
      <c r="K92" s="13">
        <v>839224</v>
      </c>
    </row>
    <row r="93" spans="1:11" ht="12.75" customHeight="1">
      <c r="A93" s="191" t="s">
        <v>115</v>
      </c>
      <c r="B93" s="192"/>
      <c r="C93" s="192"/>
      <c r="D93" s="192"/>
      <c r="E93" s="192"/>
      <c r="F93" s="192"/>
      <c r="G93" s="192"/>
      <c r="H93" s="193"/>
      <c r="I93" s="4">
        <v>85</v>
      </c>
      <c r="J93" s="124">
        <v>101700</v>
      </c>
      <c r="K93" s="124">
        <v>71280</v>
      </c>
    </row>
    <row r="94" spans="1:11" ht="12.75" customHeight="1">
      <c r="A94" s="191" t="s">
        <v>116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303375114</v>
      </c>
      <c r="K94" s="13">
        <v>300746973</v>
      </c>
    </row>
    <row r="95" spans="1:11" ht="12.75" customHeight="1">
      <c r="A95" s="191" t="s">
        <v>117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>
        <v>0</v>
      </c>
      <c r="K95" s="13">
        <v>0</v>
      </c>
    </row>
    <row r="96" spans="1:11" ht="12.75" customHeight="1">
      <c r="A96" s="191" t="s">
        <v>118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>
        <v>25059210</v>
      </c>
      <c r="K96" s="13">
        <v>17113760</v>
      </c>
    </row>
    <row r="97" spans="1:11" ht="12.75" customHeight="1">
      <c r="A97" s="191" t="s">
        <v>119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>
        <v>0</v>
      </c>
      <c r="K97" s="13">
        <v>0</v>
      </c>
    </row>
    <row r="98" spans="1:11" ht="12.75" customHeight="1">
      <c r="A98" s="191" t="s">
        <v>120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>
        <v>0</v>
      </c>
      <c r="K98" s="13">
        <v>186109</v>
      </c>
    </row>
    <row r="99" spans="1:11" ht="12.75" customHeight="1">
      <c r="A99" s="191" t="s">
        <v>121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17096990</v>
      </c>
      <c r="K99" s="13">
        <v>11293182</v>
      </c>
    </row>
    <row r="100" spans="1:11" ht="12.75" customHeight="1">
      <c r="A100" s="191" t="s">
        <v>122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32909141</v>
      </c>
      <c r="K100" s="13">
        <v>31501814</v>
      </c>
    </row>
    <row r="101" spans="1:11" ht="12.75" customHeight="1">
      <c r="A101" s="207" t="s">
        <v>123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2">
        <f>SUM(J102:J113)</f>
        <v>278670615</v>
      </c>
      <c r="K101" s="12">
        <f>SUM(K102:K113)</f>
        <v>200242831</v>
      </c>
    </row>
    <row r="102" spans="1:11" ht="12.75" customHeight="1">
      <c r="A102" s="191" t="s">
        <v>114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1013661</v>
      </c>
      <c r="K102" s="13">
        <v>1120495</v>
      </c>
    </row>
    <row r="103" spans="1:11" ht="12.75" customHeight="1">
      <c r="A103" s="191" t="s">
        <v>115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2694140</v>
      </c>
      <c r="K103" s="13">
        <v>2394429</v>
      </c>
    </row>
    <row r="104" spans="1:11" ht="12.75" customHeight="1">
      <c r="A104" s="191" t="s">
        <v>116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110880449</v>
      </c>
      <c r="K104" s="13">
        <v>65963493</v>
      </c>
    </row>
    <row r="105" spans="1:11" ht="12.75" customHeight="1">
      <c r="A105" s="191" t="s">
        <v>117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3790980</v>
      </c>
      <c r="K105" s="13">
        <v>2398980</v>
      </c>
    </row>
    <row r="106" spans="1:11" ht="12.75" customHeight="1">
      <c r="A106" s="191" t="s">
        <v>118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38318080</v>
      </c>
      <c r="K106" s="13">
        <v>24351529</v>
      </c>
    </row>
    <row r="107" spans="1:11" ht="12.75" customHeight="1">
      <c r="A107" s="191" t="s">
        <v>119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76376430</v>
      </c>
      <c r="K107" s="13">
        <v>70973241</v>
      </c>
    </row>
    <row r="108" spans="1:11" ht="12.75" customHeight="1">
      <c r="A108" s="191" t="s">
        <v>120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>
        <v>0</v>
      </c>
      <c r="K108" s="13">
        <v>79651</v>
      </c>
    </row>
    <row r="109" spans="1:11" ht="12.75" customHeight="1">
      <c r="A109" s="191" t="s">
        <v>124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12053289</v>
      </c>
      <c r="K109" s="13">
        <v>6021103</v>
      </c>
    </row>
    <row r="110" spans="1:11" ht="12.75" customHeight="1">
      <c r="A110" s="191" t="s">
        <v>125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15230120</v>
      </c>
      <c r="K110" s="13">
        <v>11390800</v>
      </c>
    </row>
    <row r="111" spans="1:11" ht="12.75" customHeight="1">
      <c r="A111" s="191" t="s">
        <v>126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0</v>
      </c>
      <c r="K111" s="13">
        <v>0</v>
      </c>
    </row>
    <row r="112" spans="1:11" ht="12.75" customHeight="1">
      <c r="A112" s="191" t="s">
        <v>127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>
        <v>0</v>
      </c>
      <c r="K112" s="13">
        <v>0</v>
      </c>
    </row>
    <row r="113" spans="1:11" ht="12.75" customHeight="1">
      <c r="A113" s="191" t="s">
        <v>128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18313466</v>
      </c>
      <c r="K113" s="13">
        <v>15549110</v>
      </c>
    </row>
    <row r="114" spans="1:11" ht="12.75" customHeight="1">
      <c r="A114" s="207" t="s">
        <v>129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3">
        <v>11792564</v>
      </c>
      <c r="K114" s="13">
        <v>14014404</v>
      </c>
    </row>
    <row r="115" spans="1:11" ht="12.75" customHeight="1">
      <c r="A115" s="207" t="s">
        <v>130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2">
        <f>J70+J87+J91+J101+J114</f>
        <v>742195738</v>
      </c>
      <c r="K115" s="12">
        <f>K70+K87+K91+K101+K114</f>
        <v>706466288</v>
      </c>
    </row>
    <row r="116" spans="1:11" ht="12.75" customHeight="1">
      <c r="A116" s="196" t="s">
        <v>131</v>
      </c>
      <c r="B116" s="197"/>
      <c r="C116" s="197"/>
      <c r="D116" s="197"/>
      <c r="E116" s="197"/>
      <c r="F116" s="197"/>
      <c r="G116" s="197"/>
      <c r="H116" s="198"/>
      <c r="I116" s="5">
        <v>108</v>
      </c>
      <c r="J116" s="14">
        <v>49512554</v>
      </c>
      <c r="K116" s="14">
        <f>K68</f>
        <v>40731657</v>
      </c>
    </row>
    <row r="117" spans="1:11" ht="12.75" customHeight="1">
      <c r="A117" s="199" t="s">
        <v>132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 customHeight="1">
      <c r="A118" s="203" t="s">
        <v>133</v>
      </c>
      <c r="B118" s="204"/>
      <c r="C118" s="204"/>
      <c r="D118" s="204"/>
      <c r="E118" s="204"/>
      <c r="F118" s="204"/>
      <c r="G118" s="204"/>
      <c r="H118" s="204"/>
      <c r="I118" s="205"/>
      <c r="J118" s="205"/>
      <c r="K118" s="206"/>
    </row>
    <row r="119" spans="1:11" ht="12.75" customHeight="1">
      <c r="A119" s="191" t="s">
        <v>134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</row>
    <row r="120" spans="1:11" ht="12.75" customHeight="1">
      <c r="A120" s="210" t="s">
        <v>135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194" t="s">
        <v>316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194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</row>
  </sheetData>
  <sheetProtection/>
  <mergeCells count="122">
    <mergeCell ref="A17:H17"/>
    <mergeCell ref="A12:H12"/>
    <mergeCell ref="A13:H13"/>
    <mergeCell ref="A15:H15"/>
    <mergeCell ref="A1:K1"/>
    <mergeCell ref="A2:K2"/>
    <mergeCell ref="A8:H8"/>
    <mergeCell ref="A18:H18"/>
    <mergeCell ref="A4:K4"/>
    <mergeCell ref="A5:H5"/>
    <mergeCell ref="A6:H6"/>
    <mergeCell ref="A7:K7"/>
    <mergeCell ref="A14:H14"/>
    <mergeCell ref="A9:H9"/>
    <mergeCell ref="A3:K3"/>
    <mergeCell ref="A32:H32"/>
    <mergeCell ref="A29:H29"/>
    <mergeCell ref="A30:H30"/>
    <mergeCell ref="A31:H31"/>
    <mergeCell ref="A10:H10"/>
    <mergeCell ref="A22:H22"/>
    <mergeCell ref="A11:H11"/>
    <mergeCell ref="A24:H24"/>
    <mergeCell ref="A16:H16"/>
    <mergeCell ref="A27:H27"/>
    <mergeCell ref="A20:H20"/>
    <mergeCell ref="A48:H48"/>
    <mergeCell ref="A21:H21"/>
    <mergeCell ref="A28:H28"/>
    <mergeCell ref="A26:H26"/>
    <mergeCell ref="A25:H25"/>
    <mergeCell ref="A55:H55"/>
    <mergeCell ref="A19:H19"/>
    <mergeCell ref="A23:H23"/>
    <mergeCell ref="A49:H49"/>
    <mergeCell ref="A34:H34"/>
    <mergeCell ref="A35:H35"/>
    <mergeCell ref="A44:H44"/>
    <mergeCell ref="A45:H45"/>
    <mergeCell ref="A46:H46"/>
    <mergeCell ref="A37:H37"/>
    <mergeCell ref="A50:H50"/>
    <mergeCell ref="A51:H51"/>
    <mergeCell ref="A60:H60"/>
    <mergeCell ref="A61:H61"/>
    <mergeCell ref="A56:H56"/>
    <mergeCell ref="A57:H57"/>
    <mergeCell ref="A52:H52"/>
    <mergeCell ref="A53:H53"/>
    <mergeCell ref="A54:H54"/>
    <mergeCell ref="A58:H58"/>
    <mergeCell ref="A33:H33"/>
    <mergeCell ref="A47:H47"/>
    <mergeCell ref="A40:H40"/>
    <mergeCell ref="A41:H41"/>
    <mergeCell ref="A42:H42"/>
    <mergeCell ref="A43:H43"/>
    <mergeCell ref="A36:H36"/>
    <mergeCell ref="A38:H38"/>
    <mergeCell ref="A39:H39"/>
    <mergeCell ref="A59:H59"/>
    <mergeCell ref="A64:H64"/>
    <mergeCell ref="A65:H65"/>
    <mergeCell ref="A62:H62"/>
    <mergeCell ref="A63:H63"/>
    <mergeCell ref="A88:H88"/>
    <mergeCell ref="A66:H66"/>
    <mergeCell ref="A67:H67"/>
    <mergeCell ref="A76:H76"/>
    <mergeCell ref="A70:H70"/>
    <mergeCell ref="A71:H71"/>
    <mergeCell ref="A68:H68"/>
    <mergeCell ref="A69:K69"/>
    <mergeCell ref="A72:H72"/>
    <mergeCell ref="A73:H73"/>
    <mergeCell ref="A74:H74"/>
    <mergeCell ref="A75:H75"/>
    <mergeCell ref="A90:H90"/>
    <mergeCell ref="A91:H91"/>
    <mergeCell ref="A89:H89"/>
    <mergeCell ref="A77:H77"/>
    <mergeCell ref="A78:H78"/>
    <mergeCell ref="A87:H87"/>
    <mergeCell ref="A80:H80"/>
    <mergeCell ref="A81:H81"/>
    <mergeCell ref="A84:H84"/>
    <mergeCell ref="A85:H85"/>
    <mergeCell ref="A79:H79"/>
    <mergeCell ref="A82:H82"/>
    <mergeCell ref="A83:H83"/>
    <mergeCell ref="A86:H86"/>
    <mergeCell ref="A96:H96"/>
    <mergeCell ref="A97:H97"/>
    <mergeCell ref="A92:H92"/>
    <mergeCell ref="A93:H93"/>
    <mergeCell ref="A94:H94"/>
    <mergeCell ref="A95:H95"/>
    <mergeCell ref="A98:H98"/>
    <mergeCell ref="A99:H99"/>
    <mergeCell ref="A100:H100"/>
    <mergeCell ref="A101:H101"/>
    <mergeCell ref="A114:H114"/>
    <mergeCell ref="A115:H115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08:H108"/>
    <mergeCell ref="A109:H109"/>
    <mergeCell ref="A110:H110"/>
    <mergeCell ref="A111:H111"/>
    <mergeCell ref="A102:H102"/>
    <mergeCell ref="A103:H103"/>
    <mergeCell ref="A104:H104"/>
    <mergeCell ref="A105:H105"/>
    <mergeCell ref="A106:H106"/>
    <mergeCell ref="A107:H10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71:K71 J94:K116 J87:K92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1">
      <selection activeCell="J56" sqref="J56:K67"/>
    </sheetView>
  </sheetViews>
  <sheetFormatPr defaultColWidth="9.140625" defaultRowHeight="12.75"/>
  <cols>
    <col min="10" max="11" width="12.7109375" style="0" customWidth="1"/>
  </cols>
  <sheetData>
    <row r="1" spans="1:11" ht="12.75" customHeight="1">
      <c r="A1" s="225" t="s">
        <v>140</v>
      </c>
      <c r="B1" s="225"/>
      <c r="C1" s="225"/>
      <c r="D1" s="225"/>
      <c r="E1" s="225"/>
      <c r="F1" s="225"/>
      <c r="G1" s="225"/>
      <c r="H1" s="225"/>
      <c r="I1" s="225"/>
      <c r="J1" s="225"/>
      <c r="K1" s="244"/>
    </row>
    <row r="2" spans="1:11" ht="12.75" customHeight="1">
      <c r="A2" s="245" t="s">
        <v>322</v>
      </c>
      <c r="B2" s="245"/>
      <c r="C2" s="245"/>
      <c r="D2" s="245"/>
      <c r="E2" s="245"/>
      <c r="F2" s="245"/>
      <c r="G2" s="245"/>
      <c r="H2" s="245"/>
      <c r="I2" s="245"/>
      <c r="J2" s="245"/>
      <c r="K2" s="244"/>
    </row>
    <row r="3" spans="1:11" ht="12.75">
      <c r="A3" s="66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 customHeight="1">
      <c r="A4" s="226" t="s">
        <v>317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.75" thickBot="1">
      <c r="A5" s="246" t="s">
        <v>136</v>
      </c>
      <c r="B5" s="246"/>
      <c r="C5" s="246"/>
      <c r="D5" s="246"/>
      <c r="E5" s="246"/>
      <c r="F5" s="246"/>
      <c r="G5" s="246"/>
      <c r="H5" s="246"/>
      <c r="I5" s="67" t="s">
        <v>137</v>
      </c>
      <c r="J5" s="69" t="s">
        <v>204</v>
      </c>
      <c r="K5" s="69" t="s">
        <v>205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71">
        <v>2</v>
      </c>
      <c r="J6" s="70">
        <v>3</v>
      </c>
      <c r="K6" s="70">
        <v>4</v>
      </c>
    </row>
    <row r="7" spans="1:11" ht="12.75" customHeight="1">
      <c r="A7" s="203" t="s">
        <v>141</v>
      </c>
      <c r="B7" s="204"/>
      <c r="C7" s="204"/>
      <c r="D7" s="204"/>
      <c r="E7" s="204"/>
      <c r="F7" s="204"/>
      <c r="G7" s="204"/>
      <c r="H7" s="217"/>
      <c r="I7" s="6">
        <v>111</v>
      </c>
      <c r="J7" s="17">
        <f>SUM(J8:J9)</f>
        <v>243759533</v>
      </c>
      <c r="K7" s="17">
        <f>SUM(K8:K9)</f>
        <v>223055465</v>
      </c>
    </row>
    <row r="8" spans="1:11" ht="12.75" customHeight="1">
      <c r="A8" s="207" t="s">
        <v>142</v>
      </c>
      <c r="B8" s="208"/>
      <c r="C8" s="208"/>
      <c r="D8" s="208"/>
      <c r="E8" s="208"/>
      <c r="F8" s="208"/>
      <c r="G8" s="208"/>
      <c r="H8" s="209"/>
      <c r="I8" s="4">
        <v>112</v>
      </c>
      <c r="J8" s="13">
        <v>226546667</v>
      </c>
      <c r="K8" s="13">
        <v>194540029</v>
      </c>
    </row>
    <row r="9" spans="1:11" ht="12.75" customHeight="1">
      <c r="A9" s="207" t="s">
        <v>143</v>
      </c>
      <c r="B9" s="208"/>
      <c r="C9" s="208"/>
      <c r="D9" s="208"/>
      <c r="E9" s="208"/>
      <c r="F9" s="208"/>
      <c r="G9" s="208"/>
      <c r="H9" s="209"/>
      <c r="I9" s="4">
        <v>113</v>
      </c>
      <c r="J9" s="13">
        <v>17212866</v>
      </c>
      <c r="K9" s="13">
        <v>28515436</v>
      </c>
    </row>
    <row r="10" spans="1:11" ht="12.75" customHeight="1">
      <c r="A10" s="207" t="s">
        <v>144</v>
      </c>
      <c r="B10" s="208"/>
      <c r="C10" s="208"/>
      <c r="D10" s="208"/>
      <c r="E10" s="208"/>
      <c r="F10" s="208"/>
      <c r="G10" s="208"/>
      <c r="H10" s="209"/>
      <c r="I10" s="4">
        <v>114</v>
      </c>
      <c r="J10" s="12">
        <f>J11+J12+J16+J20+J21+J22+J25+J26</f>
        <v>290423440</v>
      </c>
      <c r="K10" s="12">
        <f>K11+K12+K16+K20+K21+K22+K25+K26</f>
        <v>207483112</v>
      </c>
    </row>
    <row r="11" spans="1:11" ht="12.75" customHeight="1">
      <c r="A11" s="207" t="s">
        <v>145</v>
      </c>
      <c r="B11" s="208"/>
      <c r="C11" s="208"/>
      <c r="D11" s="208"/>
      <c r="E11" s="208"/>
      <c r="F11" s="208"/>
      <c r="G11" s="208"/>
      <c r="H11" s="209"/>
      <c r="I11" s="4">
        <v>115</v>
      </c>
      <c r="J11" s="13">
        <v>0</v>
      </c>
      <c r="K11" s="13">
        <v>481766</v>
      </c>
    </row>
    <row r="12" spans="1:11" ht="12.75" customHeight="1">
      <c r="A12" s="207" t="s">
        <v>146</v>
      </c>
      <c r="B12" s="208"/>
      <c r="C12" s="208"/>
      <c r="D12" s="208"/>
      <c r="E12" s="208"/>
      <c r="F12" s="208"/>
      <c r="G12" s="208"/>
      <c r="H12" s="209"/>
      <c r="I12" s="4">
        <v>116</v>
      </c>
      <c r="J12" s="12">
        <f>SUM(J13:J15)</f>
        <v>74953573</v>
      </c>
      <c r="K12" s="12">
        <f>SUM(K13:K15)</f>
        <v>56983242</v>
      </c>
    </row>
    <row r="13" spans="1:11" ht="12.75" customHeight="1">
      <c r="A13" s="191" t="s">
        <v>147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11654621</v>
      </c>
      <c r="K13" s="13">
        <v>9098008</v>
      </c>
    </row>
    <row r="14" spans="1:11" ht="12.75" customHeight="1">
      <c r="A14" s="191" t="s">
        <v>148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811415</v>
      </c>
      <c r="K14" s="13">
        <v>0</v>
      </c>
    </row>
    <row r="15" spans="1:11" ht="12.75" customHeight="1">
      <c r="A15" s="191" t="s">
        <v>149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62487537</v>
      </c>
      <c r="K15" s="13">
        <v>47885234</v>
      </c>
    </row>
    <row r="16" spans="1:11" ht="12.75" customHeight="1">
      <c r="A16" s="207" t="s">
        <v>150</v>
      </c>
      <c r="B16" s="208"/>
      <c r="C16" s="208"/>
      <c r="D16" s="208"/>
      <c r="E16" s="208"/>
      <c r="F16" s="208"/>
      <c r="G16" s="208"/>
      <c r="H16" s="209"/>
      <c r="I16" s="4">
        <v>120</v>
      </c>
      <c r="J16" s="12">
        <f>SUM(J17:J19)</f>
        <v>102929108</v>
      </c>
      <c r="K16" s="12">
        <f>SUM(K17:K19)</f>
        <v>93900631</v>
      </c>
    </row>
    <row r="17" spans="1:11" ht="12.75" customHeight="1">
      <c r="A17" s="191" t="s">
        <v>151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59658651</v>
      </c>
      <c r="K17" s="13">
        <v>53767737</v>
      </c>
    </row>
    <row r="18" spans="1:11" ht="12.75" customHeight="1">
      <c r="A18" s="191" t="s">
        <v>152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29443194</v>
      </c>
      <c r="K18" s="13">
        <v>26397182</v>
      </c>
    </row>
    <row r="19" spans="1:11" ht="12.75" customHeight="1">
      <c r="A19" s="191" t="s">
        <v>153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13827263</v>
      </c>
      <c r="K19" s="13">
        <v>13735712</v>
      </c>
    </row>
    <row r="20" spans="1:11" ht="12.75" customHeight="1">
      <c r="A20" s="207" t="s">
        <v>154</v>
      </c>
      <c r="B20" s="208"/>
      <c r="C20" s="208"/>
      <c r="D20" s="208"/>
      <c r="E20" s="208"/>
      <c r="F20" s="208"/>
      <c r="G20" s="208"/>
      <c r="H20" s="209"/>
      <c r="I20" s="4">
        <v>124</v>
      </c>
      <c r="J20" s="13">
        <v>11726937</v>
      </c>
      <c r="K20" s="13">
        <v>5396762</v>
      </c>
    </row>
    <row r="21" spans="1:11" ht="12.75" customHeight="1">
      <c r="A21" s="207" t="s">
        <v>155</v>
      </c>
      <c r="B21" s="208"/>
      <c r="C21" s="208"/>
      <c r="D21" s="208"/>
      <c r="E21" s="208"/>
      <c r="F21" s="208"/>
      <c r="G21" s="208"/>
      <c r="H21" s="209"/>
      <c r="I21" s="4">
        <v>125</v>
      </c>
      <c r="J21" s="13">
        <v>29461812</v>
      </c>
      <c r="K21" s="13">
        <v>23072610</v>
      </c>
    </row>
    <row r="22" spans="1:11" ht="12.75" customHeight="1">
      <c r="A22" s="207" t="s">
        <v>156</v>
      </c>
      <c r="B22" s="208"/>
      <c r="C22" s="208"/>
      <c r="D22" s="208"/>
      <c r="E22" s="208"/>
      <c r="F22" s="208"/>
      <c r="G22" s="208"/>
      <c r="H22" s="209"/>
      <c r="I22" s="4">
        <v>126</v>
      </c>
      <c r="J22" s="12">
        <f>SUM(J23:J24)</f>
        <v>23179074</v>
      </c>
      <c r="K22" s="12">
        <f>SUM(K23:K24)</f>
        <v>20948038</v>
      </c>
    </row>
    <row r="23" spans="1:11" ht="12.75" customHeight="1">
      <c r="A23" s="191" t="s">
        <v>157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3089486</v>
      </c>
      <c r="K23" s="13">
        <v>0</v>
      </c>
    </row>
    <row r="24" spans="1:11" ht="12.75" customHeight="1">
      <c r="A24" s="191" t="s">
        <v>158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20089588</v>
      </c>
      <c r="K24" s="13">
        <v>20948038</v>
      </c>
    </row>
    <row r="25" spans="1:11" ht="12.75" customHeight="1">
      <c r="A25" s="207" t="s">
        <v>159</v>
      </c>
      <c r="B25" s="208"/>
      <c r="C25" s="208"/>
      <c r="D25" s="208"/>
      <c r="E25" s="208"/>
      <c r="F25" s="208"/>
      <c r="G25" s="208"/>
      <c r="H25" s="209"/>
      <c r="I25" s="4">
        <v>129</v>
      </c>
      <c r="J25" s="13">
        <v>1574877</v>
      </c>
      <c r="K25" s="13">
        <v>2296239</v>
      </c>
    </row>
    <row r="26" spans="1:11" ht="12.75" customHeight="1">
      <c r="A26" s="207" t="s">
        <v>160</v>
      </c>
      <c r="B26" s="208"/>
      <c r="C26" s="208"/>
      <c r="D26" s="208"/>
      <c r="E26" s="208"/>
      <c r="F26" s="208"/>
      <c r="G26" s="208"/>
      <c r="H26" s="209"/>
      <c r="I26" s="4">
        <v>130</v>
      </c>
      <c r="J26" s="13">
        <v>46598059</v>
      </c>
      <c r="K26" s="13">
        <v>4403824</v>
      </c>
    </row>
    <row r="27" spans="1:11" ht="12.75" customHeight="1">
      <c r="A27" s="207" t="s">
        <v>161</v>
      </c>
      <c r="B27" s="208"/>
      <c r="C27" s="208"/>
      <c r="D27" s="208"/>
      <c r="E27" s="208"/>
      <c r="F27" s="208"/>
      <c r="G27" s="208"/>
      <c r="H27" s="209"/>
      <c r="I27" s="4">
        <v>131</v>
      </c>
      <c r="J27" s="12">
        <f>SUM(J28:J32)</f>
        <v>47882050</v>
      </c>
      <c r="K27" s="12">
        <f>SUM(K28:K32)</f>
        <v>10691026</v>
      </c>
    </row>
    <row r="28" spans="1:11" ht="12.75" customHeight="1">
      <c r="A28" s="207" t="s">
        <v>162</v>
      </c>
      <c r="B28" s="208"/>
      <c r="C28" s="208"/>
      <c r="D28" s="208"/>
      <c r="E28" s="208"/>
      <c r="F28" s="208"/>
      <c r="G28" s="208"/>
      <c r="H28" s="209"/>
      <c r="I28" s="4">
        <v>132</v>
      </c>
      <c r="J28" s="13">
        <v>7352205</v>
      </c>
      <c r="K28" s="13">
        <v>42569</v>
      </c>
    </row>
    <row r="29" spans="1:11" ht="12.75" customHeight="1">
      <c r="A29" s="207" t="s">
        <v>163</v>
      </c>
      <c r="B29" s="208"/>
      <c r="C29" s="208"/>
      <c r="D29" s="208"/>
      <c r="E29" s="208"/>
      <c r="F29" s="208"/>
      <c r="G29" s="208"/>
      <c r="H29" s="209"/>
      <c r="I29" s="4">
        <v>133</v>
      </c>
      <c r="J29" s="13">
        <v>9430392</v>
      </c>
      <c r="K29" s="13">
        <v>3204812</v>
      </c>
    </row>
    <row r="30" spans="1:11" ht="12.75" customHeight="1">
      <c r="A30" s="207" t="s">
        <v>164</v>
      </c>
      <c r="B30" s="208"/>
      <c r="C30" s="208"/>
      <c r="D30" s="208"/>
      <c r="E30" s="208"/>
      <c r="F30" s="208"/>
      <c r="G30" s="208"/>
      <c r="H30" s="209"/>
      <c r="I30" s="4">
        <v>134</v>
      </c>
      <c r="J30" s="13">
        <v>0</v>
      </c>
      <c r="K30" s="13">
        <v>43236</v>
      </c>
    </row>
    <row r="31" spans="1:11" ht="12.75" customHeight="1">
      <c r="A31" s="207" t="s">
        <v>165</v>
      </c>
      <c r="B31" s="208"/>
      <c r="C31" s="208"/>
      <c r="D31" s="208"/>
      <c r="E31" s="208"/>
      <c r="F31" s="208"/>
      <c r="G31" s="208"/>
      <c r="H31" s="209"/>
      <c r="I31" s="4">
        <v>135</v>
      </c>
      <c r="J31" s="13">
        <v>0</v>
      </c>
      <c r="K31" s="13">
        <v>0</v>
      </c>
    </row>
    <row r="32" spans="1:11" ht="12.75" customHeight="1">
      <c r="A32" s="207" t="s">
        <v>166</v>
      </c>
      <c r="B32" s="208"/>
      <c r="C32" s="208"/>
      <c r="D32" s="208"/>
      <c r="E32" s="208"/>
      <c r="F32" s="208"/>
      <c r="G32" s="208"/>
      <c r="H32" s="209"/>
      <c r="I32" s="4">
        <v>136</v>
      </c>
      <c r="J32" s="13">
        <v>31099453</v>
      </c>
      <c r="K32" s="13">
        <v>7400409</v>
      </c>
    </row>
    <row r="33" spans="1:11" ht="12.75" customHeight="1">
      <c r="A33" s="207" t="s">
        <v>167</v>
      </c>
      <c r="B33" s="208"/>
      <c r="C33" s="208"/>
      <c r="D33" s="208"/>
      <c r="E33" s="208"/>
      <c r="F33" s="208"/>
      <c r="G33" s="208"/>
      <c r="H33" s="209"/>
      <c r="I33" s="4">
        <v>137</v>
      </c>
      <c r="J33" s="12">
        <f>SUM(J34:J37)</f>
        <v>47658249</v>
      </c>
      <c r="K33" s="12">
        <f>SUM(K34:K37)</f>
        <v>21225585</v>
      </c>
    </row>
    <row r="34" spans="1:11" ht="12.75" customHeight="1">
      <c r="A34" s="207" t="s">
        <v>168</v>
      </c>
      <c r="B34" s="208"/>
      <c r="C34" s="208"/>
      <c r="D34" s="208"/>
      <c r="E34" s="208"/>
      <c r="F34" s="208"/>
      <c r="G34" s="208"/>
      <c r="H34" s="209"/>
      <c r="I34" s="4">
        <v>138</v>
      </c>
      <c r="J34" s="13">
        <v>1540</v>
      </c>
      <c r="K34" s="13">
        <v>105230</v>
      </c>
    </row>
    <row r="35" spans="1:11" ht="12.75" customHeight="1">
      <c r="A35" s="207" t="s">
        <v>169</v>
      </c>
      <c r="B35" s="208"/>
      <c r="C35" s="208"/>
      <c r="D35" s="208"/>
      <c r="E35" s="208"/>
      <c r="F35" s="208"/>
      <c r="G35" s="208"/>
      <c r="H35" s="209"/>
      <c r="I35" s="4">
        <v>139</v>
      </c>
      <c r="J35" s="13">
        <v>41730275</v>
      </c>
      <c r="K35" s="13">
        <v>15410845</v>
      </c>
    </row>
    <row r="36" spans="1:11" ht="12.75" customHeight="1">
      <c r="A36" s="207" t="s">
        <v>170</v>
      </c>
      <c r="B36" s="208"/>
      <c r="C36" s="208"/>
      <c r="D36" s="208"/>
      <c r="E36" s="208"/>
      <c r="F36" s="208"/>
      <c r="G36" s="208"/>
      <c r="H36" s="209"/>
      <c r="I36" s="4">
        <v>140</v>
      </c>
      <c r="J36" s="13">
        <v>5561803</v>
      </c>
      <c r="K36" s="13">
        <v>1378979</v>
      </c>
    </row>
    <row r="37" spans="1:11" ht="12.75" customHeight="1">
      <c r="A37" s="207" t="s">
        <v>171</v>
      </c>
      <c r="B37" s="208"/>
      <c r="C37" s="208"/>
      <c r="D37" s="208"/>
      <c r="E37" s="208"/>
      <c r="F37" s="208"/>
      <c r="G37" s="208"/>
      <c r="H37" s="209"/>
      <c r="I37" s="4">
        <v>141</v>
      </c>
      <c r="J37" s="13">
        <v>364631</v>
      </c>
      <c r="K37" s="13">
        <v>4330531</v>
      </c>
    </row>
    <row r="38" spans="1:11" ht="12.75" customHeight="1">
      <c r="A38" s="207" t="s">
        <v>172</v>
      </c>
      <c r="B38" s="208"/>
      <c r="C38" s="208"/>
      <c r="D38" s="208"/>
      <c r="E38" s="208"/>
      <c r="F38" s="208"/>
      <c r="G38" s="208"/>
      <c r="H38" s="209"/>
      <c r="I38" s="4">
        <v>142</v>
      </c>
      <c r="J38" s="13">
        <v>0</v>
      </c>
      <c r="K38" s="13">
        <v>0</v>
      </c>
    </row>
    <row r="39" spans="1:11" ht="12.75" customHeight="1">
      <c r="A39" s="207" t="s">
        <v>173</v>
      </c>
      <c r="B39" s="208"/>
      <c r="C39" s="208"/>
      <c r="D39" s="208"/>
      <c r="E39" s="208"/>
      <c r="F39" s="208"/>
      <c r="G39" s="208"/>
      <c r="H39" s="209"/>
      <c r="I39" s="4">
        <v>143</v>
      </c>
      <c r="J39" s="13">
        <v>0</v>
      </c>
      <c r="K39" s="13">
        <v>0</v>
      </c>
    </row>
    <row r="40" spans="1:11" ht="12.75" customHeight="1">
      <c r="A40" s="207" t="s">
        <v>174</v>
      </c>
      <c r="B40" s="208"/>
      <c r="C40" s="208"/>
      <c r="D40" s="208"/>
      <c r="E40" s="208"/>
      <c r="F40" s="208"/>
      <c r="G40" s="208"/>
      <c r="H40" s="209"/>
      <c r="I40" s="4">
        <v>144</v>
      </c>
      <c r="J40" s="13">
        <v>0</v>
      </c>
      <c r="K40" s="13">
        <v>0</v>
      </c>
    </row>
    <row r="41" spans="1:11" ht="12.75" customHeight="1">
      <c r="A41" s="207" t="s">
        <v>175</v>
      </c>
      <c r="B41" s="208"/>
      <c r="C41" s="208"/>
      <c r="D41" s="208"/>
      <c r="E41" s="208"/>
      <c r="F41" s="208"/>
      <c r="G41" s="208"/>
      <c r="H41" s="209"/>
      <c r="I41" s="4">
        <v>145</v>
      </c>
      <c r="J41" s="13">
        <v>0</v>
      </c>
      <c r="K41" s="13">
        <v>0</v>
      </c>
    </row>
    <row r="42" spans="1:11" ht="12.75" customHeight="1">
      <c r="A42" s="207" t="s">
        <v>176</v>
      </c>
      <c r="B42" s="208"/>
      <c r="C42" s="208"/>
      <c r="D42" s="208"/>
      <c r="E42" s="208"/>
      <c r="F42" s="208"/>
      <c r="G42" s="208"/>
      <c r="H42" s="209"/>
      <c r="I42" s="4">
        <v>146</v>
      </c>
      <c r="J42" s="12">
        <f>J7+J27+J38+J40</f>
        <v>291641583</v>
      </c>
      <c r="K42" s="12">
        <f>K7+K27+K38+K40</f>
        <v>233746491</v>
      </c>
    </row>
    <row r="43" spans="1:11" ht="12.75" customHeight="1">
      <c r="A43" s="207" t="s">
        <v>177</v>
      </c>
      <c r="B43" s="208"/>
      <c r="C43" s="208"/>
      <c r="D43" s="208"/>
      <c r="E43" s="208"/>
      <c r="F43" s="208"/>
      <c r="G43" s="208"/>
      <c r="H43" s="209"/>
      <c r="I43" s="4">
        <v>147</v>
      </c>
      <c r="J43" s="12">
        <f>J10+J33+J39+J41</f>
        <v>338081689</v>
      </c>
      <c r="K43" s="12">
        <f>K10+K33+K39+K41</f>
        <v>228708697</v>
      </c>
    </row>
    <row r="44" spans="1:11" ht="12.75" customHeight="1">
      <c r="A44" s="207" t="s">
        <v>178</v>
      </c>
      <c r="B44" s="208"/>
      <c r="C44" s="208"/>
      <c r="D44" s="208"/>
      <c r="E44" s="208"/>
      <c r="F44" s="208"/>
      <c r="G44" s="208"/>
      <c r="H44" s="209"/>
      <c r="I44" s="4">
        <v>148</v>
      </c>
      <c r="J44" s="12">
        <f>J42-J43</f>
        <v>-46440106</v>
      </c>
      <c r="K44" s="12">
        <f>K42-K43</f>
        <v>5037794</v>
      </c>
    </row>
    <row r="45" spans="1:11" ht="12.75" customHeight="1">
      <c r="A45" s="214" t="s">
        <v>179</v>
      </c>
      <c r="B45" s="215"/>
      <c r="C45" s="215"/>
      <c r="D45" s="215"/>
      <c r="E45" s="215"/>
      <c r="F45" s="215"/>
      <c r="G45" s="215"/>
      <c r="H45" s="216"/>
      <c r="I45" s="4">
        <v>149</v>
      </c>
      <c r="J45" s="12">
        <f>IF(J42&gt;J43,J42-J43,0)</f>
        <v>0</v>
      </c>
      <c r="K45" s="12">
        <f>IF(K42&gt;K43,K42-K43,0)</f>
        <v>5037794</v>
      </c>
    </row>
    <row r="46" spans="1:11" ht="12.75" customHeight="1">
      <c r="A46" s="214" t="s">
        <v>180</v>
      </c>
      <c r="B46" s="215"/>
      <c r="C46" s="215"/>
      <c r="D46" s="215"/>
      <c r="E46" s="215"/>
      <c r="F46" s="215"/>
      <c r="G46" s="215"/>
      <c r="H46" s="216"/>
      <c r="I46" s="4">
        <v>150</v>
      </c>
      <c r="J46" s="12">
        <f>IF(J43&gt;J42,J43-J42,0)</f>
        <v>46440106</v>
      </c>
      <c r="K46" s="12">
        <f>IF(K43&gt;K42,K43-K42,0)</f>
        <v>0</v>
      </c>
    </row>
    <row r="47" spans="1:11" ht="12.75" customHeight="1">
      <c r="A47" s="207" t="s">
        <v>181</v>
      </c>
      <c r="B47" s="208"/>
      <c r="C47" s="208"/>
      <c r="D47" s="208"/>
      <c r="E47" s="208"/>
      <c r="F47" s="208"/>
      <c r="G47" s="208"/>
      <c r="H47" s="209"/>
      <c r="I47" s="4">
        <v>151</v>
      </c>
      <c r="J47" s="13">
        <v>-1113909</v>
      </c>
      <c r="K47" s="13">
        <v>-1228756</v>
      </c>
    </row>
    <row r="48" spans="1:11" ht="12.75" customHeight="1">
      <c r="A48" s="207" t="s">
        <v>182</v>
      </c>
      <c r="B48" s="208"/>
      <c r="C48" s="208"/>
      <c r="D48" s="208"/>
      <c r="E48" s="208"/>
      <c r="F48" s="208"/>
      <c r="G48" s="208"/>
      <c r="H48" s="209"/>
      <c r="I48" s="4">
        <v>152</v>
      </c>
      <c r="J48" s="12">
        <f>J44-J47</f>
        <v>-45326197</v>
      </c>
      <c r="K48" s="12">
        <f>K44-K47</f>
        <v>6266550</v>
      </c>
    </row>
    <row r="49" spans="1:11" ht="12.75" customHeight="1">
      <c r="A49" s="214" t="s">
        <v>183</v>
      </c>
      <c r="B49" s="215"/>
      <c r="C49" s="215"/>
      <c r="D49" s="215"/>
      <c r="E49" s="215"/>
      <c r="F49" s="215"/>
      <c r="G49" s="215"/>
      <c r="H49" s="216"/>
      <c r="I49" s="4">
        <v>153</v>
      </c>
      <c r="J49" s="12">
        <f>IF(J48&gt;0,J48,0)</f>
        <v>0</v>
      </c>
      <c r="K49" s="12">
        <f>IF(K48&gt;0,K48,0)</f>
        <v>6266550</v>
      </c>
    </row>
    <row r="50" spans="1:11" ht="12.75" customHeight="1">
      <c r="A50" s="237" t="s">
        <v>184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6">
        <f>IF(J48&lt;0,-J48,0)</f>
        <v>45326197</v>
      </c>
      <c r="K50" s="16">
        <f>IF(K48&lt;0,-K48,0)</f>
        <v>0</v>
      </c>
    </row>
    <row r="51" spans="1:11" ht="12.75" customHeight="1">
      <c r="A51" s="242" t="s">
        <v>186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</row>
    <row r="52" spans="1:11" ht="12.75">
      <c r="A52" s="203" t="s">
        <v>187</v>
      </c>
      <c r="B52" s="204"/>
      <c r="C52" s="204"/>
      <c r="D52" s="204"/>
      <c r="E52" s="204"/>
      <c r="F52" s="204"/>
      <c r="G52" s="204"/>
      <c r="H52" s="204"/>
      <c r="I52" s="240"/>
      <c r="J52" s="240"/>
      <c r="K52" s="241"/>
    </row>
    <row r="53" spans="1:11" ht="12.75" customHeight="1">
      <c r="A53" s="207" t="s">
        <v>188</v>
      </c>
      <c r="B53" s="208"/>
      <c r="C53" s="208"/>
      <c r="D53" s="208"/>
      <c r="E53" s="208"/>
      <c r="F53" s="208"/>
      <c r="G53" s="208"/>
      <c r="H53" s="209"/>
      <c r="I53" s="4">
        <v>155</v>
      </c>
      <c r="J53" s="13"/>
      <c r="K53" s="13"/>
    </row>
    <row r="54" spans="1:11" ht="12.75" customHeight="1">
      <c r="A54" s="218" t="s">
        <v>189</v>
      </c>
      <c r="B54" s="219"/>
      <c r="C54" s="219"/>
      <c r="D54" s="219"/>
      <c r="E54" s="219"/>
      <c r="F54" s="219"/>
      <c r="G54" s="219"/>
      <c r="H54" s="220"/>
      <c r="I54" s="4">
        <v>156</v>
      </c>
      <c r="J54" s="14"/>
      <c r="K54" s="14"/>
    </row>
    <row r="55" spans="1:11" ht="12.75" customHeight="1">
      <c r="A55" s="221" t="s">
        <v>190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</row>
    <row r="56" spans="1:11" ht="12.75" customHeight="1">
      <c r="A56" s="203" t="s">
        <v>191</v>
      </c>
      <c r="B56" s="204"/>
      <c r="C56" s="204"/>
      <c r="D56" s="204"/>
      <c r="E56" s="204"/>
      <c r="F56" s="204"/>
      <c r="G56" s="204"/>
      <c r="H56" s="217"/>
      <c r="I56" s="18">
        <v>157</v>
      </c>
      <c r="J56" s="11">
        <f>J48</f>
        <v>-45326197</v>
      </c>
      <c r="K56" s="11">
        <f>K48</f>
        <v>6266550</v>
      </c>
    </row>
    <row r="57" spans="1:11" ht="12.75" customHeight="1">
      <c r="A57" s="207" t="s">
        <v>192</v>
      </c>
      <c r="B57" s="208"/>
      <c r="C57" s="208"/>
      <c r="D57" s="208"/>
      <c r="E57" s="208"/>
      <c r="F57" s="208"/>
      <c r="G57" s="208"/>
      <c r="H57" s="209"/>
      <c r="I57" s="4">
        <v>158</v>
      </c>
      <c r="J57" s="12">
        <f>SUM(J58:J64)</f>
        <v>-31115978</v>
      </c>
      <c r="K57" s="12">
        <f>SUM(K58:K64)</f>
        <v>-892853</v>
      </c>
    </row>
    <row r="58" spans="1:11" ht="12.75" customHeight="1">
      <c r="A58" s="207" t="s">
        <v>193</v>
      </c>
      <c r="B58" s="208"/>
      <c r="C58" s="208"/>
      <c r="D58" s="208"/>
      <c r="E58" s="208"/>
      <c r="F58" s="208"/>
      <c r="G58" s="208"/>
      <c r="H58" s="209"/>
      <c r="I58" s="4">
        <v>159</v>
      </c>
      <c r="J58" s="13">
        <v>0</v>
      </c>
      <c r="K58" s="13">
        <v>0</v>
      </c>
    </row>
    <row r="59" spans="1:11" ht="12.75" customHeight="1">
      <c r="A59" s="207" t="s">
        <v>194</v>
      </c>
      <c r="B59" s="208"/>
      <c r="C59" s="208"/>
      <c r="D59" s="208"/>
      <c r="E59" s="208"/>
      <c r="F59" s="208"/>
      <c r="G59" s="208"/>
      <c r="H59" s="209"/>
      <c r="I59" s="4">
        <v>160</v>
      </c>
      <c r="J59" s="13">
        <v>-29127555</v>
      </c>
      <c r="K59" s="13">
        <v>-892853</v>
      </c>
    </row>
    <row r="60" spans="1:11" ht="12.75" customHeight="1">
      <c r="A60" s="207" t="s">
        <v>195</v>
      </c>
      <c r="B60" s="208"/>
      <c r="C60" s="208"/>
      <c r="D60" s="208"/>
      <c r="E60" s="208"/>
      <c r="F60" s="208"/>
      <c r="G60" s="208"/>
      <c r="H60" s="209"/>
      <c r="I60" s="4">
        <v>161</v>
      </c>
      <c r="J60" s="13">
        <v>-1988423</v>
      </c>
      <c r="K60" s="13">
        <v>0</v>
      </c>
    </row>
    <row r="61" spans="1:11" ht="12.75" customHeight="1">
      <c r="A61" s="207" t="s">
        <v>196</v>
      </c>
      <c r="B61" s="208"/>
      <c r="C61" s="208"/>
      <c r="D61" s="208"/>
      <c r="E61" s="208"/>
      <c r="F61" s="208"/>
      <c r="G61" s="208"/>
      <c r="H61" s="209"/>
      <c r="I61" s="4">
        <v>162</v>
      </c>
      <c r="J61" s="13">
        <v>0</v>
      </c>
      <c r="K61" s="13">
        <v>0</v>
      </c>
    </row>
    <row r="62" spans="1:11" ht="12.75" customHeight="1">
      <c r="A62" s="207" t="s">
        <v>197</v>
      </c>
      <c r="B62" s="208"/>
      <c r="C62" s="208"/>
      <c r="D62" s="208"/>
      <c r="E62" s="208"/>
      <c r="F62" s="208"/>
      <c r="G62" s="208"/>
      <c r="H62" s="209"/>
      <c r="I62" s="4">
        <v>163</v>
      </c>
      <c r="J62" s="13">
        <v>0</v>
      </c>
      <c r="K62" s="13">
        <v>0</v>
      </c>
    </row>
    <row r="63" spans="1:11" ht="12.75" customHeight="1">
      <c r="A63" s="207" t="s">
        <v>198</v>
      </c>
      <c r="B63" s="208"/>
      <c r="C63" s="208"/>
      <c r="D63" s="208"/>
      <c r="E63" s="208"/>
      <c r="F63" s="208"/>
      <c r="G63" s="208"/>
      <c r="H63" s="209"/>
      <c r="I63" s="4">
        <v>164</v>
      </c>
      <c r="J63" s="13">
        <v>0</v>
      </c>
      <c r="K63" s="13">
        <v>0</v>
      </c>
    </row>
    <row r="64" spans="1:11" ht="12.75" customHeight="1">
      <c r="A64" s="207" t="s">
        <v>199</v>
      </c>
      <c r="B64" s="208"/>
      <c r="C64" s="208"/>
      <c r="D64" s="208"/>
      <c r="E64" s="208"/>
      <c r="F64" s="208"/>
      <c r="G64" s="208"/>
      <c r="H64" s="209"/>
      <c r="I64" s="4">
        <v>165</v>
      </c>
      <c r="J64" s="13">
        <v>0</v>
      </c>
      <c r="K64" s="13">
        <v>0</v>
      </c>
    </row>
    <row r="65" spans="1:11" ht="12.75" customHeight="1">
      <c r="A65" s="207" t="s">
        <v>200</v>
      </c>
      <c r="B65" s="208"/>
      <c r="C65" s="208"/>
      <c r="D65" s="208"/>
      <c r="E65" s="208"/>
      <c r="F65" s="208"/>
      <c r="G65" s="208"/>
      <c r="H65" s="209"/>
      <c r="I65" s="4">
        <v>166</v>
      </c>
      <c r="J65" s="13">
        <v>-5825511</v>
      </c>
      <c r="K65" s="13">
        <v>-178570</v>
      </c>
    </row>
    <row r="66" spans="1:11" ht="12.75" customHeight="1">
      <c r="A66" s="207" t="s">
        <v>201</v>
      </c>
      <c r="B66" s="208"/>
      <c r="C66" s="208"/>
      <c r="D66" s="208"/>
      <c r="E66" s="208"/>
      <c r="F66" s="208"/>
      <c r="G66" s="208"/>
      <c r="H66" s="209"/>
      <c r="I66" s="4">
        <v>167</v>
      </c>
      <c r="J66" s="12">
        <f>J57-J65</f>
        <v>-25290467</v>
      </c>
      <c r="K66" s="12">
        <f>K57-K65</f>
        <v>-714283</v>
      </c>
    </row>
    <row r="67" spans="1:11" ht="12.75" customHeight="1">
      <c r="A67" s="207" t="s">
        <v>202</v>
      </c>
      <c r="B67" s="208"/>
      <c r="C67" s="208"/>
      <c r="D67" s="208"/>
      <c r="E67" s="208"/>
      <c r="F67" s="208"/>
      <c r="G67" s="208"/>
      <c r="H67" s="209"/>
      <c r="I67" s="4">
        <v>168</v>
      </c>
      <c r="J67" s="16">
        <f>J56+J66</f>
        <v>-70616664</v>
      </c>
      <c r="K67" s="16">
        <f>K56+K66</f>
        <v>5552267</v>
      </c>
    </row>
    <row r="68" spans="1:11" ht="12.75" customHeight="1">
      <c r="A68" s="221" t="s">
        <v>185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</row>
    <row r="69" spans="1:11" ht="12.75" customHeight="1">
      <c r="A69" s="112" t="s">
        <v>203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2.75" customHeight="1">
      <c r="A70" s="207" t="s">
        <v>188</v>
      </c>
      <c r="B70" s="208"/>
      <c r="C70" s="208"/>
      <c r="D70" s="208"/>
      <c r="E70" s="208"/>
      <c r="F70" s="208"/>
      <c r="G70" s="208"/>
      <c r="H70" s="209"/>
      <c r="I70" s="4">
        <v>169</v>
      </c>
      <c r="J70" s="13"/>
      <c r="K70" s="13"/>
    </row>
    <row r="71" spans="1:11" ht="12.75" customHeight="1">
      <c r="A71" s="218" t="s">
        <v>189</v>
      </c>
      <c r="B71" s="219"/>
      <c r="C71" s="219"/>
      <c r="D71" s="219"/>
      <c r="E71" s="219"/>
      <c r="F71" s="219"/>
      <c r="G71" s="219"/>
      <c r="H71" s="220"/>
      <c r="I71" s="7">
        <v>170</v>
      </c>
      <c r="J71" s="14"/>
      <c r="K71" s="14"/>
    </row>
  </sheetData>
  <sheetProtection/>
  <mergeCells count="70">
    <mergeCell ref="A14:H14"/>
    <mergeCell ref="A9:H9"/>
    <mergeCell ref="A10:H10"/>
    <mergeCell ref="A11:H11"/>
    <mergeCell ref="A12:H12"/>
    <mergeCell ref="K1:K2"/>
    <mergeCell ref="A2:J2"/>
    <mergeCell ref="A4:K4"/>
    <mergeCell ref="A13:H13"/>
    <mergeCell ref="A5:H5"/>
    <mergeCell ref="A6:H6"/>
    <mergeCell ref="A7:H7"/>
    <mergeCell ref="A8:H8"/>
    <mergeCell ref="A1:J1"/>
    <mergeCell ref="A24:H24"/>
    <mergeCell ref="A23:H23"/>
    <mergeCell ref="A17:H17"/>
    <mergeCell ref="A18:H18"/>
    <mergeCell ref="A19:H19"/>
    <mergeCell ref="A20:H20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39:H39"/>
    <mergeCell ref="A40:H40"/>
    <mergeCell ref="A33:H33"/>
    <mergeCell ref="A34:H34"/>
    <mergeCell ref="A35:H35"/>
    <mergeCell ref="A36:H36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54:H54"/>
    <mergeCell ref="A56:H56"/>
    <mergeCell ref="A47:H47"/>
    <mergeCell ref="A48:H48"/>
    <mergeCell ref="A49:H49"/>
    <mergeCell ref="A50:H50"/>
    <mergeCell ref="A52:K52"/>
    <mergeCell ref="A51:K51"/>
    <mergeCell ref="A53:H53"/>
    <mergeCell ref="A55:K55"/>
    <mergeCell ref="A63:H63"/>
    <mergeCell ref="A64:H64"/>
    <mergeCell ref="A61:H61"/>
    <mergeCell ref="A62:H62"/>
    <mergeCell ref="A57:H57"/>
    <mergeCell ref="A71:H71"/>
    <mergeCell ref="A65:H65"/>
    <mergeCell ref="A66:H66"/>
    <mergeCell ref="A67:H67"/>
    <mergeCell ref="A68:K68"/>
    <mergeCell ref="A58:H58"/>
    <mergeCell ref="A60:H60"/>
    <mergeCell ref="A70:H70"/>
    <mergeCell ref="A59:H59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J36" sqref="J36:K53"/>
    </sheetView>
  </sheetViews>
  <sheetFormatPr defaultColWidth="9.140625" defaultRowHeight="12.75"/>
  <cols>
    <col min="10" max="10" width="12.28125" style="0" customWidth="1"/>
    <col min="11" max="11" width="13.57421875" style="0" customWidth="1"/>
  </cols>
  <sheetData>
    <row r="1" spans="1:11" ht="12.75" customHeight="1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 customHeight="1">
      <c r="A4" s="253" t="s">
        <v>315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.75" thickBot="1">
      <c r="A5" s="251" t="s">
        <v>136</v>
      </c>
      <c r="B5" s="251"/>
      <c r="C5" s="251"/>
      <c r="D5" s="251"/>
      <c r="E5" s="251"/>
      <c r="F5" s="251"/>
      <c r="G5" s="251"/>
      <c r="H5" s="251"/>
      <c r="I5" s="76" t="s">
        <v>137</v>
      </c>
      <c r="J5" s="77" t="s">
        <v>204</v>
      </c>
      <c r="K5" s="77" t="s">
        <v>205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78">
        <v>2</v>
      </c>
      <c r="J6" s="79" t="s">
        <v>5</v>
      </c>
      <c r="K6" s="79" t="s">
        <v>6</v>
      </c>
    </row>
    <row r="7" spans="1:11" ht="12.75" customHeight="1">
      <c r="A7" s="221" t="s">
        <v>207</v>
      </c>
      <c r="B7" s="236"/>
      <c r="C7" s="236"/>
      <c r="D7" s="236"/>
      <c r="E7" s="236"/>
      <c r="F7" s="236"/>
      <c r="G7" s="236"/>
      <c r="H7" s="236"/>
      <c r="I7" s="247"/>
      <c r="J7" s="247"/>
      <c r="K7" s="248"/>
    </row>
    <row r="8" spans="1:11" ht="12.75" customHeight="1">
      <c r="A8" s="191" t="s">
        <v>208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f>-46440105</f>
        <v>-46440105</v>
      </c>
      <c r="K8" s="13">
        <v>5037794</v>
      </c>
    </row>
    <row r="9" spans="1:11" ht="12.75" customHeight="1">
      <c r="A9" s="191" t="s">
        <v>209</v>
      </c>
      <c r="B9" s="192"/>
      <c r="C9" s="192"/>
      <c r="D9" s="192"/>
      <c r="E9" s="192"/>
      <c r="F9" s="192"/>
      <c r="G9" s="192"/>
      <c r="H9" s="192"/>
      <c r="I9" s="4">
        <v>2</v>
      </c>
      <c r="J9" s="13">
        <f>'[1]RDG'!J20</f>
        <v>11726937</v>
      </c>
      <c r="K9" s="13">
        <v>5396762</v>
      </c>
    </row>
    <row r="10" spans="1:11" ht="12.75" customHeight="1">
      <c r="A10" s="191" t="s">
        <v>210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>
        <v>0</v>
      </c>
      <c r="K10" s="13">
        <v>0</v>
      </c>
    </row>
    <row r="11" spans="1:11" ht="12.75" customHeight="1">
      <c r="A11" s="191" t="s">
        <v>211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v>0</v>
      </c>
      <c r="K11" s="13">
        <v>2138562</v>
      </c>
    </row>
    <row r="12" spans="1:11" ht="12.75" customHeight="1">
      <c r="A12" s="191" t="s">
        <v>212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>
        <f>1627070-825655</f>
        <v>801415</v>
      </c>
      <c r="K12" s="13">
        <v>481766</v>
      </c>
    </row>
    <row r="13" spans="1:11" ht="12.75" customHeight="1">
      <c r="A13" s="191" t="s">
        <v>213</v>
      </c>
      <c r="B13" s="192"/>
      <c r="C13" s="192"/>
      <c r="D13" s="192"/>
      <c r="E13" s="192"/>
      <c r="F13" s="192"/>
      <c r="G13" s="192"/>
      <c r="H13" s="192"/>
      <c r="I13" s="4">
        <v>6</v>
      </c>
      <c r="J13" s="13">
        <v>63080532</v>
      </c>
      <c r="K13" s="13">
        <v>0</v>
      </c>
    </row>
    <row r="14" spans="1:11" ht="12.75" customHeight="1">
      <c r="A14" s="207" t="s">
        <v>214</v>
      </c>
      <c r="B14" s="208"/>
      <c r="C14" s="208"/>
      <c r="D14" s="208"/>
      <c r="E14" s="208"/>
      <c r="F14" s="208"/>
      <c r="G14" s="208"/>
      <c r="H14" s="208"/>
      <c r="I14" s="4">
        <v>7</v>
      </c>
      <c r="J14" s="12">
        <f>SUM(J8:J13)</f>
        <v>29168779</v>
      </c>
      <c r="K14" s="12">
        <f>SUM(K8:K13)</f>
        <v>13054884</v>
      </c>
    </row>
    <row r="15" spans="1:11" ht="12.75" customHeight="1">
      <c r="A15" s="191" t="s">
        <v>215</v>
      </c>
      <c r="B15" s="192"/>
      <c r="C15" s="192"/>
      <c r="D15" s="192"/>
      <c r="E15" s="192"/>
      <c r="F15" s="192"/>
      <c r="G15" s="192"/>
      <c r="H15" s="192"/>
      <c r="I15" s="4">
        <v>8</v>
      </c>
      <c r="J15" s="13">
        <v>4791345</v>
      </c>
      <c r="K15" s="13">
        <v>37740689</v>
      </c>
    </row>
    <row r="16" spans="1:11" ht="12.75" customHeight="1">
      <c r="A16" s="191" t="s">
        <v>216</v>
      </c>
      <c r="B16" s="192"/>
      <c r="C16" s="192"/>
      <c r="D16" s="192"/>
      <c r="E16" s="192"/>
      <c r="F16" s="192"/>
      <c r="G16" s="192"/>
      <c r="H16" s="192"/>
      <c r="I16" s="4">
        <v>9</v>
      </c>
      <c r="J16" s="13">
        <v>12100111</v>
      </c>
      <c r="K16" s="13">
        <v>0</v>
      </c>
    </row>
    <row r="17" spans="1:11" ht="12.75" customHeight="1">
      <c r="A17" s="191" t="s">
        <v>217</v>
      </c>
      <c r="B17" s="192"/>
      <c r="C17" s="192"/>
      <c r="D17" s="192"/>
      <c r="E17" s="192"/>
      <c r="F17" s="192"/>
      <c r="G17" s="192"/>
      <c r="H17" s="192"/>
      <c r="I17" s="4">
        <v>10</v>
      </c>
      <c r="J17" s="13">
        <v>0</v>
      </c>
      <c r="K17" s="13">
        <v>0</v>
      </c>
    </row>
    <row r="18" spans="1:11" ht="12.75" customHeight="1">
      <c r="A18" s="191" t="s">
        <v>218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v>0</v>
      </c>
      <c r="K18" s="13">
        <v>8307908</v>
      </c>
    </row>
    <row r="19" spans="1:11" ht="12.75" customHeight="1">
      <c r="A19" s="207" t="s">
        <v>219</v>
      </c>
      <c r="B19" s="208"/>
      <c r="C19" s="208"/>
      <c r="D19" s="208"/>
      <c r="E19" s="208"/>
      <c r="F19" s="208"/>
      <c r="G19" s="208"/>
      <c r="H19" s="208"/>
      <c r="I19" s="4">
        <v>12</v>
      </c>
      <c r="J19" s="12">
        <f>SUM(J15:J18)</f>
        <v>16891456</v>
      </c>
      <c r="K19" s="12">
        <f>SUM(K15:K18)</f>
        <v>46048597</v>
      </c>
    </row>
    <row r="20" spans="1:11" ht="12.75" customHeight="1">
      <c r="A20" s="207" t="s">
        <v>220</v>
      </c>
      <c r="B20" s="208"/>
      <c r="C20" s="208"/>
      <c r="D20" s="208"/>
      <c r="E20" s="208"/>
      <c r="F20" s="208"/>
      <c r="G20" s="208"/>
      <c r="H20" s="208"/>
      <c r="I20" s="4">
        <v>13</v>
      </c>
      <c r="J20" s="12">
        <f>IF(J14&gt;J19,J14-J19,0)</f>
        <v>12277323</v>
      </c>
      <c r="K20" s="12">
        <f>IF(K14&gt;K19,K14-K19,0)</f>
        <v>0</v>
      </c>
    </row>
    <row r="21" spans="1:11" ht="12.75" customHeight="1">
      <c r="A21" s="207" t="s">
        <v>221</v>
      </c>
      <c r="B21" s="208"/>
      <c r="C21" s="208"/>
      <c r="D21" s="208"/>
      <c r="E21" s="208"/>
      <c r="F21" s="208"/>
      <c r="G21" s="208"/>
      <c r="H21" s="208"/>
      <c r="I21" s="4">
        <v>14</v>
      </c>
      <c r="J21" s="12">
        <f>IF(J19&gt;J14,J19-J14,0)</f>
        <v>0</v>
      </c>
      <c r="K21" s="12">
        <f>IF(K19&gt;K14,K19-K14,0)</f>
        <v>32993713</v>
      </c>
    </row>
    <row r="22" spans="1:11" ht="12.75" customHeight="1">
      <c r="A22" s="221" t="s">
        <v>222</v>
      </c>
      <c r="B22" s="236"/>
      <c r="C22" s="236"/>
      <c r="D22" s="236"/>
      <c r="E22" s="236"/>
      <c r="F22" s="236"/>
      <c r="G22" s="236"/>
      <c r="H22" s="236"/>
      <c r="I22" s="247"/>
      <c r="J22" s="247"/>
      <c r="K22" s="248"/>
    </row>
    <row r="23" spans="1:11" ht="12.75" customHeight="1">
      <c r="A23" s="191" t="s">
        <v>223</v>
      </c>
      <c r="B23" s="192"/>
      <c r="C23" s="192"/>
      <c r="D23" s="192"/>
      <c r="E23" s="192"/>
      <c r="F23" s="192"/>
      <c r="G23" s="192"/>
      <c r="H23" s="192"/>
      <c r="I23" s="4">
        <v>15</v>
      </c>
      <c r="J23" s="13">
        <v>10310</v>
      </c>
      <c r="K23" s="13">
        <v>43872833</v>
      </c>
    </row>
    <row r="24" spans="1:11" ht="12.75" customHeight="1">
      <c r="A24" s="191" t="s">
        <v>224</v>
      </c>
      <c r="B24" s="192"/>
      <c r="C24" s="192"/>
      <c r="D24" s="192"/>
      <c r="E24" s="192"/>
      <c r="F24" s="192"/>
      <c r="G24" s="192"/>
      <c r="H24" s="192"/>
      <c r="I24" s="4">
        <v>16</v>
      </c>
      <c r="J24" s="13">
        <v>0</v>
      </c>
      <c r="K24" s="13">
        <v>1</v>
      </c>
    </row>
    <row r="25" spans="1:11" ht="12.75" customHeight="1">
      <c r="A25" s="191" t="s">
        <v>225</v>
      </c>
      <c r="B25" s="192"/>
      <c r="C25" s="192"/>
      <c r="D25" s="192"/>
      <c r="E25" s="192"/>
      <c r="F25" s="192"/>
      <c r="G25" s="192"/>
      <c r="H25" s="192"/>
      <c r="I25" s="4">
        <v>17</v>
      </c>
      <c r="J25" s="13">
        <v>774653</v>
      </c>
      <c r="K25" s="13">
        <v>265323</v>
      </c>
    </row>
    <row r="26" spans="1:11" ht="12.75" customHeight="1">
      <c r="A26" s="191" t="s">
        <v>226</v>
      </c>
      <c r="B26" s="192"/>
      <c r="C26" s="192"/>
      <c r="D26" s="192"/>
      <c r="E26" s="192"/>
      <c r="F26" s="192"/>
      <c r="G26" s="192"/>
      <c r="H26" s="192"/>
      <c r="I26" s="4">
        <v>18</v>
      </c>
      <c r="J26" s="13">
        <v>0</v>
      </c>
      <c r="K26" s="13">
        <v>0</v>
      </c>
    </row>
    <row r="27" spans="1:11" ht="12.75" customHeight="1">
      <c r="A27" s="191" t="s">
        <v>227</v>
      </c>
      <c r="B27" s="192"/>
      <c r="C27" s="192"/>
      <c r="D27" s="192"/>
      <c r="E27" s="192"/>
      <c r="F27" s="192"/>
      <c r="G27" s="192"/>
      <c r="H27" s="192"/>
      <c r="I27" s="4">
        <v>19</v>
      </c>
      <c r="J27" s="13">
        <v>734564</v>
      </c>
      <c r="K27" s="13">
        <v>4007282</v>
      </c>
    </row>
    <row r="28" spans="1:11" ht="12.75" customHeight="1">
      <c r="A28" s="207" t="s">
        <v>228</v>
      </c>
      <c r="B28" s="208"/>
      <c r="C28" s="208"/>
      <c r="D28" s="208"/>
      <c r="E28" s="208"/>
      <c r="F28" s="208"/>
      <c r="G28" s="208"/>
      <c r="H28" s="208"/>
      <c r="I28" s="4">
        <v>20</v>
      </c>
      <c r="J28" s="12">
        <f>SUM(J23:J27)</f>
        <v>1519527</v>
      </c>
      <c r="K28" s="12">
        <f>SUM(K23:K27)</f>
        <v>48145439</v>
      </c>
    </row>
    <row r="29" spans="1:11" ht="12.75" customHeight="1">
      <c r="A29" s="191" t="s">
        <v>229</v>
      </c>
      <c r="B29" s="192"/>
      <c r="C29" s="192"/>
      <c r="D29" s="192"/>
      <c r="E29" s="192"/>
      <c r="F29" s="192"/>
      <c r="G29" s="192"/>
      <c r="H29" s="192"/>
      <c r="I29" s="4">
        <v>21</v>
      </c>
      <c r="J29" s="13">
        <v>1981510</v>
      </c>
      <c r="K29" s="13">
        <v>670038</v>
      </c>
    </row>
    <row r="30" spans="1:11" ht="12.75" customHeight="1">
      <c r="A30" s="191" t="s">
        <v>230</v>
      </c>
      <c r="B30" s="192"/>
      <c r="C30" s="192"/>
      <c r="D30" s="192"/>
      <c r="E30" s="192"/>
      <c r="F30" s="192"/>
      <c r="G30" s="192"/>
      <c r="H30" s="192"/>
      <c r="I30" s="4">
        <v>22</v>
      </c>
      <c r="J30" s="13"/>
      <c r="K30" s="13">
        <v>0</v>
      </c>
    </row>
    <row r="31" spans="1:11" ht="12.75" customHeight="1">
      <c r="A31" s="191" t="s">
        <v>231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2968545</v>
      </c>
      <c r="K31" s="13">
        <v>32617907</v>
      </c>
    </row>
    <row r="32" spans="1:11" ht="12.75" customHeight="1">
      <c r="A32" s="207" t="s">
        <v>232</v>
      </c>
      <c r="B32" s="208"/>
      <c r="C32" s="208"/>
      <c r="D32" s="208"/>
      <c r="E32" s="208"/>
      <c r="F32" s="208"/>
      <c r="G32" s="208"/>
      <c r="H32" s="208"/>
      <c r="I32" s="4">
        <v>24</v>
      </c>
      <c r="J32" s="12">
        <f>SUM(J29:J31)</f>
        <v>4950055</v>
      </c>
      <c r="K32" s="12">
        <f>SUM(K29:K31)</f>
        <v>33287945</v>
      </c>
    </row>
    <row r="33" spans="1:11" ht="12.75" customHeight="1">
      <c r="A33" s="207" t="s">
        <v>233</v>
      </c>
      <c r="B33" s="208"/>
      <c r="C33" s="208"/>
      <c r="D33" s="208"/>
      <c r="E33" s="208"/>
      <c r="F33" s="208"/>
      <c r="G33" s="208"/>
      <c r="H33" s="208"/>
      <c r="I33" s="4">
        <v>25</v>
      </c>
      <c r="J33" s="12">
        <f>IF(J28&gt;J32,J28-J32,0)</f>
        <v>0</v>
      </c>
      <c r="K33" s="12">
        <f>IF(K28&gt;K32,K28-K32,0)</f>
        <v>14857494</v>
      </c>
    </row>
    <row r="34" spans="1:11" ht="12.75" customHeight="1">
      <c r="A34" s="207" t="s">
        <v>234</v>
      </c>
      <c r="B34" s="208"/>
      <c r="C34" s="208"/>
      <c r="D34" s="208"/>
      <c r="E34" s="208"/>
      <c r="F34" s="208"/>
      <c r="G34" s="208"/>
      <c r="H34" s="208"/>
      <c r="I34" s="4">
        <v>26</v>
      </c>
      <c r="J34" s="12">
        <f>IF(J32&gt;J28,J32-J28,0)</f>
        <v>3430528</v>
      </c>
      <c r="K34" s="12">
        <f>IF(K32&gt;K28,K32-K28,0)</f>
        <v>0</v>
      </c>
    </row>
    <row r="35" spans="1:11" ht="12.75" customHeight="1">
      <c r="A35" s="221" t="s">
        <v>235</v>
      </c>
      <c r="B35" s="236"/>
      <c r="C35" s="236"/>
      <c r="D35" s="236"/>
      <c r="E35" s="236"/>
      <c r="F35" s="236"/>
      <c r="G35" s="236"/>
      <c r="H35" s="236"/>
      <c r="I35" s="247"/>
      <c r="J35" s="247"/>
      <c r="K35" s="248"/>
    </row>
    <row r="36" spans="1:11" ht="12.75" customHeight="1">
      <c r="A36" s="191" t="s">
        <v>236</v>
      </c>
      <c r="B36" s="192"/>
      <c r="C36" s="192"/>
      <c r="D36" s="192"/>
      <c r="E36" s="192"/>
      <c r="F36" s="192"/>
      <c r="G36" s="192"/>
      <c r="H36" s="192"/>
      <c r="I36" s="4">
        <v>27</v>
      </c>
      <c r="J36" s="13">
        <v>0</v>
      </c>
      <c r="K36" s="13">
        <v>57950000</v>
      </c>
    </row>
    <row r="37" spans="1:11" ht="12.75" customHeight="1">
      <c r="A37" s="191" t="s">
        <v>237</v>
      </c>
      <c r="B37" s="192"/>
      <c r="C37" s="192"/>
      <c r="D37" s="192"/>
      <c r="E37" s="192"/>
      <c r="F37" s="192"/>
      <c r="G37" s="192"/>
      <c r="H37" s="192"/>
      <c r="I37" s="4">
        <v>28</v>
      </c>
      <c r="J37" s="13">
        <v>2368000</v>
      </c>
      <c r="K37" s="13">
        <v>4322000</v>
      </c>
    </row>
    <row r="38" spans="1:11" ht="12.75" customHeight="1">
      <c r="A38" s="191" t="s">
        <v>238</v>
      </c>
      <c r="B38" s="192"/>
      <c r="C38" s="192"/>
      <c r="D38" s="192"/>
      <c r="E38" s="192"/>
      <c r="F38" s="192"/>
      <c r="G38" s="192"/>
      <c r="H38" s="192"/>
      <c r="I38" s="4">
        <v>29</v>
      </c>
      <c r="J38" s="13">
        <v>0</v>
      </c>
      <c r="K38" s="13"/>
    </row>
    <row r="39" spans="1:11" ht="12.75" customHeight="1">
      <c r="A39" s="207" t="s">
        <v>239</v>
      </c>
      <c r="B39" s="208"/>
      <c r="C39" s="208"/>
      <c r="D39" s="208"/>
      <c r="E39" s="208"/>
      <c r="F39" s="208"/>
      <c r="G39" s="208"/>
      <c r="H39" s="208"/>
      <c r="I39" s="4">
        <v>30</v>
      </c>
      <c r="J39" s="12">
        <f>SUM(J36:J38)</f>
        <v>2368000</v>
      </c>
      <c r="K39" s="12">
        <f>SUM(K36:K38)</f>
        <v>62272000</v>
      </c>
    </row>
    <row r="40" spans="1:11" ht="12.75" customHeight="1">
      <c r="A40" s="191" t="s">
        <v>240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7834000</v>
      </c>
      <c r="K40" s="13">
        <v>42344910</v>
      </c>
    </row>
    <row r="41" spans="1:11" ht="12.75" customHeight="1">
      <c r="A41" s="191" t="s">
        <v>241</v>
      </c>
      <c r="B41" s="192"/>
      <c r="C41" s="192"/>
      <c r="D41" s="192"/>
      <c r="E41" s="192"/>
      <c r="F41" s="192"/>
      <c r="G41" s="192"/>
      <c r="H41" s="192"/>
      <c r="I41" s="4">
        <v>32</v>
      </c>
      <c r="J41" s="13">
        <v>0</v>
      </c>
      <c r="K41" s="13">
        <v>0</v>
      </c>
    </row>
    <row r="42" spans="1:11" ht="12.75" customHeight="1">
      <c r="A42" s="191" t="s">
        <v>242</v>
      </c>
      <c r="B42" s="192"/>
      <c r="C42" s="192"/>
      <c r="D42" s="192"/>
      <c r="E42" s="192"/>
      <c r="F42" s="192"/>
      <c r="G42" s="192"/>
      <c r="H42" s="192"/>
      <c r="I42" s="4">
        <v>33</v>
      </c>
      <c r="J42" s="13">
        <v>171421</v>
      </c>
      <c r="K42" s="13">
        <v>50785</v>
      </c>
    </row>
    <row r="43" spans="1:11" ht="12.75" customHeight="1">
      <c r="A43" s="191" t="s">
        <v>243</v>
      </c>
      <c r="B43" s="192"/>
      <c r="C43" s="192"/>
      <c r="D43" s="192"/>
      <c r="E43" s="192"/>
      <c r="F43" s="192"/>
      <c r="G43" s="192"/>
      <c r="H43" s="192"/>
      <c r="I43" s="4">
        <v>34</v>
      </c>
      <c r="J43" s="13">
        <v>0</v>
      </c>
      <c r="K43" s="13">
        <v>0</v>
      </c>
    </row>
    <row r="44" spans="1:11" ht="12.75" customHeight="1">
      <c r="A44" s="191" t="s">
        <v>244</v>
      </c>
      <c r="B44" s="192"/>
      <c r="C44" s="192"/>
      <c r="D44" s="192"/>
      <c r="E44" s="192"/>
      <c r="F44" s="192"/>
      <c r="G44" s="192"/>
      <c r="H44" s="192"/>
      <c r="I44" s="4">
        <v>35</v>
      </c>
      <c r="J44" s="13">
        <v>0</v>
      </c>
      <c r="K44" s="13">
        <v>0</v>
      </c>
    </row>
    <row r="45" spans="1:11" ht="12.75" customHeight="1">
      <c r="A45" s="207" t="s">
        <v>245</v>
      </c>
      <c r="B45" s="208"/>
      <c r="C45" s="208"/>
      <c r="D45" s="208"/>
      <c r="E45" s="208"/>
      <c r="F45" s="208"/>
      <c r="G45" s="208"/>
      <c r="H45" s="208"/>
      <c r="I45" s="4">
        <v>36</v>
      </c>
      <c r="J45" s="12">
        <f>SUM(J40:J44)</f>
        <v>8005421</v>
      </c>
      <c r="K45" s="12">
        <f>SUM(K40:K44)</f>
        <v>42395695</v>
      </c>
    </row>
    <row r="46" spans="1:11" ht="12.75" customHeight="1">
      <c r="A46" s="207" t="s">
        <v>246</v>
      </c>
      <c r="B46" s="208"/>
      <c r="C46" s="208"/>
      <c r="D46" s="208"/>
      <c r="E46" s="208"/>
      <c r="F46" s="208"/>
      <c r="G46" s="208"/>
      <c r="H46" s="208"/>
      <c r="I46" s="4">
        <v>37</v>
      </c>
      <c r="J46" s="12">
        <f>IF(J39&gt;J45,J39-J45,0)</f>
        <v>0</v>
      </c>
      <c r="K46" s="12">
        <f>IF(K39&gt;K45,K39-K45,0)</f>
        <v>19876305</v>
      </c>
    </row>
    <row r="47" spans="1:11" ht="12.75" customHeight="1">
      <c r="A47" s="207" t="s">
        <v>247</v>
      </c>
      <c r="B47" s="208"/>
      <c r="C47" s="208"/>
      <c r="D47" s="208"/>
      <c r="E47" s="208"/>
      <c r="F47" s="208"/>
      <c r="G47" s="208"/>
      <c r="H47" s="208"/>
      <c r="I47" s="4">
        <v>38</v>
      </c>
      <c r="J47" s="12">
        <f>IF(J45&gt;J39,J45-J39,0)</f>
        <v>5637421</v>
      </c>
      <c r="K47" s="12">
        <f>IF(K45&gt;K39,K45-K39,0)</f>
        <v>0</v>
      </c>
    </row>
    <row r="48" spans="1:11" ht="12.75" customHeight="1">
      <c r="A48" s="191" t="s">
        <v>248</v>
      </c>
      <c r="B48" s="192"/>
      <c r="C48" s="192"/>
      <c r="D48" s="192"/>
      <c r="E48" s="192"/>
      <c r="F48" s="192"/>
      <c r="G48" s="192"/>
      <c r="H48" s="192"/>
      <c r="I48" s="4">
        <v>39</v>
      </c>
      <c r="J48" s="12">
        <f>IF(J20-J21+J33-J34+J46-J47&gt;0,J20-J21+J33-J34+J46-J47,0)</f>
        <v>3209374</v>
      </c>
      <c r="K48" s="12">
        <f>IF(K20-K21+K33-K34+K46-K47&gt;0,K20-K21+K33-K34+K46-K47,0)</f>
        <v>1740086</v>
      </c>
    </row>
    <row r="49" spans="1:11" ht="12.75" customHeight="1">
      <c r="A49" s="191" t="s">
        <v>249</v>
      </c>
      <c r="B49" s="192"/>
      <c r="C49" s="192"/>
      <c r="D49" s="192"/>
      <c r="E49" s="192"/>
      <c r="F49" s="192"/>
      <c r="G49" s="192"/>
      <c r="H49" s="192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 customHeight="1">
      <c r="A50" s="191" t="s">
        <v>250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812678</v>
      </c>
      <c r="K50" s="13">
        <f>J53</f>
        <v>4022052</v>
      </c>
    </row>
    <row r="51" spans="1:11" ht="12.75" customHeight="1">
      <c r="A51" s="191" t="s">
        <v>251</v>
      </c>
      <c r="B51" s="192"/>
      <c r="C51" s="192"/>
      <c r="D51" s="192"/>
      <c r="E51" s="192"/>
      <c r="F51" s="192"/>
      <c r="G51" s="192"/>
      <c r="H51" s="192"/>
      <c r="I51" s="4">
        <v>42</v>
      </c>
      <c r="J51" s="13">
        <f>J20-J34-J47</f>
        <v>3209374</v>
      </c>
      <c r="K51" s="13">
        <f>K48</f>
        <v>1740086</v>
      </c>
    </row>
    <row r="52" spans="1:11" ht="12.75" customHeight="1">
      <c r="A52" s="191" t="s">
        <v>252</v>
      </c>
      <c r="B52" s="192"/>
      <c r="C52" s="192"/>
      <c r="D52" s="192"/>
      <c r="E52" s="192"/>
      <c r="F52" s="192"/>
      <c r="G52" s="192"/>
      <c r="H52" s="192"/>
      <c r="I52" s="4">
        <v>43</v>
      </c>
      <c r="J52" s="13">
        <v>0</v>
      </c>
      <c r="K52" s="13">
        <v>0</v>
      </c>
    </row>
    <row r="53" spans="1:11" ht="12.75" customHeight="1">
      <c r="A53" s="191" t="s">
        <v>253</v>
      </c>
      <c r="B53" s="192"/>
      <c r="C53" s="192"/>
      <c r="D53" s="192"/>
      <c r="E53" s="192"/>
      <c r="F53" s="192"/>
      <c r="G53" s="192"/>
      <c r="H53" s="192"/>
      <c r="I53" s="7">
        <v>44</v>
      </c>
      <c r="J53" s="16">
        <f>J50+J51-J52</f>
        <v>4022052</v>
      </c>
      <c r="K53" s="16">
        <f>K50+K51-K52</f>
        <v>5762138</v>
      </c>
    </row>
  </sheetData>
  <sheetProtection/>
  <mergeCells count="52">
    <mergeCell ref="A4:K4"/>
    <mergeCell ref="A17:H17"/>
    <mergeCell ref="A15:H15"/>
    <mergeCell ref="A16:H16"/>
    <mergeCell ref="A1:K1"/>
    <mergeCell ref="A2:K2"/>
    <mergeCell ref="A9:H9"/>
    <mergeCell ref="A5:H5"/>
    <mergeCell ref="A6:H6"/>
    <mergeCell ref="A7:K7"/>
    <mergeCell ref="A8:H8"/>
    <mergeCell ref="A27:H27"/>
    <mergeCell ref="A28:H28"/>
    <mergeCell ref="A18:H18"/>
    <mergeCell ref="A11:H11"/>
    <mergeCell ref="A12:H12"/>
    <mergeCell ref="A21:H21"/>
    <mergeCell ref="A22:K22"/>
    <mergeCell ref="A23:H23"/>
    <mergeCell ref="A13:H13"/>
    <mergeCell ref="A14:H14"/>
    <mergeCell ref="A31:H31"/>
    <mergeCell ref="A32:H32"/>
    <mergeCell ref="A38:H38"/>
    <mergeCell ref="A35:K35"/>
    <mergeCell ref="A37:H37"/>
    <mergeCell ref="A34:H34"/>
    <mergeCell ref="A10:H10"/>
    <mergeCell ref="A24:H24"/>
    <mergeCell ref="A39:H39"/>
    <mergeCell ref="A19:H19"/>
    <mergeCell ref="A20:H20"/>
    <mergeCell ref="A25:H25"/>
    <mergeCell ref="A26:H26"/>
    <mergeCell ref="A36:H36"/>
    <mergeCell ref="A29:H29"/>
    <mergeCell ref="A30:H30"/>
    <mergeCell ref="A48:H48"/>
    <mergeCell ref="A33:H33"/>
    <mergeCell ref="A41:H41"/>
    <mergeCell ref="A42:H42"/>
    <mergeCell ref="A40:H40"/>
    <mergeCell ref="A45:H45"/>
    <mergeCell ref="A53:H53"/>
    <mergeCell ref="A49:H49"/>
    <mergeCell ref="A50:H50"/>
    <mergeCell ref="A51:H51"/>
    <mergeCell ref="A52:H52"/>
    <mergeCell ref="A46:H46"/>
    <mergeCell ref="A47:H47"/>
    <mergeCell ref="A43:H43"/>
    <mergeCell ref="A44:H44"/>
  </mergeCells>
  <dataValidations count="2">
    <dataValidation type="whole" operator="notEqual" allowBlank="1" showInputMessage="1" showErrorMessage="1" errorTitle="Pogrešan unos" error="Mogu se unijeti samo cjelobrojne vrijednosti." sqref="J23:K27 J29:K31 J15:K18 J8:K13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2:K34 J19:K21 J14:K14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55" sqref="A55:K55"/>
    </sheetView>
  </sheetViews>
  <sheetFormatPr defaultColWidth="9.140625" defaultRowHeight="12.75"/>
  <sheetData>
    <row r="1" spans="1:11" ht="12.75" customHeight="1">
      <c r="A1" s="249" t="s">
        <v>254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255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 customHeight="1">
      <c r="A4" s="253" t="s">
        <v>315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customHeight="1" thickBot="1">
      <c r="A5" s="251" t="s">
        <v>136</v>
      </c>
      <c r="B5" s="251"/>
      <c r="C5" s="251"/>
      <c r="D5" s="251"/>
      <c r="E5" s="251"/>
      <c r="F5" s="251"/>
      <c r="G5" s="251"/>
      <c r="H5" s="251"/>
      <c r="I5" s="76" t="s">
        <v>137</v>
      </c>
      <c r="J5" s="77" t="s">
        <v>204</v>
      </c>
      <c r="K5" s="77" t="s">
        <v>205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78">
        <v>2</v>
      </c>
      <c r="J6" s="79" t="s">
        <v>5</v>
      </c>
      <c r="K6" s="79" t="s">
        <v>6</v>
      </c>
    </row>
    <row r="7" spans="1:11" ht="12.75" customHeight="1">
      <c r="A7" s="221" t="s">
        <v>207</v>
      </c>
      <c r="B7" s="236"/>
      <c r="C7" s="236"/>
      <c r="D7" s="236"/>
      <c r="E7" s="236"/>
      <c r="F7" s="236"/>
      <c r="G7" s="236"/>
      <c r="H7" s="236"/>
      <c r="I7" s="247"/>
      <c r="J7" s="247"/>
      <c r="K7" s="248"/>
    </row>
    <row r="8" spans="1:11" ht="12.75" customHeight="1">
      <c r="A8" s="191" t="s">
        <v>256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 customHeight="1">
      <c r="A9" s="191" t="s">
        <v>257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 customHeight="1">
      <c r="A10" s="191" t="s">
        <v>258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 customHeight="1">
      <c r="A11" s="191" t="s">
        <v>259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 customHeight="1">
      <c r="A12" s="191" t="s">
        <v>260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 customHeight="1">
      <c r="A13" s="207" t="s">
        <v>261</v>
      </c>
      <c r="B13" s="208"/>
      <c r="C13" s="208"/>
      <c r="D13" s="208"/>
      <c r="E13" s="208"/>
      <c r="F13" s="208"/>
      <c r="G13" s="208"/>
      <c r="H13" s="208"/>
      <c r="I13" s="4">
        <v>6</v>
      </c>
      <c r="J13" s="9">
        <f>SUM(J8:J12)</f>
        <v>0</v>
      </c>
      <c r="K13" s="12">
        <f>SUM(K8:K12)</f>
        <v>0</v>
      </c>
    </row>
    <row r="14" spans="1:11" ht="12.75" customHeight="1">
      <c r="A14" s="191" t="s">
        <v>262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 customHeight="1">
      <c r="A15" s="191" t="s">
        <v>263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 customHeight="1">
      <c r="A16" s="191" t="s">
        <v>264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 customHeight="1">
      <c r="A17" s="191" t="s">
        <v>265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 customHeight="1">
      <c r="A18" s="191" t="s">
        <v>266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 customHeight="1">
      <c r="A19" s="191" t="s">
        <v>267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 customHeight="1">
      <c r="A20" s="207" t="s">
        <v>268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SUM(J14:J19)</f>
        <v>0</v>
      </c>
      <c r="K20" s="12">
        <f>SUM(K14:K19)</f>
        <v>0</v>
      </c>
    </row>
    <row r="21" spans="1:11" ht="12.75" customHeight="1">
      <c r="A21" s="207" t="s">
        <v>220</v>
      </c>
      <c r="B21" s="208"/>
      <c r="C21" s="208"/>
      <c r="D21" s="208"/>
      <c r="E21" s="208"/>
      <c r="F21" s="208"/>
      <c r="G21" s="208"/>
      <c r="H21" s="20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 customHeight="1">
      <c r="A22" s="207" t="s">
        <v>221</v>
      </c>
      <c r="B22" s="208"/>
      <c r="C22" s="208"/>
      <c r="D22" s="208"/>
      <c r="E22" s="208"/>
      <c r="F22" s="208"/>
      <c r="G22" s="208"/>
      <c r="H22" s="20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 customHeight="1">
      <c r="A23" s="221" t="s">
        <v>222</v>
      </c>
      <c r="B23" s="236"/>
      <c r="C23" s="236"/>
      <c r="D23" s="236"/>
      <c r="E23" s="236"/>
      <c r="F23" s="236"/>
      <c r="G23" s="236"/>
      <c r="H23" s="236"/>
      <c r="I23" s="247"/>
      <c r="J23" s="247"/>
      <c r="K23" s="248"/>
    </row>
    <row r="24" spans="1:11" ht="12.75" customHeight="1">
      <c r="A24" s="191" t="s">
        <v>223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 customHeight="1">
      <c r="A25" s="191" t="s">
        <v>224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 customHeight="1">
      <c r="A26" s="191" t="s">
        <v>225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 customHeight="1">
      <c r="A27" s="191" t="s">
        <v>226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 customHeight="1">
      <c r="A28" s="191" t="s">
        <v>227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 customHeight="1">
      <c r="A29" s="207" t="s">
        <v>269</v>
      </c>
      <c r="B29" s="208"/>
      <c r="C29" s="208"/>
      <c r="D29" s="208"/>
      <c r="E29" s="208"/>
      <c r="F29" s="208"/>
      <c r="G29" s="208"/>
      <c r="H29" s="208"/>
      <c r="I29" s="4">
        <v>21</v>
      </c>
      <c r="J29" s="9">
        <f>SUM(J24:J28)</f>
        <v>0</v>
      </c>
      <c r="K29" s="12">
        <f>SUM(K24:K28)</f>
        <v>0</v>
      </c>
    </row>
    <row r="30" spans="1:11" ht="12.75" customHeight="1">
      <c r="A30" s="191" t="s">
        <v>229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 customHeight="1">
      <c r="A31" s="191" t="s">
        <v>230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 customHeight="1">
      <c r="A32" s="191" t="s">
        <v>231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 customHeight="1">
      <c r="A33" s="207" t="s">
        <v>270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SUM(J30:J32)</f>
        <v>0</v>
      </c>
      <c r="K33" s="12">
        <f>SUM(K30:K32)</f>
        <v>0</v>
      </c>
    </row>
    <row r="34" spans="1:11" ht="12.75" customHeight="1">
      <c r="A34" s="207" t="s">
        <v>233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 customHeight="1">
      <c r="A35" s="207" t="s">
        <v>234</v>
      </c>
      <c r="B35" s="208"/>
      <c r="C35" s="208"/>
      <c r="D35" s="208"/>
      <c r="E35" s="208"/>
      <c r="F35" s="208"/>
      <c r="G35" s="208"/>
      <c r="H35" s="20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 customHeight="1">
      <c r="A36" s="221" t="s">
        <v>235</v>
      </c>
      <c r="B36" s="236"/>
      <c r="C36" s="236"/>
      <c r="D36" s="236"/>
      <c r="E36" s="236"/>
      <c r="F36" s="236"/>
      <c r="G36" s="236"/>
      <c r="H36" s="236"/>
      <c r="I36" s="247"/>
      <c r="J36" s="247"/>
      <c r="K36" s="248"/>
    </row>
    <row r="37" spans="1:11" ht="12.75" customHeight="1">
      <c r="A37" s="191" t="s">
        <v>236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 customHeight="1">
      <c r="A38" s="191" t="s">
        <v>237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 customHeight="1">
      <c r="A39" s="191" t="s">
        <v>238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 customHeight="1">
      <c r="A40" s="207" t="s">
        <v>271</v>
      </c>
      <c r="B40" s="208"/>
      <c r="C40" s="208"/>
      <c r="D40" s="208"/>
      <c r="E40" s="208"/>
      <c r="F40" s="208"/>
      <c r="G40" s="208"/>
      <c r="H40" s="208"/>
      <c r="I40" s="4">
        <v>31</v>
      </c>
      <c r="J40" s="9">
        <f>SUM(J37:J39)</f>
        <v>0</v>
      </c>
      <c r="K40" s="12">
        <f>SUM(K37:K39)</f>
        <v>0</v>
      </c>
    </row>
    <row r="41" spans="1:11" ht="12.75" customHeight="1">
      <c r="A41" s="191" t="s">
        <v>240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 customHeight="1">
      <c r="A42" s="191" t="s">
        <v>241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 customHeight="1">
      <c r="A43" s="191" t="s">
        <v>242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 customHeight="1">
      <c r="A44" s="191" t="s">
        <v>243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 customHeight="1">
      <c r="A45" s="191" t="s">
        <v>244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 customHeight="1">
      <c r="A46" s="207" t="s">
        <v>272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SUM(J41:J45)</f>
        <v>0</v>
      </c>
      <c r="K46" s="12">
        <f>SUM(K41:K45)</f>
        <v>0</v>
      </c>
    </row>
    <row r="47" spans="1:11" ht="12.75" customHeight="1">
      <c r="A47" s="207" t="s">
        <v>246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 customHeight="1">
      <c r="A48" s="207" t="s">
        <v>247</v>
      </c>
      <c r="B48" s="208"/>
      <c r="C48" s="208"/>
      <c r="D48" s="208"/>
      <c r="E48" s="208"/>
      <c r="F48" s="208"/>
      <c r="G48" s="208"/>
      <c r="H48" s="20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 customHeight="1">
      <c r="A49" s="191" t="s">
        <v>248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 customHeight="1">
      <c r="A50" s="191" t="s">
        <v>249</v>
      </c>
      <c r="B50" s="192"/>
      <c r="C50" s="192"/>
      <c r="D50" s="192"/>
      <c r="E50" s="192"/>
      <c r="F50" s="192"/>
      <c r="G50" s="192"/>
      <c r="H50" s="19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 customHeight="1">
      <c r="A51" s="191" t="s">
        <v>250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/>
      <c r="K51" s="13"/>
    </row>
    <row r="52" spans="1:11" ht="12.75" customHeight="1">
      <c r="A52" s="191" t="s">
        <v>252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/>
    </row>
    <row r="53" spans="1:11" ht="12.75" customHeight="1">
      <c r="A53" s="191" t="s">
        <v>251</v>
      </c>
      <c r="B53" s="192"/>
      <c r="C53" s="192"/>
      <c r="D53" s="192"/>
      <c r="E53" s="192"/>
      <c r="F53" s="192"/>
      <c r="G53" s="192"/>
      <c r="H53" s="192"/>
      <c r="I53" s="4">
        <v>44</v>
      </c>
      <c r="J53" s="8"/>
      <c r="K53" s="13"/>
    </row>
    <row r="54" spans="1:11" ht="12.75" customHeight="1">
      <c r="A54" s="191" t="s">
        <v>253</v>
      </c>
      <c r="B54" s="192"/>
      <c r="C54" s="192"/>
      <c r="D54" s="192"/>
      <c r="E54" s="192"/>
      <c r="F54" s="192"/>
      <c r="G54" s="192"/>
      <c r="H54" s="192"/>
      <c r="I54" s="7">
        <v>45</v>
      </c>
      <c r="J54" s="10">
        <f>J51+J52-J53</f>
        <v>0</v>
      </c>
      <c r="K54" s="16">
        <f>K51+K52-K53</f>
        <v>0</v>
      </c>
    </row>
    <row r="55" spans="1:11" ht="12.75">
      <c r="A55" s="122" t="s">
        <v>318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</sheetData>
  <sheetProtection/>
  <mergeCells count="53">
    <mergeCell ref="A1:K1"/>
    <mergeCell ref="A2:K2"/>
    <mergeCell ref="A5:H5"/>
    <mergeCell ref="A13:H13"/>
    <mergeCell ref="A6:H6"/>
    <mergeCell ref="A7:K7"/>
    <mergeCell ref="A8:H8"/>
    <mergeCell ref="A4:K4"/>
    <mergeCell ref="A12:H12"/>
    <mergeCell ref="A9:H9"/>
    <mergeCell ref="A10:H10"/>
    <mergeCell ref="A11:H11"/>
    <mergeCell ref="A35:H35"/>
    <mergeCell ref="A29:H29"/>
    <mergeCell ref="A24:H24"/>
    <mergeCell ref="A17:H17"/>
    <mergeCell ref="A18:H18"/>
    <mergeCell ref="A22:H22"/>
    <mergeCell ref="A28:H28"/>
    <mergeCell ref="A21:H21"/>
    <mergeCell ref="A19:H19"/>
    <mergeCell ref="A20:H20"/>
    <mergeCell ref="A31:H31"/>
    <mergeCell ref="A32:H32"/>
    <mergeCell ref="A33:H33"/>
    <mergeCell ref="A34:H34"/>
    <mergeCell ref="A36:K36"/>
    <mergeCell ref="A37:H37"/>
    <mergeCell ref="A30:H30"/>
    <mergeCell ref="A14:H14"/>
    <mergeCell ref="A15:H15"/>
    <mergeCell ref="A16:H16"/>
    <mergeCell ref="A25:H25"/>
    <mergeCell ref="A26:H26"/>
    <mergeCell ref="A23:K23"/>
    <mergeCell ref="A27:H27"/>
    <mergeCell ref="A40:H40"/>
    <mergeCell ref="A44:H44"/>
    <mergeCell ref="A43:H43"/>
    <mergeCell ref="A38:H38"/>
    <mergeCell ref="A39:H39"/>
    <mergeCell ref="A46:H46"/>
    <mergeCell ref="A41:H41"/>
    <mergeCell ref="A47:H47"/>
    <mergeCell ref="A48:H48"/>
    <mergeCell ref="A45:H45"/>
    <mergeCell ref="A42:H42"/>
    <mergeCell ref="A54:H54"/>
    <mergeCell ref="A49:H49"/>
    <mergeCell ref="A50:H50"/>
    <mergeCell ref="A51:H51"/>
    <mergeCell ref="A52:H52"/>
    <mergeCell ref="A53:H53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6:K50 J29:K29 J20:K22 J40:K40 J33:K35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L24" sqref="L24"/>
    </sheetView>
  </sheetViews>
  <sheetFormatPr defaultColWidth="9.140625" defaultRowHeight="12.75"/>
  <cols>
    <col min="1" max="4" width="9.140625" style="86" customWidth="1"/>
    <col min="5" max="5" width="10.28125" style="86" bestFit="1" customWidth="1"/>
    <col min="6" max="9" width="9.140625" style="86" customWidth="1"/>
    <col min="10" max="10" width="11.00390625" style="86" customWidth="1"/>
    <col min="11" max="11" width="11.57421875" style="86" customWidth="1"/>
    <col min="12" max="16384" width="9.140625" style="86" customWidth="1"/>
  </cols>
  <sheetData>
    <row r="1" spans="1:12" ht="12.75" customHeight="1">
      <c r="A1" s="265" t="s">
        <v>273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85"/>
    </row>
    <row r="2" spans="1:12" ht="15.75">
      <c r="A2" s="83"/>
      <c r="B2" s="84"/>
      <c r="C2" s="256" t="s">
        <v>274</v>
      </c>
      <c r="D2" s="256"/>
      <c r="E2" s="88">
        <v>41640</v>
      </c>
      <c r="F2" s="87" t="s">
        <v>275</v>
      </c>
      <c r="G2" s="257">
        <v>42004</v>
      </c>
      <c r="H2" s="258"/>
      <c r="I2" s="84"/>
      <c r="J2" s="84"/>
      <c r="K2" s="84"/>
      <c r="L2" s="89"/>
    </row>
    <row r="3" spans="1:11" ht="24.75" thickBot="1">
      <c r="A3" s="259" t="s">
        <v>136</v>
      </c>
      <c r="B3" s="259"/>
      <c r="C3" s="259"/>
      <c r="D3" s="259"/>
      <c r="E3" s="259"/>
      <c r="F3" s="259"/>
      <c r="G3" s="259"/>
      <c r="H3" s="259"/>
      <c r="I3" s="90" t="s">
        <v>137</v>
      </c>
      <c r="J3" s="91" t="s">
        <v>204</v>
      </c>
      <c r="K3" s="91" t="s">
        <v>205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93">
        <v>2</v>
      </c>
      <c r="J4" s="92" t="s">
        <v>5</v>
      </c>
      <c r="K4" s="92" t="s">
        <v>6</v>
      </c>
    </row>
    <row r="5" spans="1:11" ht="12.75" customHeight="1">
      <c r="A5" s="261" t="s">
        <v>276</v>
      </c>
      <c r="B5" s="262"/>
      <c r="C5" s="262"/>
      <c r="D5" s="262"/>
      <c r="E5" s="262"/>
      <c r="F5" s="262"/>
      <c r="G5" s="262"/>
      <c r="H5" s="262"/>
      <c r="I5" s="94">
        <v>1</v>
      </c>
      <c r="J5" s="11">
        <v>105668000</v>
      </c>
      <c r="K5" s="11">
        <v>116604710</v>
      </c>
    </row>
    <row r="6" spans="1:11" ht="12.75" customHeight="1">
      <c r="A6" s="261" t="s">
        <v>277</v>
      </c>
      <c r="B6" s="262"/>
      <c r="C6" s="262"/>
      <c r="D6" s="262"/>
      <c r="E6" s="262"/>
      <c r="F6" s="262"/>
      <c r="G6" s="262"/>
      <c r="H6" s="262"/>
      <c r="I6" s="94">
        <v>2</v>
      </c>
      <c r="J6" s="13">
        <v>0</v>
      </c>
      <c r="K6" s="13">
        <v>0</v>
      </c>
    </row>
    <row r="7" spans="1:11" ht="12.75" customHeight="1">
      <c r="A7" s="261" t="s">
        <v>278</v>
      </c>
      <c r="B7" s="262"/>
      <c r="C7" s="262"/>
      <c r="D7" s="262"/>
      <c r="E7" s="262"/>
      <c r="F7" s="262"/>
      <c r="G7" s="262"/>
      <c r="H7" s="262"/>
      <c r="I7" s="94">
        <v>3</v>
      </c>
      <c r="J7" s="13">
        <v>23505600</v>
      </c>
      <c r="K7" s="13">
        <v>0</v>
      </c>
    </row>
    <row r="8" spans="1:11" ht="12.75" customHeight="1">
      <c r="A8" s="261" t="s">
        <v>279</v>
      </c>
      <c r="B8" s="262"/>
      <c r="C8" s="262"/>
      <c r="D8" s="262"/>
      <c r="E8" s="262"/>
      <c r="F8" s="262"/>
      <c r="G8" s="262"/>
      <c r="H8" s="262"/>
      <c r="I8" s="94">
        <v>4</v>
      </c>
      <c r="J8" s="13">
        <v>-154322134</v>
      </c>
      <c r="K8" s="13">
        <v>-129904418</v>
      </c>
    </row>
    <row r="9" spans="1:11" ht="12.75" customHeight="1">
      <c r="A9" s="261" t="s">
        <v>280</v>
      </c>
      <c r="B9" s="262"/>
      <c r="C9" s="262"/>
      <c r="D9" s="262"/>
      <c r="E9" s="262"/>
      <c r="F9" s="262"/>
      <c r="G9" s="262"/>
      <c r="H9" s="262"/>
      <c r="I9" s="94">
        <v>5</v>
      </c>
      <c r="J9" s="13">
        <v>-45326196</v>
      </c>
      <c r="K9" s="13">
        <v>6266550</v>
      </c>
    </row>
    <row r="10" spans="1:11" ht="12.75" customHeight="1">
      <c r="A10" s="261" t="s">
        <v>281</v>
      </c>
      <c r="B10" s="262"/>
      <c r="C10" s="262"/>
      <c r="D10" s="262"/>
      <c r="E10" s="262"/>
      <c r="F10" s="262"/>
      <c r="G10" s="262"/>
      <c r="H10" s="262"/>
      <c r="I10" s="94">
        <v>6</v>
      </c>
      <c r="J10" s="13">
        <f>131636563</f>
        <v>131636563</v>
      </c>
      <c r="K10" s="13">
        <v>126007257</v>
      </c>
    </row>
    <row r="11" spans="1:11" ht="12.75" customHeight="1">
      <c r="A11" s="261" t="s">
        <v>282</v>
      </c>
      <c r="B11" s="262"/>
      <c r="C11" s="262"/>
      <c r="D11" s="262"/>
      <c r="E11" s="262"/>
      <c r="F11" s="262"/>
      <c r="G11" s="262"/>
      <c r="H11" s="262"/>
      <c r="I11" s="94">
        <v>7</v>
      </c>
      <c r="J11" s="13">
        <v>0</v>
      </c>
      <c r="K11" s="13">
        <v>0</v>
      </c>
    </row>
    <row r="12" spans="1:11" ht="12.75" customHeight="1">
      <c r="A12" s="261" t="s">
        <v>283</v>
      </c>
      <c r="B12" s="262"/>
      <c r="C12" s="262"/>
      <c r="D12" s="262"/>
      <c r="E12" s="262"/>
      <c r="F12" s="262"/>
      <c r="G12" s="262"/>
      <c r="H12" s="262"/>
      <c r="I12" s="94">
        <v>8</v>
      </c>
      <c r="J12" s="13">
        <v>0</v>
      </c>
      <c r="K12" s="13">
        <v>0</v>
      </c>
    </row>
    <row r="13" spans="1:11" ht="12.75" customHeight="1">
      <c r="A13" s="261" t="s">
        <v>284</v>
      </c>
      <c r="B13" s="262"/>
      <c r="C13" s="262"/>
      <c r="D13" s="262"/>
      <c r="E13" s="262"/>
      <c r="F13" s="262"/>
      <c r="G13" s="262"/>
      <c r="H13" s="262"/>
      <c r="I13" s="94">
        <v>9</v>
      </c>
      <c r="J13" s="13"/>
      <c r="K13" s="13"/>
    </row>
    <row r="14" spans="1:11" ht="12.75" customHeight="1">
      <c r="A14" s="267" t="s">
        <v>285</v>
      </c>
      <c r="B14" s="268"/>
      <c r="C14" s="268"/>
      <c r="D14" s="268"/>
      <c r="E14" s="268"/>
      <c r="F14" s="268"/>
      <c r="G14" s="268"/>
      <c r="H14" s="268"/>
      <c r="I14" s="94">
        <v>10</v>
      </c>
      <c r="J14" s="126">
        <f>SUM(J5:J13)</f>
        <v>61161833</v>
      </c>
      <c r="K14" s="126">
        <f>SUM(K5:K13)</f>
        <v>118974099</v>
      </c>
    </row>
    <row r="15" spans="1:11" ht="12.75" customHeight="1">
      <c r="A15" s="261" t="s">
        <v>286</v>
      </c>
      <c r="B15" s="262"/>
      <c r="C15" s="262"/>
      <c r="D15" s="262"/>
      <c r="E15" s="262"/>
      <c r="F15" s="262"/>
      <c r="G15" s="262"/>
      <c r="H15" s="262"/>
      <c r="I15" s="94">
        <v>11</v>
      </c>
      <c r="J15" s="13"/>
      <c r="K15" s="13"/>
    </row>
    <row r="16" spans="1:11" ht="12.75" customHeight="1">
      <c r="A16" s="261" t="s">
        <v>287</v>
      </c>
      <c r="B16" s="262"/>
      <c r="C16" s="262"/>
      <c r="D16" s="262"/>
      <c r="E16" s="262"/>
      <c r="F16" s="262"/>
      <c r="G16" s="262"/>
      <c r="H16" s="262"/>
      <c r="I16" s="94">
        <v>12</v>
      </c>
      <c r="J16" s="13"/>
      <c r="K16" s="13"/>
    </row>
    <row r="17" spans="1:11" ht="12.75" customHeight="1">
      <c r="A17" s="261" t="s">
        <v>288</v>
      </c>
      <c r="B17" s="262"/>
      <c r="C17" s="262"/>
      <c r="D17" s="262"/>
      <c r="E17" s="262"/>
      <c r="F17" s="262"/>
      <c r="G17" s="262"/>
      <c r="H17" s="262"/>
      <c r="I17" s="94">
        <v>13</v>
      </c>
      <c r="J17" s="13"/>
      <c r="K17" s="13"/>
    </row>
    <row r="18" spans="1:11" ht="12.75" customHeight="1">
      <c r="A18" s="261" t="s">
        <v>289</v>
      </c>
      <c r="B18" s="262"/>
      <c r="C18" s="262"/>
      <c r="D18" s="262"/>
      <c r="E18" s="262"/>
      <c r="F18" s="262"/>
      <c r="G18" s="262"/>
      <c r="H18" s="262"/>
      <c r="I18" s="94">
        <v>14</v>
      </c>
      <c r="J18" s="13"/>
      <c r="K18" s="13"/>
    </row>
    <row r="19" spans="1:11" ht="12.75" customHeight="1">
      <c r="A19" s="261" t="s">
        <v>290</v>
      </c>
      <c r="B19" s="262"/>
      <c r="C19" s="262"/>
      <c r="D19" s="262"/>
      <c r="E19" s="262"/>
      <c r="F19" s="262"/>
      <c r="G19" s="262"/>
      <c r="H19" s="262"/>
      <c r="I19" s="94">
        <v>15</v>
      </c>
      <c r="J19" s="13"/>
      <c r="K19" s="13"/>
    </row>
    <row r="20" spans="1:11" ht="12.75" customHeight="1">
      <c r="A20" s="261" t="s">
        <v>291</v>
      </c>
      <c r="B20" s="262"/>
      <c r="C20" s="262"/>
      <c r="D20" s="262"/>
      <c r="E20" s="262"/>
      <c r="F20" s="262"/>
      <c r="G20" s="262"/>
      <c r="H20" s="262"/>
      <c r="I20" s="94">
        <v>16</v>
      </c>
      <c r="J20" s="13"/>
      <c r="K20" s="13"/>
    </row>
    <row r="21" spans="1:11" ht="12.75" customHeight="1">
      <c r="A21" s="267" t="s">
        <v>292</v>
      </c>
      <c r="B21" s="268"/>
      <c r="C21" s="268"/>
      <c r="D21" s="268"/>
      <c r="E21" s="268"/>
      <c r="F21" s="268"/>
      <c r="G21" s="268"/>
      <c r="H21" s="268"/>
      <c r="I21" s="94">
        <v>17</v>
      </c>
      <c r="J21" s="16">
        <f>SUM(J15:J20)</f>
        <v>0</v>
      </c>
      <c r="K21" s="16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 customHeight="1">
      <c r="A23" s="273" t="s">
        <v>293</v>
      </c>
      <c r="B23" s="274"/>
      <c r="C23" s="274"/>
      <c r="D23" s="274"/>
      <c r="E23" s="274"/>
      <c r="F23" s="274"/>
      <c r="G23" s="274"/>
      <c r="H23" s="274"/>
      <c r="I23" s="97">
        <v>18</v>
      </c>
      <c r="J23" s="95"/>
      <c r="K23" s="95"/>
    </row>
    <row r="24" spans="1:11" ht="23.25" customHeight="1">
      <c r="A24" s="275" t="s">
        <v>294</v>
      </c>
      <c r="B24" s="276"/>
      <c r="C24" s="276"/>
      <c r="D24" s="276"/>
      <c r="E24" s="276"/>
      <c r="F24" s="276"/>
      <c r="G24" s="276"/>
      <c r="H24" s="276"/>
      <c r="I24" s="98">
        <v>19</v>
      </c>
      <c r="J24" s="96"/>
      <c r="K24" s="96"/>
    </row>
    <row r="25" spans="1:11" ht="30" customHeight="1">
      <c r="A25" s="263" t="s">
        <v>319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23:H23"/>
    <mergeCell ref="A24:H24"/>
    <mergeCell ref="A17:H17"/>
    <mergeCell ref="A18:H18"/>
    <mergeCell ref="A13:H13"/>
    <mergeCell ref="A14:H14"/>
    <mergeCell ref="A12:H12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A9:H9"/>
    <mergeCell ref="A6:H6"/>
    <mergeCell ref="A11:H11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38" sqref="F38"/>
    </sheetView>
  </sheetViews>
  <sheetFormatPr defaultColWidth="9.140625" defaultRowHeight="12.75"/>
  <sheetData>
    <row r="1" spans="1:10" ht="12.7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>
      <c r="A2" s="277" t="s">
        <v>4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278" t="s">
        <v>7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.7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2.7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.7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2.7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2.7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2"/>
      <c r="J26" s="81"/>
    </row>
    <row r="27" spans="1:10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2.75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2015-04-25T12:54:49Z</cp:lastPrinted>
  <dcterms:created xsi:type="dcterms:W3CDTF">2008-10-17T11:51:54Z</dcterms:created>
  <dcterms:modified xsi:type="dcterms:W3CDTF">2015-06-08T13:02:09Z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