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<sst xmlns="http://schemas.openxmlformats.org/spreadsheetml/2006/main" count="394" uniqueCount="327">
  <si>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</si>
  <si>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</si>
  <si>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</si>
  <si>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</si>
  <si>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</si>
  <si>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</si>
  <si>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</si>
  <si>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</si>
  <si>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</si>
  <si>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</si>
  <si>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</si>
  <si>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</si>
  <si>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</si>
  <si>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</si>
  <si>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</si>
  <si>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</si>
  <si>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</si>
  <si>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</si>
  <si>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</si>
  <si>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</si>
  <si>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</si>
  <si>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</si>
  <si>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</si>
  <si>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</si>
  <si>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</si>
  <si>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</si>
  <si>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</si>
  <si>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</si>
  <si>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</si>
  <si>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</si>
  <si>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</si>
  <si>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</si>
  <si>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</si>
  <si>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</si>
  <si>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</si>
  <si>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</si>
  <si>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</si>
  <si>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</si>
  <si>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</si>
  <si>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</si>
  <si>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</si>
  <si>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</si>
  <si>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</si>
  <si>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</si>
  <si>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</si>
  <si>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</si>
  <si>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</si>
  <si>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</si>
  <si>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</si>
  <si>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</si>
  <si>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</si>
  <si>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</si>
  <si>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</si>
  <si>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</si>
  <si>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</si>
  <si>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</si>
  <si>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</si>
  <si>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</si>
  <si>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</si>
  <si>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</si>
  <si>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</si>
  <si>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</si>
  <si>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</si>
  <si>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</si>
  <si>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</si>
  <si>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</si>
  <si>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</si>
  <si>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</si>
  <si>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</si>
  <si>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</si>
  <si>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</si>
  <si>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</si>
  <si>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</si>
  <si>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</si>
  <si>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</si>
  <si>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</si>
  <si>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</si>
  <si>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</si>
  <si>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</si>
  <si>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</si>
  <si>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</si>
  <si>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</si>
  <si>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</si>
  <si>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</si>
  <si>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</si>
  <si>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</si>
  <si>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</si>
  <si>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</si>
  <si>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</si>
  <si>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</si>
  <si>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</si>
  <si>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</si>
  <si>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</si>
  <si>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</si>
  <si>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</si>
  <si>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</si>
  <si>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</si>
  <si>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</si>
  <si>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</si>
  <si>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</si>
  <si>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</si>
  <si>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</si>
  <si>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</si>
  <si>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</si>
  <si>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</si>
  <si>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</si>
  <si>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</si>
  <si>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</si>
  <si>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</si>
  <si>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</si>
  <si>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</si>
  <si>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</si>
  <si>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</si>
  <si>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</si>
  <si>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</si>
  <si>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</si>
  <si>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</si>
  <si>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</si>
  <si>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</si>
  <si>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</si>
  <si>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</si>
  <si>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</si>
  <si>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</si>
  <si>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</si>
  <si>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</si>
  <si>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</si>
  <si>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</si>
  <si>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</si>
  <si>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</si>
  <si>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</si>
  <si>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</si>
  <si>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</si>
  <si>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</si>
  <si>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</si>
  <si>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</si>
  <si>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</si>
  <si>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</si>
  <si>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</si>
  <si>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</si>
  <si>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</si>
  <si>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</si>
  <si>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</si>
  <si>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</si>
  <si>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</si>
  <si>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</si>
  <si>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</si>
  <si>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</si>
  <si>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</si>
  <si>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</si>
  <si>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</si>
  <si>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</si>
  <si>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</si>
  <si>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</si>
  <si>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</si>
  <si>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</si>
  <si>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</si>
  <si>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</si>
  <si>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</si>
  <si>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</si>
  <si>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</si>
  <si>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</si>
  <si>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</si>
  <si>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</si>
  <si>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</si>
  <si>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</si>
  <si>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</si>
  <si>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</si>
  <si>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</si>
  <si>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</si>
  <si>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</si>
  <si>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</si>
  <si>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</si>
  <si>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</si>
  <si>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</si>
  <si>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</si>
  <si>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</si>
  <si>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</si>
  <si>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</si>
  <si>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</si>
  <si>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</si>
  <si>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</si>
  <si>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</si>
  <si>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</si>
  <si>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</si>
  <si>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</si>
  <si>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</si>
  <si>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</si>
  <si>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</si>
  <si>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</si>
  <si>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</si>
  <si>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</si>
  <si>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</si>
  <si>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</si>
  <si>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</si>
  <si>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</si>
  <si>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</si>
  <si>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</si>
  <si>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</si>
  <si>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</si>
  <si>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</si>
  <si>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</si>
  <si>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</si>
  <si>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</si>
  <si>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</si>
  <si>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</si>
  <si>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</si>
  <si>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</si>
  <si>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</si>
  <si>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</si>
  <si>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</si>
  <si>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</si>
  <si>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</si>
  <si>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</si>
  <si>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</si>
  <si>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</si>
  <si>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</si>
  <si>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</si>
  <si>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</si>
  <si>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</si>
  <si>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</si>
  <si>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</si>
  <si>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</si>
  <si>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</si>
  <si>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</si>
  <si>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</si>
  <si>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</si>
  <si>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</si>
  <si>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</si>
  <si>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</si>
  <si>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</si>
  <si>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</si>
  <si>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</si>
  <si>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</si>
  <si>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</si>
  <si>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</si>
  <si>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</si>
  <si>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</si>
  <si>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</si>
  <si>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</si>
  <si>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</si>
  <si>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</si>
  <si>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</si>
  <si>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</si>
  <si>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</si>
  <si>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</si>
  <si>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</si>
  <si>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</si>
  <si>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</si>
  <si>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</si>
  <si>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</si>
  <si>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</si>
  <si>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</si>
  <si>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</si>
  <si>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</si>
  <si>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</si>
  <si>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</si>
  <si>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</si>
  <si>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</si>
  <si>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</si>
  <si>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</si>
  <si>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</si>
  <si>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</si>
  <si>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</si>
  <si>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</si>
  <si>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</si>
  <si>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</si>
  <si>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</si>
  <si>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</si>
  <si>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</si>
  <si>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</si>
  <si>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</si>
  <si>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</si>
  <si>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</si>
  <si>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</si>
  <si>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</si>
  <si>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</si>
  <si>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</si>
  <si>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</si>
  <si>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</si>
  <si>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</si>
  <si>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</si>
  <si>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</si>
  <si>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</si>
  <si>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</si>
  <si>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</si>
  <si>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</si>
  <si>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</si>
  <si>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</si>
  <si>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</si>
  <si>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</si>
  <si>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</si>
  <si>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</si>
  <si>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</si>
  <si>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</si>
  <si>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</si>
  <si>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</si>
  <si>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</si>
  <si>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</si>
  <si>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</si>
  <si>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</si>
  <si>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</si>
  <si>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</si>
  <si>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</si>
  <si>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</si>
  <si>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</si>
  <si>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</si>
  <si>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</si>
  <si>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</si>
  <si>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</si>
  <si>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</si>
  <si>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</si>
  <si>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</si>
  <si>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</si>
  <si>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</si>
  <si>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</si>
  <si>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</si>
  <si>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</si>
  <si>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</si>
  <si>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</si>
  <si>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</si>
  <si>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</si>
  <si>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</si>
  <si>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</si>
  <si>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ŽELJKO GRZUNOV, dipl. oec.</t>
  </si>
  <si>
    <t>as of  31.12.2014</t>
  </si>
  <si>
    <t>for period  01.01.2014. to  31.12.2014.</t>
  </si>
  <si>
    <t>period 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</si>
</sst>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5" t="s">
        <v>22</v>
      </c>
      <c r="B1" s="186"/>
      <c r="C1" s="186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59" t="s">
        <v>23</v>
      </c>
      <c r="B2" s="160"/>
      <c r="C2" s="160"/>
      <c r="D2" s="142"/>
      <c r="E2" s="91">
        <v>41640</v>
      </c>
      <c r="F2" s="11"/>
      <c r="G2" s="12" t="s">
        <v>1</v>
      </c>
      <c r="H2" s="91">
        <v>42004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43" t="s">
        <v>24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52" t="s">
        <v>25</v>
      </c>
      <c r="B6" s="153"/>
      <c r="C6" s="150" t="s">
        <v>319</v>
      </c>
      <c r="D6" s="151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46" t="s">
        <v>26</v>
      </c>
      <c r="B8" s="141"/>
      <c r="C8" s="150" t="s">
        <v>10</v>
      </c>
      <c r="D8" s="151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47" t="s">
        <v>27</v>
      </c>
      <c r="B10" s="148"/>
      <c r="C10" s="150" t="s">
        <v>11</v>
      </c>
      <c r="D10" s="151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49"/>
      <c r="B11" s="148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52" t="s">
        <v>28</v>
      </c>
      <c r="B12" s="153"/>
      <c r="C12" s="156" t="s">
        <v>12</v>
      </c>
      <c r="D12" s="157"/>
      <c r="E12" s="157"/>
      <c r="F12" s="157"/>
      <c r="G12" s="157"/>
      <c r="H12" s="157"/>
      <c r="I12" s="158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52" t="s">
        <v>29</v>
      </c>
      <c r="B14" s="153"/>
      <c r="C14" s="154">
        <v>10000</v>
      </c>
      <c r="D14" s="155"/>
      <c r="E14" s="15"/>
      <c r="F14" s="156" t="s">
        <v>13</v>
      </c>
      <c r="G14" s="157"/>
      <c r="H14" s="157"/>
      <c r="I14" s="158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52" t="s">
        <v>30</v>
      </c>
      <c r="B16" s="153"/>
      <c r="C16" s="156" t="s">
        <v>14</v>
      </c>
      <c r="D16" s="157"/>
      <c r="E16" s="157"/>
      <c r="F16" s="157"/>
      <c r="G16" s="157"/>
      <c r="H16" s="157"/>
      <c r="I16" s="158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52" t="s">
        <v>31</v>
      </c>
      <c r="B18" s="153"/>
      <c r="C18" s="135" t="s">
        <v>15</v>
      </c>
      <c r="D18" s="136"/>
      <c r="E18" s="136"/>
      <c r="F18" s="136"/>
      <c r="G18" s="136"/>
      <c r="H18" s="136"/>
      <c r="I18" s="137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52" t="s">
        <v>32</v>
      </c>
      <c r="B20" s="153"/>
      <c r="C20" s="135" t="s">
        <v>16</v>
      </c>
      <c r="D20" s="136"/>
      <c r="E20" s="136"/>
      <c r="F20" s="136"/>
      <c r="G20" s="136"/>
      <c r="H20" s="136"/>
      <c r="I20" s="137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52" t="s">
        <v>33</v>
      </c>
      <c r="B22" s="153"/>
      <c r="C22" s="92">
        <v>133</v>
      </c>
      <c r="D22" s="156" t="s">
        <v>13</v>
      </c>
      <c r="E22" s="138"/>
      <c r="F22" s="139"/>
      <c r="G22" s="152"/>
      <c r="H22" s="140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52" t="s">
        <v>34</v>
      </c>
      <c r="B24" s="153"/>
      <c r="C24" s="92">
        <v>21</v>
      </c>
      <c r="D24" s="156" t="s">
        <v>17</v>
      </c>
      <c r="E24" s="138"/>
      <c r="F24" s="138"/>
      <c r="G24" s="139"/>
      <c r="H24" s="106" t="s">
        <v>37</v>
      </c>
      <c r="I24" s="126">
        <v>599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38</v>
      </c>
      <c r="I25" s="78"/>
      <c r="J25" s="9"/>
      <c r="K25" s="9"/>
      <c r="L25" s="9"/>
    </row>
    <row r="26" spans="1:12" ht="12.75">
      <c r="A26" s="152" t="s">
        <v>35</v>
      </c>
      <c r="B26" s="153"/>
      <c r="C26" s="93" t="s">
        <v>36</v>
      </c>
      <c r="D26" s="24"/>
      <c r="E26" s="79"/>
      <c r="F26" s="23"/>
      <c r="G26" s="132" t="s">
        <v>39</v>
      </c>
      <c r="H26" s="153"/>
      <c r="I26" s="94" t="s">
        <v>18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33" t="s">
        <v>40</v>
      </c>
      <c r="B28" s="134"/>
      <c r="C28" s="161"/>
      <c r="D28" s="161"/>
      <c r="E28" s="162" t="s">
        <v>41</v>
      </c>
      <c r="F28" s="163"/>
      <c r="G28" s="163"/>
      <c r="H28" s="164" t="s">
        <v>2</v>
      </c>
      <c r="I28" s="165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56"/>
      <c r="B30" s="138"/>
      <c r="C30" s="138"/>
      <c r="D30" s="139"/>
      <c r="E30" s="156"/>
      <c r="F30" s="138"/>
      <c r="G30" s="139"/>
      <c r="H30" s="150"/>
      <c r="I30" s="151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56"/>
      <c r="B32" s="138"/>
      <c r="C32" s="138"/>
      <c r="D32" s="139"/>
      <c r="E32" s="156"/>
      <c r="F32" s="138"/>
      <c r="G32" s="138"/>
      <c r="H32" s="150"/>
      <c r="I32" s="151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56"/>
      <c r="B34" s="138"/>
      <c r="C34" s="138"/>
      <c r="D34" s="139"/>
      <c r="E34" s="156"/>
      <c r="F34" s="138"/>
      <c r="G34" s="138"/>
      <c r="H34" s="150"/>
      <c r="I34" s="151"/>
      <c r="J34" s="9"/>
      <c r="K34" s="9"/>
      <c r="L34" s="9"/>
    </row>
    <row r="35" spans="1:12" ht="12.75">
      <c r="A35" s="82"/>
      <c r="B35" s="28"/>
      <c r="C35" s="166"/>
      <c r="D35" s="167"/>
      <c r="E35" s="19"/>
      <c r="F35" s="166"/>
      <c r="G35" s="167"/>
      <c r="H35" s="100"/>
      <c r="I35" s="105"/>
      <c r="J35" s="9"/>
      <c r="K35" s="9"/>
      <c r="L35" s="9"/>
    </row>
    <row r="36" spans="1:12" ht="12.75">
      <c r="A36" s="156"/>
      <c r="B36" s="138"/>
      <c r="C36" s="138"/>
      <c r="D36" s="139"/>
      <c r="E36" s="156"/>
      <c r="F36" s="138"/>
      <c r="G36" s="138"/>
      <c r="H36" s="150"/>
      <c r="I36" s="151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56"/>
      <c r="B38" s="138"/>
      <c r="C38" s="138"/>
      <c r="D38" s="139"/>
      <c r="E38" s="156"/>
      <c r="F38" s="138"/>
      <c r="G38" s="138"/>
      <c r="H38" s="150"/>
      <c r="I38" s="151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47" t="s">
        <v>42</v>
      </c>
      <c r="B42" s="168"/>
      <c r="C42" s="150"/>
      <c r="D42" s="151"/>
      <c r="E42" s="112"/>
      <c r="F42" s="156"/>
      <c r="G42" s="169"/>
      <c r="H42" s="169"/>
      <c r="I42" s="170"/>
      <c r="J42" s="9"/>
      <c r="K42" s="9"/>
      <c r="L42" s="9"/>
    </row>
    <row r="43" spans="1:12" ht="12.75">
      <c r="A43" s="113"/>
      <c r="B43" s="114"/>
      <c r="C43" s="188"/>
      <c r="D43" s="189"/>
      <c r="E43" s="100"/>
      <c r="F43" s="188"/>
      <c r="G43" s="190"/>
      <c r="H43" s="115"/>
      <c r="I43" s="116"/>
      <c r="J43" s="9"/>
      <c r="K43" s="9"/>
      <c r="L43" s="9"/>
    </row>
    <row r="44" spans="1:12" ht="12.75" customHeight="1">
      <c r="A44" s="147" t="s">
        <v>43</v>
      </c>
      <c r="B44" s="168"/>
      <c r="C44" s="156" t="s">
        <v>19</v>
      </c>
      <c r="D44" s="191"/>
      <c r="E44" s="191"/>
      <c r="F44" s="191"/>
      <c r="G44" s="191"/>
      <c r="H44" s="191"/>
      <c r="I44" s="192"/>
      <c r="J44" s="9"/>
      <c r="K44" s="9"/>
      <c r="L44" s="9"/>
    </row>
    <row r="45" spans="1:12" ht="12.75">
      <c r="A45" s="75"/>
      <c r="B45" s="21"/>
      <c r="C45" s="20" t="s">
        <v>44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47" t="s">
        <v>45</v>
      </c>
      <c r="B46" s="168"/>
      <c r="C46" s="179" t="s">
        <v>20</v>
      </c>
      <c r="D46" s="177"/>
      <c r="E46" s="178"/>
      <c r="F46" s="100"/>
      <c r="G46" s="106" t="s">
        <v>3</v>
      </c>
      <c r="H46" s="179" t="s">
        <v>21</v>
      </c>
      <c r="I46" s="178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47" t="s">
        <v>31</v>
      </c>
      <c r="B48" s="168"/>
      <c r="C48" s="176" t="s">
        <v>15</v>
      </c>
      <c r="D48" s="177"/>
      <c r="E48" s="177"/>
      <c r="F48" s="177"/>
      <c r="G48" s="177"/>
      <c r="H48" s="177"/>
      <c r="I48" s="178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52" t="s">
        <v>46</v>
      </c>
      <c r="B50" s="153"/>
      <c r="C50" s="179" t="s">
        <v>323</v>
      </c>
      <c r="D50" s="177"/>
      <c r="E50" s="177"/>
      <c r="F50" s="177"/>
      <c r="G50" s="177"/>
      <c r="H50" s="177"/>
      <c r="I50" s="158"/>
      <c r="J50" s="9"/>
      <c r="K50" s="9"/>
      <c r="L50" s="9"/>
    </row>
    <row r="51" spans="1:12" ht="12.75">
      <c r="A51" s="102"/>
      <c r="B51" s="19"/>
      <c r="C51" s="187" t="s">
        <v>47</v>
      </c>
      <c r="D51" s="187"/>
      <c r="E51" s="187"/>
      <c r="F51" s="187"/>
      <c r="G51" s="187"/>
      <c r="H51" s="187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80" t="s">
        <v>48</v>
      </c>
      <c r="C53" s="181"/>
      <c r="D53" s="181"/>
      <c r="E53" s="18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82" t="s">
        <v>49</v>
      </c>
      <c r="C54" s="183"/>
      <c r="D54" s="183"/>
      <c r="E54" s="183"/>
      <c r="F54" s="183"/>
      <c r="G54" s="183"/>
      <c r="H54" s="183"/>
      <c r="I54" s="184"/>
      <c r="J54" s="9"/>
      <c r="K54" s="9"/>
      <c r="L54" s="9"/>
    </row>
    <row r="55" spans="1:12" ht="12.75">
      <c r="A55" s="102"/>
      <c r="B55" s="182" t="s">
        <v>50</v>
      </c>
      <c r="C55" s="183"/>
      <c r="D55" s="183"/>
      <c r="E55" s="183"/>
      <c r="F55" s="183"/>
      <c r="G55" s="183"/>
      <c r="H55" s="183"/>
      <c r="I55" s="85"/>
      <c r="J55" s="9"/>
      <c r="K55" s="9"/>
      <c r="L55" s="9"/>
    </row>
    <row r="56" spans="1:12" ht="12.75">
      <c r="A56" s="102"/>
      <c r="B56" s="182" t="s">
        <v>51</v>
      </c>
      <c r="C56" s="183"/>
      <c r="D56" s="183"/>
      <c r="E56" s="183"/>
      <c r="F56" s="183"/>
      <c r="G56" s="183"/>
      <c r="H56" s="183"/>
      <c r="I56" s="184"/>
      <c r="J56" s="9"/>
      <c r="K56" s="9"/>
      <c r="L56" s="9"/>
    </row>
    <row r="57" spans="1:12" ht="12.75">
      <c r="A57" s="102"/>
      <c r="B57" s="182" t="s">
        <v>52</v>
      </c>
      <c r="C57" s="183"/>
      <c r="D57" s="183"/>
      <c r="E57" s="183"/>
      <c r="F57" s="183"/>
      <c r="G57" s="183"/>
      <c r="H57" s="183"/>
      <c r="I57" s="184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71" t="s">
        <v>53</v>
      </c>
      <c r="H60" s="172"/>
      <c r="I60" s="173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74"/>
      <c r="H61" s="175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A38:D38"/>
    <mergeCell ref="E38:G38"/>
    <mergeCell ref="H38:I38"/>
    <mergeCell ref="A42:B42"/>
    <mergeCell ref="C42:D42"/>
    <mergeCell ref="F42:I42"/>
    <mergeCell ref="A36:D36"/>
    <mergeCell ref="E36:G36"/>
    <mergeCell ref="H36:I36"/>
    <mergeCell ref="C35:D35"/>
    <mergeCell ref="F35:G35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2:B22"/>
    <mergeCell ref="D22:F22"/>
    <mergeCell ref="G22:H22"/>
    <mergeCell ref="A18:B18"/>
    <mergeCell ref="A8:B8"/>
    <mergeCell ref="C8:D8"/>
    <mergeCell ref="C18:I18"/>
    <mergeCell ref="A20:B20"/>
    <mergeCell ref="C20:I20"/>
    <mergeCell ref="A2:D2"/>
    <mergeCell ref="A4:I4"/>
    <mergeCell ref="A6:B6"/>
    <mergeCell ref="C6:D6"/>
    <mergeCell ref="F14:I14"/>
    <mergeCell ref="A16:B16"/>
    <mergeCell ref="C16:I16"/>
    <mergeCell ref="A12:B12"/>
    <mergeCell ref="C12:I12"/>
    <mergeCell ref="A10:B11"/>
    <mergeCell ref="C10:D10"/>
    <mergeCell ref="A14:B14"/>
    <mergeCell ref="C14:D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28" t="s">
        <v>304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55</v>
      </c>
      <c r="B4" s="232"/>
      <c r="C4" s="232"/>
      <c r="D4" s="232"/>
      <c r="E4" s="232"/>
      <c r="F4" s="232"/>
      <c r="G4" s="232"/>
      <c r="H4" s="233"/>
      <c r="I4" s="44" t="s">
        <v>56</v>
      </c>
      <c r="J4" s="45" t="s">
        <v>57</v>
      </c>
      <c r="K4" s="46" t="s">
        <v>58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3">
        <v>2</v>
      </c>
      <c r="J5" s="42">
        <v>3</v>
      </c>
      <c r="K5" s="42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 customHeight="1">
      <c r="A7" s="209" t="s">
        <v>59</v>
      </c>
      <c r="B7" s="210"/>
      <c r="C7" s="210"/>
      <c r="D7" s="210"/>
      <c r="E7" s="210"/>
      <c r="F7" s="210"/>
      <c r="G7" s="210"/>
      <c r="H7" s="216"/>
      <c r="I7" s="3">
        <v>1</v>
      </c>
      <c r="J7" s="127"/>
      <c r="K7" s="127"/>
    </row>
    <row r="8" spans="1:11" ht="12.75" customHeight="1">
      <c r="A8" s="196" t="s">
        <v>60</v>
      </c>
      <c r="B8" s="197"/>
      <c r="C8" s="197"/>
      <c r="D8" s="197"/>
      <c r="E8" s="197"/>
      <c r="F8" s="197"/>
      <c r="G8" s="197"/>
      <c r="H8" s="198"/>
      <c r="I8" s="1">
        <v>2</v>
      </c>
      <c r="J8" s="129">
        <f>J9+J16+J26+J35+J39</f>
        <v>488105003</v>
      </c>
      <c r="K8" s="129">
        <f>K9+K16+K26+K35+K39</f>
        <v>509845539</v>
      </c>
    </row>
    <row r="9" spans="1:11" ht="12.75" customHeight="1">
      <c r="A9" s="193" t="s">
        <v>61</v>
      </c>
      <c r="B9" s="194"/>
      <c r="C9" s="194"/>
      <c r="D9" s="194"/>
      <c r="E9" s="194"/>
      <c r="F9" s="194"/>
      <c r="G9" s="194"/>
      <c r="H9" s="195"/>
      <c r="I9" s="1">
        <v>3</v>
      </c>
      <c r="J9" s="129">
        <f>SUM(J10:J15)</f>
        <v>4954974</v>
      </c>
      <c r="K9" s="129">
        <f>SUM(K10:K15)</f>
        <v>4564930</v>
      </c>
    </row>
    <row r="10" spans="1:11" ht="12.75" customHeight="1">
      <c r="A10" s="193" t="s">
        <v>62</v>
      </c>
      <c r="B10" s="194"/>
      <c r="C10" s="194"/>
      <c r="D10" s="194"/>
      <c r="E10" s="194"/>
      <c r="F10" s="194"/>
      <c r="G10" s="194"/>
      <c r="H10" s="195"/>
      <c r="I10" s="1">
        <v>4</v>
      </c>
      <c r="J10" s="6"/>
      <c r="K10" s="6"/>
    </row>
    <row r="11" spans="1:11" ht="12.75" customHeight="1">
      <c r="A11" s="193" t="s">
        <v>63</v>
      </c>
      <c r="B11" s="194"/>
      <c r="C11" s="194"/>
      <c r="D11" s="194"/>
      <c r="E11" s="194"/>
      <c r="F11" s="194"/>
      <c r="G11" s="194"/>
      <c r="H11" s="195"/>
      <c r="I11" s="1">
        <v>5</v>
      </c>
      <c r="J11" s="6">
        <v>2361547</v>
      </c>
      <c r="K11" s="6">
        <v>1910290</v>
      </c>
    </row>
    <row r="12" spans="1:11" ht="12.75" customHeight="1">
      <c r="A12" s="193" t="s">
        <v>0</v>
      </c>
      <c r="B12" s="194"/>
      <c r="C12" s="194"/>
      <c r="D12" s="194"/>
      <c r="E12" s="194"/>
      <c r="F12" s="194"/>
      <c r="G12" s="194"/>
      <c r="H12" s="195"/>
      <c r="I12" s="1">
        <v>6</v>
      </c>
      <c r="J12" s="6"/>
      <c r="K12" s="6"/>
    </row>
    <row r="13" spans="1:11" ht="12.75" customHeight="1">
      <c r="A13" s="193" t="s">
        <v>64</v>
      </c>
      <c r="B13" s="194"/>
      <c r="C13" s="194"/>
      <c r="D13" s="194"/>
      <c r="E13" s="194"/>
      <c r="F13" s="194"/>
      <c r="G13" s="194"/>
      <c r="H13" s="195"/>
      <c r="I13" s="1">
        <v>7</v>
      </c>
      <c r="J13" s="6"/>
      <c r="K13" s="6"/>
    </row>
    <row r="14" spans="1:11" ht="12.75" customHeight="1">
      <c r="A14" s="193" t="s">
        <v>65</v>
      </c>
      <c r="B14" s="194"/>
      <c r="C14" s="194"/>
      <c r="D14" s="194"/>
      <c r="E14" s="194"/>
      <c r="F14" s="194"/>
      <c r="G14" s="194"/>
      <c r="H14" s="195"/>
      <c r="I14" s="1">
        <v>8</v>
      </c>
      <c r="J14" s="6">
        <v>2593427</v>
      </c>
      <c r="K14" s="6">
        <v>2654640</v>
      </c>
    </row>
    <row r="15" spans="1:11" ht="12.75" customHeight="1">
      <c r="A15" s="193" t="s">
        <v>66</v>
      </c>
      <c r="B15" s="194"/>
      <c r="C15" s="194"/>
      <c r="D15" s="194"/>
      <c r="E15" s="194"/>
      <c r="F15" s="194"/>
      <c r="G15" s="194"/>
      <c r="H15" s="195"/>
      <c r="I15" s="1">
        <v>9</v>
      </c>
      <c r="J15" s="6"/>
      <c r="K15" s="6"/>
    </row>
    <row r="16" spans="1:11" ht="12.75" customHeight="1">
      <c r="A16" s="193" t="s">
        <v>67</v>
      </c>
      <c r="B16" s="194"/>
      <c r="C16" s="194"/>
      <c r="D16" s="194"/>
      <c r="E16" s="194"/>
      <c r="F16" s="194"/>
      <c r="G16" s="194"/>
      <c r="H16" s="195"/>
      <c r="I16" s="1">
        <v>10</v>
      </c>
      <c r="J16" s="129">
        <f>SUM(J17:J25)</f>
        <v>177437271</v>
      </c>
      <c r="K16" s="129">
        <f>SUM(K17:K25)</f>
        <v>173791640</v>
      </c>
    </row>
    <row r="17" spans="1:11" ht="12.75" customHeight="1">
      <c r="A17" s="193" t="s">
        <v>68</v>
      </c>
      <c r="B17" s="194"/>
      <c r="C17" s="194"/>
      <c r="D17" s="194"/>
      <c r="E17" s="194"/>
      <c r="F17" s="194"/>
      <c r="G17" s="194"/>
      <c r="H17" s="195"/>
      <c r="I17" s="1">
        <v>11</v>
      </c>
      <c r="J17" s="6">
        <v>63760082</v>
      </c>
      <c r="K17" s="6">
        <v>63760082</v>
      </c>
    </row>
    <row r="18" spans="1:11" ht="12.75" customHeight="1">
      <c r="A18" s="193" t="s">
        <v>69</v>
      </c>
      <c r="B18" s="194"/>
      <c r="C18" s="194"/>
      <c r="D18" s="194"/>
      <c r="E18" s="194"/>
      <c r="F18" s="194"/>
      <c r="G18" s="194"/>
      <c r="H18" s="195"/>
      <c r="I18" s="1">
        <v>12</v>
      </c>
      <c r="J18" s="6">
        <v>73772567</v>
      </c>
      <c r="K18" s="6">
        <v>69805392</v>
      </c>
    </row>
    <row r="19" spans="1:11" ht="12.75" customHeight="1">
      <c r="A19" s="193" t="s">
        <v>70</v>
      </c>
      <c r="B19" s="194"/>
      <c r="C19" s="194"/>
      <c r="D19" s="194"/>
      <c r="E19" s="194"/>
      <c r="F19" s="194"/>
      <c r="G19" s="194"/>
      <c r="H19" s="195"/>
      <c r="I19" s="1">
        <v>13</v>
      </c>
      <c r="J19" s="6">
        <v>534653</v>
      </c>
      <c r="K19" s="6">
        <v>1231076</v>
      </c>
    </row>
    <row r="20" spans="1:11" ht="12.75" customHeight="1">
      <c r="A20" s="193" t="s">
        <v>71</v>
      </c>
      <c r="B20" s="194"/>
      <c r="C20" s="194"/>
      <c r="D20" s="194"/>
      <c r="E20" s="194"/>
      <c r="F20" s="194"/>
      <c r="G20" s="194"/>
      <c r="H20" s="195"/>
      <c r="I20" s="1">
        <v>14</v>
      </c>
      <c r="J20" s="6">
        <v>1464331</v>
      </c>
      <c r="K20" s="6">
        <v>959491</v>
      </c>
    </row>
    <row r="21" spans="1:11" ht="12.75" customHeight="1">
      <c r="A21" s="193" t="s">
        <v>72</v>
      </c>
      <c r="B21" s="194"/>
      <c r="C21" s="194"/>
      <c r="D21" s="194"/>
      <c r="E21" s="194"/>
      <c r="F21" s="194"/>
      <c r="G21" s="194"/>
      <c r="H21" s="195"/>
      <c r="I21" s="1">
        <v>15</v>
      </c>
      <c r="J21" s="6"/>
      <c r="K21" s="6"/>
    </row>
    <row r="22" spans="1:11" ht="12.75" customHeight="1">
      <c r="A22" s="193" t="s">
        <v>73</v>
      </c>
      <c r="B22" s="194"/>
      <c r="C22" s="194"/>
      <c r="D22" s="194"/>
      <c r="E22" s="194"/>
      <c r="F22" s="194"/>
      <c r="G22" s="194"/>
      <c r="H22" s="195"/>
      <c r="I22" s="1">
        <v>16</v>
      </c>
      <c r="J22" s="6">
        <v>67375</v>
      </c>
      <c r="K22" s="6">
        <v>146942</v>
      </c>
    </row>
    <row r="23" spans="1:11" ht="12.75" customHeight="1">
      <c r="A23" s="193" t="s">
        <v>74</v>
      </c>
      <c r="B23" s="194"/>
      <c r="C23" s="194"/>
      <c r="D23" s="194"/>
      <c r="E23" s="194"/>
      <c r="F23" s="194"/>
      <c r="G23" s="194"/>
      <c r="H23" s="195"/>
      <c r="I23" s="1">
        <v>17</v>
      </c>
      <c r="J23" s="6">
        <v>26548838</v>
      </c>
      <c r="K23" s="6">
        <v>26599232</v>
      </c>
    </row>
    <row r="24" spans="1:11" ht="12.75" customHeight="1">
      <c r="A24" s="193" t="s">
        <v>75</v>
      </c>
      <c r="B24" s="194"/>
      <c r="C24" s="194"/>
      <c r="D24" s="194"/>
      <c r="E24" s="194"/>
      <c r="F24" s="194"/>
      <c r="G24" s="194"/>
      <c r="H24" s="195"/>
      <c r="I24" s="1">
        <v>18</v>
      </c>
      <c r="J24" s="6">
        <v>303336</v>
      </c>
      <c r="K24" s="6">
        <v>303336</v>
      </c>
    </row>
    <row r="25" spans="1:11" ht="12.75" customHeight="1">
      <c r="A25" s="193" t="s">
        <v>76</v>
      </c>
      <c r="B25" s="194"/>
      <c r="C25" s="194"/>
      <c r="D25" s="194"/>
      <c r="E25" s="194"/>
      <c r="F25" s="194"/>
      <c r="G25" s="194"/>
      <c r="H25" s="195"/>
      <c r="I25" s="1">
        <v>19</v>
      </c>
      <c r="J25" s="6">
        <v>10986089</v>
      </c>
      <c r="K25" s="6">
        <v>10986089</v>
      </c>
    </row>
    <row r="26" spans="1:11" ht="12.75" customHeight="1">
      <c r="A26" s="193" t="s">
        <v>77</v>
      </c>
      <c r="B26" s="194"/>
      <c r="C26" s="194"/>
      <c r="D26" s="194"/>
      <c r="E26" s="194"/>
      <c r="F26" s="194"/>
      <c r="G26" s="194"/>
      <c r="H26" s="195"/>
      <c r="I26" s="1">
        <v>20</v>
      </c>
      <c r="J26" s="129">
        <f>SUM(J27:J34)</f>
        <v>303423689</v>
      </c>
      <c r="K26" s="129">
        <f>SUM(K27:K34)</f>
        <v>329815705</v>
      </c>
    </row>
    <row r="27" spans="1:11" ht="12.75" customHeight="1">
      <c r="A27" s="193" t="s">
        <v>78</v>
      </c>
      <c r="B27" s="194"/>
      <c r="C27" s="194"/>
      <c r="D27" s="194"/>
      <c r="E27" s="194"/>
      <c r="F27" s="194"/>
      <c r="G27" s="194"/>
      <c r="H27" s="195"/>
      <c r="I27" s="1">
        <v>21</v>
      </c>
      <c r="J27" s="6">
        <v>278715623</v>
      </c>
      <c r="K27" s="6">
        <v>278434067</v>
      </c>
    </row>
    <row r="28" spans="1:11" ht="12.75" customHeight="1">
      <c r="A28" s="193" t="s">
        <v>79</v>
      </c>
      <c r="B28" s="194"/>
      <c r="C28" s="194"/>
      <c r="D28" s="194"/>
      <c r="E28" s="194"/>
      <c r="F28" s="194"/>
      <c r="G28" s="194"/>
      <c r="H28" s="195"/>
      <c r="I28" s="1">
        <v>22</v>
      </c>
      <c r="J28" s="6">
        <v>17074602</v>
      </c>
      <c r="K28" s="6">
        <v>17089195</v>
      </c>
    </row>
    <row r="29" spans="1:11" ht="12.75" customHeight="1">
      <c r="A29" s="193" t="s">
        <v>80</v>
      </c>
      <c r="B29" s="194"/>
      <c r="C29" s="194"/>
      <c r="D29" s="194"/>
      <c r="E29" s="194"/>
      <c r="F29" s="194"/>
      <c r="G29" s="194"/>
      <c r="H29" s="195"/>
      <c r="I29" s="1">
        <v>23</v>
      </c>
      <c r="J29" s="6">
        <v>125800</v>
      </c>
      <c r="K29" s="6">
        <v>1062600</v>
      </c>
    </row>
    <row r="30" spans="1:11" ht="12.75" customHeight="1">
      <c r="A30" s="193" t="s">
        <v>305</v>
      </c>
      <c r="B30" s="194"/>
      <c r="C30" s="194"/>
      <c r="D30" s="194"/>
      <c r="E30" s="194"/>
      <c r="F30" s="194"/>
      <c r="G30" s="194"/>
      <c r="H30" s="195"/>
      <c r="I30" s="1">
        <v>24</v>
      </c>
      <c r="J30" s="6"/>
      <c r="K30" s="6"/>
    </row>
    <row r="31" spans="1:11" ht="12.75" customHeight="1">
      <c r="A31" s="193" t="s">
        <v>81</v>
      </c>
      <c r="B31" s="194"/>
      <c r="C31" s="194"/>
      <c r="D31" s="194"/>
      <c r="E31" s="194"/>
      <c r="F31" s="194"/>
      <c r="G31" s="194"/>
      <c r="H31" s="195"/>
      <c r="I31" s="1">
        <v>25</v>
      </c>
      <c r="J31" s="6">
        <v>2151439</v>
      </c>
      <c r="K31" s="6">
        <v>687761</v>
      </c>
    </row>
    <row r="32" spans="1:11" ht="12.75" customHeight="1">
      <c r="A32" s="193" t="s">
        <v>82</v>
      </c>
      <c r="B32" s="194"/>
      <c r="C32" s="194"/>
      <c r="D32" s="194"/>
      <c r="E32" s="194"/>
      <c r="F32" s="194"/>
      <c r="G32" s="194"/>
      <c r="H32" s="195"/>
      <c r="I32" s="1">
        <v>26</v>
      </c>
      <c r="J32" s="6">
        <v>878094</v>
      </c>
      <c r="K32" s="6">
        <v>28232925</v>
      </c>
    </row>
    <row r="33" spans="1:11" ht="12.75" customHeight="1">
      <c r="A33" s="193" t="s">
        <v>83</v>
      </c>
      <c r="B33" s="194"/>
      <c r="C33" s="194"/>
      <c r="D33" s="194"/>
      <c r="E33" s="194"/>
      <c r="F33" s="194"/>
      <c r="G33" s="194"/>
      <c r="H33" s="195"/>
      <c r="I33" s="1">
        <v>27</v>
      </c>
      <c r="J33" s="6">
        <v>4478131</v>
      </c>
      <c r="K33" s="6">
        <v>4309157</v>
      </c>
    </row>
    <row r="34" spans="1:11" ht="12.75" customHeight="1">
      <c r="A34" s="193" t="s">
        <v>84</v>
      </c>
      <c r="B34" s="194"/>
      <c r="C34" s="194"/>
      <c r="D34" s="194"/>
      <c r="E34" s="194"/>
      <c r="F34" s="194"/>
      <c r="G34" s="194"/>
      <c r="H34" s="195"/>
      <c r="I34" s="1">
        <v>28</v>
      </c>
      <c r="J34" s="6"/>
      <c r="K34" s="6"/>
    </row>
    <row r="35" spans="1:11" ht="12.75" customHeight="1">
      <c r="A35" s="193" t="s">
        <v>85</v>
      </c>
      <c r="B35" s="194"/>
      <c r="C35" s="194"/>
      <c r="D35" s="194"/>
      <c r="E35" s="194"/>
      <c r="F35" s="194"/>
      <c r="G35" s="194"/>
      <c r="H35" s="195"/>
      <c r="I35" s="1">
        <v>29</v>
      </c>
      <c r="J35" s="129">
        <f>SUM(J36:J38)</f>
        <v>2289069</v>
      </c>
      <c r="K35" s="129">
        <f>SUM(K36:K38)</f>
        <v>1673264</v>
      </c>
    </row>
    <row r="36" spans="1:11" ht="12.75" customHeight="1">
      <c r="A36" s="193" t="s">
        <v>86</v>
      </c>
      <c r="B36" s="194"/>
      <c r="C36" s="194"/>
      <c r="D36" s="194"/>
      <c r="E36" s="194"/>
      <c r="F36" s="194"/>
      <c r="G36" s="194"/>
      <c r="H36" s="195"/>
      <c r="I36" s="1">
        <v>30</v>
      </c>
      <c r="J36" s="6"/>
      <c r="K36" s="6"/>
    </row>
    <row r="37" spans="1:11" ht="12.75" customHeight="1">
      <c r="A37" s="193" t="s">
        <v>87</v>
      </c>
      <c r="B37" s="194"/>
      <c r="C37" s="194"/>
      <c r="D37" s="194"/>
      <c r="E37" s="194"/>
      <c r="F37" s="194"/>
      <c r="G37" s="194"/>
      <c r="H37" s="195"/>
      <c r="I37" s="1">
        <v>31</v>
      </c>
      <c r="J37" s="6">
        <v>1889610</v>
      </c>
      <c r="K37" s="6">
        <v>1665322</v>
      </c>
    </row>
    <row r="38" spans="1:11" ht="12.75" customHeight="1">
      <c r="A38" s="193" t="s">
        <v>88</v>
      </c>
      <c r="B38" s="194"/>
      <c r="C38" s="194"/>
      <c r="D38" s="194"/>
      <c r="E38" s="194"/>
      <c r="F38" s="194"/>
      <c r="G38" s="194"/>
      <c r="H38" s="195"/>
      <c r="I38" s="1">
        <v>32</v>
      </c>
      <c r="J38" s="6">
        <v>399459</v>
      </c>
      <c r="K38" s="6">
        <v>7942</v>
      </c>
    </row>
    <row r="39" spans="1:11" ht="12.75" customHeight="1">
      <c r="A39" s="193" t="s">
        <v>89</v>
      </c>
      <c r="B39" s="194"/>
      <c r="C39" s="194"/>
      <c r="D39" s="194"/>
      <c r="E39" s="194"/>
      <c r="F39" s="194"/>
      <c r="G39" s="194"/>
      <c r="H39" s="195"/>
      <c r="I39" s="1">
        <v>33</v>
      </c>
      <c r="J39" s="130"/>
      <c r="K39" s="6"/>
    </row>
    <row r="40" spans="1:11" ht="12.75" customHeight="1">
      <c r="A40" s="196" t="s">
        <v>90</v>
      </c>
      <c r="B40" s="197"/>
      <c r="C40" s="197"/>
      <c r="D40" s="197"/>
      <c r="E40" s="197"/>
      <c r="F40" s="197"/>
      <c r="G40" s="197"/>
      <c r="H40" s="198"/>
      <c r="I40" s="1">
        <v>34</v>
      </c>
      <c r="J40" s="129">
        <f>J41+J49+J56+J64</f>
        <v>253148297</v>
      </c>
      <c r="K40" s="129">
        <f>K41+K49+K56+K64</f>
        <v>208684206</v>
      </c>
    </row>
    <row r="41" spans="1:11" ht="12.75" customHeight="1">
      <c r="A41" s="193" t="s">
        <v>91</v>
      </c>
      <c r="B41" s="194"/>
      <c r="C41" s="194"/>
      <c r="D41" s="194"/>
      <c r="E41" s="194"/>
      <c r="F41" s="194"/>
      <c r="G41" s="194"/>
      <c r="H41" s="195"/>
      <c r="I41" s="1">
        <v>35</v>
      </c>
      <c r="J41" s="129">
        <f>SUM(J42:J48)</f>
        <v>162799842</v>
      </c>
      <c r="K41" s="129">
        <f>SUM(K42:K48)</f>
        <v>117579274</v>
      </c>
    </row>
    <row r="42" spans="1:11" ht="12.75" customHeight="1">
      <c r="A42" s="193" t="s">
        <v>92</v>
      </c>
      <c r="B42" s="194"/>
      <c r="C42" s="194"/>
      <c r="D42" s="194"/>
      <c r="E42" s="194"/>
      <c r="F42" s="194"/>
      <c r="G42" s="194"/>
      <c r="H42" s="195"/>
      <c r="I42" s="1">
        <v>36</v>
      </c>
      <c r="J42" s="6"/>
      <c r="K42" s="6"/>
    </row>
    <row r="43" spans="1:11" ht="12.75" customHeight="1">
      <c r="A43" s="193" t="s">
        <v>93</v>
      </c>
      <c r="B43" s="194"/>
      <c r="C43" s="194"/>
      <c r="D43" s="194"/>
      <c r="E43" s="194"/>
      <c r="F43" s="194"/>
      <c r="G43" s="194"/>
      <c r="H43" s="195"/>
      <c r="I43" s="1">
        <v>37</v>
      </c>
      <c r="J43" s="6">
        <v>247493</v>
      </c>
      <c r="K43" s="6">
        <v>247493</v>
      </c>
    </row>
    <row r="44" spans="1:11" ht="12.75" customHeight="1">
      <c r="A44" s="193" t="s">
        <v>94</v>
      </c>
      <c r="B44" s="194"/>
      <c r="C44" s="194"/>
      <c r="D44" s="194"/>
      <c r="E44" s="194"/>
      <c r="F44" s="194"/>
      <c r="G44" s="194"/>
      <c r="H44" s="195"/>
      <c r="I44" s="1">
        <v>38</v>
      </c>
      <c r="J44" s="6">
        <v>629512</v>
      </c>
      <c r="K44" s="6">
        <v>147746</v>
      </c>
    </row>
    <row r="45" spans="1:11" ht="12.75" customHeight="1">
      <c r="A45" s="193" t="s">
        <v>95</v>
      </c>
      <c r="B45" s="194"/>
      <c r="C45" s="194"/>
      <c r="D45" s="194"/>
      <c r="E45" s="194"/>
      <c r="F45" s="194"/>
      <c r="G45" s="194"/>
      <c r="H45" s="195"/>
      <c r="I45" s="1">
        <v>39</v>
      </c>
      <c r="J45" s="6">
        <v>568162</v>
      </c>
      <c r="K45" s="6">
        <v>568162</v>
      </c>
    </row>
    <row r="46" spans="1:11" ht="12.75" customHeight="1">
      <c r="A46" s="193" t="s">
        <v>96</v>
      </c>
      <c r="B46" s="194"/>
      <c r="C46" s="194"/>
      <c r="D46" s="194"/>
      <c r="E46" s="194"/>
      <c r="F46" s="194"/>
      <c r="G46" s="194"/>
      <c r="H46" s="195"/>
      <c r="I46" s="1">
        <v>40</v>
      </c>
      <c r="J46" s="6"/>
      <c r="K46" s="6"/>
    </row>
    <row r="47" spans="1:11" ht="12.75" customHeight="1">
      <c r="A47" s="193" t="s">
        <v>97</v>
      </c>
      <c r="B47" s="194"/>
      <c r="C47" s="194"/>
      <c r="D47" s="194"/>
      <c r="E47" s="194"/>
      <c r="F47" s="194"/>
      <c r="G47" s="194"/>
      <c r="H47" s="195"/>
      <c r="I47" s="1">
        <v>41</v>
      </c>
      <c r="J47" s="6">
        <v>161354675</v>
      </c>
      <c r="K47" s="6">
        <v>116615873</v>
      </c>
    </row>
    <row r="48" spans="1:11" ht="12.75" customHeight="1">
      <c r="A48" s="193" t="s">
        <v>98</v>
      </c>
      <c r="B48" s="194"/>
      <c r="C48" s="194"/>
      <c r="D48" s="194"/>
      <c r="E48" s="194"/>
      <c r="F48" s="194"/>
      <c r="G48" s="194"/>
      <c r="H48" s="195"/>
      <c r="I48" s="1">
        <v>42</v>
      </c>
      <c r="J48" s="6"/>
      <c r="K48" s="6"/>
    </row>
    <row r="49" spans="1:11" ht="12.75" customHeight="1">
      <c r="A49" s="193" t="s">
        <v>99</v>
      </c>
      <c r="B49" s="194"/>
      <c r="C49" s="194"/>
      <c r="D49" s="194"/>
      <c r="E49" s="194"/>
      <c r="F49" s="194"/>
      <c r="G49" s="194"/>
      <c r="H49" s="195"/>
      <c r="I49" s="1">
        <v>43</v>
      </c>
      <c r="J49" s="129">
        <f>SUM(J50:J55)</f>
        <v>77129154</v>
      </c>
      <c r="K49" s="129">
        <f>SUM(K50:K55)</f>
        <v>77217893</v>
      </c>
    </row>
    <row r="50" spans="1:11" ht="12.75" customHeight="1">
      <c r="A50" s="193" t="s">
        <v>100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6">
        <v>1192571</v>
      </c>
      <c r="K50" s="6">
        <v>3117672</v>
      </c>
    </row>
    <row r="51" spans="1:11" ht="12.75" customHeight="1">
      <c r="A51" s="193" t="s">
        <v>101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6">
        <v>69130263</v>
      </c>
      <c r="K51" s="6">
        <v>67294795</v>
      </c>
    </row>
    <row r="52" spans="1:11" ht="12.75" customHeight="1">
      <c r="A52" s="193" t="s">
        <v>102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6"/>
      <c r="K52" s="6"/>
    </row>
    <row r="53" spans="1:11" ht="12.75" customHeight="1">
      <c r="A53" s="193" t="s">
        <v>103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6">
        <v>708512</v>
      </c>
      <c r="K53" s="6">
        <v>763120</v>
      </c>
    </row>
    <row r="54" spans="1:11" ht="12.75" customHeight="1">
      <c r="A54" s="193" t="s">
        <v>104</v>
      </c>
      <c r="B54" s="194"/>
      <c r="C54" s="194"/>
      <c r="D54" s="194"/>
      <c r="E54" s="194"/>
      <c r="F54" s="194"/>
      <c r="G54" s="194"/>
      <c r="H54" s="195"/>
      <c r="I54" s="1">
        <v>48</v>
      </c>
      <c r="J54" s="6">
        <v>2283289</v>
      </c>
      <c r="K54" s="6">
        <v>1661217</v>
      </c>
    </row>
    <row r="55" spans="1:11" ht="12.75" customHeight="1">
      <c r="A55" s="193" t="s">
        <v>105</v>
      </c>
      <c r="B55" s="194"/>
      <c r="C55" s="194"/>
      <c r="D55" s="194"/>
      <c r="E55" s="194"/>
      <c r="F55" s="194"/>
      <c r="G55" s="194"/>
      <c r="H55" s="195"/>
      <c r="I55" s="1">
        <v>49</v>
      </c>
      <c r="J55" s="6">
        <v>3814519</v>
      </c>
      <c r="K55" s="6">
        <v>4381089</v>
      </c>
    </row>
    <row r="56" spans="1:11" ht="12.75" customHeight="1">
      <c r="A56" s="193" t="s">
        <v>106</v>
      </c>
      <c r="B56" s="194"/>
      <c r="C56" s="194"/>
      <c r="D56" s="194"/>
      <c r="E56" s="194"/>
      <c r="F56" s="194"/>
      <c r="G56" s="194"/>
      <c r="H56" s="195"/>
      <c r="I56" s="1">
        <v>50</v>
      </c>
      <c r="J56" s="129">
        <f>SUM(J57:J63)</f>
        <v>9197249</v>
      </c>
      <c r="K56" s="129">
        <f>SUM(K57:K63)</f>
        <v>9489326</v>
      </c>
    </row>
    <row r="57" spans="1:11" ht="12.75" customHeight="1">
      <c r="A57" s="193" t="s">
        <v>78</v>
      </c>
      <c r="B57" s="194"/>
      <c r="C57" s="194"/>
      <c r="D57" s="194"/>
      <c r="E57" s="194"/>
      <c r="F57" s="194"/>
      <c r="G57" s="194"/>
      <c r="H57" s="195"/>
      <c r="I57" s="1">
        <v>51</v>
      </c>
      <c r="J57" s="6"/>
      <c r="K57" s="6"/>
    </row>
    <row r="58" spans="1:11" ht="12.75" customHeight="1">
      <c r="A58" s="193" t="s">
        <v>79</v>
      </c>
      <c r="B58" s="194"/>
      <c r="C58" s="194"/>
      <c r="D58" s="194"/>
      <c r="E58" s="194"/>
      <c r="F58" s="194"/>
      <c r="G58" s="194"/>
      <c r="H58" s="195"/>
      <c r="I58" s="1">
        <v>52</v>
      </c>
      <c r="J58" s="6">
        <v>4305460</v>
      </c>
      <c r="K58" s="6">
        <v>6131767</v>
      </c>
    </row>
    <row r="59" spans="1:11" ht="12.75" customHeight="1">
      <c r="A59" s="193" t="s">
        <v>80</v>
      </c>
      <c r="B59" s="194"/>
      <c r="C59" s="194"/>
      <c r="D59" s="194"/>
      <c r="E59" s="194"/>
      <c r="F59" s="194"/>
      <c r="G59" s="194"/>
      <c r="H59" s="195"/>
      <c r="I59" s="1">
        <v>53</v>
      </c>
      <c r="J59" s="6"/>
      <c r="K59" s="6"/>
    </row>
    <row r="60" spans="1:11" ht="12.75" customHeight="1">
      <c r="A60" s="193" t="s">
        <v>305</v>
      </c>
      <c r="B60" s="194"/>
      <c r="C60" s="194"/>
      <c r="D60" s="194"/>
      <c r="E60" s="194"/>
      <c r="F60" s="194"/>
      <c r="G60" s="194"/>
      <c r="H60" s="195"/>
      <c r="I60" s="1">
        <v>54</v>
      </c>
      <c r="J60" s="6"/>
      <c r="K60" s="6"/>
    </row>
    <row r="61" spans="1:11" ht="12.75" customHeight="1">
      <c r="A61" s="193" t="s">
        <v>81</v>
      </c>
      <c r="B61" s="194"/>
      <c r="C61" s="194"/>
      <c r="D61" s="194"/>
      <c r="E61" s="194"/>
      <c r="F61" s="194"/>
      <c r="G61" s="194"/>
      <c r="H61" s="195"/>
      <c r="I61" s="1">
        <v>55</v>
      </c>
      <c r="J61" s="6"/>
      <c r="K61" s="6"/>
    </row>
    <row r="62" spans="1:11" ht="12.75" customHeight="1">
      <c r="A62" s="193" t="s">
        <v>82</v>
      </c>
      <c r="B62" s="194"/>
      <c r="C62" s="194"/>
      <c r="D62" s="194"/>
      <c r="E62" s="194"/>
      <c r="F62" s="194"/>
      <c r="G62" s="194"/>
      <c r="H62" s="195"/>
      <c r="I62" s="1">
        <v>56</v>
      </c>
      <c r="J62" s="6">
        <v>4891789</v>
      </c>
      <c r="K62" s="6">
        <v>1994730</v>
      </c>
    </row>
    <row r="63" spans="1:11" ht="12.75" customHeight="1">
      <c r="A63" s="193" t="s">
        <v>107</v>
      </c>
      <c r="B63" s="194"/>
      <c r="C63" s="194"/>
      <c r="D63" s="194"/>
      <c r="E63" s="194"/>
      <c r="F63" s="194"/>
      <c r="G63" s="194"/>
      <c r="H63" s="195"/>
      <c r="I63" s="1">
        <v>57</v>
      </c>
      <c r="J63" s="6"/>
      <c r="K63" s="6">
        <v>1362829</v>
      </c>
    </row>
    <row r="64" spans="1:11" ht="12.75" customHeight="1">
      <c r="A64" s="193" t="s">
        <v>108</v>
      </c>
      <c r="B64" s="194"/>
      <c r="C64" s="194"/>
      <c r="D64" s="194"/>
      <c r="E64" s="194"/>
      <c r="F64" s="194"/>
      <c r="G64" s="194"/>
      <c r="H64" s="195"/>
      <c r="I64" s="1">
        <v>58</v>
      </c>
      <c r="J64" s="130">
        <v>4022052</v>
      </c>
      <c r="K64" s="130">
        <v>4397713</v>
      </c>
    </row>
    <row r="65" spans="1:11" ht="12.75" customHeight="1">
      <c r="A65" s="196" t="s">
        <v>306</v>
      </c>
      <c r="B65" s="197"/>
      <c r="C65" s="197"/>
      <c r="D65" s="197"/>
      <c r="E65" s="197"/>
      <c r="F65" s="197"/>
      <c r="G65" s="197"/>
      <c r="H65" s="198"/>
      <c r="I65" s="1">
        <v>59</v>
      </c>
      <c r="J65" s="130">
        <v>942435</v>
      </c>
      <c r="K65" s="130">
        <v>4057173</v>
      </c>
    </row>
    <row r="66" spans="1:11" ht="12.75" customHeight="1">
      <c r="A66" s="196" t="s">
        <v>109</v>
      </c>
      <c r="B66" s="197"/>
      <c r="C66" s="197"/>
      <c r="D66" s="197"/>
      <c r="E66" s="197"/>
      <c r="F66" s="197"/>
      <c r="G66" s="197"/>
      <c r="H66" s="198"/>
      <c r="I66" s="1">
        <v>60</v>
      </c>
      <c r="J66" s="129">
        <f>J7+J8+J40+J65</f>
        <v>742195735</v>
      </c>
      <c r="K66" s="129">
        <f>K7+K8+K40+K65</f>
        <v>722586918</v>
      </c>
    </row>
    <row r="67" spans="1:11" ht="12.75" customHeight="1">
      <c r="A67" s="217" t="s">
        <v>110</v>
      </c>
      <c r="B67" s="218"/>
      <c r="C67" s="218"/>
      <c r="D67" s="218"/>
      <c r="E67" s="218"/>
      <c r="F67" s="218"/>
      <c r="G67" s="218"/>
      <c r="H67" s="219"/>
      <c r="I67" s="4">
        <v>61</v>
      </c>
      <c r="J67" s="7">
        <v>49512554</v>
      </c>
      <c r="K67" s="7">
        <v>39674212</v>
      </c>
    </row>
    <row r="68" spans="1:11" ht="12.75">
      <c r="A68" s="205" t="s">
        <v>111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9" t="s">
        <v>112</v>
      </c>
      <c r="B69" s="210"/>
      <c r="C69" s="210"/>
      <c r="D69" s="210"/>
      <c r="E69" s="210"/>
      <c r="F69" s="210"/>
      <c r="G69" s="210"/>
      <c r="H69" s="216"/>
      <c r="I69" s="3">
        <v>62</v>
      </c>
      <c r="J69" s="131">
        <f>J70+J71+J72+J78+J79+J82+J85</f>
        <v>61161833</v>
      </c>
      <c r="K69" s="131">
        <f>K70+K71+K72+K78+K79+K82+K85</f>
        <v>121701489</v>
      </c>
    </row>
    <row r="70" spans="1:11" ht="12.75" customHeight="1">
      <c r="A70" s="193" t="s">
        <v>113</v>
      </c>
      <c r="B70" s="194"/>
      <c r="C70" s="194"/>
      <c r="D70" s="194"/>
      <c r="E70" s="194"/>
      <c r="F70" s="194"/>
      <c r="G70" s="194"/>
      <c r="H70" s="195"/>
      <c r="I70" s="1">
        <v>63</v>
      </c>
      <c r="J70" s="6">
        <v>105668000</v>
      </c>
      <c r="K70" s="6">
        <v>116604710</v>
      </c>
    </row>
    <row r="71" spans="1:11" ht="12.75" customHeight="1">
      <c r="A71" s="193" t="s">
        <v>114</v>
      </c>
      <c r="B71" s="194"/>
      <c r="C71" s="194"/>
      <c r="D71" s="194"/>
      <c r="E71" s="194"/>
      <c r="F71" s="194"/>
      <c r="G71" s="194"/>
      <c r="H71" s="195"/>
      <c r="I71" s="1">
        <v>64</v>
      </c>
      <c r="J71" s="6"/>
      <c r="K71" s="6"/>
    </row>
    <row r="72" spans="1:11" ht="12.75" customHeight="1">
      <c r="A72" s="193" t="s">
        <v>115</v>
      </c>
      <c r="B72" s="194"/>
      <c r="C72" s="194"/>
      <c r="D72" s="194"/>
      <c r="E72" s="194"/>
      <c r="F72" s="194"/>
      <c r="G72" s="194"/>
      <c r="H72" s="195"/>
      <c r="I72" s="1">
        <v>65</v>
      </c>
      <c r="J72" s="40">
        <f>J73+J74-J75+J76+J77</f>
        <v>23505600</v>
      </c>
      <c r="K72" s="40"/>
    </row>
    <row r="73" spans="1:11" ht="12.75" customHeight="1">
      <c r="A73" s="193" t="s">
        <v>116</v>
      </c>
      <c r="B73" s="194"/>
      <c r="C73" s="194"/>
      <c r="D73" s="194"/>
      <c r="E73" s="194"/>
      <c r="F73" s="194"/>
      <c r="G73" s="194"/>
      <c r="H73" s="195"/>
      <c r="I73" s="1">
        <v>66</v>
      </c>
      <c r="J73" s="6"/>
      <c r="K73" s="6"/>
    </row>
    <row r="74" spans="1:11" ht="12.75" customHeight="1">
      <c r="A74" s="193" t="s">
        <v>117</v>
      </c>
      <c r="B74" s="194"/>
      <c r="C74" s="194"/>
      <c r="D74" s="194"/>
      <c r="E74" s="194"/>
      <c r="F74" s="194"/>
      <c r="G74" s="194"/>
      <c r="H74" s="195"/>
      <c r="I74" s="1">
        <v>67</v>
      </c>
      <c r="J74" s="6">
        <v>1446309</v>
      </c>
      <c r="K74" s="6">
        <v>1446309</v>
      </c>
    </row>
    <row r="75" spans="1:11" ht="12.75" customHeight="1">
      <c r="A75" s="193" t="s">
        <v>118</v>
      </c>
      <c r="B75" s="194"/>
      <c r="C75" s="194"/>
      <c r="D75" s="194"/>
      <c r="E75" s="194"/>
      <c r="F75" s="194"/>
      <c r="G75" s="194"/>
      <c r="H75" s="195"/>
      <c r="I75" s="1">
        <v>68</v>
      </c>
      <c r="J75" s="6">
        <v>1446309</v>
      </c>
      <c r="K75" s="6">
        <v>1446309</v>
      </c>
    </row>
    <row r="76" spans="1:11" ht="12.75" customHeight="1">
      <c r="A76" s="193" t="s">
        <v>119</v>
      </c>
      <c r="B76" s="194"/>
      <c r="C76" s="194"/>
      <c r="D76" s="194"/>
      <c r="E76" s="194"/>
      <c r="F76" s="194"/>
      <c r="G76" s="194"/>
      <c r="H76" s="195"/>
      <c r="I76" s="1">
        <v>69</v>
      </c>
      <c r="J76" s="6"/>
      <c r="K76" s="6"/>
    </row>
    <row r="77" spans="1:11" ht="12.75" customHeight="1">
      <c r="A77" s="193" t="s">
        <v>120</v>
      </c>
      <c r="B77" s="194"/>
      <c r="C77" s="194"/>
      <c r="D77" s="194"/>
      <c r="E77" s="194"/>
      <c r="F77" s="194"/>
      <c r="G77" s="194"/>
      <c r="H77" s="195"/>
      <c r="I77" s="1">
        <v>70</v>
      </c>
      <c r="J77" s="6">
        <v>23505600</v>
      </c>
      <c r="K77" s="6"/>
    </row>
    <row r="78" spans="1:11" ht="12.75" customHeight="1">
      <c r="A78" s="193" t="s">
        <v>121</v>
      </c>
      <c r="B78" s="194"/>
      <c r="C78" s="194"/>
      <c r="D78" s="194"/>
      <c r="E78" s="194"/>
      <c r="F78" s="194"/>
      <c r="G78" s="194"/>
      <c r="H78" s="195"/>
      <c r="I78" s="1">
        <v>71</v>
      </c>
      <c r="J78" s="6">
        <v>131636562</v>
      </c>
      <c r="K78" s="6">
        <v>126053622</v>
      </c>
    </row>
    <row r="79" spans="1:11" ht="12.75" customHeight="1">
      <c r="A79" s="193" t="s">
        <v>122</v>
      </c>
      <c r="B79" s="194"/>
      <c r="C79" s="194"/>
      <c r="D79" s="194"/>
      <c r="E79" s="194"/>
      <c r="F79" s="194"/>
      <c r="G79" s="194"/>
      <c r="H79" s="195"/>
      <c r="I79" s="1">
        <v>72</v>
      </c>
      <c r="J79" s="40">
        <f>J80-J81</f>
        <v>-154322133</v>
      </c>
      <c r="K79" s="40">
        <f>K80-K81</f>
        <v>-129950782</v>
      </c>
    </row>
    <row r="80" spans="1:11" ht="12.75" customHeight="1">
      <c r="A80" s="213" t="s">
        <v>123</v>
      </c>
      <c r="B80" s="214"/>
      <c r="C80" s="214"/>
      <c r="D80" s="214"/>
      <c r="E80" s="214"/>
      <c r="F80" s="214"/>
      <c r="G80" s="214"/>
      <c r="H80" s="215"/>
      <c r="I80" s="1">
        <v>73</v>
      </c>
      <c r="J80" s="6">
        <v>4836344</v>
      </c>
      <c r="K80" s="6">
        <v>9705002</v>
      </c>
    </row>
    <row r="81" spans="1:11" ht="12.75" customHeight="1">
      <c r="A81" s="213" t="s">
        <v>124</v>
      </c>
      <c r="B81" s="214"/>
      <c r="C81" s="214"/>
      <c r="D81" s="214"/>
      <c r="E81" s="214"/>
      <c r="F81" s="214"/>
      <c r="G81" s="214"/>
      <c r="H81" s="215"/>
      <c r="I81" s="1">
        <v>74</v>
      </c>
      <c r="J81" s="6">
        <v>159158477</v>
      </c>
      <c r="K81" s="6">
        <v>139655784</v>
      </c>
    </row>
    <row r="82" spans="1:11" ht="12.75" customHeight="1">
      <c r="A82" s="193" t="s">
        <v>125</v>
      </c>
      <c r="B82" s="194"/>
      <c r="C82" s="194"/>
      <c r="D82" s="194"/>
      <c r="E82" s="194"/>
      <c r="F82" s="194"/>
      <c r="G82" s="194"/>
      <c r="H82" s="195"/>
      <c r="I82" s="1">
        <v>75</v>
      </c>
      <c r="J82" s="40">
        <f>J83-J84</f>
        <v>-45326196</v>
      </c>
      <c r="K82" s="40">
        <f>K83-K84</f>
        <v>8993939</v>
      </c>
    </row>
    <row r="83" spans="1:11" ht="12.75" customHeight="1">
      <c r="A83" s="213" t="s">
        <v>126</v>
      </c>
      <c r="B83" s="214"/>
      <c r="C83" s="214"/>
      <c r="D83" s="214"/>
      <c r="E83" s="214"/>
      <c r="F83" s="214"/>
      <c r="G83" s="214"/>
      <c r="H83" s="215"/>
      <c r="I83" s="1">
        <v>76</v>
      </c>
      <c r="J83" s="6"/>
      <c r="K83" s="6">
        <v>8993939</v>
      </c>
    </row>
    <row r="84" spans="1:11" ht="12.75" customHeight="1">
      <c r="A84" s="213" t="s">
        <v>127</v>
      </c>
      <c r="B84" s="214"/>
      <c r="C84" s="214"/>
      <c r="D84" s="214"/>
      <c r="E84" s="214"/>
      <c r="F84" s="214"/>
      <c r="G84" s="214"/>
      <c r="H84" s="215"/>
      <c r="I84" s="1">
        <v>77</v>
      </c>
      <c r="J84" s="6">
        <v>45326196</v>
      </c>
      <c r="K84" s="6"/>
    </row>
    <row r="85" spans="1:11" ht="12.75" customHeight="1">
      <c r="A85" s="193" t="s">
        <v>128</v>
      </c>
      <c r="B85" s="194"/>
      <c r="C85" s="194"/>
      <c r="D85" s="194"/>
      <c r="E85" s="194"/>
      <c r="F85" s="194"/>
      <c r="G85" s="194"/>
      <c r="H85" s="195"/>
      <c r="I85" s="1">
        <v>78</v>
      </c>
      <c r="J85" s="6"/>
      <c r="K85" s="6"/>
    </row>
    <row r="86" spans="1:11" ht="12.75" customHeight="1">
      <c r="A86" s="196" t="s">
        <v>129</v>
      </c>
      <c r="B86" s="197"/>
      <c r="C86" s="197"/>
      <c r="D86" s="197"/>
      <c r="E86" s="197"/>
      <c r="F86" s="197"/>
      <c r="G86" s="197"/>
      <c r="H86" s="198"/>
      <c r="I86" s="1">
        <v>79</v>
      </c>
      <c r="J86" s="129">
        <f>SUM(J87:J89)</f>
        <v>10956469</v>
      </c>
      <c r="K86" s="129">
        <f>SUM(K87:K89)</f>
        <v>11518612</v>
      </c>
    </row>
    <row r="87" spans="1:11" ht="12.75" customHeight="1">
      <c r="A87" s="193" t="s">
        <v>130</v>
      </c>
      <c r="B87" s="194"/>
      <c r="C87" s="194"/>
      <c r="D87" s="194"/>
      <c r="E87" s="194"/>
      <c r="F87" s="194"/>
      <c r="G87" s="194"/>
      <c r="H87" s="195"/>
      <c r="I87" s="1">
        <v>80</v>
      </c>
      <c r="J87" s="6">
        <v>1277055</v>
      </c>
      <c r="K87" s="6">
        <v>1684004</v>
      </c>
    </row>
    <row r="88" spans="1:11" ht="12.75" customHeight="1">
      <c r="A88" s="193" t="s">
        <v>131</v>
      </c>
      <c r="B88" s="194"/>
      <c r="C88" s="194"/>
      <c r="D88" s="194"/>
      <c r="E88" s="194"/>
      <c r="F88" s="194"/>
      <c r="G88" s="194"/>
      <c r="H88" s="195"/>
      <c r="I88" s="1">
        <v>81</v>
      </c>
      <c r="J88" s="6"/>
      <c r="K88" s="6"/>
    </row>
    <row r="89" spans="1:11" ht="12.75" customHeight="1">
      <c r="A89" s="193" t="s">
        <v>132</v>
      </c>
      <c r="B89" s="194"/>
      <c r="C89" s="194"/>
      <c r="D89" s="194"/>
      <c r="E89" s="194"/>
      <c r="F89" s="194"/>
      <c r="G89" s="194"/>
      <c r="H89" s="195"/>
      <c r="I89" s="1">
        <v>82</v>
      </c>
      <c r="J89" s="6">
        <v>9679414</v>
      </c>
      <c r="K89" s="6">
        <v>9834608</v>
      </c>
    </row>
    <row r="90" spans="1:11" ht="12.75" customHeight="1">
      <c r="A90" s="196" t="s">
        <v>133</v>
      </c>
      <c r="B90" s="197"/>
      <c r="C90" s="197"/>
      <c r="D90" s="197"/>
      <c r="E90" s="197"/>
      <c r="F90" s="197"/>
      <c r="G90" s="197"/>
      <c r="H90" s="198"/>
      <c r="I90" s="1">
        <v>83</v>
      </c>
      <c r="J90" s="129">
        <f>SUM(J91:J99)</f>
        <v>379614256</v>
      </c>
      <c r="K90" s="129">
        <f>SUM(K91:K99)</f>
        <v>362670333</v>
      </c>
    </row>
    <row r="91" spans="1:11" ht="12.75" customHeight="1">
      <c r="A91" s="193" t="s">
        <v>134</v>
      </c>
      <c r="B91" s="194"/>
      <c r="C91" s="194"/>
      <c r="D91" s="194"/>
      <c r="E91" s="194"/>
      <c r="F91" s="194"/>
      <c r="G91" s="194"/>
      <c r="H91" s="195"/>
      <c r="I91" s="1">
        <v>84</v>
      </c>
      <c r="J91" s="6">
        <v>1072102</v>
      </c>
      <c r="K91" s="6">
        <v>839224</v>
      </c>
    </row>
    <row r="92" spans="1:11" ht="12.75" customHeight="1">
      <c r="A92" s="193" t="s">
        <v>135</v>
      </c>
      <c r="B92" s="194"/>
      <c r="C92" s="194"/>
      <c r="D92" s="194"/>
      <c r="E92" s="194"/>
      <c r="F92" s="194"/>
      <c r="G92" s="194"/>
      <c r="H92" s="195"/>
      <c r="I92" s="1">
        <v>85</v>
      </c>
      <c r="J92" s="6">
        <v>101700</v>
      </c>
      <c r="K92" s="6">
        <v>101700</v>
      </c>
    </row>
    <row r="93" spans="1:11" ht="12.75" customHeight="1">
      <c r="A93" s="193" t="s">
        <v>136</v>
      </c>
      <c r="B93" s="194"/>
      <c r="C93" s="194"/>
      <c r="D93" s="194"/>
      <c r="E93" s="194"/>
      <c r="F93" s="194"/>
      <c r="G93" s="194"/>
      <c r="H93" s="195"/>
      <c r="I93" s="1">
        <v>86</v>
      </c>
      <c r="J93" s="6">
        <v>303375114</v>
      </c>
      <c r="K93" s="6">
        <v>301621973</v>
      </c>
    </row>
    <row r="94" spans="1:11" ht="12.75" customHeight="1">
      <c r="A94" s="193" t="s">
        <v>137</v>
      </c>
      <c r="B94" s="194"/>
      <c r="C94" s="194"/>
      <c r="D94" s="194"/>
      <c r="E94" s="194"/>
      <c r="F94" s="194"/>
      <c r="G94" s="194"/>
      <c r="H94" s="195"/>
      <c r="I94" s="1">
        <v>87</v>
      </c>
      <c r="J94" s="6"/>
      <c r="K94" s="6"/>
    </row>
    <row r="95" spans="1:11" ht="12.75" customHeight="1">
      <c r="A95" s="193" t="s">
        <v>138</v>
      </c>
      <c r="B95" s="194"/>
      <c r="C95" s="194"/>
      <c r="D95" s="194"/>
      <c r="E95" s="194"/>
      <c r="F95" s="194"/>
      <c r="G95" s="194"/>
      <c r="H95" s="195"/>
      <c r="I95" s="1">
        <v>88</v>
      </c>
      <c r="J95" s="6">
        <v>25059210</v>
      </c>
      <c r="K95" s="6">
        <v>17299869</v>
      </c>
    </row>
    <row r="96" spans="1:11" ht="12.75" customHeight="1">
      <c r="A96" s="193" t="s">
        <v>139</v>
      </c>
      <c r="B96" s="194"/>
      <c r="C96" s="194"/>
      <c r="D96" s="194"/>
      <c r="E96" s="194"/>
      <c r="F96" s="194"/>
      <c r="G96" s="194"/>
      <c r="H96" s="195"/>
      <c r="I96" s="1">
        <v>89</v>
      </c>
      <c r="J96" s="6"/>
      <c r="K96" s="6"/>
    </row>
    <row r="97" spans="1:11" ht="12.75" customHeight="1">
      <c r="A97" s="193" t="s">
        <v>307</v>
      </c>
      <c r="B97" s="194"/>
      <c r="C97" s="194"/>
      <c r="D97" s="194"/>
      <c r="E97" s="194"/>
      <c r="F97" s="194"/>
      <c r="G97" s="194"/>
      <c r="H97" s="195"/>
      <c r="I97" s="1">
        <v>90</v>
      </c>
      <c r="J97" s="6"/>
      <c r="K97" s="6"/>
    </row>
    <row r="98" spans="1:11" ht="12.75" customHeight="1">
      <c r="A98" s="193" t="s">
        <v>141</v>
      </c>
      <c r="B98" s="194"/>
      <c r="C98" s="194"/>
      <c r="D98" s="194"/>
      <c r="E98" s="194"/>
      <c r="F98" s="194"/>
      <c r="G98" s="194"/>
      <c r="H98" s="195"/>
      <c r="I98" s="1">
        <v>91</v>
      </c>
      <c r="J98" s="6">
        <v>17096990</v>
      </c>
      <c r="K98" s="6">
        <v>11293182</v>
      </c>
    </row>
    <row r="99" spans="1:11" ht="12.75" customHeight="1">
      <c r="A99" s="193" t="s">
        <v>142</v>
      </c>
      <c r="B99" s="194"/>
      <c r="C99" s="194"/>
      <c r="D99" s="194"/>
      <c r="E99" s="194"/>
      <c r="F99" s="194"/>
      <c r="G99" s="194"/>
      <c r="H99" s="195"/>
      <c r="I99" s="1">
        <v>92</v>
      </c>
      <c r="J99" s="6">
        <v>32909140</v>
      </c>
      <c r="K99" s="6">
        <v>31514385</v>
      </c>
    </row>
    <row r="100" spans="1:11" ht="12.75" customHeight="1">
      <c r="A100" s="196" t="s">
        <v>143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129">
        <f>SUM(J101:J112)</f>
        <v>278670614</v>
      </c>
      <c r="K100" s="129">
        <f>SUM(K101:K112)</f>
        <v>205317210</v>
      </c>
    </row>
    <row r="101" spans="1:11" ht="12.75" customHeight="1">
      <c r="A101" s="193" t="s">
        <v>134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6">
        <v>1013661</v>
      </c>
      <c r="K101" s="6">
        <v>1120495</v>
      </c>
    </row>
    <row r="102" spans="1:11" ht="12.75" customHeight="1">
      <c r="A102" s="193" t="s">
        <v>135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6">
        <v>2694140</v>
      </c>
      <c r="K102" s="6">
        <v>2625693</v>
      </c>
    </row>
    <row r="103" spans="1:11" ht="12.75" customHeight="1">
      <c r="A103" s="193" t="s">
        <v>136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6">
        <v>110880449</v>
      </c>
      <c r="K103" s="6">
        <v>65088493</v>
      </c>
    </row>
    <row r="104" spans="1:11" ht="12.75" customHeight="1">
      <c r="A104" s="193" t="s">
        <v>137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6">
        <v>3790980</v>
      </c>
      <c r="K104" s="6">
        <v>2167715</v>
      </c>
    </row>
    <row r="105" spans="1:11" ht="12.75" customHeight="1">
      <c r="A105" s="193" t="s">
        <v>138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6">
        <v>38318080</v>
      </c>
      <c r="K105" s="6">
        <v>24860618</v>
      </c>
    </row>
    <row r="106" spans="1:11" ht="12.75" customHeight="1">
      <c r="A106" s="193" t="s">
        <v>139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6">
        <v>76376430</v>
      </c>
      <c r="K106" s="6">
        <v>76376430</v>
      </c>
    </row>
    <row r="107" spans="1:11" ht="12.75" customHeight="1">
      <c r="A107" s="193" t="s">
        <v>140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6"/>
      <c r="K107" s="6"/>
    </row>
    <row r="108" spans="1:11" ht="12.75" customHeight="1">
      <c r="A108" s="193" t="s">
        <v>144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6">
        <v>12053289</v>
      </c>
      <c r="K108" s="6">
        <v>6009030</v>
      </c>
    </row>
    <row r="109" spans="1:11" ht="12.75" customHeight="1">
      <c r="A109" s="193" t="s">
        <v>308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6">
        <v>15230120</v>
      </c>
      <c r="K109" s="6">
        <v>11526688</v>
      </c>
    </row>
    <row r="110" spans="1:11" ht="12.75" customHeight="1">
      <c r="A110" s="193" t="s">
        <v>145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6"/>
      <c r="K110" s="6"/>
    </row>
    <row r="111" spans="1:11" ht="12.75" customHeight="1">
      <c r="A111" s="193" t="s">
        <v>146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6"/>
      <c r="K111" s="6"/>
    </row>
    <row r="112" spans="1:11" ht="12.75" customHeight="1">
      <c r="A112" s="193" t="s">
        <v>147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6">
        <v>18313465</v>
      </c>
      <c r="K112" s="6">
        <v>15542048</v>
      </c>
    </row>
    <row r="113" spans="1:11" ht="12.75" customHeight="1">
      <c r="A113" s="196" t="s">
        <v>148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130">
        <v>11792563</v>
      </c>
      <c r="K113" s="130">
        <v>21379274</v>
      </c>
    </row>
    <row r="114" spans="1:11" ht="12.75" customHeight="1">
      <c r="A114" s="196" t="s">
        <v>309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129">
        <f>J69+J86+J90+J100+J113</f>
        <v>742195735</v>
      </c>
      <c r="K114" s="129">
        <f>K69+K86+K90+K100+K113</f>
        <v>722586918</v>
      </c>
    </row>
    <row r="115" spans="1:11" ht="12.75" customHeight="1">
      <c r="A115" s="202" t="s">
        <v>149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7">
        <v>49512554</v>
      </c>
      <c r="K115" s="7">
        <v>39674212</v>
      </c>
    </row>
    <row r="116" spans="1:11" ht="12.75" customHeight="1">
      <c r="A116" s="205" t="s">
        <v>150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 customHeight="1">
      <c r="A117" s="209" t="s">
        <v>151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 customHeight="1">
      <c r="A118" s="193" t="s">
        <v>152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6"/>
      <c r="K118" s="6"/>
    </row>
    <row r="119" spans="1:11" ht="12.75" customHeight="1">
      <c r="A119" s="199" t="s">
        <v>153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7"/>
      <c r="K119" s="7"/>
    </row>
  </sheetData>
  <sheetProtection/>
  <mergeCells count="119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48" sqref="M48"/>
    </sheetView>
  </sheetViews>
  <sheetFormatPr defaultColWidth="9.140625" defaultRowHeight="12.75"/>
  <cols>
    <col min="1" max="9" width="9.140625" style="39" customWidth="1"/>
    <col min="10" max="10" width="9.851562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2" t="s">
        <v>310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243" t="s">
        <v>55</v>
      </c>
      <c r="B4" s="243"/>
      <c r="C4" s="243"/>
      <c r="D4" s="243"/>
      <c r="E4" s="243"/>
      <c r="F4" s="243"/>
      <c r="G4" s="243"/>
      <c r="H4" s="243"/>
      <c r="I4" s="44" t="s">
        <v>56</v>
      </c>
      <c r="J4" s="244" t="s">
        <v>57</v>
      </c>
      <c r="K4" s="244"/>
      <c r="L4" s="244" t="s">
        <v>58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44"/>
      <c r="J5" s="46" t="s">
        <v>155</v>
      </c>
      <c r="K5" s="46" t="s">
        <v>156</v>
      </c>
      <c r="L5" s="46" t="s">
        <v>155</v>
      </c>
      <c r="M5" s="46" t="s">
        <v>156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209" t="s">
        <v>157</v>
      </c>
      <c r="B7" s="210"/>
      <c r="C7" s="210"/>
      <c r="D7" s="210"/>
      <c r="E7" s="210"/>
      <c r="F7" s="210"/>
      <c r="G7" s="210"/>
      <c r="H7" s="216"/>
      <c r="I7" s="3">
        <v>111</v>
      </c>
      <c r="J7" s="128">
        <f>SUM(J8:J9)</f>
        <v>243759533</v>
      </c>
      <c r="K7" s="128">
        <f>SUM(K8:K9)</f>
        <v>57836006</v>
      </c>
      <c r="L7" s="128">
        <f>SUM(L8:L9)</f>
        <v>217630560</v>
      </c>
      <c r="M7" s="128">
        <f>SUM(M8:M9)</f>
        <v>67223253</v>
      </c>
    </row>
    <row r="8" spans="1:13" ht="12.75" customHeight="1">
      <c r="A8" s="196" t="s">
        <v>158</v>
      </c>
      <c r="B8" s="197"/>
      <c r="C8" s="197"/>
      <c r="D8" s="197"/>
      <c r="E8" s="197"/>
      <c r="F8" s="197"/>
      <c r="G8" s="197"/>
      <c r="H8" s="198"/>
      <c r="I8" s="1">
        <v>112</v>
      </c>
      <c r="J8" s="6">
        <v>226546667</v>
      </c>
      <c r="K8" s="6">
        <v>49392061</v>
      </c>
      <c r="L8" s="6">
        <v>194524737</v>
      </c>
      <c r="M8" s="6">
        <v>56569221</v>
      </c>
    </row>
    <row r="9" spans="1:13" ht="12.75" customHeight="1">
      <c r="A9" s="196" t="s">
        <v>159</v>
      </c>
      <c r="B9" s="197"/>
      <c r="C9" s="197"/>
      <c r="D9" s="197"/>
      <c r="E9" s="197"/>
      <c r="F9" s="197"/>
      <c r="G9" s="197"/>
      <c r="H9" s="198"/>
      <c r="I9" s="1">
        <v>113</v>
      </c>
      <c r="J9" s="6">
        <v>17212866</v>
      </c>
      <c r="K9" s="6">
        <v>8443945</v>
      </c>
      <c r="L9" s="6">
        <v>23105823</v>
      </c>
      <c r="M9" s="6">
        <v>10654032</v>
      </c>
    </row>
    <row r="10" spans="1:13" ht="12.75" customHeight="1">
      <c r="A10" s="196" t="s">
        <v>160</v>
      </c>
      <c r="B10" s="197"/>
      <c r="C10" s="197"/>
      <c r="D10" s="197"/>
      <c r="E10" s="197"/>
      <c r="F10" s="197"/>
      <c r="G10" s="197"/>
      <c r="H10" s="198"/>
      <c r="I10" s="1">
        <v>114</v>
      </c>
      <c r="J10" s="40">
        <f>J11+J12+J16+J20+J21+J22+J25+J26</f>
        <v>290423440</v>
      </c>
      <c r="K10" s="40">
        <f>K11+K12+K16+K20+K21+K22+K25+K26</f>
        <v>119760053</v>
      </c>
      <c r="L10" s="40">
        <f>L11+L12+L16+L20+L21+L22+L25+L26</f>
        <v>193098476</v>
      </c>
      <c r="M10" s="40">
        <f>M11+M12+M16+M20+M21+M22+M25+M26</f>
        <v>56693518</v>
      </c>
    </row>
    <row r="11" spans="1:13" ht="12.75" customHeight="1">
      <c r="A11" s="196" t="s">
        <v>161</v>
      </c>
      <c r="B11" s="197"/>
      <c r="C11" s="197"/>
      <c r="D11" s="197"/>
      <c r="E11" s="197"/>
      <c r="F11" s="197"/>
      <c r="G11" s="197"/>
      <c r="H11" s="198"/>
      <c r="I11" s="1">
        <v>115</v>
      </c>
      <c r="J11" s="6"/>
      <c r="K11" s="6"/>
      <c r="L11" s="6">
        <v>481766</v>
      </c>
      <c r="M11" s="6">
        <v>481766</v>
      </c>
    </row>
    <row r="12" spans="1:13" ht="12.75" customHeight="1">
      <c r="A12" s="196" t="s">
        <v>162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40">
        <f>SUM(J13:J15)</f>
        <v>74953573</v>
      </c>
      <c r="K12" s="40">
        <f>SUM(K13:K15)</f>
        <v>22555195</v>
      </c>
      <c r="L12" s="40">
        <f>SUM(L13:L15)</f>
        <v>56033164</v>
      </c>
      <c r="M12" s="40">
        <f>SUM(M13:M15)</f>
        <v>17156770</v>
      </c>
    </row>
    <row r="13" spans="1:13" ht="12.75" customHeight="1">
      <c r="A13" s="193" t="s">
        <v>163</v>
      </c>
      <c r="B13" s="194"/>
      <c r="C13" s="194"/>
      <c r="D13" s="194"/>
      <c r="E13" s="194"/>
      <c r="F13" s="194"/>
      <c r="G13" s="194"/>
      <c r="H13" s="195"/>
      <c r="I13" s="1">
        <v>117</v>
      </c>
      <c r="J13" s="6">
        <v>11654621</v>
      </c>
      <c r="K13" s="6">
        <v>2958870</v>
      </c>
      <c r="L13" s="6">
        <v>9090980</v>
      </c>
      <c r="M13" s="6">
        <v>2359160</v>
      </c>
    </row>
    <row r="14" spans="1:13" ht="12.75" customHeight="1">
      <c r="A14" s="193" t="s">
        <v>164</v>
      </c>
      <c r="B14" s="194"/>
      <c r="C14" s="194"/>
      <c r="D14" s="194"/>
      <c r="E14" s="194"/>
      <c r="F14" s="194"/>
      <c r="G14" s="194"/>
      <c r="H14" s="195"/>
      <c r="I14" s="1">
        <v>118</v>
      </c>
      <c r="J14" s="6">
        <v>811415</v>
      </c>
      <c r="K14" s="6">
        <v>0</v>
      </c>
      <c r="L14" s="6">
        <v>0</v>
      </c>
      <c r="M14" s="6">
        <v>0</v>
      </c>
    </row>
    <row r="15" spans="1:13" ht="12.75" customHeight="1">
      <c r="A15" s="193" t="s">
        <v>165</v>
      </c>
      <c r="B15" s="194"/>
      <c r="C15" s="194"/>
      <c r="D15" s="194"/>
      <c r="E15" s="194"/>
      <c r="F15" s="194"/>
      <c r="G15" s="194"/>
      <c r="H15" s="195"/>
      <c r="I15" s="1">
        <v>119</v>
      </c>
      <c r="J15" s="6">
        <v>62487537</v>
      </c>
      <c r="K15" s="6">
        <v>19596325</v>
      </c>
      <c r="L15" s="6">
        <v>46942184</v>
      </c>
      <c r="M15" s="6">
        <v>14797610</v>
      </c>
    </row>
    <row r="16" spans="1:13" ht="12.75" customHeight="1">
      <c r="A16" s="196" t="s">
        <v>166</v>
      </c>
      <c r="B16" s="197"/>
      <c r="C16" s="197"/>
      <c r="D16" s="197"/>
      <c r="E16" s="197"/>
      <c r="F16" s="197"/>
      <c r="G16" s="197"/>
      <c r="H16" s="198"/>
      <c r="I16" s="1">
        <v>120</v>
      </c>
      <c r="J16" s="40">
        <f>SUM(J17:J19)</f>
        <v>102929108</v>
      </c>
      <c r="K16" s="40">
        <f>SUM(K17:K19)</f>
        <v>25021678</v>
      </c>
      <c r="L16" s="40">
        <f>SUM(L17:L19)</f>
        <v>93763039</v>
      </c>
      <c r="M16" s="40">
        <f>SUM(M17:M19)</f>
        <v>23493934</v>
      </c>
    </row>
    <row r="17" spans="1:13" ht="12.75" customHeight="1">
      <c r="A17" s="193" t="s">
        <v>167</v>
      </c>
      <c r="B17" s="194"/>
      <c r="C17" s="194"/>
      <c r="D17" s="194"/>
      <c r="E17" s="194"/>
      <c r="F17" s="194"/>
      <c r="G17" s="194"/>
      <c r="H17" s="195"/>
      <c r="I17" s="1">
        <v>121</v>
      </c>
      <c r="J17" s="6">
        <v>59658651</v>
      </c>
      <c r="K17" s="6">
        <v>14941880</v>
      </c>
      <c r="L17" s="6">
        <v>53943848</v>
      </c>
      <c r="M17" s="6">
        <v>13736003</v>
      </c>
    </row>
    <row r="18" spans="1:13" ht="12.75" customHeight="1">
      <c r="A18" s="193" t="s">
        <v>168</v>
      </c>
      <c r="B18" s="194"/>
      <c r="C18" s="194"/>
      <c r="D18" s="194"/>
      <c r="E18" s="194"/>
      <c r="F18" s="194"/>
      <c r="G18" s="194"/>
      <c r="H18" s="195"/>
      <c r="I18" s="1">
        <v>122</v>
      </c>
      <c r="J18" s="6">
        <v>29443194</v>
      </c>
      <c r="K18" s="6">
        <v>6649544</v>
      </c>
      <c r="L18" s="6">
        <v>26127662</v>
      </c>
      <c r="M18" s="6">
        <v>6267050</v>
      </c>
    </row>
    <row r="19" spans="1:13" ht="12.75" customHeight="1">
      <c r="A19" s="193" t="s">
        <v>169</v>
      </c>
      <c r="B19" s="194"/>
      <c r="C19" s="194"/>
      <c r="D19" s="194"/>
      <c r="E19" s="194"/>
      <c r="F19" s="194"/>
      <c r="G19" s="194"/>
      <c r="H19" s="195"/>
      <c r="I19" s="1">
        <v>123</v>
      </c>
      <c r="J19" s="6">
        <v>13827263</v>
      </c>
      <c r="K19" s="6">
        <v>3430254</v>
      </c>
      <c r="L19" s="6">
        <v>13691529</v>
      </c>
      <c r="M19" s="6">
        <v>3490881</v>
      </c>
    </row>
    <row r="20" spans="1:13" ht="12.75" customHeight="1">
      <c r="A20" s="196" t="s">
        <v>170</v>
      </c>
      <c r="B20" s="197"/>
      <c r="C20" s="197"/>
      <c r="D20" s="197"/>
      <c r="E20" s="197"/>
      <c r="F20" s="197"/>
      <c r="G20" s="197"/>
      <c r="H20" s="198"/>
      <c r="I20" s="1">
        <v>124</v>
      </c>
      <c r="J20" s="6">
        <v>11726937</v>
      </c>
      <c r="K20" s="6">
        <v>3211188</v>
      </c>
      <c r="L20" s="6">
        <v>5393096</v>
      </c>
      <c r="M20" s="6">
        <v>967218</v>
      </c>
    </row>
    <row r="21" spans="1:13" ht="12.75" customHeight="1">
      <c r="A21" s="196" t="s">
        <v>171</v>
      </c>
      <c r="B21" s="197"/>
      <c r="C21" s="197"/>
      <c r="D21" s="197"/>
      <c r="E21" s="197"/>
      <c r="F21" s="197"/>
      <c r="G21" s="197"/>
      <c r="H21" s="198"/>
      <c r="I21" s="1">
        <v>125</v>
      </c>
      <c r="J21" s="6">
        <v>29461812</v>
      </c>
      <c r="K21" s="6">
        <v>8468304</v>
      </c>
      <c r="L21" s="6">
        <v>23034541</v>
      </c>
      <c r="M21" s="6">
        <v>6139634</v>
      </c>
    </row>
    <row r="22" spans="1:13" ht="12.75" customHeight="1">
      <c r="A22" s="196" t="s">
        <v>172</v>
      </c>
      <c r="B22" s="197"/>
      <c r="C22" s="197"/>
      <c r="D22" s="197"/>
      <c r="E22" s="197"/>
      <c r="F22" s="197"/>
      <c r="G22" s="197"/>
      <c r="H22" s="198"/>
      <c r="I22" s="1">
        <v>126</v>
      </c>
      <c r="J22" s="40">
        <f>SUM(J23:J24)</f>
        <v>23179074</v>
      </c>
      <c r="K22" s="40">
        <f>SUM(K23:K24)</f>
        <v>14674402</v>
      </c>
      <c r="L22" s="40">
        <f>SUM(L23:L24)</f>
        <v>9525431</v>
      </c>
      <c r="M22" s="40">
        <f>SUM(M23:M24)</f>
        <v>4136352</v>
      </c>
    </row>
    <row r="23" spans="1:13" ht="12.75" customHeight="1">
      <c r="A23" s="193" t="s">
        <v>173</v>
      </c>
      <c r="B23" s="194"/>
      <c r="C23" s="194"/>
      <c r="D23" s="194"/>
      <c r="E23" s="194"/>
      <c r="F23" s="194"/>
      <c r="G23" s="194"/>
      <c r="H23" s="195"/>
      <c r="I23" s="1">
        <v>127</v>
      </c>
      <c r="J23" s="6">
        <v>3089486</v>
      </c>
      <c r="K23" s="6">
        <v>3089486</v>
      </c>
      <c r="L23" s="6"/>
      <c r="M23" s="6">
        <v>0</v>
      </c>
    </row>
    <row r="24" spans="1:13" ht="12.75" customHeight="1">
      <c r="A24" s="193" t="s">
        <v>174</v>
      </c>
      <c r="B24" s="194"/>
      <c r="C24" s="194"/>
      <c r="D24" s="194"/>
      <c r="E24" s="194"/>
      <c r="F24" s="194"/>
      <c r="G24" s="194"/>
      <c r="H24" s="195"/>
      <c r="I24" s="1">
        <v>128</v>
      </c>
      <c r="J24" s="6">
        <v>20089588</v>
      </c>
      <c r="K24" s="6">
        <v>11584916</v>
      </c>
      <c r="L24" s="6">
        <v>9525431</v>
      </c>
      <c r="M24" s="6">
        <v>4136352</v>
      </c>
    </row>
    <row r="25" spans="1:13" ht="12.75" customHeight="1">
      <c r="A25" s="196" t="s">
        <v>175</v>
      </c>
      <c r="B25" s="197"/>
      <c r="C25" s="197"/>
      <c r="D25" s="197"/>
      <c r="E25" s="197"/>
      <c r="F25" s="197"/>
      <c r="G25" s="197"/>
      <c r="H25" s="198"/>
      <c r="I25" s="1">
        <v>129</v>
      </c>
      <c r="J25" s="6">
        <v>1574877</v>
      </c>
      <c r="K25" s="6">
        <v>1341998</v>
      </c>
      <c r="L25" s="6">
        <v>2332239</v>
      </c>
      <c r="M25" s="6">
        <v>2332239</v>
      </c>
    </row>
    <row r="26" spans="1:13" ht="12.75" customHeight="1">
      <c r="A26" s="196" t="s">
        <v>176</v>
      </c>
      <c r="B26" s="197"/>
      <c r="C26" s="197"/>
      <c r="D26" s="197"/>
      <c r="E26" s="197"/>
      <c r="F26" s="197"/>
      <c r="G26" s="197"/>
      <c r="H26" s="198"/>
      <c r="I26" s="1">
        <v>130</v>
      </c>
      <c r="J26" s="6">
        <v>46598059</v>
      </c>
      <c r="K26" s="6">
        <v>44487288</v>
      </c>
      <c r="L26" s="6">
        <v>2535200</v>
      </c>
      <c r="M26" s="6">
        <v>1985605</v>
      </c>
    </row>
    <row r="27" spans="1:13" ht="12.75" customHeight="1">
      <c r="A27" s="196" t="s">
        <v>177</v>
      </c>
      <c r="B27" s="197"/>
      <c r="C27" s="197"/>
      <c r="D27" s="197"/>
      <c r="E27" s="197"/>
      <c r="F27" s="197"/>
      <c r="G27" s="197"/>
      <c r="H27" s="198"/>
      <c r="I27" s="1">
        <v>131</v>
      </c>
      <c r="J27" s="40">
        <f>SUM(J28:J32)</f>
        <v>47882050</v>
      </c>
      <c r="K27" s="40">
        <f>SUM(K28:K32)</f>
        <v>36968184</v>
      </c>
      <c r="L27" s="40">
        <f>SUM(L28:L32)</f>
        <v>3253730</v>
      </c>
      <c r="M27" s="40">
        <f>SUM(M28:M32)</f>
        <v>568754</v>
      </c>
    </row>
    <row r="28" spans="1:13" ht="12.75" customHeight="1">
      <c r="A28" s="196" t="s">
        <v>178</v>
      </c>
      <c r="B28" s="197"/>
      <c r="C28" s="197"/>
      <c r="D28" s="197"/>
      <c r="E28" s="197"/>
      <c r="F28" s="197"/>
      <c r="G28" s="197"/>
      <c r="H28" s="198"/>
      <c r="I28" s="1">
        <v>132</v>
      </c>
      <c r="J28" s="6">
        <v>7352205</v>
      </c>
      <c r="K28" s="6">
        <v>2276082</v>
      </c>
      <c r="L28" s="6">
        <v>42396</v>
      </c>
      <c r="M28" s="6">
        <v>10966</v>
      </c>
    </row>
    <row r="29" spans="1:13" ht="12.75" customHeight="1">
      <c r="A29" s="196" t="s">
        <v>179</v>
      </c>
      <c r="B29" s="197"/>
      <c r="C29" s="197"/>
      <c r="D29" s="197"/>
      <c r="E29" s="197"/>
      <c r="F29" s="197"/>
      <c r="G29" s="197"/>
      <c r="H29" s="198"/>
      <c r="I29" s="1">
        <v>133</v>
      </c>
      <c r="J29" s="6">
        <v>9430392</v>
      </c>
      <c r="K29" s="6">
        <v>4546654</v>
      </c>
      <c r="L29" s="6">
        <v>3198352</v>
      </c>
      <c r="M29" s="6">
        <v>557788</v>
      </c>
    </row>
    <row r="30" spans="1:13" ht="12.75" customHeight="1">
      <c r="A30" s="196" t="s">
        <v>180</v>
      </c>
      <c r="B30" s="197"/>
      <c r="C30" s="197"/>
      <c r="D30" s="197"/>
      <c r="E30" s="197"/>
      <c r="F30" s="197"/>
      <c r="G30" s="197"/>
      <c r="H30" s="198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196" t="s">
        <v>181</v>
      </c>
      <c r="B31" s="197"/>
      <c r="C31" s="197"/>
      <c r="D31" s="197"/>
      <c r="E31" s="197"/>
      <c r="F31" s="197"/>
      <c r="G31" s="197"/>
      <c r="H31" s="198"/>
      <c r="I31" s="1">
        <v>135</v>
      </c>
      <c r="J31" s="6">
        <v>0</v>
      </c>
      <c r="K31" s="6">
        <v>0</v>
      </c>
      <c r="L31" s="6"/>
      <c r="M31" s="6"/>
    </row>
    <row r="32" spans="1:13" ht="12.75" customHeight="1">
      <c r="A32" s="196" t="s">
        <v>182</v>
      </c>
      <c r="B32" s="197"/>
      <c r="C32" s="197"/>
      <c r="D32" s="197"/>
      <c r="E32" s="197"/>
      <c r="F32" s="197"/>
      <c r="G32" s="197"/>
      <c r="H32" s="198"/>
      <c r="I32" s="1">
        <v>136</v>
      </c>
      <c r="J32" s="6">
        <v>31099453</v>
      </c>
      <c r="K32" s="6">
        <v>30145448</v>
      </c>
      <c r="L32" s="6">
        <v>12982</v>
      </c>
      <c r="M32" s="6">
        <v>0</v>
      </c>
    </row>
    <row r="33" spans="1:13" ht="12.75" customHeight="1">
      <c r="A33" s="196" t="s">
        <v>183</v>
      </c>
      <c r="B33" s="197"/>
      <c r="C33" s="197"/>
      <c r="D33" s="197"/>
      <c r="E33" s="197"/>
      <c r="F33" s="197"/>
      <c r="G33" s="197"/>
      <c r="H33" s="198"/>
      <c r="I33" s="1">
        <v>137</v>
      </c>
      <c r="J33" s="40">
        <f>SUM(J34:J37)</f>
        <v>47658248</v>
      </c>
      <c r="K33" s="40">
        <f>SUM(K34:K37)</f>
        <v>9666233</v>
      </c>
      <c r="L33" s="40">
        <f>SUM(L34:L37)</f>
        <v>20008060</v>
      </c>
      <c r="M33" s="40">
        <f>SUM(M34:M37)</f>
        <v>5940901</v>
      </c>
    </row>
    <row r="34" spans="1:13" ht="12.75" customHeight="1">
      <c r="A34" s="196" t="s">
        <v>184</v>
      </c>
      <c r="B34" s="197"/>
      <c r="C34" s="197"/>
      <c r="D34" s="197"/>
      <c r="E34" s="197"/>
      <c r="F34" s="197"/>
      <c r="G34" s="197"/>
      <c r="H34" s="198"/>
      <c r="I34" s="1">
        <v>138</v>
      </c>
      <c r="J34" s="6">
        <v>1540</v>
      </c>
      <c r="K34" s="6">
        <v>0</v>
      </c>
      <c r="L34" s="6">
        <v>105230</v>
      </c>
      <c r="M34" s="6">
        <v>33055</v>
      </c>
    </row>
    <row r="35" spans="1:13" ht="12.75" customHeight="1">
      <c r="A35" s="196" t="s">
        <v>185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6">
        <v>41730275</v>
      </c>
      <c r="K35" s="6">
        <v>3963626</v>
      </c>
      <c r="L35" s="6">
        <v>15391567</v>
      </c>
      <c r="M35" s="6">
        <v>4539116</v>
      </c>
    </row>
    <row r="36" spans="1:13" ht="12.75" customHeight="1">
      <c r="A36" s="196" t="s">
        <v>186</v>
      </c>
      <c r="B36" s="197"/>
      <c r="C36" s="197"/>
      <c r="D36" s="197"/>
      <c r="E36" s="197"/>
      <c r="F36" s="197"/>
      <c r="G36" s="197"/>
      <c r="H36" s="198"/>
      <c r="I36" s="1">
        <v>140</v>
      </c>
      <c r="J36" s="6">
        <v>5561803</v>
      </c>
      <c r="K36" s="6">
        <v>5561803</v>
      </c>
      <c r="L36" s="6">
        <v>180732</v>
      </c>
      <c r="M36" s="6">
        <v>20130</v>
      </c>
    </row>
    <row r="37" spans="1:13" ht="12.75" customHeight="1">
      <c r="A37" s="196" t="s">
        <v>187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6">
        <v>364630</v>
      </c>
      <c r="K37" s="6">
        <v>140804</v>
      </c>
      <c r="L37" s="6">
        <v>4330531</v>
      </c>
      <c r="M37" s="6">
        <v>1348600</v>
      </c>
    </row>
    <row r="38" spans="1:13" ht="12.75" customHeight="1">
      <c r="A38" s="196" t="s">
        <v>188</v>
      </c>
      <c r="B38" s="197"/>
      <c r="C38" s="197"/>
      <c r="D38" s="197"/>
      <c r="E38" s="197"/>
      <c r="F38" s="197"/>
      <c r="G38" s="197"/>
      <c r="H38" s="198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196" t="s">
        <v>189</v>
      </c>
      <c r="B39" s="197"/>
      <c r="C39" s="197"/>
      <c r="D39" s="197"/>
      <c r="E39" s="197"/>
      <c r="F39" s="197"/>
      <c r="G39" s="197"/>
      <c r="H39" s="198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196" t="s">
        <v>190</v>
      </c>
      <c r="B40" s="197"/>
      <c r="C40" s="197"/>
      <c r="D40" s="197"/>
      <c r="E40" s="197"/>
      <c r="F40" s="197"/>
      <c r="G40" s="197"/>
      <c r="H40" s="198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196" t="s">
        <v>191</v>
      </c>
      <c r="B41" s="197"/>
      <c r="C41" s="197"/>
      <c r="D41" s="197"/>
      <c r="E41" s="197"/>
      <c r="F41" s="197"/>
      <c r="G41" s="197"/>
      <c r="H41" s="198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196" t="s">
        <v>192</v>
      </c>
      <c r="B42" s="197"/>
      <c r="C42" s="197"/>
      <c r="D42" s="197"/>
      <c r="E42" s="197"/>
      <c r="F42" s="197"/>
      <c r="G42" s="197"/>
      <c r="H42" s="198"/>
      <c r="I42" s="1">
        <v>146</v>
      </c>
      <c r="J42" s="40">
        <f>J7+J27+J38+J40</f>
        <v>291641583</v>
      </c>
      <c r="K42" s="40">
        <f>K7+K27+K38+K40</f>
        <v>94804190</v>
      </c>
      <c r="L42" s="40">
        <f>L7+L27+L38+L40</f>
        <v>220884290</v>
      </c>
      <c r="M42" s="40">
        <f>M7+M27+M38+M40</f>
        <v>67792007</v>
      </c>
    </row>
    <row r="43" spans="1:13" ht="12.75" customHeight="1">
      <c r="A43" s="196" t="s">
        <v>193</v>
      </c>
      <c r="B43" s="197"/>
      <c r="C43" s="197"/>
      <c r="D43" s="197"/>
      <c r="E43" s="197"/>
      <c r="F43" s="197"/>
      <c r="G43" s="197"/>
      <c r="H43" s="198"/>
      <c r="I43" s="1">
        <v>147</v>
      </c>
      <c r="J43" s="40">
        <f>J10+J33+J39+J41</f>
        <v>338081688</v>
      </c>
      <c r="K43" s="40">
        <f>K10+K33+K39+K41</f>
        <v>129426286</v>
      </c>
      <c r="L43" s="40">
        <f>L10+L33+L39+L41</f>
        <v>213106536</v>
      </c>
      <c r="M43" s="40">
        <f>M10+M33+M39+M41</f>
        <v>62634419</v>
      </c>
    </row>
    <row r="44" spans="1:13" ht="12.75" customHeight="1">
      <c r="A44" s="196" t="s">
        <v>194</v>
      </c>
      <c r="B44" s="197"/>
      <c r="C44" s="197"/>
      <c r="D44" s="197"/>
      <c r="E44" s="197"/>
      <c r="F44" s="197"/>
      <c r="G44" s="197"/>
      <c r="H44" s="198"/>
      <c r="I44" s="1">
        <v>148</v>
      </c>
      <c r="J44" s="40">
        <f>J42-J43</f>
        <v>-46440105</v>
      </c>
      <c r="K44" s="40">
        <f>K42-K43</f>
        <v>-34622096</v>
      </c>
      <c r="L44" s="40">
        <f>L42-L43</f>
        <v>7777754</v>
      </c>
      <c r="M44" s="40">
        <f>M42-M43</f>
        <v>5157588</v>
      </c>
    </row>
    <row r="45" spans="1:13" ht="12.75" customHeight="1">
      <c r="A45" s="213" t="s">
        <v>195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0">
        <f>IF(J42&gt;J43,J42-J43,0)</f>
        <v>0</v>
      </c>
      <c r="K45" s="40">
        <f>IF(K42&gt;K43,K42-K43,0)</f>
        <v>0</v>
      </c>
      <c r="L45" s="40">
        <f>IF(L42&gt;L43,L42-L43,0)</f>
        <v>7777754</v>
      </c>
      <c r="M45" s="40">
        <f>IF(M42&gt;M43,M42-M43,0)</f>
        <v>5157588</v>
      </c>
    </row>
    <row r="46" spans="1:13" ht="12.75" customHeight="1">
      <c r="A46" s="213" t="s">
        <v>196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0">
        <f>IF(J43&gt;J42,J43-J42,0)</f>
        <v>46440105</v>
      </c>
      <c r="K46" s="40">
        <f>IF(K43&gt;K42,K43-K42,0)</f>
        <v>34622096</v>
      </c>
      <c r="L46" s="40">
        <f>IF(L43&gt;L42,L43-L42,0)</f>
        <v>0</v>
      </c>
      <c r="M46" s="40">
        <f>IF(M43&gt;M42,M43-M42,0)</f>
        <v>0</v>
      </c>
    </row>
    <row r="47" spans="1:13" ht="12.75" customHeight="1">
      <c r="A47" s="196" t="s">
        <v>197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6">
        <v>-1113909</v>
      </c>
      <c r="K47" s="6">
        <v>-1113909</v>
      </c>
      <c r="L47" s="6">
        <v>-1216185</v>
      </c>
      <c r="M47" s="6">
        <v>-1216185</v>
      </c>
    </row>
    <row r="48" spans="1:13" ht="12.75" customHeight="1">
      <c r="A48" s="196" t="s">
        <v>198</v>
      </c>
      <c r="B48" s="197"/>
      <c r="C48" s="197"/>
      <c r="D48" s="197"/>
      <c r="E48" s="197"/>
      <c r="F48" s="197"/>
      <c r="G48" s="197"/>
      <c r="H48" s="198"/>
      <c r="I48" s="1">
        <v>152</v>
      </c>
      <c r="J48" s="40">
        <f>J44-J47</f>
        <v>-45326196</v>
      </c>
      <c r="K48" s="40">
        <f>K44-K47</f>
        <v>-33508187</v>
      </c>
      <c r="L48" s="40">
        <f>L44-L47</f>
        <v>8993939</v>
      </c>
      <c r="M48" s="40">
        <f>M44-M47</f>
        <v>6373773</v>
      </c>
    </row>
    <row r="49" spans="1:13" ht="12.75" customHeight="1">
      <c r="A49" s="213" t="s">
        <v>199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0">
        <f>IF(J48&gt;0,J48,0)</f>
        <v>0</v>
      </c>
      <c r="K49" s="40">
        <f>IF(K48&gt;0,K48,0)</f>
        <v>0</v>
      </c>
      <c r="L49" s="40">
        <f>IF(L48&gt;0,L48,0)</f>
        <v>8993939</v>
      </c>
      <c r="M49" s="40">
        <f>IF(M48&gt;0,M48,0)</f>
        <v>6373773</v>
      </c>
    </row>
    <row r="50" spans="1:13" ht="12.75" customHeight="1">
      <c r="A50" s="239" t="s">
        <v>200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f>IF(J48&lt;0,-J48,0)</f>
        <v>45326196</v>
      </c>
      <c r="K50" s="47">
        <f>IF(K48&lt;0,-K48,0)</f>
        <v>33508187</v>
      </c>
      <c r="L50" s="47">
        <f>IF(L48&lt;0,-L48,0)</f>
        <v>0</v>
      </c>
      <c r="M50" s="47">
        <f>IF(M48&lt;0,-M48,0)</f>
        <v>0</v>
      </c>
    </row>
    <row r="51" spans="1:13" ht="12.75" customHeight="1">
      <c r="A51" s="235" t="s">
        <v>311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9" t="s">
        <v>201</v>
      </c>
      <c r="B52" s="210"/>
      <c r="C52" s="210"/>
      <c r="D52" s="210"/>
      <c r="E52" s="210"/>
      <c r="F52" s="210"/>
      <c r="G52" s="210"/>
      <c r="H52" s="210"/>
      <c r="I52" s="41"/>
      <c r="J52" s="41"/>
      <c r="K52" s="41"/>
      <c r="L52" s="41"/>
      <c r="M52" s="48"/>
    </row>
    <row r="53" spans="1:13" ht="12.75" customHeight="1">
      <c r="A53" s="196" t="s">
        <v>202</v>
      </c>
      <c r="B53" s="197"/>
      <c r="C53" s="197"/>
      <c r="D53" s="197"/>
      <c r="E53" s="197"/>
      <c r="F53" s="197"/>
      <c r="G53" s="197"/>
      <c r="H53" s="198"/>
      <c r="I53" s="1">
        <v>155</v>
      </c>
      <c r="J53" s="6"/>
      <c r="K53" s="6"/>
      <c r="L53" s="6"/>
      <c r="M53" s="6"/>
    </row>
    <row r="54" spans="1:13" ht="12.75" customHeight="1">
      <c r="A54" s="217" t="s">
        <v>203</v>
      </c>
      <c r="B54" s="218"/>
      <c r="C54" s="218"/>
      <c r="D54" s="218"/>
      <c r="E54" s="218"/>
      <c r="F54" s="218"/>
      <c r="G54" s="218"/>
      <c r="H54" s="219"/>
      <c r="I54" s="1">
        <v>156</v>
      </c>
      <c r="J54" s="7"/>
      <c r="K54" s="7"/>
      <c r="L54" s="7"/>
      <c r="M54" s="7"/>
    </row>
    <row r="55" spans="1:13" ht="12.75" customHeight="1">
      <c r="A55" s="205" t="s">
        <v>204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 customHeight="1">
      <c r="A56" s="209" t="s">
        <v>205</v>
      </c>
      <c r="B56" s="210"/>
      <c r="C56" s="210"/>
      <c r="D56" s="210"/>
      <c r="E56" s="210"/>
      <c r="F56" s="210"/>
      <c r="G56" s="210"/>
      <c r="H56" s="216"/>
      <c r="I56" s="8">
        <v>157</v>
      </c>
      <c r="J56" s="127">
        <f>J48</f>
        <v>-45326196</v>
      </c>
      <c r="K56" s="127">
        <f>K48</f>
        <v>-33508187</v>
      </c>
      <c r="L56" s="127">
        <f>L48</f>
        <v>8993939</v>
      </c>
      <c r="M56" s="127">
        <f>M48</f>
        <v>6373773</v>
      </c>
    </row>
    <row r="57" spans="1:13" ht="12.75" customHeight="1">
      <c r="A57" s="196" t="s">
        <v>312</v>
      </c>
      <c r="B57" s="197"/>
      <c r="C57" s="197"/>
      <c r="D57" s="197"/>
      <c r="E57" s="197"/>
      <c r="F57" s="197"/>
      <c r="G57" s="197"/>
      <c r="H57" s="198"/>
      <c r="I57" s="1">
        <v>158</v>
      </c>
      <c r="J57" s="40">
        <f>SUM(J58:J64)</f>
        <v>-31115978</v>
      </c>
      <c r="K57" s="40">
        <f>SUM(K58:K64)</f>
        <v>-31115978</v>
      </c>
      <c r="L57" s="40">
        <f>SUM(L58:L64)</f>
        <v>-3878285</v>
      </c>
      <c r="M57" s="40">
        <f>SUM(M58:M64)</f>
        <v>-3878285</v>
      </c>
    </row>
    <row r="58" spans="1:13" ht="12.75" customHeight="1">
      <c r="A58" s="196" t="s">
        <v>206</v>
      </c>
      <c r="B58" s="197"/>
      <c r="C58" s="197"/>
      <c r="D58" s="197"/>
      <c r="E58" s="197"/>
      <c r="F58" s="197"/>
      <c r="G58" s="197"/>
      <c r="H58" s="198"/>
      <c r="I58" s="1">
        <v>159</v>
      </c>
      <c r="J58" s="6"/>
      <c r="K58" s="6"/>
      <c r="L58" s="6"/>
      <c r="M58" s="6"/>
    </row>
    <row r="59" spans="1:13" ht="12.75" customHeight="1">
      <c r="A59" s="196" t="s">
        <v>207</v>
      </c>
      <c r="B59" s="197"/>
      <c r="C59" s="197"/>
      <c r="D59" s="197"/>
      <c r="E59" s="197"/>
      <c r="F59" s="197"/>
      <c r="G59" s="197"/>
      <c r="H59" s="198"/>
      <c r="I59" s="1">
        <v>160</v>
      </c>
      <c r="J59" s="6">
        <v>-29127555</v>
      </c>
      <c r="K59" s="6">
        <v>-29127555</v>
      </c>
      <c r="L59" s="6"/>
      <c r="M59" s="6"/>
    </row>
    <row r="60" spans="1:13" ht="12.75" customHeight="1">
      <c r="A60" s="196" t="s">
        <v>208</v>
      </c>
      <c r="B60" s="197"/>
      <c r="C60" s="197"/>
      <c r="D60" s="197"/>
      <c r="E60" s="197"/>
      <c r="F60" s="197"/>
      <c r="G60" s="197"/>
      <c r="H60" s="198"/>
      <c r="I60" s="1">
        <v>161</v>
      </c>
      <c r="J60" s="6">
        <v>-1988423</v>
      </c>
      <c r="K60" s="6">
        <v>-1988423</v>
      </c>
      <c r="L60" s="6">
        <v>-3878285</v>
      </c>
      <c r="M60" s="6">
        <v>-3878285</v>
      </c>
    </row>
    <row r="61" spans="1:13" ht="12.75" customHeight="1">
      <c r="A61" s="196" t="s">
        <v>209</v>
      </c>
      <c r="B61" s="197"/>
      <c r="C61" s="197"/>
      <c r="D61" s="197"/>
      <c r="E61" s="197"/>
      <c r="F61" s="197"/>
      <c r="G61" s="197"/>
      <c r="H61" s="198"/>
      <c r="I61" s="1">
        <v>162</v>
      </c>
      <c r="J61" s="6">
        <v>0</v>
      </c>
      <c r="K61" s="6">
        <v>0</v>
      </c>
      <c r="L61" s="6"/>
      <c r="M61" s="6"/>
    </row>
    <row r="62" spans="1:13" ht="12.75" customHeight="1">
      <c r="A62" s="196" t="s">
        <v>314</v>
      </c>
      <c r="B62" s="197"/>
      <c r="C62" s="197"/>
      <c r="D62" s="197"/>
      <c r="E62" s="197"/>
      <c r="F62" s="197"/>
      <c r="G62" s="197"/>
      <c r="H62" s="198"/>
      <c r="I62" s="1">
        <v>163</v>
      </c>
      <c r="J62" s="6">
        <v>0</v>
      </c>
      <c r="K62" s="6">
        <v>0</v>
      </c>
      <c r="L62" s="6"/>
      <c r="M62" s="6"/>
    </row>
    <row r="63" spans="1:13" ht="12.75" customHeight="1">
      <c r="A63" s="196" t="s">
        <v>210</v>
      </c>
      <c r="B63" s="197"/>
      <c r="C63" s="197"/>
      <c r="D63" s="197"/>
      <c r="E63" s="197"/>
      <c r="F63" s="197"/>
      <c r="G63" s="197"/>
      <c r="H63" s="198"/>
      <c r="I63" s="1">
        <v>164</v>
      </c>
      <c r="J63" s="6">
        <v>0</v>
      </c>
      <c r="K63" s="6">
        <v>0</v>
      </c>
      <c r="L63" s="6"/>
      <c r="M63" s="6"/>
    </row>
    <row r="64" spans="1:13" ht="12.75" customHeight="1">
      <c r="A64" s="196" t="s">
        <v>313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6">
        <v>0</v>
      </c>
      <c r="K64" s="6">
        <v>0</v>
      </c>
      <c r="L64" s="6"/>
      <c r="M64" s="6"/>
    </row>
    <row r="65" spans="1:13" ht="12.75" customHeight="1">
      <c r="A65" s="196" t="s">
        <v>211</v>
      </c>
      <c r="B65" s="197"/>
      <c r="C65" s="197"/>
      <c r="D65" s="197"/>
      <c r="E65" s="197"/>
      <c r="F65" s="197"/>
      <c r="G65" s="197"/>
      <c r="H65" s="198"/>
      <c r="I65" s="1">
        <v>166</v>
      </c>
      <c r="J65" s="6">
        <v>-5825511</v>
      </c>
      <c r="K65" s="6">
        <v>-5825511</v>
      </c>
      <c r="L65" s="6">
        <v>-775657</v>
      </c>
      <c r="M65" s="6">
        <v>-775657</v>
      </c>
    </row>
    <row r="66" spans="1:13" ht="12.75" customHeight="1">
      <c r="A66" s="196" t="s">
        <v>212</v>
      </c>
      <c r="B66" s="197"/>
      <c r="C66" s="197"/>
      <c r="D66" s="197"/>
      <c r="E66" s="197"/>
      <c r="F66" s="197"/>
      <c r="G66" s="197"/>
      <c r="H66" s="198"/>
      <c r="I66" s="1">
        <v>167</v>
      </c>
      <c r="J66" s="40">
        <f>J57-J65</f>
        <v>-25290467</v>
      </c>
      <c r="K66" s="40">
        <f>K57-K65</f>
        <v>-25290467</v>
      </c>
      <c r="L66" s="40">
        <f>L57-L65</f>
        <v>-3102628</v>
      </c>
      <c r="M66" s="40">
        <f>M57-M65</f>
        <v>-3102628</v>
      </c>
    </row>
    <row r="67" spans="1:13" ht="12.75" customHeight="1">
      <c r="A67" s="196" t="s">
        <v>213</v>
      </c>
      <c r="B67" s="197"/>
      <c r="C67" s="197"/>
      <c r="D67" s="197"/>
      <c r="E67" s="197"/>
      <c r="F67" s="197"/>
      <c r="G67" s="197"/>
      <c r="H67" s="198"/>
      <c r="I67" s="1">
        <v>168</v>
      </c>
      <c r="J67" s="47">
        <f>J56+J66</f>
        <v>-70616663</v>
      </c>
      <c r="K67" s="47">
        <f>K56+K66</f>
        <v>-58798654</v>
      </c>
      <c r="L67" s="47">
        <f>L56+L66</f>
        <v>5891311</v>
      </c>
      <c r="M67" s="47">
        <f>M56+M66</f>
        <v>3271145</v>
      </c>
    </row>
    <row r="68" spans="1:13" ht="12.75" customHeight="1">
      <c r="A68" s="235" t="s">
        <v>214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215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196" t="s">
        <v>202</v>
      </c>
      <c r="B70" s="197"/>
      <c r="C70" s="197"/>
      <c r="D70" s="197"/>
      <c r="E70" s="197"/>
      <c r="F70" s="197"/>
      <c r="G70" s="197"/>
      <c r="H70" s="198"/>
      <c r="I70" s="1">
        <v>169</v>
      </c>
      <c r="J70" s="6"/>
      <c r="K70" s="6"/>
      <c r="L70" s="6"/>
      <c r="M70" s="6"/>
    </row>
    <row r="71" spans="1:13" ht="12.75" customHeight="1">
      <c r="A71" s="217" t="s">
        <v>203</v>
      </c>
      <c r="B71" s="218"/>
      <c r="C71" s="218"/>
      <c r="D71" s="218"/>
      <c r="E71" s="218"/>
      <c r="F71" s="218"/>
      <c r="G71" s="218"/>
      <c r="H71" s="219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1" t="s">
        <v>216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248" t="s">
        <v>320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4">
      <c r="A4" s="253" t="s">
        <v>55</v>
      </c>
      <c r="B4" s="253"/>
      <c r="C4" s="253"/>
      <c r="D4" s="253"/>
      <c r="E4" s="253"/>
      <c r="F4" s="253"/>
      <c r="G4" s="253"/>
      <c r="H4" s="253"/>
      <c r="I4" s="52" t="s">
        <v>56</v>
      </c>
      <c r="J4" s="53" t="s">
        <v>57</v>
      </c>
      <c r="K4" s="53" t="s">
        <v>58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4">
        <v>2</v>
      </c>
      <c r="J5" s="55" t="s">
        <v>7</v>
      </c>
      <c r="K5" s="55" t="s">
        <v>8</v>
      </c>
    </row>
    <row r="6" spans="1:11" ht="12.75" customHeight="1">
      <c r="A6" s="205" t="s">
        <v>218</v>
      </c>
      <c r="B6" s="206"/>
      <c r="C6" s="206"/>
      <c r="D6" s="206"/>
      <c r="E6" s="206"/>
      <c r="F6" s="206"/>
      <c r="G6" s="206"/>
      <c r="H6" s="206"/>
      <c r="I6" s="245"/>
      <c r="J6" s="245"/>
      <c r="K6" s="246"/>
    </row>
    <row r="7" spans="1:11" ht="12.75" customHeight="1">
      <c r="A7" s="193" t="s">
        <v>219</v>
      </c>
      <c r="B7" s="194"/>
      <c r="C7" s="194"/>
      <c r="D7" s="194"/>
      <c r="E7" s="194"/>
      <c r="F7" s="194"/>
      <c r="G7" s="194"/>
      <c r="H7" s="194"/>
      <c r="I7" s="1">
        <v>1</v>
      </c>
      <c r="J7" s="6">
        <v>-46440105</v>
      </c>
      <c r="K7" s="6">
        <v>7777754</v>
      </c>
    </row>
    <row r="8" spans="1:11" ht="12.75" customHeight="1">
      <c r="A8" s="193" t="s">
        <v>220</v>
      </c>
      <c r="B8" s="194"/>
      <c r="C8" s="194"/>
      <c r="D8" s="194"/>
      <c r="E8" s="194"/>
      <c r="F8" s="194"/>
      <c r="G8" s="194"/>
      <c r="H8" s="194"/>
      <c r="I8" s="1">
        <v>2</v>
      </c>
      <c r="J8" s="6">
        <v>11726937</v>
      </c>
      <c r="K8" s="6">
        <v>5393096</v>
      </c>
    </row>
    <row r="9" spans="1:11" ht="12.75" customHeight="1">
      <c r="A9" s="193" t="s">
        <v>221</v>
      </c>
      <c r="B9" s="194"/>
      <c r="C9" s="194"/>
      <c r="D9" s="194"/>
      <c r="E9" s="194"/>
      <c r="F9" s="194"/>
      <c r="G9" s="194"/>
      <c r="H9" s="194"/>
      <c r="I9" s="1">
        <v>3</v>
      </c>
      <c r="J9" s="6"/>
      <c r="K9" s="6"/>
    </row>
    <row r="10" spans="1:11" ht="12.75" customHeight="1">
      <c r="A10" s="193" t="s">
        <v>222</v>
      </c>
      <c r="B10" s="194"/>
      <c r="C10" s="194"/>
      <c r="D10" s="194"/>
      <c r="E10" s="194"/>
      <c r="F10" s="194"/>
      <c r="G10" s="194"/>
      <c r="H10" s="194"/>
      <c r="I10" s="1">
        <v>4</v>
      </c>
      <c r="J10" s="6"/>
      <c r="K10" s="6"/>
    </row>
    <row r="11" spans="1:11" ht="12.75" customHeight="1">
      <c r="A11" s="193" t="s">
        <v>223</v>
      </c>
      <c r="B11" s="194"/>
      <c r="C11" s="194"/>
      <c r="D11" s="194"/>
      <c r="E11" s="194"/>
      <c r="F11" s="194"/>
      <c r="G11" s="194"/>
      <c r="H11" s="194"/>
      <c r="I11" s="1">
        <v>5</v>
      </c>
      <c r="J11" s="6">
        <v>801415</v>
      </c>
      <c r="K11" s="6">
        <v>45220568</v>
      </c>
    </row>
    <row r="12" spans="1:11" ht="12.75" customHeight="1">
      <c r="A12" s="193" t="s">
        <v>224</v>
      </c>
      <c r="B12" s="194"/>
      <c r="C12" s="194"/>
      <c r="D12" s="194"/>
      <c r="E12" s="194"/>
      <c r="F12" s="194"/>
      <c r="G12" s="194"/>
      <c r="H12" s="194"/>
      <c r="I12" s="1">
        <v>6</v>
      </c>
      <c r="J12" s="6">
        <v>63080532</v>
      </c>
      <c r="K12" s="6"/>
    </row>
    <row r="13" spans="1:11" ht="12.75" customHeight="1">
      <c r="A13" s="196" t="s">
        <v>225</v>
      </c>
      <c r="B13" s="197"/>
      <c r="C13" s="197"/>
      <c r="D13" s="197"/>
      <c r="E13" s="197"/>
      <c r="F13" s="197"/>
      <c r="G13" s="197"/>
      <c r="H13" s="197"/>
      <c r="I13" s="1">
        <v>7</v>
      </c>
      <c r="J13" s="129">
        <f>SUM(J7:J12)</f>
        <v>29168779</v>
      </c>
      <c r="K13" s="129">
        <f>SUM(K7:K12)</f>
        <v>58391418</v>
      </c>
    </row>
    <row r="14" spans="1:11" ht="12.75" customHeight="1">
      <c r="A14" s="193" t="s">
        <v>226</v>
      </c>
      <c r="B14" s="194"/>
      <c r="C14" s="194"/>
      <c r="D14" s="194"/>
      <c r="E14" s="194"/>
      <c r="F14" s="194"/>
      <c r="G14" s="194"/>
      <c r="H14" s="194"/>
      <c r="I14" s="1">
        <v>8</v>
      </c>
      <c r="J14" s="6">
        <v>4791345</v>
      </c>
      <c r="K14" s="6">
        <v>31770763</v>
      </c>
    </row>
    <row r="15" spans="1:11" ht="12.75" customHeight="1">
      <c r="A15" s="193" t="s">
        <v>227</v>
      </c>
      <c r="B15" s="194"/>
      <c r="C15" s="194"/>
      <c r="D15" s="194"/>
      <c r="E15" s="194"/>
      <c r="F15" s="194"/>
      <c r="G15" s="194"/>
      <c r="H15" s="194"/>
      <c r="I15" s="1">
        <v>9</v>
      </c>
      <c r="J15" s="6">
        <v>12100111</v>
      </c>
      <c r="K15" s="6">
        <v>2587671</v>
      </c>
    </row>
    <row r="16" spans="1:11" ht="12.75" customHeight="1">
      <c r="A16" s="193" t="s">
        <v>228</v>
      </c>
      <c r="B16" s="194"/>
      <c r="C16" s="194"/>
      <c r="D16" s="194"/>
      <c r="E16" s="194"/>
      <c r="F16" s="194"/>
      <c r="G16" s="194"/>
      <c r="H16" s="194"/>
      <c r="I16" s="1">
        <v>10</v>
      </c>
      <c r="J16" s="6">
        <v>0</v>
      </c>
      <c r="K16" s="6"/>
    </row>
    <row r="17" spans="1:11" ht="12.75" customHeight="1">
      <c r="A17" s="193" t="s">
        <v>229</v>
      </c>
      <c r="B17" s="194"/>
      <c r="C17" s="194"/>
      <c r="D17" s="194"/>
      <c r="E17" s="194"/>
      <c r="F17" s="194"/>
      <c r="G17" s="194"/>
      <c r="H17" s="194"/>
      <c r="I17" s="1">
        <v>11</v>
      </c>
      <c r="J17" s="6">
        <v>0</v>
      </c>
      <c r="K17" s="6">
        <v>13590676</v>
      </c>
    </row>
    <row r="18" spans="1:11" ht="12.75" customHeight="1">
      <c r="A18" s="196" t="s">
        <v>230</v>
      </c>
      <c r="B18" s="197"/>
      <c r="C18" s="197"/>
      <c r="D18" s="197"/>
      <c r="E18" s="197"/>
      <c r="F18" s="197"/>
      <c r="G18" s="197"/>
      <c r="H18" s="197"/>
      <c r="I18" s="1">
        <v>12</v>
      </c>
      <c r="J18" s="129">
        <f>SUM(J14:J17)</f>
        <v>16891456</v>
      </c>
      <c r="K18" s="129">
        <f>SUM(K14:K17)</f>
        <v>47949110</v>
      </c>
    </row>
    <row r="19" spans="1:11" ht="12.75" customHeight="1">
      <c r="A19" s="196" t="s">
        <v>231</v>
      </c>
      <c r="B19" s="197"/>
      <c r="C19" s="197"/>
      <c r="D19" s="197"/>
      <c r="E19" s="197"/>
      <c r="F19" s="197"/>
      <c r="G19" s="197"/>
      <c r="H19" s="197"/>
      <c r="I19" s="1">
        <v>13</v>
      </c>
      <c r="J19" s="129">
        <f>J13-J18</f>
        <v>12277323</v>
      </c>
      <c r="K19" s="129">
        <f>K13-K18</f>
        <v>10442308</v>
      </c>
    </row>
    <row r="20" spans="1:11" ht="12.75" customHeight="1">
      <c r="A20" s="196" t="s">
        <v>232</v>
      </c>
      <c r="B20" s="197"/>
      <c r="C20" s="197"/>
      <c r="D20" s="197"/>
      <c r="E20" s="197"/>
      <c r="F20" s="197"/>
      <c r="G20" s="197"/>
      <c r="H20" s="197"/>
      <c r="I20" s="1">
        <v>14</v>
      </c>
      <c r="J20" s="129">
        <f>IF(J18&gt;J13,J18-J13,0)</f>
        <v>0</v>
      </c>
      <c r="K20" s="129">
        <f>IF(K18&gt;K13,K18-K13,0)</f>
        <v>0</v>
      </c>
    </row>
    <row r="21" spans="1:11" ht="12.75" customHeight="1">
      <c r="A21" s="205" t="s">
        <v>233</v>
      </c>
      <c r="B21" s="206"/>
      <c r="C21" s="206"/>
      <c r="D21" s="206"/>
      <c r="E21" s="206"/>
      <c r="F21" s="206"/>
      <c r="G21" s="206"/>
      <c r="H21" s="206"/>
      <c r="I21" s="245"/>
      <c r="J21" s="245"/>
      <c r="K21" s="246"/>
    </row>
    <row r="22" spans="1:11" ht="12.75" customHeight="1">
      <c r="A22" s="193" t="s">
        <v>234</v>
      </c>
      <c r="B22" s="194"/>
      <c r="C22" s="194"/>
      <c r="D22" s="194"/>
      <c r="E22" s="194"/>
      <c r="F22" s="194"/>
      <c r="G22" s="194"/>
      <c r="H22" s="194"/>
      <c r="I22" s="1">
        <v>15</v>
      </c>
      <c r="J22" s="6">
        <v>10310</v>
      </c>
      <c r="K22" s="6">
        <v>435216</v>
      </c>
    </row>
    <row r="23" spans="1:11" ht="12.75" customHeight="1">
      <c r="A23" s="193" t="s">
        <v>235</v>
      </c>
      <c r="B23" s="194"/>
      <c r="C23" s="194"/>
      <c r="D23" s="194"/>
      <c r="E23" s="194"/>
      <c r="F23" s="194"/>
      <c r="G23" s="194"/>
      <c r="H23" s="194"/>
      <c r="I23" s="1">
        <v>16</v>
      </c>
      <c r="J23" s="6">
        <v>0</v>
      </c>
      <c r="K23" s="6">
        <v>1</v>
      </c>
    </row>
    <row r="24" spans="1:11" ht="12.75" customHeight="1">
      <c r="A24" s="193" t="s">
        <v>236</v>
      </c>
      <c r="B24" s="194"/>
      <c r="C24" s="194"/>
      <c r="D24" s="194"/>
      <c r="E24" s="194"/>
      <c r="F24" s="194"/>
      <c r="G24" s="194"/>
      <c r="H24" s="194"/>
      <c r="I24" s="1">
        <v>17</v>
      </c>
      <c r="J24" s="6">
        <v>774653</v>
      </c>
      <c r="K24" s="6">
        <v>265323</v>
      </c>
    </row>
    <row r="25" spans="1:11" ht="12.75" customHeight="1">
      <c r="A25" s="193" t="s">
        <v>237</v>
      </c>
      <c r="B25" s="194"/>
      <c r="C25" s="194"/>
      <c r="D25" s="194"/>
      <c r="E25" s="194"/>
      <c r="F25" s="194"/>
      <c r="G25" s="194"/>
      <c r="H25" s="194"/>
      <c r="I25" s="1">
        <v>18</v>
      </c>
      <c r="J25" s="6">
        <v>0</v>
      </c>
      <c r="K25" s="6"/>
    </row>
    <row r="26" spans="1:11" ht="12.75" customHeight="1">
      <c r="A26" s="193" t="s">
        <v>238</v>
      </c>
      <c r="B26" s="194"/>
      <c r="C26" s="194"/>
      <c r="D26" s="194"/>
      <c r="E26" s="194"/>
      <c r="F26" s="194"/>
      <c r="G26" s="194"/>
      <c r="H26" s="194"/>
      <c r="I26" s="1">
        <v>19</v>
      </c>
      <c r="J26" s="6">
        <v>734564</v>
      </c>
      <c r="K26" s="6">
        <v>4007282</v>
      </c>
    </row>
    <row r="27" spans="1:11" ht="12.75" customHeight="1">
      <c r="A27" s="196" t="s">
        <v>315</v>
      </c>
      <c r="B27" s="197"/>
      <c r="C27" s="197"/>
      <c r="D27" s="197"/>
      <c r="E27" s="197"/>
      <c r="F27" s="197"/>
      <c r="G27" s="197"/>
      <c r="H27" s="197"/>
      <c r="I27" s="1">
        <v>20</v>
      </c>
      <c r="J27" s="129">
        <f>SUM(J22:J26)</f>
        <v>1519527</v>
      </c>
      <c r="K27" s="129">
        <f>SUM(K22:K26)</f>
        <v>4707822</v>
      </c>
    </row>
    <row r="28" spans="1:11" ht="12.75" customHeight="1">
      <c r="A28" s="193" t="s">
        <v>240</v>
      </c>
      <c r="B28" s="194"/>
      <c r="C28" s="194"/>
      <c r="D28" s="194"/>
      <c r="E28" s="194"/>
      <c r="F28" s="194"/>
      <c r="G28" s="194"/>
      <c r="H28" s="194"/>
      <c r="I28" s="1">
        <v>21</v>
      </c>
      <c r="J28" s="6">
        <v>1981510</v>
      </c>
      <c r="K28" s="6">
        <v>670038</v>
      </c>
    </row>
    <row r="29" spans="1:11" ht="12.75" customHeight="1">
      <c r="A29" s="193" t="s">
        <v>241</v>
      </c>
      <c r="B29" s="194"/>
      <c r="C29" s="194"/>
      <c r="D29" s="194"/>
      <c r="E29" s="194"/>
      <c r="F29" s="194"/>
      <c r="G29" s="194"/>
      <c r="H29" s="194"/>
      <c r="I29" s="1">
        <v>22</v>
      </c>
      <c r="J29" s="6"/>
      <c r="K29" s="6"/>
    </row>
    <row r="30" spans="1:11" ht="12.75" customHeight="1">
      <c r="A30" s="193" t="s">
        <v>242</v>
      </c>
      <c r="B30" s="194"/>
      <c r="C30" s="194"/>
      <c r="D30" s="194"/>
      <c r="E30" s="194"/>
      <c r="F30" s="194"/>
      <c r="G30" s="194"/>
      <c r="H30" s="194"/>
      <c r="I30" s="1">
        <v>23</v>
      </c>
      <c r="J30" s="6">
        <v>2968545</v>
      </c>
      <c r="K30" s="6">
        <v>32617907</v>
      </c>
    </row>
    <row r="31" spans="1:11" ht="12.75" customHeight="1">
      <c r="A31" s="196" t="s">
        <v>316</v>
      </c>
      <c r="B31" s="197"/>
      <c r="C31" s="197"/>
      <c r="D31" s="197"/>
      <c r="E31" s="197"/>
      <c r="F31" s="197"/>
      <c r="G31" s="197"/>
      <c r="H31" s="197"/>
      <c r="I31" s="1">
        <v>24</v>
      </c>
      <c r="J31" s="129">
        <f>SUM(J28:J30)</f>
        <v>4950055</v>
      </c>
      <c r="K31" s="129">
        <f>SUM(K28:K30)</f>
        <v>33287945</v>
      </c>
    </row>
    <row r="32" spans="1:11" ht="12.75" customHeight="1">
      <c r="A32" s="196" t="s">
        <v>244</v>
      </c>
      <c r="B32" s="197"/>
      <c r="C32" s="197"/>
      <c r="D32" s="197"/>
      <c r="E32" s="197"/>
      <c r="F32" s="197"/>
      <c r="G32" s="197"/>
      <c r="H32" s="197"/>
      <c r="I32" s="1">
        <v>25</v>
      </c>
      <c r="J32" s="129">
        <f>IF(J27&gt;J31,J27-J31,0)</f>
        <v>0</v>
      </c>
      <c r="K32" s="40">
        <f>IF(K27&gt;K31,K27-K31,0)</f>
        <v>0</v>
      </c>
    </row>
    <row r="33" spans="1:11" ht="12.75" customHeight="1">
      <c r="A33" s="196" t="s">
        <v>245</v>
      </c>
      <c r="B33" s="197"/>
      <c r="C33" s="197"/>
      <c r="D33" s="197"/>
      <c r="E33" s="197"/>
      <c r="F33" s="197"/>
      <c r="G33" s="197"/>
      <c r="H33" s="197"/>
      <c r="I33" s="1">
        <v>26</v>
      </c>
      <c r="J33" s="129">
        <f>IF(J31&gt;J27,J31-J27,0)</f>
        <v>3430528</v>
      </c>
      <c r="K33" s="129">
        <f>IF(K31&gt;K27,K31-K27,0)</f>
        <v>28580123</v>
      </c>
    </row>
    <row r="34" spans="1:11" ht="12.75" customHeight="1">
      <c r="A34" s="205" t="s">
        <v>246</v>
      </c>
      <c r="B34" s="206"/>
      <c r="C34" s="206"/>
      <c r="D34" s="206"/>
      <c r="E34" s="206"/>
      <c r="F34" s="206"/>
      <c r="G34" s="206"/>
      <c r="H34" s="206"/>
      <c r="I34" s="245"/>
      <c r="J34" s="245"/>
      <c r="K34" s="246"/>
    </row>
    <row r="35" spans="1:11" ht="12.75" customHeight="1">
      <c r="A35" s="193" t="s">
        <v>247</v>
      </c>
      <c r="B35" s="194"/>
      <c r="C35" s="194"/>
      <c r="D35" s="194"/>
      <c r="E35" s="194"/>
      <c r="F35" s="194"/>
      <c r="G35" s="194"/>
      <c r="H35" s="194"/>
      <c r="I35" s="1">
        <v>27</v>
      </c>
      <c r="J35" s="6"/>
      <c r="K35" s="6">
        <v>57950000</v>
      </c>
    </row>
    <row r="36" spans="1:11" ht="12.75" customHeight="1">
      <c r="A36" s="193" t="s">
        <v>248</v>
      </c>
      <c r="B36" s="194"/>
      <c r="C36" s="194"/>
      <c r="D36" s="194"/>
      <c r="E36" s="194"/>
      <c r="F36" s="194"/>
      <c r="G36" s="194"/>
      <c r="H36" s="194"/>
      <c r="I36" s="1">
        <v>28</v>
      </c>
      <c r="J36" s="6">
        <v>2368000</v>
      </c>
      <c r="K36" s="6">
        <v>4322000</v>
      </c>
    </row>
    <row r="37" spans="1:11" ht="12.75" customHeight="1">
      <c r="A37" s="193" t="s">
        <v>249</v>
      </c>
      <c r="B37" s="194"/>
      <c r="C37" s="194"/>
      <c r="D37" s="194"/>
      <c r="E37" s="194"/>
      <c r="F37" s="194"/>
      <c r="G37" s="194"/>
      <c r="H37" s="194"/>
      <c r="I37" s="1">
        <v>29</v>
      </c>
      <c r="J37" s="6"/>
      <c r="K37" s="6">
        <v>0</v>
      </c>
    </row>
    <row r="38" spans="1:11" ht="12.75" customHeight="1">
      <c r="A38" s="196" t="s">
        <v>318</v>
      </c>
      <c r="B38" s="197"/>
      <c r="C38" s="197"/>
      <c r="D38" s="197"/>
      <c r="E38" s="197"/>
      <c r="F38" s="197"/>
      <c r="G38" s="197"/>
      <c r="H38" s="197"/>
      <c r="I38" s="1">
        <v>30</v>
      </c>
      <c r="J38" s="129">
        <f>SUM(J35:J37)</f>
        <v>2368000</v>
      </c>
      <c r="K38" s="129">
        <f>SUM(K35:K37)</f>
        <v>62272000</v>
      </c>
    </row>
    <row r="39" spans="1:11" ht="12.75" customHeight="1">
      <c r="A39" s="193" t="s">
        <v>251</v>
      </c>
      <c r="B39" s="194"/>
      <c r="C39" s="194"/>
      <c r="D39" s="194"/>
      <c r="E39" s="194"/>
      <c r="F39" s="194"/>
      <c r="G39" s="194"/>
      <c r="H39" s="194"/>
      <c r="I39" s="1">
        <v>31</v>
      </c>
      <c r="J39" s="6">
        <v>7834000</v>
      </c>
      <c r="K39" s="6">
        <v>42344910</v>
      </c>
    </row>
    <row r="40" spans="1:11" ht="12.75" customHeight="1">
      <c r="A40" s="193" t="s">
        <v>252</v>
      </c>
      <c r="B40" s="194"/>
      <c r="C40" s="194"/>
      <c r="D40" s="194"/>
      <c r="E40" s="194"/>
      <c r="F40" s="194"/>
      <c r="G40" s="194"/>
      <c r="H40" s="194"/>
      <c r="I40" s="1">
        <v>32</v>
      </c>
      <c r="J40" s="6"/>
      <c r="K40" s="6">
        <v>0</v>
      </c>
    </row>
    <row r="41" spans="1:11" ht="12.75" customHeight="1">
      <c r="A41" s="193" t="s">
        <v>253</v>
      </c>
      <c r="B41" s="194"/>
      <c r="C41" s="194"/>
      <c r="D41" s="194"/>
      <c r="E41" s="194"/>
      <c r="F41" s="194"/>
      <c r="G41" s="194"/>
      <c r="H41" s="194"/>
      <c r="I41" s="1">
        <v>33</v>
      </c>
      <c r="J41" s="6">
        <v>171421</v>
      </c>
      <c r="K41" s="6">
        <v>50785</v>
      </c>
    </row>
    <row r="42" spans="1:11" ht="12.75" customHeight="1">
      <c r="A42" s="193" t="s">
        <v>254</v>
      </c>
      <c r="B42" s="194"/>
      <c r="C42" s="194"/>
      <c r="D42" s="194"/>
      <c r="E42" s="194"/>
      <c r="F42" s="194"/>
      <c r="G42" s="194"/>
      <c r="H42" s="194"/>
      <c r="I42" s="1">
        <v>34</v>
      </c>
      <c r="J42" s="6">
        <v>0</v>
      </c>
      <c r="K42" s="6">
        <v>0</v>
      </c>
    </row>
    <row r="43" spans="1:11" ht="12.75" customHeight="1">
      <c r="A43" s="193" t="s">
        <v>255</v>
      </c>
      <c r="B43" s="194"/>
      <c r="C43" s="194"/>
      <c r="D43" s="194"/>
      <c r="E43" s="194"/>
      <c r="F43" s="194"/>
      <c r="G43" s="194"/>
      <c r="H43" s="194"/>
      <c r="I43" s="1">
        <v>35</v>
      </c>
      <c r="J43" s="6">
        <v>0</v>
      </c>
      <c r="K43" s="6"/>
    </row>
    <row r="44" spans="1:11" ht="12.75" customHeight="1">
      <c r="A44" s="196" t="s">
        <v>317</v>
      </c>
      <c r="B44" s="197"/>
      <c r="C44" s="197"/>
      <c r="D44" s="197"/>
      <c r="E44" s="197"/>
      <c r="F44" s="197"/>
      <c r="G44" s="197"/>
      <c r="H44" s="197"/>
      <c r="I44" s="1">
        <v>36</v>
      </c>
      <c r="J44" s="129">
        <f>SUM(J39:J43)</f>
        <v>8005421</v>
      </c>
      <c r="K44" s="129">
        <f>SUM(K39:K43)</f>
        <v>42395695</v>
      </c>
    </row>
    <row r="45" spans="1:11" ht="12.75" customHeight="1">
      <c r="A45" s="196" t="s">
        <v>257</v>
      </c>
      <c r="B45" s="197"/>
      <c r="C45" s="197"/>
      <c r="D45" s="197"/>
      <c r="E45" s="197"/>
      <c r="F45" s="197"/>
      <c r="G45" s="197"/>
      <c r="H45" s="197"/>
      <c r="I45" s="1">
        <v>37</v>
      </c>
      <c r="J45" s="129">
        <f>IF(J38&gt;J44,J38-J44,0)</f>
        <v>0</v>
      </c>
      <c r="K45" s="129">
        <f>IF(K38&gt;K44,K38-K44,0)</f>
        <v>19876305</v>
      </c>
    </row>
    <row r="46" spans="1:11" ht="12.75" customHeight="1">
      <c r="A46" s="196" t="s">
        <v>258</v>
      </c>
      <c r="B46" s="197"/>
      <c r="C46" s="197"/>
      <c r="D46" s="197"/>
      <c r="E46" s="197"/>
      <c r="F46" s="197"/>
      <c r="G46" s="197"/>
      <c r="H46" s="197"/>
      <c r="I46" s="1">
        <v>38</v>
      </c>
      <c r="J46" s="129">
        <f>IF(J44&gt;J38,J44-J38,0)</f>
        <v>5637421</v>
      </c>
      <c r="K46" s="40">
        <f>IF(K44&gt;K38,K44-K38,0)</f>
        <v>0</v>
      </c>
    </row>
    <row r="47" spans="1:11" ht="12.75" customHeight="1">
      <c r="A47" s="193" t="s">
        <v>259</v>
      </c>
      <c r="B47" s="194"/>
      <c r="C47" s="194"/>
      <c r="D47" s="194"/>
      <c r="E47" s="194"/>
      <c r="F47" s="194"/>
      <c r="G47" s="194"/>
      <c r="H47" s="194"/>
      <c r="I47" s="1">
        <v>39</v>
      </c>
      <c r="J47" s="40">
        <f>IF(J19-J20+J32-J33+J45-J46&gt;0,J19-J20+J32-J33+J45-J46,0)</f>
        <v>3209374</v>
      </c>
      <c r="K47" s="40">
        <f>IF(K19-K20+K32-K33+K45-K46&gt;0,K19-K20+K32-K33+K45-K46,0)</f>
        <v>1738490</v>
      </c>
    </row>
    <row r="48" spans="1:11" ht="12.75" customHeight="1">
      <c r="A48" s="193" t="s">
        <v>260</v>
      </c>
      <c r="B48" s="194"/>
      <c r="C48" s="194"/>
      <c r="D48" s="194"/>
      <c r="E48" s="194"/>
      <c r="F48" s="194"/>
      <c r="G48" s="194"/>
      <c r="H48" s="194"/>
      <c r="I48" s="1">
        <v>40</v>
      </c>
      <c r="J48" s="40">
        <f>IF(J20-J19+J33-J32+J46-J45&gt;0,J20-J19+J33-J32+J46-J45,0)</f>
        <v>0</v>
      </c>
      <c r="K48" s="40">
        <f>IF(K20-K19+K33-K32+K46-K45&gt;0,K20-K19+K33-K32+K46-K45,0)</f>
        <v>0</v>
      </c>
    </row>
    <row r="49" spans="1:11" ht="12.75" customHeight="1">
      <c r="A49" s="193" t="s">
        <v>261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6">
        <v>812678</v>
      </c>
      <c r="K49" s="6">
        <v>4022052</v>
      </c>
    </row>
    <row r="50" spans="1:11" ht="12.75" customHeight="1">
      <c r="A50" s="193" t="s">
        <v>263</v>
      </c>
      <c r="B50" s="194"/>
      <c r="C50" s="194"/>
      <c r="D50" s="194"/>
      <c r="E50" s="194"/>
      <c r="F50" s="194"/>
      <c r="G50" s="194"/>
      <c r="H50" s="194"/>
      <c r="I50" s="1">
        <v>42</v>
      </c>
      <c r="J50" s="6">
        <f>J19-J33-J46</f>
        <v>3209374</v>
      </c>
      <c r="K50" s="6">
        <f>K19-K33+K45</f>
        <v>1738490</v>
      </c>
    </row>
    <row r="51" spans="1:11" ht="12.75" customHeight="1">
      <c r="A51" s="193" t="s">
        <v>262</v>
      </c>
      <c r="B51" s="194"/>
      <c r="C51" s="194"/>
      <c r="D51" s="194"/>
      <c r="E51" s="194"/>
      <c r="F51" s="194"/>
      <c r="G51" s="194"/>
      <c r="H51" s="194"/>
      <c r="I51" s="1">
        <v>43</v>
      </c>
      <c r="J51" s="6">
        <v>0</v>
      </c>
      <c r="K51" s="6">
        <f>-K21-K34+K46</f>
        <v>0</v>
      </c>
    </row>
    <row r="52" spans="1:11" ht="12.75" customHeight="1">
      <c r="A52" s="193" t="s">
        <v>264</v>
      </c>
      <c r="B52" s="194"/>
      <c r="C52" s="194"/>
      <c r="D52" s="194"/>
      <c r="E52" s="194"/>
      <c r="F52" s="194"/>
      <c r="G52" s="194"/>
      <c r="H52" s="194"/>
      <c r="I52" s="4">
        <v>44</v>
      </c>
      <c r="J52" s="47">
        <f>J49+J50-J51</f>
        <v>4022052</v>
      </c>
      <c r="K52" s="47">
        <f>K49+K50-K51</f>
        <v>5760542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1" t="s">
        <v>265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255" t="s">
        <v>321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4">
      <c r="A4" s="253" t="s">
        <v>266</v>
      </c>
      <c r="B4" s="253"/>
      <c r="C4" s="253"/>
      <c r="D4" s="253"/>
      <c r="E4" s="253"/>
      <c r="F4" s="253"/>
      <c r="G4" s="253"/>
      <c r="H4" s="253"/>
      <c r="I4" s="52" t="s">
        <v>56</v>
      </c>
      <c r="J4" s="53" t="s">
        <v>57</v>
      </c>
      <c r="K4" s="53" t="s">
        <v>58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58">
        <v>2</v>
      </c>
      <c r="J5" s="59" t="s">
        <v>7</v>
      </c>
      <c r="K5" s="59" t="s">
        <v>8</v>
      </c>
    </row>
    <row r="6" spans="1:11" ht="12.75" customHeight="1">
      <c r="A6" s="205" t="s">
        <v>218</v>
      </c>
      <c r="B6" s="206"/>
      <c r="C6" s="206"/>
      <c r="D6" s="206"/>
      <c r="E6" s="206"/>
      <c r="F6" s="206"/>
      <c r="G6" s="206"/>
      <c r="H6" s="206"/>
      <c r="I6" s="245"/>
      <c r="J6" s="245"/>
      <c r="K6" s="246"/>
    </row>
    <row r="7" spans="1:11" ht="12.75" customHeight="1">
      <c r="A7" s="193" t="s">
        <v>267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6"/>
    </row>
    <row r="8" spans="1:11" ht="12.75" customHeight="1">
      <c r="A8" s="193" t="s">
        <v>268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6"/>
    </row>
    <row r="9" spans="1:11" ht="12.75" customHeight="1">
      <c r="A9" s="193" t="s">
        <v>269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6"/>
    </row>
    <row r="10" spans="1:11" ht="12.75" customHeight="1">
      <c r="A10" s="193" t="s">
        <v>270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6"/>
    </row>
    <row r="11" spans="1:11" ht="12.75" customHeight="1">
      <c r="A11" s="193" t="s">
        <v>271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6"/>
    </row>
    <row r="12" spans="1:11" ht="12.75" customHeight="1">
      <c r="A12" s="196" t="s">
        <v>272</v>
      </c>
      <c r="B12" s="197"/>
      <c r="C12" s="197"/>
      <c r="D12" s="197"/>
      <c r="E12" s="197"/>
      <c r="F12" s="197"/>
      <c r="G12" s="197"/>
      <c r="H12" s="197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193" t="s">
        <v>273</v>
      </c>
      <c r="B13" s="194"/>
      <c r="C13" s="194"/>
      <c r="D13" s="194"/>
      <c r="E13" s="194"/>
      <c r="F13" s="194"/>
      <c r="G13" s="194"/>
      <c r="H13" s="194"/>
      <c r="I13" s="1">
        <v>7</v>
      </c>
      <c r="J13" s="5"/>
      <c r="K13" s="6"/>
    </row>
    <row r="14" spans="1:11" ht="12.75" customHeight="1">
      <c r="A14" s="193" t="s">
        <v>274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6"/>
    </row>
    <row r="15" spans="1:11" ht="12.75" customHeight="1">
      <c r="A15" s="193" t="s">
        <v>275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6"/>
    </row>
    <row r="16" spans="1:11" ht="12.75" customHeight="1">
      <c r="A16" s="193" t="s">
        <v>276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6"/>
    </row>
    <row r="17" spans="1:11" ht="12.75" customHeight="1">
      <c r="A17" s="193" t="s">
        <v>277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6"/>
    </row>
    <row r="18" spans="1:11" ht="12.75" customHeight="1">
      <c r="A18" s="193" t="s">
        <v>278</v>
      </c>
      <c r="B18" s="194"/>
      <c r="C18" s="194"/>
      <c r="D18" s="194"/>
      <c r="E18" s="194"/>
      <c r="F18" s="194"/>
      <c r="G18" s="194"/>
      <c r="H18" s="194"/>
      <c r="I18" s="1">
        <v>12</v>
      </c>
      <c r="J18" s="5"/>
      <c r="K18" s="6"/>
    </row>
    <row r="19" spans="1:11" ht="12.75" customHeight="1">
      <c r="A19" s="196" t="s">
        <v>279</v>
      </c>
      <c r="B19" s="197"/>
      <c r="C19" s="197"/>
      <c r="D19" s="197"/>
      <c r="E19" s="197"/>
      <c r="F19" s="197"/>
      <c r="G19" s="197"/>
      <c r="H19" s="197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196" t="s">
        <v>231</v>
      </c>
      <c r="B20" s="197"/>
      <c r="C20" s="197"/>
      <c r="D20" s="197"/>
      <c r="E20" s="197"/>
      <c r="F20" s="197"/>
      <c r="G20" s="197"/>
      <c r="H20" s="197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196" t="s">
        <v>232</v>
      </c>
      <c r="B21" s="197"/>
      <c r="C21" s="197"/>
      <c r="D21" s="197"/>
      <c r="E21" s="197"/>
      <c r="F21" s="197"/>
      <c r="G21" s="197"/>
      <c r="H21" s="197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05" t="s">
        <v>233</v>
      </c>
      <c r="B22" s="206"/>
      <c r="C22" s="206"/>
      <c r="D22" s="206"/>
      <c r="E22" s="206"/>
      <c r="F22" s="206"/>
      <c r="G22" s="206"/>
      <c r="H22" s="206"/>
      <c r="I22" s="245"/>
      <c r="J22" s="245"/>
      <c r="K22" s="246"/>
    </row>
    <row r="23" spans="1:11" ht="12.75" customHeight="1">
      <c r="A23" s="193" t="s">
        <v>234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6"/>
    </row>
    <row r="24" spans="1:11" ht="12.75" customHeight="1">
      <c r="A24" s="193" t="s">
        <v>235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6"/>
    </row>
    <row r="25" spans="1:11" ht="12.75" customHeight="1">
      <c r="A25" s="193" t="s">
        <v>236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6"/>
    </row>
    <row r="26" spans="1:11" ht="12.75" customHeight="1">
      <c r="A26" s="193" t="s">
        <v>237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6"/>
    </row>
    <row r="27" spans="1:11" ht="12.75" customHeight="1">
      <c r="A27" s="193" t="s">
        <v>238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/>
      <c r="K27" s="6"/>
    </row>
    <row r="28" spans="1:11" ht="12.75" customHeight="1">
      <c r="A28" s="196" t="s">
        <v>239</v>
      </c>
      <c r="B28" s="197"/>
      <c r="C28" s="197"/>
      <c r="D28" s="197"/>
      <c r="E28" s="197"/>
      <c r="F28" s="197"/>
      <c r="G28" s="197"/>
      <c r="H28" s="197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193" t="s">
        <v>240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6"/>
    </row>
    <row r="30" spans="1:11" ht="12.75" customHeight="1">
      <c r="A30" s="193" t="s">
        <v>241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6"/>
    </row>
    <row r="31" spans="1:11" ht="12.75" customHeight="1">
      <c r="A31" s="193" t="s">
        <v>242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/>
      <c r="K31" s="6"/>
    </row>
    <row r="32" spans="1:11" ht="12.75" customHeight="1">
      <c r="A32" s="196" t="s">
        <v>243</v>
      </c>
      <c r="B32" s="197"/>
      <c r="C32" s="197"/>
      <c r="D32" s="197"/>
      <c r="E32" s="197"/>
      <c r="F32" s="197"/>
      <c r="G32" s="197"/>
      <c r="H32" s="197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196" t="s">
        <v>244</v>
      </c>
      <c r="B33" s="197"/>
      <c r="C33" s="197"/>
      <c r="D33" s="197"/>
      <c r="E33" s="197"/>
      <c r="F33" s="197"/>
      <c r="G33" s="197"/>
      <c r="H33" s="197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196" t="s">
        <v>245</v>
      </c>
      <c r="B34" s="197"/>
      <c r="C34" s="197"/>
      <c r="D34" s="197"/>
      <c r="E34" s="197"/>
      <c r="F34" s="197"/>
      <c r="G34" s="197"/>
      <c r="H34" s="197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05" t="s">
        <v>246</v>
      </c>
      <c r="B35" s="206"/>
      <c r="C35" s="206"/>
      <c r="D35" s="206"/>
      <c r="E35" s="206"/>
      <c r="F35" s="206"/>
      <c r="G35" s="206"/>
      <c r="H35" s="206"/>
      <c r="I35" s="245"/>
      <c r="J35" s="245"/>
      <c r="K35" s="246"/>
    </row>
    <row r="36" spans="1:11" ht="12.75" customHeight="1">
      <c r="A36" s="193" t="s">
        <v>247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6"/>
    </row>
    <row r="37" spans="1:11" ht="12.75" customHeight="1">
      <c r="A37" s="193" t="s">
        <v>248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6"/>
    </row>
    <row r="38" spans="1:11" ht="12.75" customHeight="1">
      <c r="A38" s="193" t="s">
        <v>249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/>
      <c r="K38" s="6"/>
    </row>
    <row r="39" spans="1:11" ht="12.75" customHeight="1">
      <c r="A39" s="196" t="s">
        <v>250</v>
      </c>
      <c r="B39" s="197"/>
      <c r="C39" s="197"/>
      <c r="D39" s="197"/>
      <c r="E39" s="197"/>
      <c r="F39" s="197"/>
      <c r="G39" s="197"/>
      <c r="H39" s="197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193" t="s">
        <v>251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6"/>
    </row>
    <row r="41" spans="1:11" ht="12.75" customHeight="1">
      <c r="A41" s="193" t="s">
        <v>252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6"/>
    </row>
    <row r="42" spans="1:11" ht="12.75" customHeight="1">
      <c r="A42" s="193" t="s">
        <v>253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6"/>
    </row>
    <row r="43" spans="1:11" ht="12.75" customHeight="1">
      <c r="A43" s="193" t="s">
        <v>254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6"/>
    </row>
    <row r="44" spans="1:11" ht="12.75" customHeight="1">
      <c r="A44" s="193" t="s">
        <v>255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/>
      <c r="K44" s="6"/>
    </row>
    <row r="45" spans="1:11" ht="12.75" customHeight="1">
      <c r="A45" s="196" t="s">
        <v>256</v>
      </c>
      <c r="B45" s="197"/>
      <c r="C45" s="197"/>
      <c r="D45" s="197"/>
      <c r="E45" s="197"/>
      <c r="F45" s="197"/>
      <c r="G45" s="197"/>
      <c r="H45" s="197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196" t="s">
        <v>257</v>
      </c>
      <c r="B46" s="197"/>
      <c r="C46" s="197"/>
      <c r="D46" s="197"/>
      <c r="E46" s="197"/>
      <c r="F46" s="197"/>
      <c r="G46" s="197"/>
      <c r="H46" s="197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196" t="s">
        <v>258</v>
      </c>
      <c r="B47" s="197"/>
      <c r="C47" s="197"/>
      <c r="D47" s="197"/>
      <c r="E47" s="197"/>
      <c r="F47" s="197"/>
      <c r="G47" s="197"/>
      <c r="H47" s="197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193" t="s">
        <v>259</v>
      </c>
      <c r="B48" s="194"/>
      <c r="C48" s="194"/>
      <c r="D48" s="194"/>
      <c r="E48" s="194"/>
      <c r="F48" s="194"/>
      <c r="G48" s="194"/>
      <c r="H48" s="19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193" t="s">
        <v>260</v>
      </c>
      <c r="B49" s="194"/>
      <c r="C49" s="194"/>
      <c r="D49" s="194"/>
      <c r="E49" s="194"/>
      <c r="F49" s="194"/>
      <c r="G49" s="194"/>
      <c r="H49" s="19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193" t="s">
        <v>261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6"/>
    </row>
    <row r="51" spans="1:11" ht="12.75" customHeight="1">
      <c r="A51" s="193" t="s">
        <v>262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6"/>
    </row>
    <row r="52" spans="1:11" ht="12.75" customHeight="1">
      <c r="A52" s="193" t="s">
        <v>263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6"/>
    </row>
    <row r="53" spans="1:11" ht="12.75" customHeight="1">
      <c r="A53" s="193" t="s">
        <v>264</v>
      </c>
      <c r="B53" s="194"/>
      <c r="C53" s="194"/>
      <c r="D53" s="194"/>
      <c r="E53" s="194"/>
      <c r="F53" s="194"/>
      <c r="G53" s="194"/>
      <c r="H53" s="19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71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1"/>
    </row>
    <row r="2" spans="1:12" ht="15.75">
      <c r="A2" s="32"/>
      <c r="B2" s="60"/>
      <c r="C2" s="256" t="s">
        <v>281</v>
      </c>
      <c r="D2" s="256"/>
      <c r="E2" s="63">
        <v>41640</v>
      </c>
      <c r="F2" s="33" t="s">
        <v>282</v>
      </c>
      <c r="G2" s="257">
        <v>42004</v>
      </c>
      <c r="H2" s="258"/>
      <c r="I2" s="60"/>
      <c r="J2" s="60"/>
      <c r="K2" s="60"/>
      <c r="L2" s="64"/>
    </row>
    <row r="3" spans="1:11" ht="23.25" customHeight="1">
      <c r="A3" s="259" t="s">
        <v>55</v>
      </c>
      <c r="B3" s="259"/>
      <c r="C3" s="259"/>
      <c r="D3" s="259"/>
      <c r="E3" s="259"/>
      <c r="F3" s="259"/>
      <c r="G3" s="259"/>
      <c r="H3" s="259"/>
      <c r="I3" s="66" t="s">
        <v>56</v>
      </c>
      <c r="J3" s="53" t="s">
        <v>283</v>
      </c>
      <c r="K3" s="53" t="s">
        <v>284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68">
        <v>2</v>
      </c>
      <c r="J4" s="67" t="s">
        <v>7</v>
      </c>
      <c r="K4" s="67" t="s">
        <v>8</v>
      </c>
    </row>
    <row r="5" spans="1:11" ht="12.75" customHeight="1">
      <c r="A5" s="261" t="s">
        <v>285</v>
      </c>
      <c r="B5" s="262"/>
      <c r="C5" s="262"/>
      <c r="D5" s="262"/>
      <c r="E5" s="262"/>
      <c r="F5" s="262"/>
      <c r="G5" s="262"/>
      <c r="H5" s="262"/>
      <c r="I5" s="34">
        <v>1</v>
      </c>
      <c r="J5" s="127">
        <v>105668000</v>
      </c>
      <c r="K5" s="127">
        <v>116604710</v>
      </c>
    </row>
    <row r="6" spans="1:11" ht="12.75" customHeight="1">
      <c r="A6" s="261" t="s">
        <v>286</v>
      </c>
      <c r="B6" s="262"/>
      <c r="C6" s="262"/>
      <c r="D6" s="262"/>
      <c r="E6" s="262"/>
      <c r="F6" s="262"/>
      <c r="G6" s="262"/>
      <c r="H6" s="262"/>
      <c r="I6" s="34">
        <v>2</v>
      </c>
      <c r="J6" s="6"/>
      <c r="K6" s="6"/>
    </row>
    <row r="7" spans="1:11" ht="12.75" customHeight="1">
      <c r="A7" s="261" t="s">
        <v>287</v>
      </c>
      <c r="B7" s="262"/>
      <c r="C7" s="262"/>
      <c r="D7" s="262"/>
      <c r="E7" s="262"/>
      <c r="F7" s="262"/>
      <c r="G7" s="262"/>
      <c r="H7" s="262"/>
      <c r="I7" s="34">
        <v>3</v>
      </c>
      <c r="J7" s="6">
        <v>23505600</v>
      </c>
      <c r="K7" s="6">
        <v>0</v>
      </c>
    </row>
    <row r="8" spans="1:11" ht="12.75" customHeight="1">
      <c r="A8" s="261" t="s">
        <v>288</v>
      </c>
      <c r="B8" s="262"/>
      <c r="C8" s="262"/>
      <c r="D8" s="262"/>
      <c r="E8" s="262"/>
      <c r="F8" s="262"/>
      <c r="G8" s="262"/>
      <c r="H8" s="262"/>
      <c r="I8" s="34">
        <v>4</v>
      </c>
      <c r="J8" s="6">
        <v>-154322133</v>
      </c>
      <c r="K8" s="6">
        <v>-129950782</v>
      </c>
    </row>
    <row r="9" spans="1:11" ht="12.75" customHeight="1">
      <c r="A9" s="261" t="s">
        <v>289</v>
      </c>
      <c r="B9" s="262"/>
      <c r="C9" s="262"/>
      <c r="D9" s="262"/>
      <c r="E9" s="262"/>
      <c r="F9" s="262"/>
      <c r="G9" s="262"/>
      <c r="H9" s="262"/>
      <c r="I9" s="34">
        <v>5</v>
      </c>
      <c r="J9" s="6">
        <v>-45326196</v>
      </c>
      <c r="K9" s="6">
        <v>8993939</v>
      </c>
    </row>
    <row r="10" spans="1:11" ht="12.75" customHeight="1">
      <c r="A10" s="261" t="s">
        <v>290</v>
      </c>
      <c r="B10" s="262"/>
      <c r="C10" s="262"/>
      <c r="D10" s="262"/>
      <c r="E10" s="262"/>
      <c r="F10" s="262"/>
      <c r="G10" s="262"/>
      <c r="H10" s="262"/>
      <c r="I10" s="34">
        <v>6</v>
      </c>
      <c r="J10" s="6">
        <v>131636562</v>
      </c>
      <c r="K10" s="6">
        <v>126053622</v>
      </c>
    </row>
    <row r="11" spans="1:11" ht="12.75" customHeight="1">
      <c r="A11" s="261" t="s">
        <v>291</v>
      </c>
      <c r="B11" s="262"/>
      <c r="C11" s="262"/>
      <c r="D11" s="262"/>
      <c r="E11" s="262"/>
      <c r="F11" s="262"/>
      <c r="G11" s="262"/>
      <c r="H11" s="262"/>
      <c r="I11" s="34">
        <v>7</v>
      </c>
      <c r="J11" s="6"/>
      <c r="K11" s="6"/>
    </row>
    <row r="12" spans="1:11" ht="12.75" customHeight="1">
      <c r="A12" s="261" t="s">
        <v>292</v>
      </c>
      <c r="B12" s="262"/>
      <c r="C12" s="262"/>
      <c r="D12" s="262"/>
      <c r="E12" s="262"/>
      <c r="F12" s="262"/>
      <c r="G12" s="262"/>
      <c r="H12" s="262"/>
      <c r="I12" s="34">
        <v>8</v>
      </c>
      <c r="J12" s="6"/>
      <c r="K12" s="6">
        <v>0</v>
      </c>
    </row>
    <row r="13" spans="1:11" ht="12.75" customHeight="1">
      <c r="A13" s="261" t="s">
        <v>293</v>
      </c>
      <c r="B13" s="262"/>
      <c r="C13" s="262"/>
      <c r="D13" s="262"/>
      <c r="E13" s="262"/>
      <c r="F13" s="262"/>
      <c r="G13" s="262"/>
      <c r="H13" s="262"/>
      <c r="I13" s="34">
        <v>9</v>
      </c>
      <c r="J13" s="6"/>
      <c r="K13" s="6"/>
    </row>
    <row r="14" spans="1:11" ht="12.75" customHeight="1">
      <c r="A14" s="263" t="s">
        <v>294</v>
      </c>
      <c r="B14" s="264"/>
      <c r="C14" s="264"/>
      <c r="D14" s="264"/>
      <c r="E14" s="264"/>
      <c r="F14" s="264"/>
      <c r="G14" s="264"/>
      <c r="H14" s="264"/>
      <c r="I14" s="34">
        <v>10</v>
      </c>
      <c r="J14" s="129">
        <f>SUM(J5:J13)</f>
        <v>61161833</v>
      </c>
      <c r="K14" s="129">
        <f>SUM(K5:K13)</f>
        <v>121701489</v>
      </c>
    </row>
    <row r="15" spans="1:11" ht="12.75" customHeight="1">
      <c r="A15" s="261" t="s">
        <v>295</v>
      </c>
      <c r="B15" s="262"/>
      <c r="C15" s="262"/>
      <c r="D15" s="262"/>
      <c r="E15" s="262"/>
      <c r="F15" s="262"/>
      <c r="G15" s="262"/>
      <c r="H15" s="262"/>
      <c r="I15" s="34">
        <v>11</v>
      </c>
      <c r="J15" s="6"/>
      <c r="K15" s="6"/>
    </row>
    <row r="16" spans="1:11" ht="12.75" customHeight="1">
      <c r="A16" s="261" t="s">
        <v>296</v>
      </c>
      <c r="B16" s="262"/>
      <c r="C16" s="262"/>
      <c r="D16" s="262"/>
      <c r="E16" s="262"/>
      <c r="F16" s="262"/>
      <c r="G16" s="262"/>
      <c r="H16" s="262"/>
      <c r="I16" s="34">
        <v>12</v>
      </c>
      <c r="J16" s="6"/>
      <c r="K16" s="6"/>
    </row>
    <row r="17" spans="1:11" ht="12.75" customHeight="1">
      <c r="A17" s="261" t="s">
        <v>297</v>
      </c>
      <c r="B17" s="262"/>
      <c r="C17" s="262"/>
      <c r="D17" s="262"/>
      <c r="E17" s="262"/>
      <c r="F17" s="262"/>
      <c r="G17" s="262"/>
      <c r="H17" s="262"/>
      <c r="I17" s="34">
        <v>13</v>
      </c>
      <c r="J17" s="6"/>
      <c r="K17" s="6"/>
    </row>
    <row r="18" spans="1:11" ht="12.75" customHeight="1">
      <c r="A18" s="261" t="s">
        <v>298</v>
      </c>
      <c r="B18" s="262"/>
      <c r="C18" s="262"/>
      <c r="D18" s="262"/>
      <c r="E18" s="262"/>
      <c r="F18" s="262"/>
      <c r="G18" s="262"/>
      <c r="H18" s="262"/>
      <c r="I18" s="34">
        <v>14</v>
      </c>
      <c r="J18" s="6"/>
      <c r="K18" s="6"/>
    </row>
    <row r="19" spans="1:11" ht="12.75" customHeight="1">
      <c r="A19" s="261" t="s">
        <v>299</v>
      </c>
      <c r="B19" s="262"/>
      <c r="C19" s="262"/>
      <c r="D19" s="262"/>
      <c r="E19" s="262"/>
      <c r="F19" s="262"/>
      <c r="G19" s="262"/>
      <c r="H19" s="262"/>
      <c r="I19" s="34">
        <v>15</v>
      </c>
      <c r="J19" s="6"/>
      <c r="K19" s="6"/>
    </row>
    <row r="20" spans="1:11" ht="12.75" customHeight="1">
      <c r="A20" s="261" t="s">
        <v>300</v>
      </c>
      <c r="B20" s="262"/>
      <c r="C20" s="262"/>
      <c r="D20" s="262"/>
      <c r="E20" s="262"/>
      <c r="F20" s="262"/>
      <c r="G20" s="262"/>
      <c r="H20" s="262"/>
      <c r="I20" s="34">
        <v>16</v>
      </c>
      <c r="J20" s="6"/>
      <c r="K20" s="6"/>
    </row>
    <row r="21" spans="1:11" ht="12.75" customHeight="1">
      <c r="A21" s="263" t="s">
        <v>301</v>
      </c>
      <c r="B21" s="264"/>
      <c r="C21" s="264"/>
      <c r="D21" s="264"/>
      <c r="E21" s="264"/>
      <c r="F21" s="264"/>
      <c r="G21" s="264"/>
      <c r="H21" s="264"/>
      <c r="I21" s="34">
        <v>17</v>
      </c>
      <c r="J21" s="47">
        <f>SUM(J15:J20)</f>
        <v>0</v>
      </c>
      <c r="K21" s="47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 customHeight="1">
      <c r="A23" s="265" t="s">
        <v>302</v>
      </c>
      <c r="B23" s="266"/>
      <c r="C23" s="266"/>
      <c r="D23" s="266"/>
      <c r="E23" s="266"/>
      <c r="F23" s="266"/>
      <c r="G23" s="266"/>
      <c r="H23" s="266"/>
      <c r="I23" s="36">
        <v>18</v>
      </c>
      <c r="J23" s="35"/>
      <c r="K23" s="35"/>
    </row>
    <row r="24" spans="1:11" ht="17.25" customHeight="1">
      <c r="A24" s="267" t="s">
        <v>303</v>
      </c>
      <c r="B24" s="268"/>
      <c r="C24" s="268"/>
      <c r="D24" s="268"/>
      <c r="E24" s="268"/>
      <c r="F24" s="268"/>
      <c r="G24" s="268"/>
      <c r="H24" s="268"/>
      <c r="I24" s="37">
        <v>19</v>
      </c>
      <c r="J24" s="65"/>
      <c r="K24" s="65"/>
    </row>
    <row r="25" spans="1:11" ht="30" customHeight="1">
      <c r="A25" s="269" t="s">
        <v>322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8" t="s">
        <v>9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2015-02-10T15:34:34Z</cp:lastPrinted>
  <dcterms:created xsi:type="dcterms:W3CDTF">2008-10-17T11:51:54Z</dcterms:created>
  <dcterms:modified xsi:type="dcterms:W3CDTF">2015-02-13T13:11:49Z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