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'GENERAL'!$A$1:$I$87</definedName>
    <definedName name="_xlnm.Print_Area" localSheetId="6">'NOTES'!$A$1:$J$53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5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cgp elpida</t>
        </r>
      </text>
    </comment>
  </commentList>
</comments>
</file>

<file path=xl/sharedStrings.xml><?xml version="1.0" encoding="utf-8"?>
<sst xmlns="http://schemas.openxmlformats.org/spreadsheetml/2006/main" count="450" uniqueCount="375">
  <si>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</si>
  <si>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</si>
  <si>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</si>
  <si>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</si>
  <si>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</si>
  <si>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</si>
  <si>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</si>
  <si>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</si>
  <si>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</si>
  <si>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</si>
  <si>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</si>
  <si>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</si>
  <si>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</si>
  <si>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</si>
  <si>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</si>
  <si>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</si>
  <si>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</si>
  <si>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</si>
  <si>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</si>
  <si>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</si>
  <si>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</si>
  <si>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</si>
  <si>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</si>
  <si>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</si>
  <si>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</si>
  <si>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</si>
  <si>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</si>
  <si>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</si>
  <si>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</si>
  <si>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</si>
  <si>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</si>
  <si>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</si>
  <si>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</si>
  <si>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</si>
  <si>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</si>
  <si>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</si>
  <si>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</si>
  <si>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</si>
  <si>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</si>
  <si>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</si>
  <si>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</si>
  <si>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</si>
  <si>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</si>
  <si>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</si>
  <si>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</si>
  <si>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</si>
  <si>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</si>
  <si>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</si>
  <si>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</si>
  <si>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</si>
  <si>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</si>
  <si>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</si>
  <si>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</si>
  <si>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</si>
  <si>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</si>
  <si>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</si>
  <si>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</si>
  <si>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</si>
  <si>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</si>
  <si>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</si>
  <si>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</si>
  <si>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</si>
  <si>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</si>
  <si>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</si>
  <si>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</si>
  <si>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</si>
  <si>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</si>
  <si>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</si>
  <si>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</si>
  <si>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</si>
  <si>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</si>
  <si>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</si>
  <si>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</si>
  <si>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</si>
  <si>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</si>
  <si>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</si>
  <si>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</si>
  <si>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</si>
  <si>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</si>
  <si>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</si>
  <si>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</si>
  <si>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</si>
  <si>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</si>
  <si>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</si>
  <si>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</si>
  <si>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</si>
  <si>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</si>
  <si>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</si>
  <si>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</si>
  <si>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</si>
  <si>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</si>
  <si>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</si>
  <si>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</si>
  <si>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</si>
  <si>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</si>
  <si>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</si>
  <si>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</si>
  <si>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</si>
  <si>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</si>
  <si>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</si>
  <si>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</si>
  <si>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</si>
  <si>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</si>
  <si>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</si>
  <si>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</si>
  <si>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</si>
  <si>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</si>
  <si>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</si>
  <si>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</si>
  <si>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</si>
  <si>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</si>
  <si>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</si>
  <si>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</si>
  <si>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</si>
  <si>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</si>
  <si>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</si>
  <si>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</si>
  <si>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</si>
  <si>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</si>
  <si>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</si>
  <si>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</si>
  <si>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</si>
  <si>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</si>
  <si>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</si>
  <si>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</si>
  <si>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</si>
  <si>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</si>
  <si>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</si>
  <si>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</si>
  <si>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</si>
  <si>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</si>
  <si>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</si>
  <si>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</si>
  <si>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</si>
  <si>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</si>
  <si>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</si>
  <si>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</si>
  <si>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</si>
  <si>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</si>
  <si>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</si>
  <si>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</si>
  <si>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</si>
  <si>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</si>
  <si>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</si>
  <si>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</si>
  <si>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</si>
  <si>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</si>
  <si>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</si>
  <si>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</si>
  <si>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</si>
  <si>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</si>
  <si>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</si>
  <si>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</si>
  <si>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</si>
  <si>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</si>
  <si>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</si>
  <si>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</si>
  <si>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</si>
  <si>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</si>
  <si>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</si>
  <si>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</si>
  <si>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</si>
  <si>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</si>
  <si>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</si>
  <si>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</si>
  <si>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</si>
  <si>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</si>
  <si>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</si>
  <si>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</si>
  <si>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</si>
  <si>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</si>
  <si>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</si>
  <si>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</si>
  <si>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</si>
  <si>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</si>
  <si>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</si>
  <si>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</si>
  <si>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</si>
  <si>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</si>
  <si>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</si>
  <si>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</si>
  <si>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</si>
  <si>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</si>
  <si>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</si>
  <si>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</si>
  <si>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</si>
  <si>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</si>
  <si>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</si>
  <si>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</si>
  <si>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</si>
  <si>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</si>
  <si>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</si>
  <si>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</si>
  <si>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</si>
  <si>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</si>
  <si>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</si>
  <si>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</si>
  <si>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</si>
  <si>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</si>
  <si>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</si>
  <si>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</si>
  <si>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</si>
  <si>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</si>
  <si>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</si>
  <si>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</si>
  <si>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</si>
  <si>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</si>
  <si>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</si>
  <si>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</si>
  <si>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</si>
  <si>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</si>
  <si>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</si>
  <si>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</si>
  <si>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</si>
  <si>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</si>
  <si>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</si>
  <si>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</si>
  <si>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</si>
  <si>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</si>
  <si>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</si>
  <si>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</si>
  <si>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</si>
  <si>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</si>
  <si>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</si>
  <si>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</si>
  <si>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</si>
  <si>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</si>
  <si>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</si>
  <si>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</si>
  <si>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</si>
  <si>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</si>
  <si>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</si>
  <si>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</si>
  <si>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</si>
  <si>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</si>
  <si>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</si>
  <si>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</si>
  <si>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</si>
  <si>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</si>
  <si>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</si>
  <si>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</si>
  <si>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</si>
  <si>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</si>
  <si>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</si>
  <si>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</si>
  <si>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</si>
  <si>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</si>
  <si>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</si>
  <si>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</si>
  <si>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</si>
  <si>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</si>
  <si>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</si>
  <si>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</si>
  <si>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</si>
  <si>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</si>
  <si>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</si>
  <si>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</si>
  <si>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</si>
  <si>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</si>
  <si>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</si>
  <si>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</si>
  <si>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</si>
  <si>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</si>
  <si>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</si>
  <si>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</si>
  <si>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</si>
  <si>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</si>
  <si>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</si>
  <si>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</si>
  <si>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</si>
  <si>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</si>
  <si>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</si>
  <si>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</si>
  <si>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</si>
  <si>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</si>
  <si>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</si>
  <si>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</si>
  <si>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</si>
  <si>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</si>
  <si>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</si>
  <si>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</si>
  <si>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</si>
  <si>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</si>
  <si>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</si>
  <si>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</si>
  <si>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</si>
  <si>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</si>
  <si>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</si>
  <si>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</si>
  <si>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</si>
  <si>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</si>
  <si>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</si>
  <si>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</si>
  <si>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</si>
  <si>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</si>
  <si>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</si>
  <si>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</si>
  <si>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</si>
  <si>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</si>
  <si>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</si>
  <si>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</si>
  <si>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</si>
  <si>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</si>
  <si>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</si>
  <si>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</si>
  <si>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</si>
  <si>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</si>
  <si>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</si>
  <si>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</si>
  <si>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</si>
  <si>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</si>
  <si>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</si>
  <si>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</si>
  <si>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</si>
  <si>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</si>
  <si>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</si>
  <si>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</si>
  <si>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</si>
  <si>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</si>
  <si>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</si>
  <si>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</si>
  <si>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</si>
  <si>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</si>
  <si>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</si>
  <si>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</si>
  <si>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</si>
  <si>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</si>
  <si>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</si>
  <si>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</si>
  <si>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</si>
  <si>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</si>
  <si>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</si>
  <si>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</si>
  <si>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</si>
  <si>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</si>
  <si>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</si>
  <si>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</si>
  <si>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</si>
  <si>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</si>
  <si>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</si>
  <si>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</si>
  <si>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</si>
  <si>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</si>
  <si>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</si>
  <si>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</si>
  <si>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</si>
  <si>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</si>
  <si>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</si>
  <si>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</si>
  <si>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</si>
  <si>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</si>
  <si>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</si>
  <si>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</si>
  <si>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</si>
  <si>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</si>
  <si>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</si>
  <si>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</si>
  <si>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</si>
  <si>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</si>
  <si>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</si>
  <si>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</si>
  <si>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</si>
  <si>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GRATIUS PROJEKT D.O.O.</t>
  </si>
  <si>
    <t>MARTERRA D.O.O.</t>
  </si>
  <si>
    <t>02462478</t>
  </si>
  <si>
    <t>28983577816</t>
  </si>
  <si>
    <t>NOVI ČRNOMEREC CENTAR D.O.O.</t>
  </si>
  <si>
    <t>08291561940</t>
  </si>
  <si>
    <t>http://www.igh.hr</t>
  </si>
  <si>
    <t>ŽELJKO GRZUNOV, dipl. oec.</t>
  </si>
  <si>
    <t>SLAVONIJA CENTAR, POSLOVNA ZONA VELIKA KOPANICA D.O.O.</t>
  </si>
  <si>
    <t>81665145943</t>
  </si>
  <si>
    <t>as of  31.12.2014</t>
  </si>
  <si>
    <t>for period  01.01.2014 to  31.12.2014</t>
  </si>
  <si>
    <t>period  01.01.2014. to 31.12.2014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</si>
</sst>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0" fontId="0" fillId="24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25" xfId="57" applyFont="1" applyBorder="1" applyAlignment="1" applyProtection="1">
      <alignment horizontal="center" vertical="top" wrapText="1"/>
      <protection hidden="1"/>
    </xf>
    <xf numFmtId="0" fontId="4" fillId="0" borderId="25" xfId="57" applyFont="1" applyBorder="1" applyAlignment="1" applyProtection="1">
      <alignment horizontal="center" vertical="top"/>
      <protection hidden="1"/>
    </xf>
    <xf numFmtId="49" fontId="3" fillId="0" borderId="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9" fillId="0" borderId="30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4" fillId="0" borderId="25" xfId="57" applyFont="1" applyBorder="1" applyAlignment="1">
      <alignment horizontal="center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49" fontId="3" fillId="0" borderId="27" xfId="57" applyNumberFormat="1" applyFont="1" applyFill="1" applyBorder="1" applyAlignment="1" applyProtection="1">
      <alignment horizontal="center"/>
      <protection hidden="1" locked="0"/>
    </xf>
    <xf numFmtId="49" fontId="3" fillId="0" borderId="29" xfId="57" applyNumberFormat="1" applyFont="1" applyFill="1" applyBorder="1" applyAlignment="1" applyProtection="1">
      <alignment horizontal="center"/>
      <protection hidden="1" locked="0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10" zoomScaleSheetLayoutView="110" zoomScalePageLayoutView="0" workbookViewId="0" topLeftCell="A1">
      <selection activeCell="A66" sqref="A66:I6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3" t="s">
        <v>110</v>
      </c>
      <c r="B1" s="164"/>
      <c r="C1" s="164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54" t="s">
        <v>111</v>
      </c>
      <c r="B2" s="145"/>
      <c r="C2" s="145"/>
      <c r="D2" s="146"/>
      <c r="E2" s="111">
        <v>41640</v>
      </c>
      <c r="F2" s="12"/>
      <c r="G2" s="13" t="s">
        <v>50</v>
      </c>
      <c r="H2" s="111">
        <v>42004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25"/>
      <c r="I3" s="82"/>
      <c r="J3" s="10"/>
      <c r="K3" s="10"/>
      <c r="L3" s="10"/>
    </row>
    <row r="4" spans="1:12" ht="15">
      <c r="A4" s="147" t="s">
        <v>112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8" t="s">
        <v>113</v>
      </c>
      <c r="B6" s="159"/>
      <c r="C6" s="166" t="s">
        <v>358</v>
      </c>
      <c r="D6" s="167"/>
      <c r="E6" s="27"/>
      <c r="F6" s="27"/>
      <c r="G6" s="27"/>
      <c r="H6" s="27"/>
      <c r="I6" s="86"/>
      <c r="J6" s="10"/>
      <c r="K6" s="10"/>
      <c r="L6" s="10"/>
    </row>
    <row r="7" spans="1:12" ht="12.75">
      <c r="A7" s="87"/>
      <c r="B7" s="22"/>
      <c r="C7" s="16"/>
      <c r="D7" s="16"/>
      <c r="E7" s="27"/>
      <c r="F7" s="27"/>
      <c r="G7" s="27"/>
      <c r="H7" s="27"/>
      <c r="I7" s="86"/>
      <c r="J7" s="10"/>
      <c r="K7" s="10"/>
      <c r="L7" s="10"/>
    </row>
    <row r="8" spans="1:12" ht="18.75" customHeight="1">
      <c r="A8" s="150" t="s">
        <v>114</v>
      </c>
      <c r="B8" s="151"/>
      <c r="C8" s="166" t="s">
        <v>58</v>
      </c>
      <c r="D8" s="167"/>
      <c r="E8" s="27"/>
      <c r="F8" s="27"/>
      <c r="G8" s="27"/>
      <c r="H8" s="27"/>
      <c r="I8" s="88"/>
      <c r="J8" s="10"/>
      <c r="K8" s="10"/>
      <c r="L8" s="10"/>
    </row>
    <row r="9" spans="1:12" ht="12.75">
      <c r="A9" s="89"/>
      <c r="B9" s="45"/>
      <c r="C9" s="20"/>
      <c r="D9" s="25"/>
      <c r="E9" s="16"/>
      <c r="F9" s="16"/>
      <c r="G9" s="16"/>
      <c r="H9" s="16"/>
      <c r="I9" s="88"/>
      <c r="J9" s="10"/>
      <c r="K9" s="10"/>
      <c r="L9" s="10"/>
    </row>
    <row r="10" spans="1:12" ht="12.75">
      <c r="A10" s="173" t="s">
        <v>115</v>
      </c>
      <c r="B10" s="165"/>
      <c r="C10" s="166" t="s">
        <v>59</v>
      </c>
      <c r="D10" s="167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55"/>
      <c r="B11" s="16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8" t="s">
        <v>116</v>
      </c>
      <c r="B12" s="159"/>
      <c r="C12" s="168" t="s">
        <v>60</v>
      </c>
      <c r="D12" s="191"/>
      <c r="E12" s="191"/>
      <c r="F12" s="191"/>
      <c r="G12" s="191"/>
      <c r="H12" s="191"/>
      <c r="I12" s="190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8" t="s">
        <v>117</v>
      </c>
      <c r="B14" s="159"/>
      <c r="C14" s="156">
        <v>10000</v>
      </c>
      <c r="D14" s="157"/>
      <c r="E14" s="16"/>
      <c r="F14" s="168" t="s">
        <v>61</v>
      </c>
      <c r="G14" s="191"/>
      <c r="H14" s="191"/>
      <c r="I14" s="190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8" t="s">
        <v>118</v>
      </c>
      <c r="B16" s="159"/>
      <c r="C16" s="168" t="s">
        <v>62</v>
      </c>
      <c r="D16" s="191"/>
      <c r="E16" s="191"/>
      <c r="F16" s="191"/>
      <c r="G16" s="191"/>
      <c r="H16" s="191"/>
      <c r="I16" s="190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8" t="s">
        <v>119</v>
      </c>
      <c r="B18" s="159"/>
      <c r="C18" s="201" t="s">
        <v>63</v>
      </c>
      <c r="D18" s="202"/>
      <c r="E18" s="202"/>
      <c r="F18" s="202"/>
      <c r="G18" s="202"/>
      <c r="H18" s="202"/>
      <c r="I18" s="20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8" t="s">
        <v>120</v>
      </c>
      <c r="B20" s="159"/>
      <c r="C20" s="201" t="s">
        <v>368</v>
      </c>
      <c r="D20" s="202"/>
      <c r="E20" s="202"/>
      <c r="F20" s="202"/>
      <c r="G20" s="202"/>
      <c r="H20" s="202"/>
      <c r="I20" s="20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8" t="s">
        <v>121</v>
      </c>
      <c r="B22" s="159"/>
      <c r="C22" s="112">
        <v>133</v>
      </c>
      <c r="D22" s="168" t="s">
        <v>61</v>
      </c>
      <c r="E22" s="169"/>
      <c r="F22" s="170"/>
      <c r="G22" s="158"/>
      <c r="H22" s="152"/>
      <c r="I22" s="90"/>
      <c r="J22" s="10"/>
      <c r="K22" s="10"/>
      <c r="L22" s="10"/>
    </row>
    <row r="23" spans="1:12" ht="12.75">
      <c r="A23" s="87"/>
      <c r="B23" s="22"/>
      <c r="C23" s="16"/>
      <c r="D23" s="23"/>
      <c r="E23" s="23"/>
      <c r="F23" s="23"/>
      <c r="G23" s="23"/>
      <c r="H23" s="16"/>
      <c r="I23" s="88"/>
      <c r="J23" s="10"/>
      <c r="K23" s="10"/>
      <c r="L23" s="10"/>
    </row>
    <row r="24" spans="1:12" ht="12.75">
      <c r="A24" s="158" t="s">
        <v>122</v>
      </c>
      <c r="B24" s="159"/>
      <c r="C24" s="112">
        <v>21</v>
      </c>
      <c r="D24" s="168" t="s">
        <v>64</v>
      </c>
      <c r="E24" s="169"/>
      <c r="F24" s="169"/>
      <c r="G24" s="170"/>
      <c r="H24" s="46" t="s">
        <v>125</v>
      </c>
      <c r="I24" s="126">
        <v>654</v>
      </c>
      <c r="J24" s="10"/>
      <c r="K24" s="10"/>
      <c r="L24" s="10"/>
    </row>
    <row r="25" spans="1:12" ht="12.75">
      <c r="A25" s="87"/>
      <c r="B25" s="22"/>
      <c r="C25" s="16"/>
      <c r="D25" s="23"/>
      <c r="E25" s="23"/>
      <c r="F25" s="23"/>
      <c r="G25" s="22"/>
      <c r="H25" s="22" t="s">
        <v>126</v>
      </c>
      <c r="I25" s="91"/>
      <c r="J25" s="10"/>
      <c r="K25" s="10"/>
      <c r="L25" s="10"/>
    </row>
    <row r="26" spans="1:12" ht="12.75">
      <c r="A26" s="158" t="s">
        <v>123</v>
      </c>
      <c r="B26" s="159"/>
      <c r="C26" s="113" t="s">
        <v>124</v>
      </c>
      <c r="D26" s="24"/>
      <c r="E26" s="92"/>
      <c r="F26" s="23"/>
      <c r="G26" s="141" t="s">
        <v>127</v>
      </c>
      <c r="H26" s="159"/>
      <c r="I26" s="114" t="s">
        <v>65</v>
      </c>
      <c r="J26" s="10"/>
      <c r="K26" s="10"/>
      <c r="L26" s="10"/>
    </row>
    <row r="27" spans="1:12" ht="12.75">
      <c r="A27" s="87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53" t="s">
        <v>128</v>
      </c>
      <c r="B28" s="139"/>
      <c r="C28" s="140"/>
      <c r="D28" s="140"/>
      <c r="E28" s="142" t="s">
        <v>141</v>
      </c>
      <c r="F28" s="143"/>
      <c r="G28" s="143"/>
      <c r="H28" s="144" t="s">
        <v>51</v>
      </c>
      <c r="I28" s="196"/>
      <c r="J28" s="10"/>
      <c r="K28" s="10"/>
      <c r="L28" s="10"/>
    </row>
    <row r="29" spans="1:12" ht="12.75">
      <c r="A29" s="94"/>
      <c r="B29" s="92"/>
      <c r="C29" s="92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68" t="s">
        <v>66</v>
      </c>
      <c r="B30" s="169"/>
      <c r="C30" s="169"/>
      <c r="D30" s="170"/>
      <c r="E30" s="168" t="s">
        <v>67</v>
      </c>
      <c r="F30" s="169"/>
      <c r="G30" s="170"/>
      <c r="H30" s="166" t="s">
        <v>68</v>
      </c>
      <c r="I30" s="167"/>
      <c r="J30" s="10"/>
      <c r="K30" s="10"/>
      <c r="L30" s="10"/>
    </row>
    <row r="31" spans="1:12" ht="12.75">
      <c r="A31" s="87"/>
      <c r="B31" s="22"/>
      <c r="C31" s="21"/>
      <c r="D31" s="117"/>
      <c r="E31" s="117"/>
      <c r="F31" s="117"/>
      <c r="G31" s="27"/>
      <c r="H31" s="129"/>
      <c r="I31" s="135"/>
      <c r="J31" s="10"/>
      <c r="K31" s="10"/>
      <c r="L31" s="10"/>
    </row>
    <row r="32" spans="1:12" ht="12.75">
      <c r="A32" s="168" t="s">
        <v>69</v>
      </c>
      <c r="B32" s="169"/>
      <c r="C32" s="169"/>
      <c r="D32" s="170"/>
      <c r="E32" s="168" t="s">
        <v>70</v>
      </c>
      <c r="F32" s="169"/>
      <c r="G32" s="169"/>
      <c r="H32" s="166" t="s">
        <v>71</v>
      </c>
      <c r="I32" s="167"/>
      <c r="J32" s="10"/>
      <c r="K32" s="10"/>
      <c r="L32" s="10"/>
    </row>
    <row r="33" spans="1:12" ht="12.75">
      <c r="A33" s="99"/>
      <c r="B33" s="20"/>
      <c r="C33" s="29"/>
      <c r="D33" s="118"/>
      <c r="E33" s="118"/>
      <c r="F33" s="118"/>
      <c r="G33" s="119"/>
      <c r="H33" s="129"/>
      <c r="I33" s="135"/>
      <c r="J33" s="10"/>
      <c r="K33" s="10"/>
      <c r="L33" s="10"/>
    </row>
    <row r="34" spans="1:12" ht="12.75">
      <c r="A34" s="168" t="s">
        <v>72</v>
      </c>
      <c r="B34" s="169"/>
      <c r="C34" s="169"/>
      <c r="D34" s="170"/>
      <c r="E34" s="168" t="s">
        <v>73</v>
      </c>
      <c r="F34" s="169"/>
      <c r="G34" s="169"/>
      <c r="H34" s="166" t="s">
        <v>74</v>
      </c>
      <c r="I34" s="167"/>
      <c r="J34" s="10"/>
      <c r="K34" s="10"/>
      <c r="L34" s="10"/>
    </row>
    <row r="35" spans="1:12" ht="12.75">
      <c r="A35" s="96"/>
      <c r="B35" s="29"/>
      <c r="C35" s="161"/>
      <c r="D35" s="162"/>
      <c r="E35" s="20"/>
      <c r="F35" s="161"/>
      <c r="G35" s="162"/>
      <c r="H35" s="129"/>
      <c r="I35" s="136"/>
      <c r="J35" s="10"/>
      <c r="K35" s="10"/>
      <c r="L35" s="10"/>
    </row>
    <row r="36" spans="1:12" ht="12.75">
      <c r="A36" s="168" t="s">
        <v>75</v>
      </c>
      <c r="B36" s="169"/>
      <c r="C36" s="169"/>
      <c r="D36" s="170"/>
      <c r="E36" s="168" t="s">
        <v>76</v>
      </c>
      <c r="F36" s="169"/>
      <c r="G36" s="169"/>
      <c r="H36" s="166" t="s">
        <v>77</v>
      </c>
      <c r="I36" s="167"/>
      <c r="J36" s="10"/>
      <c r="K36" s="10"/>
      <c r="L36" s="10"/>
    </row>
    <row r="37" spans="1:12" ht="12.75">
      <c r="A37" s="96"/>
      <c r="B37" s="29"/>
      <c r="C37" s="29"/>
      <c r="D37" s="20"/>
      <c r="E37" s="20"/>
      <c r="F37" s="29"/>
      <c r="G37" s="20"/>
      <c r="H37" s="129"/>
      <c r="I37" s="136"/>
      <c r="J37" s="10"/>
      <c r="K37" s="10"/>
      <c r="L37" s="10"/>
    </row>
    <row r="38" spans="1:12" ht="12.75">
      <c r="A38" s="168" t="s">
        <v>78</v>
      </c>
      <c r="B38" s="169"/>
      <c r="C38" s="169"/>
      <c r="D38" s="170"/>
      <c r="E38" s="168" t="s">
        <v>73</v>
      </c>
      <c r="F38" s="169"/>
      <c r="G38" s="169"/>
      <c r="H38" s="166" t="s">
        <v>79</v>
      </c>
      <c r="I38" s="167"/>
      <c r="J38" s="10"/>
      <c r="K38" s="10"/>
      <c r="L38" s="10"/>
    </row>
    <row r="39" spans="1:12" ht="12.75">
      <c r="A39" s="96"/>
      <c r="B39" s="29"/>
      <c r="C39" s="29"/>
      <c r="D39" s="20"/>
      <c r="E39" s="20"/>
      <c r="F39" s="29"/>
      <c r="G39" s="20"/>
      <c r="H39" s="129"/>
      <c r="I39" s="136"/>
      <c r="J39" s="10"/>
      <c r="K39" s="10"/>
      <c r="L39" s="10"/>
    </row>
    <row r="40" spans="1:12" ht="12.75">
      <c r="A40" s="168" t="s">
        <v>80</v>
      </c>
      <c r="B40" s="169"/>
      <c r="C40" s="169"/>
      <c r="D40" s="170"/>
      <c r="E40" s="168" t="s">
        <v>81</v>
      </c>
      <c r="F40" s="169"/>
      <c r="G40" s="169"/>
      <c r="H40" s="166" t="s">
        <v>82</v>
      </c>
      <c r="I40" s="167"/>
      <c r="J40" s="10"/>
      <c r="K40" s="10"/>
      <c r="L40" s="10"/>
    </row>
    <row r="41" spans="1:12" ht="12.75">
      <c r="A41" s="96"/>
      <c r="B41" s="29"/>
      <c r="C41" s="29"/>
      <c r="D41" s="20"/>
      <c r="E41" s="20"/>
      <c r="F41" s="29"/>
      <c r="G41" s="20"/>
      <c r="H41" s="129"/>
      <c r="I41" s="136"/>
      <c r="J41" s="10"/>
      <c r="K41" s="10"/>
      <c r="L41" s="10"/>
    </row>
    <row r="42" spans="1:12" ht="12.75">
      <c r="A42" s="132" t="s">
        <v>83</v>
      </c>
      <c r="B42" s="133"/>
      <c r="C42" s="133"/>
      <c r="D42" s="134"/>
      <c r="E42" s="132" t="s">
        <v>73</v>
      </c>
      <c r="F42" s="133"/>
      <c r="G42" s="133"/>
      <c r="H42" s="199" t="s">
        <v>84</v>
      </c>
      <c r="I42" s="200"/>
      <c r="J42" s="10"/>
      <c r="K42" s="10"/>
      <c r="L42" s="10"/>
    </row>
    <row r="43" spans="1:12" ht="12.75">
      <c r="A43" s="96"/>
      <c r="B43" s="29"/>
      <c r="C43" s="29"/>
      <c r="D43" s="20"/>
      <c r="E43" s="20"/>
      <c r="F43" s="29"/>
      <c r="G43" s="20"/>
      <c r="H43" s="129"/>
      <c r="I43" s="136"/>
      <c r="J43" s="10"/>
      <c r="K43" s="10"/>
      <c r="L43" s="10"/>
    </row>
    <row r="44" spans="1:12" ht="12.75">
      <c r="A44" s="132" t="s">
        <v>85</v>
      </c>
      <c r="B44" s="133"/>
      <c r="C44" s="133"/>
      <c r="D44" s="134"/>
      <c r="E44" s="132" t="s">
        <v>86</v>
      </c>
      <c r="F44" s="133"/>
      <c r="G44" s="133"/>
      <c r="H44" s="166" t="s">
        <v>87</v>
      </c>
      <c r="I44" s="167"/>
      <c r="J44" s="10"/>
      <c r="K44" s="10"/>
      <c r="L44" s="10"/>
    </row>
    <row r="45" spans="1:12" ht="12.75">
      <c r="A45" s="120"/>
      <c r="B45" s="121"/>
      <c r="C45" s="121"/>
      <c r="D45" s="121"/>
      <c r="E45" s="122"/>
      <c r="F45" s="121"/>
      <c r="G45" s="121"/>
      <c r="H45" s="137"/>
      <c r="I45" s="116"/>
      <c r="J45" s="10"/>
      <c r="K45" s="10"/>
      <c r="L45" s="10"/>
    </row>
    <row r="46" spans="1:12" ht="12.75">
      <c r="A46" s="132" t="s">
        <v>88</v>
      </c>
      <c r="B46" s="133"/>
      <c r="C46" s="133"/>
      <c r="D46" s="134"/>
      <c r="E46" s="132" t="s">
        <v>89</v>
      </c>
      <c r="F46" s="133"/>
      <c r="G46" s="133"/>
      <c r="H46" s="166" t="s">
        <v>90</v>
      </c>
      <c r="I46" s="167"/>
      <c r="J46" s="10"/>
      <c r="K46" s="10"/>
      <c r="L46" s="10"/>
    </row>
    <row r="47" spans="1:12" ht="12.75">
      <c r="A47" s="96"/>
      <c r="B47" s="29"/>
      <c r="C47" s="29"/>
      <c r="D47" s="20"/>
      <c r="E47" s="20"/>
      <c r="F47" s="29"/>
      <c r="G47" s="20"/>
      <c r="H47" s="28"/>
      <c r="I47" s="136"/>
      <c r="J47" s="10"/>
      <c r="K47" s="10"/>
      <c r="L47" s="10"/>
    </row>
    <row r="48" spans="1:12" ht="12.75">
      <c r="A48" s="132" t="s">
        <v>91</v>
      </c>
      <c r="B48" s="133"/>
      <c r="C48" s="133"/>
      <c r="D48" s="134"/>
      <c r="E48" s="132" t="s">
        <v>92</v>
      </c>
      <c r="F48" s="133"/>
      <c r="G48" s="133"/>
      <c r="H48" s="166" t="s">
        <v>93</v>
      </c>
      <c r="I48" s="167"/>
      <c r="J48" s="10"/>
      <c r="K48" s="10"/>
      <c r="L48" s="10"/>
    </row>
    <row r="49" spans="1:12" ht="12.75">
      <c r="A49" s="96"/>
      <c r="B49" s="29"/>
      <c r="C49" s="29"/>
      <c r="D49" s="20"/>
      <c r="E49" s="20"/>
      <c r="F49" s="29"/>
      <c r="G49" s="20"/>
      <c r="H49" s="129"/>
      <c r="I49" s="136"/>
      <c r="J49" s="10"/>
      <c r="K49" s="10"/>
      <c r="L49" s="10"/>
    </row>
    <row r="50" spans="1:12" ht="12.75">
      <c r="A50" s="132" t="s">
        <v>94</v>
      </c>
      <c r="B50" s="133"/>
      <c r="C50" s="133"/>
      <c r="D50" s="134"/>
      <c r="E50" s="132" t="s">
        <v>95</v>
      </c>
      <c r="F50" s="133"/>
      <c r="G50" s="133"/>
      <c r="H50" s="130"/>
      <c r="I50" s="131"/>
      <c r="J50" s="10"/>
      <c r="K50" s="10"/>
      <c r="L50" s="10"/>
    </row>
    <row r="51" spans="1:12" ht="12.75">
      <c r="A51" s="120"/>
      <c r="B51" s="121"/>
      <c r="C51" s="121"/>
      <c r="D51" s="121"/>
      <c r="E51" s="122"/>
      <c r="F51" s="121"/>
      <c r="G51" s="121"/>
      <c r="H51" s="115"/>
      <c r="I51" s="116"/>
      <c r="J51" s="10"/>
      <c r="K51" s="10"/>
      <c r="L51" s="10"/>
    </row>
    <row r="52" spans="1:12" ht="12.75">
      <c r="A52" s="132" t="s">
        <v>362</v>
      </c>
      <c r="B52" s="133"/>
      <c r="C52" s="133"/>
      <c r="D52" s="134"/>
      <c r="E52" s="132" t="s">
        <v>73</v>
      </c>
      <c r="F52" s="133"/>
      <c r="G52" s="133"/>
      <c r="H52" s="166" t="s">
        <v>364</v>
      </c>
      <c r="I52" s="167"/>
      <c r="J52" s="10"/>
      <c r="K52" s="10"/>
      <c r="L52" s="10"/>
    </row>
    <row r="53" spans="1:12" ht="12.75">
      <c r="A53" s="96"/>
      <c r="B53" s="29"/>
      <c r="C53" s="29"/>
      <c r="D53" s="20"/>
      <c r="E53" s="20"/>
      <c r="F53" s="29"/>
      <c r="G53" s="20"/>
      <c r="H53" s="28"/>
      <c r="I53" s="136"/>
      <c r="J53" s="10"/>
      <c r="K53" s="10"/>
      <c r="L53" s="10"/>
    </row>
    <row r="54" spans="1:12" ht="12.75">
      <c r="A54" s="132" t="s">
        <v>96</v>
      </c>
      <c r="B54" s="133"/>
      <c r="C54" s="133"/>
      <c r="D54" s="134"/>
      <c r="E54" s="132" t="s">
        <v>97</v>
      </c>
      <c r="F54" s="133"/>
      <c r="G54" s="133"/>
      <c r="H54" s="166" t="s">
        <v>98</v>
      </c>
      <c r="I54" s="167"/>
      <c r="J54" s="10"/>
      <c r="K54" s="10"/>
      <c r="L54" s="10"/>
    </row>
    <row r="55" spans="1:12" ht="12.75">
      <c r="A55" s="120"/>
      <c r="B55" s="121"/>
      <c r="C55" s="121"/>
      <c r="D55" s="121"/>
      <c r="E55" s="122"/>
      <c r="F55" s="121"/>
      <c r="G55" s="121"/>
      <c r="H55" s="137"/>
      <c r="I55" s="116"/>
      <c r="J55" s="10"/>
      <c r="K55" s="10"/>
      <c r="L55" s="10"/>
    </row>
    <row r="56" spans="1:12" ht="12.75">
      <c r="A56" s="132" t="s">
        <v>99</v>
      </c>
      <c r="B56" s="133"/>
      <c r="C56" s="133"/>
      <c r="D56" s="134"/>
      <c r="E56" s="132" t="s">
        <v>100</v>
      </c>
      <c r="F56" s="133"/>
      <c r="G56" s="133"/>
      <c r="H56" s="166" t="s">
        <v>101</v>
      </c>
      <c r="I56" s="167"/>
      <c r="J56" s="10"/>
      <c r="K56" s="10"/>
      <c r="L56" s="10"/>
    </row>
    <row r="57" spans="1:12" ht="12.75">
      <c r="A57" s="96"/>
      <c r="B57" s="29"/>
      <c r="C57" s="29"/>
      <c r="D57" s="20"/>
      <c r="E57" s="20"/>
      <c r="F57" s="29"/>
      <c r="G57" s="20"/>
      <c r="H57" s="28"/>
      <c r="I57" s="136"/>
      <c r="J57" s="10"/>
      <c r="K57" s="10"/>
      <c r="L57" s="10"/>
    </row>
    <row r="58" spans="1:12" ht="12.75">
      <c r="A58" s="132" t="s">
        <v>102</v>
      </c>
      <c r="B58" s="133"/>
      <c r="C58" s="133"/>
      <c r="D58" s="134"/>
      <c r="E58" s="132" t="s">
        <v>103</v>
      </c>
      <c r="F58" s="133"/>
      <c r="G58" s="133"/>
      <c r="H58" s="166" t="s">
        <v>104</v>
      </c>
      <c r="I58" s="167"/>
      <c r="J58" s="10"/>
      <c r="K58" s="10"/>
      <c r="L58" s="10"/>
    </row>
    <row r="59" spans="1:12" ht="12.75">
      <c r="A59" s="96"/>
      <c r="B59" s="29"/>
      <c r="C59" s="29"/>
      <c r="D59" s="20"/>
      <c r="E59" s="20"/>
      <c r="F59" s="29"/>
      <c r="G59" s="20"/>
      <c r="H59" s="28"/>
      <c r="I59" s="136"/>
      <c r="J59" s="10"/>
      <c r="K59" s="10"/>
      <c r="L59" s="10"/>
    </row>
    <row r="60" spans="1:12" ht="12.75">
      <c r="A60" s="132" t="s">
        <v>366</v>
      </c>
      <c r="B60" s="133"/>
      <c r="C60" s="133"/>
      <c r="D60" s="134"/>
      <c r="E60" s="132" t="s">
        <v>73</v>
      </c>
      <c r="F60" s="133"/>
      <c r="G60" s="133"/>
      <c r="H60" s="166" t="s">
        <v>367</v>
      </c>
      <c r="I60" s="167"/>
      <c r="J60" s="10"/>
      <c r="K60" s="10"/>
      <c r="L60" s="10"/>
    </row>
    <row r="61" spans="1:12" ht="12.75">
      <c r="A61" s="120"/>
      <c r="B61" s="121"/>
      <c r="C61" s="121"/>
      <c r="D61" s="121"/>
      <c r="E61" s="122"/>
      <c r="F61" s="121"/>
      <c r="G61" s="121"/>
      <c r="H61" s="137"/>
      <c r="I61" s="116"/>
      <c r="J61" s="10"/>
      <c r="K61" s="10"/>
      <c r="L61" s="10"/>
    </row>
    <row r="62" spans="1:12" ht="12.75">
      <c r="A62" s="132" t="s">
        <v>105</v>
      </c>
      <c r="B62" s="133"/>
      <c r="C62" s="133"/>
      <c r="D62" s="134"/>
      <c r="E62" s="132" t="s">
        <v>73</v>
      </c>
      <c r="F62" s="133"/>
      <c r="G62" s="133"/>
      <c r="H62" s="166" t="s">
        <v>106</v>
      </c>
      <c r="I62" s="167"/>
      <c r="J62" s="10"/>
      <c r="K62" s="10"/>
      <c r="L62" s="10"/>
    </row>
    <row r="63" spans="1:12" ht="12.75">
      <c r="A63" s="120"/>
      <c r="B63" s="121"/>
      <c r="C63" s="121"/>
      <c r="D63" s="121"/>
      <c r="E63" s="122"/>
      <c r="F63" s="121"/>
      <c r="G63" s="121"/>
      <c r="H63" s="115"/>
      <c r="I63" s="116"/>
      <c r="J63" s="10"/>
      <c r="K63" s="10"/>
      <c r="L63" s="10"/>
    </row>
    <row r="64" spans="1:12" ht="12.75">
      <c r="A64" s="168" t="s">
        <v>363</v>
      </c>
      <c r="B64" s="169"/>
      <c r="C64" s="169"/>
      <c r="D64" s="170"/>
      <c r="E64" s="168" t="s">
        <v>76</v>
      </c>
      <c r="F64" s="169"/>
      <c r="G64" s="169"/>
      <c r="H64" s="166" t="s">
        <v>365</v>
      </c>
      <c r="I64" s="167"/>
      <c r="J64" s="10"/>
      <c r="K64" s="10"/>
      <c r="L64" s="10"/>
    </row>
    <row r="65" spans="10:12" ht="12.75">
      <c r="J65" s="10"/>
      <c r="K65" s="10"/>
      <c r="L65" s="10"/>
    </row>
    <row r="66" spans="1:12" ht="12.75">
      <c r="A66" s="168" t="s">
        <v>370</v>
      </c>
      <c r="B66" s="197"/>
      <c r="C66" s="197"/>
      <c r="D66" s="198"/>
      <c r="E66" s="168" t="s">
        <v>73</v>
      </c>
      <c r="F66" s="197"/>
      <c r="G66" s="197"/>
      <c r="H66" s="166" t="s">
        <v>371</v>
      </c>
      <c r="I66" s="167"/>
      <c r="J66" s="10"/>
      <c r="K66" s="10"/>
      <c r="L66" s="10"/>
    </row>
    <row r="67" spans="1:12" ht="12.75">
      <c r="A67" s="96"/>
      <c r="B67" s="29"/>
      <c r="C67" s="29"/>
      <c r="D67" s="20"/>
      <c r="E67" s="20"/>
      <c r="F67" s="29"/>
      <c r="G67" s="20"/>
      <c r="H67" s="20"/>
      <c r="I67" s="97"/>
      <c r="J67" s="10"/>
      <c r="K67" s="10"/>
      <c r="L67" s="10"/>
    </row>
    <row r="68" spans="1:12" ht="12.75">
      <c r="A68" s="173" t="s">
        <v>129</v>
      </c>
      <c r="B68" s="174"/>
      <c r="C68" s="166"/>
      <c r="D68" s="167"/>
      <c r="E68" s="25"/>
      <c r="F68" s="168"/>
      <c r="G68" s="171"/>
      <c r="H68" s="171"/>
      <c r="I68" s="172"/>
      <c r="J68" s="10"/>
      <c r="K68" s="10"/>
      <c r="L68" s="10"/>
    </row>
    <row r="69" spans="1:12" ht="12.75">
      <c r="A69" s="95"/>
      <c r="B69" s="28"/>
      <c r="C69" s="185"/>
      <c r="D69" s="186"/>
      <c r="E69" s="16"/>
      <c r="F69" s="185"/>
      <c r="G69" s="193"/>
      <c r="H69" s="30"/>
      <c r="I69" s="98"/>
      <c r="J69" s="10"/>
      <c r="K69" s="10"/>
      <c r="L69" s="10"/>
    </row>
    <row r="70" spans="1:12" ht="12.75">
      <c r="A70" s="173" t="s">
        <v>130</v>
      </c>
      <c r="B70" s="174"/>
      <c r="C70" s="168" t="s">
        <v>107</v>
      </c>
      <c r="D70" s="187"/>
      <c r="E70" s="187"/>
      <c r="F70" s="187"/>
      <c r="G70" s="187"/>
      <c r="H70" s="187"/>
      <c r="I70" s="188"/>
      <c r="J70" s="10"/>
      <c r="K70" s="10"/>
      <c r="L70" s="10"/>
    </row>
    <row r="71" spans="1:12" ht="12.75">
      <c r="A71" s="87"/>
      <c r="B71" s="22"/>
      <c r="C71" s="21" t="s">
        <v>132</v>
      </c>
      <c r="D71" s="16"/>
      <c r="E71" s="16"/>
      <c r="F71" s="16"/>
      <c r="G71" s="16"/>
      <c r="H71" s="16"/>
      <c r="I71" s="88"/>
      <c r="J71" s="10"/>
      <c r="K71" s="10"/>
      <c r="L71" s="10"/>
    </row>
    <row r="72" spans="1:12" ht="12.75">
      <c r="A72" s="173" t="s">
        <v>131</v>
      </c>
      <c r="B72" s="174"/>
      <c r="C72" s="175" t="s">
        <v>108</v>
      </c>
      <c r="D72" s="189"/>
      <c r="E72" s="176"/>
      <c r="F72" s="16"/>
      <c r="G72" s="46" t="s">
        <v>359</v>
      </c>
      <c r="H72" s="175" t="s">
        <v>109</v>
      </c>
      <c r="I72" s="176"/>
      <c r="J72" s="10"/>
      <c r="K72" s="10"/>
      <c r="L72" s="10"/>
    </row>
    <row r="73" spans="1:12" ht="12.75">
      <c r="A73" s="87"/>
      <c r="B73" s="22"/>
      <c r="C73" s="21"/>
      <c r="D73" s="16"/>
      <c r="E73" s="16"/>
      <c r="F73" s="16"/>
      <c r="G73" s="16"/>
      <c r="H73" s="16"/>
      <c r="I73" s="88"/>
      <c r="J73" s="10"/>
      <c r="K73" s="10"/>
      <c r="L73" s="10"/>
    </row>
    <row r="74" spans="1:12" ht="12.75">
      <c r="A74" s="173" t="s">
        <v>119</v>
      </c>
      <c r="B74" s="174"/>
      <c r="C74" s="160" t="s">
        <v>63</v>
      </c>
      <c r="D74" s="189"/>
      <c r="E74" s="189"/>
      <c r="F74" s="189"/>
      <c r="G74" s="189"/>
      <c r="H74" s="189"/>
      <c r="I74" s="176"/>
      <c r="J74" s="10"/>
      <c r="K74" s="10"/>
      <c r="L74" s="10"/>
    </row>
    <row r="75" spans="1:12" ht="12.75">
      <c r="A75" s="87"/>
      <c r="B75" s="22"/>
      <c r="C75" s="16"/>
      <c r="D75" s="16"/>
      <c r="E75" s="16"/>
      <c r="F75" s="16"/>
      <c r="G75" s="16"/>
      <c r="H75" s="16"/>
      <c r="I75" s="88"/>
      <c r="J75" s="10"/>
      <c r="K75" s="10"/>
      <c r="L75" s="10"/>
    </row>
    <row r="76" spans="1:12" ht="12.75">
      <c r="A76" s="158" t="s">
        <v>133</v>
      </c>
      <c r="B76" s="159"/>
      <c r="C76" s="175" t="s">
        <v>369</v>
      </c>
      <c r="D76" s="189"/>
      <c r="E76" s="189"/>
      <c r="F76" s="189"/>
      <c r="G76" s="189"/>
      <c r="H76" s="189"/>
      <c r="I76" s="190"/>
      <c r="J76" s="10"/>
      <c r="K76" s="10"/>
      <c r="L76" s="10"/>
    </row>
    <row r="77" spans="1:12" ht="12.75">
      <c r="A77" s="99"/>
      <c r="B77" s="20"/>
      <c r="C77" s="192" t="s">
        <v>134</v>
      </c>
      <c r="D77" s="192"/>
      <c r="E77" s="192"/>
      <c r="F77" s="192"/>
      <c r="G77" s="192"/>
      <c r="H77" s="192"/>
      <c r="I77" s="100"/>
      <c r="J77" s="10"/>
      <c r="K77" s="10"/>
      <c r="L77" s="10"/>
    </row>
    <row r="78" spans="1:12" ht="12.75">
      <c r="A78" s="99"/>
      <c r="B78" s="20"/>
      <c r="C78" s="31"/>
      <c r="D78" s="31"/>
      <c r="E78" s="31"/>
      <c r="F78" s="31"/>
      <c r="G78" s="31"/>
      <c r="H78" s="31"/>
      <c r="I78" s="100"/>
      <c r="J78" s="10"/>
      <c r="K78" s="10"/>
      <c r="L78" s="10"/>
    </row>
    <row r="79" spans="1:12" ht="12.75">
      <c r="A79" s="99"/>
      <c r="B79" s="194" t="s">
        <v>135</v>
      </c>
      <c r="C79" s="195"/>
      <c r="D79" s="195"/>
      <c r="E79" s="195"/>
      <c r="F79" s="44"/>
      <c r="G79" s="44"/>
      <c r="H79" s="44"/>
      <c r="I79" s="101"/>
      <c r="J79" s="10"/>
      <c r="K79" s="10"/>
      <c r="L79" s="10"/>
    </row>
    <row r="80" spans="1:12" ht="12.75">
      <c r="A80" s="99"/>
      <c r="B80" s="179" t="s">
        <v>136</v>
      </c>
      <c r="C80" s="180"/>
      <c r="D80" s="180"/>
      <c r="E80" s="180"/>
      <c r="F80" s="180"/>
      <c r="G80" s="180"/>
      <c r="H80" s="180"/>
      <c r="I80" s="181"/>
      <c r="J80" s="10"/>
      <c r="K80" s="10"/>
      <c r="L80" s="10"/>
    </row>
    <row r="81" spans="1:12" ht="12.75">
      <c r="A81" s="99"/>
      <c r="B81" s="179" t="s">
        <v>137</v>
      </c>
      <c r="C81" s="180"/>
      <c r="D81" s="180"/>
      <c r="E81" s="180"/>
      <c r="F81" s="180"/>
      <c r="G81" s="180"/>
      <c r="H81" s="180"/>
      <c r="I81" s="101"/>
      <c r="J81" s="10"/>
      <c r="K81" s="10"/>
      <c r="L81" s="10"/>
    </row>
    <row r="82" spans="1:12" ht="12.75">
      <c r="A82" s="99"/>
      <c r="B82" s="179" t="s">
        <v>138</v>
      </c>
      <c r="C82" s="180"/>
      <c r="D82" s="180"/>
      <c r="E82" s="180"/>
      <c r="F82" s="180"/>
      <c r="G82" s="180"/>
      <c r="H82" s="180"/>
      <c r="I82" s="181"/>
      <c r="J82" s="10"/>
      <c r="K82" s="10"/>
      <c r="L82" s="10"/>
    </row>
    <row r="83" spans="1:12" ht="12.75">
      <c r="A83" s="99"/>
      <c r="B83" s="179" t="s">
        <v>139</v>
      </c>
      <c r="C83" s="180"/>
      <c r="D83" s="180"/>
      <c r="E83" s="180"/>
      <c r="F83" s="180"/>
      <c r="G83" s="180"/>
      <c r="H83" s="180"/>
      <c r="I83" s="181"/>
      <c r="J83" s="10"/>
      <c r="K83" s="10"/>
      <c r="L83" s="10"/>
    </row>
    <row r="84" spans="1:12" ht="12.75">
      <c r="A84" s="99"/>
      <c r="B84" s="102"/>
      <c r="C84" s="103"/>
      <c r="D84" s="103"/>
      <c r="E84" s="103"/>
      <c r="F84" s="103"/>
      <c r="G84" s="103"/>
      <c r="H84" s="103"/>
      <c r="I84" s="104"/>
      <c r="J84" s="10"/>
      <c r="K84" s="10"/>
      <c r="L84" s="10"/>
    </row>
    <row r="85" spans="1:12" ht="13.5" thickBot="1">
      <c r="A85" s="105" t="s">
        <v>52</v>
      </c>
      <c r="B85" s="16"/>
      <c r="C85" s="16"/>
      <c r="D85" s="16"/>
      <c r="E85" s="16"/>
      <c r="F85" s="16"/>
      <c r="G85" s="32"/>
      <c r="H85" s="33"/>
      <c r="I85" s="106"/>
      <c r="J85" s="10"/>
      <c r="K85" s="10"/>
      <c r="L85" s="10"/>
    </row>
    <row r="86" spans="1:12" ht="12.75">
      <c r="A86" s="83"/>
      <c r="B86" s="16"/>
      <c r="C86" s="16"/>
      <c r="D86" s="16"/>
      <c r="E86" s="20" t="s">
        <v>53</v>
      </c>
      <c r="F86" s="92"/>
      <c r="G86" s="182" t="s">
        <v>140</v>
      </c>
      <c r="H86" s="183"/>
      <c r="I86" s="184"/>
      <c r="J86" s="10"/>
      <c r="K86" s="10"/>
      <c r="L86" s="10"/>
    </row>
    <row r="87" spans="1:12" ht="12.75">
      <c r="A87" s="107"/>
      <c r="B87" s="108"/>
      <c r="C87" s="109"/>
      <c r="D87" s="109"/>
      <c r="E87" s="109"/>
      <c r="F87" s="109"/>
      <c r="G87" s="177"/>
      <c r="H87" s="178"/>
      <c r="I87" s="110"/>
      <c r="J87" s="10"/>
      <c r="K87" s="10"/>
      <c r="L87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88">
    <mergeCell ref="H36:I36"/>
    <mergeCell ref="A26:B26"/>
    <mergeCell ref="F14:I14"/>
    <mergeCell ref="C18:I18"/>
    <mergeCell ref="C20:I20"/>
    <mergeCell ref="D22:F22"/>
    <mergeCell ref="A22:B22"/>
    <mergeCell ref="H34:I34"/>
    <mergeCell ref="G22:H22"/>
    <mergeCell ref="D24:G24"/>
    <mergeCell ref="A28:D28"/>
    <mergeCell ref="A24:B24"/>
    <mergeCell ref="G26:H26"/>
    <mergeCell ref="H30:I30"/>
    <mergeCell ref="E28:G28"/>
    <mergeCell ref="H28:I28"/>
    <mergeCell ref="A2:D2"/>
    <mergeCell ref="C6:D6"/>
    <mergeCell ref="A6:B6"/>
    <mergeCell ref="A20:B20"/>
    <mergeCell ref="A4:I4"/>
    <mergeCell ref="A12:B12"/>
    <mergeCell ref="C16:I16"/>
    <mergeCell ref="A8:B8"/>
    <mergeCell ref="C8:D8"/>
    <mergeCell ref="H60:I60"/>
    <mergeCell ref="A1:C1"/>
    <mergeCell ref="A40:D40"/>
    <mergeCell ref="A10:B11"/>
    <mergeCell ref="C10:D10"/>
    <mergeCell ref="A14:B14"/>
    <mergeCell ref="A16:B16"/>
    <mergeCell ref="A18:B18"/>
    <mergeCell ref="A32:D32"/>
    <mergeCell ref="C14:D14"/>
    <mergeCell ref="H58:I58"/>
    <mergeCell ref="E40:G40"/>
    <mergeCell ref="H54:I54"/>
    <mergeCell ref="H56:I56"/>
    <mergeCell ref="H42:I42"/>
    <mergeCell ref="C12:I12"/>
    <mergeCell ref="B80:I80"/>
    <mergeCell ref="C77:H77"/>
    <mergeCell ref="A70:B70"/>
    <mergeCell ref="F69:G69"/>
    <mergeCell ref="B79:E79"/>
    <mergeCell ref="H46:I46"/>
    <mergeCell ref="H52:I52"/>
    <mergeCell ref="A76:B76"/>
    <mergeCell ref="A74:B74"/>
    <mergeCell ref="C69:D69"/>
    <mergeCell ref="A72:B72"/>
    <mergeCell ref="C70:I70"/>
    <mergeCell ref="C76:I76"/>
    <mergeCell ref="C72:E72"/>
    <mergeCell ref="C74:I74"/>
    <mergeCell ref="G87:H87"/>
    <mergeCell ref="B81:H81"/>
    <mergeCell ref="B82:I82"/>
    <mergeCell ref="B83:I83"/>
    <mergeCell ref="G86:I86"/>
    <mergeCell ref="H72:I72"/>
    <mergeCell ref="E30:G30"/>
    <mergeCell ref="A38:D38"/>
    <mergeCell ref="E38:G38"/>
    <mergeCell ref="H38:I38"/>
    <mergeCell ref="E36:G36"/>
    <mergeCell ref="A34:D34"/>
    <mergeCell ref="E34:G34"/>
    <mergeCell ref="A30:D30"/>
    <mergeCell ref="E32:G32"/>
    <mergeCell ref="H32:I32"/>
    <mergeCell ref="E64:G64"/>
    <mergeCell ref="H64:I64"/>
    <mergeCell ref="A68:B68"/>
    <mergeCell ref="A36:D36"/>
    <mergeCell ref="H48:I48"/>
    <mergeCell ref="H40:I40"/>
    <mergeCell ref="H44:I44"/>
    <mergeCell ref="C35:D35"/>
    <mergeCell ref="F35:G35"/>
    <mergeCell ref="H62:I62"/>
    <mergeCell ref="A64:D64"/>
    <mergeCell ref="F68:I68"/>
    <mergeCell ref="C68:D68"/>
    <mergeCell ref="A66:D66"/>
    <mergeCell ref="E66:G66"/>
    <mergeCell ref="H66:I6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GENERAL!#REF!</formula>
    </cfRule>
  </conditionalFormatting>
  <hyperlinks>
    <hyperlink ref="C18" r:id="rId1" display="igh@igh.hr"/>
    <hyperlink ref="C20" r:id="rId2" display="http://www.igh.hr"/>
    <hyperlink ref="C74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37" t="s">
        <v>142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344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143</v>
      </c>
      <c r="B4" s="243"/>
      <c r="C4" s="243"/>
      <c r="D4" s="243"/>
      <c r="E4" s="243"/>
      <c r="F4" s="243"/>
      <c r="G4" s="243"/>
      <c r="H4" s="244"/>
      <c r="I4" s="53" t="s">
        <v>145</v>
      </c>
      <c r="J4" s="54" t="s">
        <v>144</v>
      </c>
      <c r="K4" s="55" t="s">
        <v>146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2">
        <v>2</v>
      </c>
      <c r="J5" s="51">
        <v>3</v>
      </c>
      <c r="K5" s="51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17" t="s">
        <v>147</v>
      </c>
      <c r="B7" s="218"/>
      <c r="C7" s="218"/>
      <c r="D7" s="218"/>
      <c r="E7" s="218"/>
      <c r="F7" s="218"/>
      <c r="G7" s="218"/>
      <c r="H7" s="232"/>
      <c r="I7" s="3">
        <v>1</v>
      </c>
      <c r="J7" s="6"/>
      <c r="K7" s="6"/>
    </row>
    <row r="8" spans="1:11" ht="12.75">
      <c r="A8" s="204" t="s">
        <v>148</v>
      </c>
      <c r="B8" s="205"/>
      <c r="C8" s="205"/>
      <c r="D8" s="205"/>
      <c r="E8" s="205"/>
      <c r="F8" s="205"/>
      <c r="G8" s="205"/>
      <c r="H8" s="206"/>
      <c r="I8" s="1">
        <v>2</v>
      </c>
      <c r="J8" s="124">
        <f>J9+J16+J26+J35+J39</f>
        <v>459613585</v>
      </c>
      <c r="K8" s="124">
        <f>K9+K16+K26+K35+K39</f>
        <v>467617718</v>
      </c>
    </row>
    <row r="9" spans="1:11" ht="12.75">
      <c r="A9" s="221" t="s">
        <v>233</v>
      </c>
      <c r="B9" s="222"/>
      <c r="C9" s="222"/>
      <c r="D9" s="222"/>
      <c r="E9" s="222"/>
      <c r="F9" s="222"/>
      <c r="G9" s="222"/>
      <c r="H9" s="223"/>
      <c r="I9" s="1">
        <v>3</v>
      </c>
      <c r="J9" s="48">
        <v>8593358</v>
      </c>
      <c r="K9" s="48">
        <f>SUM(K10:K15)</f>
        <v>6762209</v>
      </c>
    </row>
    <row r="10" spans="1:11" ht="12.75">
      <c r="A10" s="221" t="s">
        <v>149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150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2984536</v>
      </c>
      <c r="K11" s="7">
        <v>2208064</v>
      </c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3015395</v>
      </c>
      <c r="K12" s="7">
        <v>1844505</v>
      </c>
    </row>
    <row r="13" spans="1:11" ht="12.75">
      <c r="A13" s="221" t="s">
        <v>151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152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2593427</v>
      </c>
      <c r="K14" s="7">
        <v>2709640</v>
      </c>
    </row>
    <row r="15" spans="1:11" ht="12.75">
      <c r="A15" s="221" t="s">
        <v>153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234</v>
      </c>
      <c r="B16" s="222"/>
      <c r="C16" s="222"/>
      <c r="D16" s="222"/>
      <c r="E16" s="222"/>
      <c r="F16" s="222"/>
      <c r="G16" s="222"/>
      <c r="H16" s="223"/>
      <c r="I16" s="1">
        <v>10</v>
      </c>
      <c r="J16" s="48">
        <f>SUM(J17:J25)</f>
        <v>394390805</v>
      </c>
      <c r="K16" s="48">
        <f>SUM(K17:K25)</f>
        <v>385237999</v>
      </c>
    </row>
    <row r="17" spans="1:11" ht="12.75">
      <c r="A17" s="221" t="s">
        <v>154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102793895</v>
      </c>
      <c r="K17" s="7">
        <v>109799865</v>
      </c>
    </row>
    <row r="18" spans="1:11" ht="12.75">
      <c r="A18" s="221" t="s">
        <v>155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109932086</v>
      </c>
      <c r="K18" s="7">
        <v>99305866</v>
      </c>
    </row>
    <row r="19" spans="1:11" ht="12.75">
      <c r="A19" s="221" t="s">
        <v>156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5899452</v>
      </c>
      <c r="K19" s="7">
        <v>5949302</v>
      </c>
    </row>
    <row r="20" spans="1:11" ht="12.75">
      <c r="A20" s="221" t="s">
        <v>157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4274678</v>
      </c>
      <c r="K20" s="7">
        <v>1280141</v>
      </c>
    </row>
    <row r="21" spans="1:11" ht="12.75">
      <c r="A21" s="221" t="s">
        <v>158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159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108895</v>
      </c>
      <c r="K22" s="7">
        <v>180076</v>
      </c>
    </row>
    <row r="23" spans="1:11" ht="12.75">
      <c r="A23" s="221" t="s">
        <v>160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28676181</v>
      </c>
      <c r="K23" s="7">
        <v>26017111</v>
      </c>
    </row>
    <row r="24" spans="1:11" ht="12.75">
      <c r="A24" s="221" t="s">
        <v>161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364625</v>
      </c>
      <c r="K24" s="7">
        <v>364645</v>
      </c>
    </row>
    <row r="25" spans="1:11" ht="12.75">
      <c r="A25" s="221" t="s">
        <v>162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142340993</v>
      </c>
      <c r="K25" s="7">
        <v>142340993</v>
      </c>
    </row>
    <row r="26" spans="1:11" ht="12.75">
      <c r="A26" s="221" t="s">
        <v>235</v>
      </c>
      <c r="B26" s="222"/>
      <c r="C26" s="222"/>
      <c r="D26" s="222"/>
      <c r="E26" s="222"/>
      <c r="F26" s="222"/>
      <c r="G26" s="222"/>
      <c r="H26" s="223"/>
      <c r="I26" s="1">
        <v>20</v>
      </c>
      <c r="J26" s="48">
        <v>54340353</v>
      </c>
      <c r="K26" s="48">
        <f>SUM(K27:K34)</f>
        <v>73944247</v>
      </c>
    </row>
    <row r="27" spans="1:11" ht="12.75">
      <c r="A27" s="221" t="s">
        <v>163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164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165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153413</v>
      </c>
      <c r="K29" s="7">
        <v>4148099</v>
      </c>
    </row>
    <row r="30" spans="1:11" ht="12.75">
      <c r="A30" s="221" t="s">
        <v>345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166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2151439</v>
      </c>
      <c r="K31" s="7">
        <v>687761</v>
      </c>
    </row>
    <row r="32" spans="1:11" ht="12.75">
      <c r="A32" s="221" t="s">
        <v>167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1385484</v>
      </c>
      <c r="K32" s="7">
        <v>27722086</v>
      </c>
    </row>
    <row r="33" spans="1:11" ht="12.75">
      <c r="A33" s="221" t="s">
        <v>168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4478131</v>
      </c>
      <c r="K33" s="7">
        <v>4309157</v>
      </c>
    </row>
    <row r="34" spans="1:11" ht="12.75">
      <c r="A34" s="221" t="s">
        <v>169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46171886</v>
      </c>
      <c r="K34" s="7">
        <v>37077144</v>
      </c>
    </row>
    <row r="35" spans="1:11" ht="12.75">
      <c r="A35" s="221" t="s">
        <v>236</v>
      </c>
      <c r="B35" s="222"/>
      <c r="C35" s="222"/>
      <c r="D35" s="222"/>
      <c r="E35" s="222"/>
      <c r="F35" s="222"/>
      <c r="G35" s="222"/>
      <c r="H35" s="223"/>
      <c r="I35" s="1">
        <v>29</v>
      </c>
      <c r="J35" s="48">
        <v>2289069</v>
      </c>
      <c r="K35" s="48">
        <f>SUM(K36:K38)</f>
        <v>1673263</v>
      </c>
    </row>
    <row r="36" spans="1:11" ht="12.75">
      <c r="A36" s="221" t="s">
        <v>170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171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2289069</v>
      </c>
      <c r="K37" s="7">
        <v>1665322</v>
      </c>
    </row>
    <row r="38" spans="1:11" ht="12.75">
      <c r="A38" s="221" t="s">
        <v>172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>
        <v>7941</v>
      </c>
    </row>
    <row r="39" spans="1:11" ht="12.75">
      <c r="A39" s="221" t="s">
        <v>173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04" t="s">
        <v>174</v>
      </c>
      <c r="B40" s="205"/>
      <c r="C40" s="205"/>
      <c r="D40" s="205"/>
      <c r="E40" s="205"/>
      <c r="F40" s="205"/>
      <c r="G40" s="205"/>
      <c r="H40" s="206"/>
      <c r="I40" s="1">
        <v>34</v>
      </c>
      <c r="J40" s="124">
        <f>J41+J49+J56+J64</f>
        <v>435355059</v>
      </c>
      <c r="K40" s="124">
        <f>K41+K49+K56+K64</f>
        <v>302016691</v>
      </c>
    </row>
    <row r="41" spans="1:11" ht="12.75">
      <c r="A41" s="221" t="s">
        <v>237</v>
      </c>
      <c r="B41" s="222"/>
      <c r="C41" s="222"/>
      <c r="D41" s="222"/>
      <c r="E41" s="222"/>
      <c r="F41" s="222"/>
      <c r="G41" s="222"/>
      <c r="H41" s="223"/>
      <c r="I41" s="1">
        <v>35</v>
      </c>
      <c r="J41" s="48">
        <f>SUM(J42:J48)</f>
        <v>339197756</v>
      </c>
      <c r="K41" s="48">
        <f>SUM(K42:K48)</f>
        <v>205991446</v>
      </c>
    </row>
    <row r="42" spans="1:11" ht="12.75">
      <c r="A42" s="221" t="s">
        <v>175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80060</v>
      </c>
      <c r="K42" s="7">
        <v>0</v>
      </c>
    </row>
    <row r="43" spans="1:11" ht="12.75">
      <c r="A43" s="221" t="s">
        <v>176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86777746</v>
      </c>
      <c r="K43" s="7">
        <v>88634864</v>
      </c>
    </row>
    <row r="44" spans="1:11" ht="12.75">
      <c r="A44" s="221" t="s">
        <v>177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629512</v>
      </c>
      <c r="K44" s="7">
        <v>147746</v>
      </c>
    </row>
    <row r="45" spans="1:11" ht="12.75">
      <c r="A45" s="221" t="s">
        <v>178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592963</v>
      </c>
      <c r="K45" s="7">
        <v>592963</v>
      </c>
    </row>
    <row r="46" spans="1:11" ht="12.75">
      <c r="A46" s="221" t="s">
        <v>179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1007624</v>
      </c>
      <c r="K46" s="7">
        <v>0</v>
      </c>
    </row>
    <row r="47" spans="1:11" ht="12.75">
      <c r="A47" s="221" t="s">
        <v>180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250109851</v>
      </c>
      <c r="K47" s="7">
        <v>116615873</v>
      </c>
    </row>
    <row r="48" spans="1:11" ht="12.75">
      <c r="A48" s="221" t="s">
        <v>181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238</v>
      </c>
      <c r="B49" s="222"/>
      <c r="C49" s="222"/>
      <c r="D49" s="222"/>
      <c r="E49" s="222"/>
      <c r="F49" s="222"/>
      <c r="G49" s="222"/>
      <c r="H49" s="223"/>
      <c r="I49" s="1">
        <v>43</v>
      </c>
      <c r="J49" s="48">
        <v>85068351</v>
      </c>
      <c r="K49" s="48">
        <f>SUM(K50:K55)</f>
        <v>84287390</v>
      </c>
    </row>
    <row r="50" spans="1:11" ht="12.75">
      <c r="A50" s="221" t="s">
        <v>182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259038</v>
      </c>
      <c r="K50" s="7">
        <v>264654</v>
      </c>
    </row>
    <row r="51" spans="1:11" ht="12.75">
      <c r="A51" s="221" t="s">
        <v>183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76537319</v>
      </c>
      <c r="K51" s="7">
        <v>73597592</v>
      </c>
    </row>
    <row r="52" spans="1:11" ht="12.75">
      <c r="A52" s="221" t="s">
        <v>184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185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782892</v>
      </c>
      <c r="K53" s="7">
        <v>837645</v>
      </c>
    </row>
    <row r="54" spans="1:11" ht="12.75">
      <c r="A54" s="221" t="s">
        <v>186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2755778</v>
      </c>
      <c r="K54" s="7">
        <v>4333398</v>
      </c>
    </row>
    <row r="55" spans="1:11" ht="12.75">
      <c r="A55" s="221" t="s">
        <v>187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4733324</v>
      </c>
      <c r="K55" s="7">
        <v>5254101</v>
      </c>
    </row>
    <row r="56" spans="1:11" ht="12.75">
      <c r="A56" s="221" t="s">
        <v>239</v>
      </c>
      <c r="B56" s="222"/>
      <c r="C56" s="222"/>
      <c r="D56" s="222"/>
      <c r="E56" s="222"/>
      <c r="F56" s="222"/>
      <c r="G56" s="222"/>
      <c r="H56" s="223"/>
      <c r="I56" s="1">
        <v>50</v>
      </c>
      <c r="J56" s="48">
        <f>SUM(J57:J63)</f>
        <v>5443683</v>
      </c>
      <c r="K56" s="48">
        <f>SUM(K57:K63)</f>
        <v>4821566</v>
      </c>
    </row>
    <row r="57" spans="1:11" ht="12.75">
      <c r="A57" s="221" t="s">
        <v>163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164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>
        <v>42050</v>
      </c>
    </row>
    <row r="59" spans="1:11" ht="12.75">
      <c r="A59" s="221" t="s">
        <v>165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345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166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167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5269725</v>
      </c>
      <c r="K62" s="7">
        <v>3416689</v>
      </c>
    </row>
    <row r="63" spans="1:11" ht="12.75">
      <c r="A63" s="221" t="s">
        <v>188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173958</v>
      </c>
      <c r="K63" s="7">
        <v>1362827</v>
      </c>
    </row>
    <row r="64" spans="1:11" ht="12.75">
      <c r="A64" s="221" t="s">
        <v>189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5645269</v>
      </c>
      <c r="K64" s="7">
        <v>6916289</v>
      </c>
    </row>
    <row r="65" spans="1:11" ht="12.75">
      <c r="A65" s="204" t="s">
        <v>346</v>
      </c>
      <c r="B65" s="205"/>
      <c r="C65" s="205"/>
      <c r="D65" s="205"/>
      <c r="E65" s="205"/>
      <c r="F65" s="205"/>
      <c r="G65" s="205"/>
      <c r="H65" s="206"/>
      <c r="I65" s="1">
        <v>59</v>
      </c>
      <c r="J65" s="127">
        <v>8976263</v>
      </c>
      <c r="K65" s="127">
        <v>9515594</v>
      </c>
    </row>
    <row r="66" spans="1:11" ht="12.75">
      <c r="A66" s="204" t="s">
        <v>190</v>
      </c>
      <c r="B66" s="205"/>
      <c r="C66" s="205"/>
      <c r="D66" s="205"/>
      <c r="E66" s="205"/>
      <c r="F66" s="205"/>
      <c r="G66" s="205"/>
      <c r="H66" s="206"/>
      <c r="I66" s="1">
        <v>60</v>
      </c>
      <c r="J66" s="124">
        <f>J7+J8+J40+J65</f>
        <v>903944907</v>
      </c>
      <c r="K66" s="124">
        <f>K7+K8+K40+K65</f>
        <v>779150003</v>
      </c>
    </row>
    <row r="67" spans="1:11" ht="12.75">
      <c r="A67" s="224" t="s">
        <v>191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49512554</v>
      </c>
      <c r="K67" s="8">
        <v>39674212</v>
      </c>
    </row>
    <row r="68" spans="1:11" ht="12.75">
      <c r="A68" s="213" t="s">
        <v>192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7" t="s">
        <v>193</v>
      </c>
      <c r="B69" s="218"/>
      <c r="C69" s="218"/>
      <c r="D69" s="218"/>
      <c r="E69" s="218"/>
      <c r="F69" s="218"/>
      <c r="G69" s="218"/>
      <c r="H69" s="232"/>
      <c r="I69" s="3">
        <v>62</v>
      </c>
      <c r="J69" s="128">
        <v>36076269</v>
      </c>
      <c r="K69" s="128">
        <f>K70+K71+K72+K78+K79+K82+K85</f>
        <v>103192216</v>
      </c>
    </row>
    <row r="70" spans="1:11" ht="12.75">
      <c r="A70" s="221" t="s">
        <v>194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105668000</v>
      </c>
      <c r="K70" s="7">
        <v>116604710</v>
      </c>
    </row>
    <row r="71" spans="1:11" ht="12.75">
      <c r="A71" s="221" t="s">
        <v>195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196</v>
      </c>
      <c r="B72" s="222"/>
      <c r="C72" s="222"/>
      <c r="D72" s="222"/>
      <c r="E72" s="222"/>
      <c r="F72" s="222"/>
      <c r="G72" s="222"/>
      <c r="H72" s="223"/>
      <c r="I72" s="1">
        <v>65</v>
      </c>
      <c r="J72" s="48">
        <v>21089209</v>
      </c>
      <c r="K72" s="48">
        <v>-2369900</v>
      </c>
    </row>
    <row r="73" spans="1:11" ht="12.75">
      <c r="A73" s="221" t="s">
        <v>197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198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1446309</v>
      </c>
      <c r="K74" s="7">
        <v>1446309</v>
      </c>
    </row>
    <row r="75" spans="1:11" ht="12.75">
      <c r="A75" s="221" t="s">
        <v>199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3862700</v>
      </c>
      <c r="K75" s="7">
        <v>3816209</v>
      </c>
    </row>
    <row r="76" spans="1:11" ht="12.75">
      <c r="A76" s="221" t="s">
        <v>200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201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23505600</v>
      </c>
      <c r="K77" s="7"/>
    </row>
    <row r="78" spans="1:11" ht="12.75">
      <c r="A78" s="221" t="s">
        <v>202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141756915</v>
      </c>
      <c r="K78" s="7">
        <v>136320090</v>
      </c>
    </row>
    <row r="79" spans="1:11" ht="12.75">
      <c r="A79" s="221" t="s">
        <v>203</v>
      </c>
      <c r="B79" s="222"/>
      <c r="C79" s="222"/>
      <c r="D79" s="222"/>
      <c r="E79" s="222"/>
      <c r="F79" s="222"/>
      <c r="G79" s="222"/>
      <c r="H79" s="223"/>
      <c r="I79" s="1">
        <v>72</v>
      </c>
      <c r="J79" s="48">
        <v>-173980088</v>
      </c>
      <c r="K79" s="48">
        <f>K80-K81</f>
        <v>-156372677</v>
      </c>
    </row>
    <row r="80" spans="1:11" ht="12.75">
      <c r="A80" s="229" t="s">
        <v>204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205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173980088</v>
      </c>
      <c r="K81" s="7">
        <v>156372677</v>
      </c>
    </row>
    <row r="82" spans="1:11" ht="12.75">
      <c r="A82" s="221" t="s">
        <v>206</v>
      </c>
      <c r="B82" s="222"/>
      <c r="C82" s="222"/>
      <c r="D82" s="222"/>
      <c r="E82" s="222"/>
      <c r="F82" s="222"/>
      <c r="G82" s="222"/>
      <c r="H82" s="223"/>
      <c r="I82" s="1">
        <v>75</v>
      </c>
      <c r="J82" s="48">
        <v>-60369788</v>
      </c>
      <c r="K82" s="48">
        <f>K83-K84</f>
        <v>7586378</v>
      </c>
    </row>
    <row r="83" spans="1:11" ht="12.75">
      <c r="A83" s="229" t="s">
        <v>207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7586378</v>
      </c>
    </row>
    <row r="84" spans="1:11" ht="12.75">
      <c r="A84" s="229" t="s">
        <v>208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60369788</v>
      </c>
      <c r="K84" s="7"/>
    </row>
    <row r="85" spans="1:11" ht="12.75">
      <c r="A85" s="221" t="s">
        <v>209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1912021</v>
      </c>
      <c r="K85" s="7">
        <v>1423615</v>
      </c>
    </row>
    <row r="86" spans="1:11" ht="12.75">
      <c r="A86" s="204" t="s">
        <v>240</v>
      </c>
      <c r="B86" s="205"/>
      <c r="C86" s="205"/>
      <c r="D86" s="205"/>
      <c r="E86" s="205"/>
      <c r="F86" s="205"/>
      <c r="G86" s="205"/>
      <c r="H86" s="206"/>
      <c r="I86" s="1">
        <v>79</v>
      </c>
      <c r="J86" s="124">
        <f>SUM(J87:J89)</f>
        <v>12961680</v>
      </c>
      <c r="K86" s="124">
        <f>SUM(K87:K89)</f>
        <v>13123824</v>
      </c>
    </row>
    <row r="87" spans="1:11" ht="12.75">
      <c r="A87" s="221" t="s">
        <v>210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1277055</v>
      </c>
      <c r="K87" s="7">
        <v>1684004</v>
      </c>
    </row>
    <row r="88" spans="1:11" ht="12.75">
      <c r="A88" s="221" t="s">
        <v>211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212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11684625</v>
      </c>
      <c r="K89" s="7">
        <v>11439820</v>
      </c>
    </row>
    <row r="90" spans="1:11" ht="12.75">
      <c r="A90" s="204" t="s">
        <v>241</v>
      </c>
      <c r="B90" s="205"/>
      <c r="C90" s="205"/>
      <c r="D90" s="205"/>
      <c r="E90" s="205"/>
      <c r="F90" s="205"/>
      <c r="G90" s="205"/>
      <c r="H90" s="206"/>
      <c r="I90" s="1">
        <v>83</v>
      </c>
      <c r="J90" s="124">
        <f>SUM(J91:J99)</f>
        <v>465024114</v>
      </c>
      <c r="K90" s="124">
        <f>SUM(K91:K99)</f>
        <v>392909946</v>
      </c>
    </row>
    <row r="91" spans="1:11" ht="12.75">
      <c r="A91" s="221" t="s">
        <v>213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730775</v>
      </c>
      <c r="K91" s="7">
        <v>548082</v>
      </c>
    </row>
    <row r="92" spans="1:11" ht="12.75">
      <c r="A92" s="221" t="s">
        <v>214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101700</v>
      </c>
      <c r="K92" s="7">
        <v>101700</v>
      </c>
    </row>
    <row r="93" spans="1:11" ht="12.75">
      <c r="A93" s="221" t="s">
        <v>215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385866457</v>
      </c>
      <c r="K93" s="7">
        <v>320617709</v>
      </c>
    </row>
    <row r="94" spans="1:11" ht="12.75">
      <c r="A94" s="221" t="s">
        <v>216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217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25080381</v>
      </c>
      <c r="K95" s="7">
        <v>23898065</v>
      </c>
    </row>
    <row r="96" spans="1:11" ht="12.75">
      <c r="A96" s="221" t="s">
        <v>218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>
        <v>0</v>
      </c>
    </row>
    <row r="97" spans="1:11" ht="12.75">
      <c r="A97" s="221" t="s">
        <v>347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220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17117083</v>
      </c>
      <c r="K98" s="7">
        <v>13728052</v>
      </c>
    </row>
    <row r="99" spans="1:11" ht="12.75">
      <c r="A99" s="221" t="s">
        <v>221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36127718</v>
      </c>
      <c r="K99" s="7">
        <v>34016338</v>
      </c>
    </row>
    <row r="100" spans="1:11" ht="12.75">
      <c r="A100" s="204" t="s">
        <v>242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24">
        <f>SUM(J101:J112)</f>
        <v>377617927</v>
      </c>
      <c r="K100" s="124">
        <f>SUM(K101:K112)</f>
        <v>248068947</v>
      </c>
    </row>
    <row r="101" spans="1:11" ht="12.75" customHeight="1">
      <c r="A101" s="221" t="s">
        <v>213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182693</v>
      </c>
      <c r="K101" s="7">
        <v>359449</v>
      </c>
    </row>
    <row r="102" spans="1:11" ht="12.75" customHeight="1">
      <c r="A102" s="221" t="s">
        <v>214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3261325</v>
      </c>
      <c r="K102" s="7">
        <v>3142722</v>
      </c>
    </row>
    <row r="103" spans="1:11" ht="12.75" customHeight="1">
      <c r="A103" s="221" t="s">
        <v>215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155630526</v>
      </c>
      <c r="K103" s="7">
        <v>88001629</v>
      </c>
    </row>
    <row r="104" spans="1:11" ht="12.75" customHeight="1">
      <c r="A104" s="221" t="s">
        <v>216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5603735</v>
      </c>
      <c r="K104" s="7">
        <v>2794099</v>
      </c>
    </row>
    <row r="105" spans="1:11" ht="12.75" customHeight="1">
      <c r="A105" s="221" t="s">
        <v>217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63661988</v>
      </c>
      <c r="K105" s="7">
        <v>32188667</v>
      </c>
    </row>
    <row r="106" spans="1:11" ht="12.75" customHeight="1">
      <c r="A106" s="221" t="s">
        <v>218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76376430</v>
      </c>
      <c r="K106" s="7">
        <v>76376430</v>
      </c>
    </row>
    <row r="107" spans="1:11" ht="12.75" customHeight="1">
      <c r="A107" s="221" t="s">
        <v>219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222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16071173</v>
      </c>
      <c r="K108" s="7">
        <v>9783721</v>
      </c>
    </row>
    <row r="109" spans="1:11" ht="12.75">
      <c r="A109" s="221" t="s">
        <v>348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21802394</v>
      </c>
      <c r="K109" s="7">
        <v>15712681</v>
      </c>
    </row>
    <row r="110" spans="1:11" ht="12.75">
      <c r="A110" s="221" t="s">
        <v>223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1765024</v>
      </c>
      <c r="K110" s="7">
        <v>1765024</v>
      </c>
    </row>
    <row r="111" spans="1:11" ht="12.75">
      <c r="A111" s="221" t="s">
        <v>224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225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33262639</v>
      </c>
      <c r="K112" s="7">
        <v>17944525</v>
      </c>
    </row>
    <row r="113" spans="1:11" ht="12.75">
      <c r="A113" s="204" t="s">
        <v>226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127">
        <v>12264917</v>
      </c>
      <c r="K113" s="127">
        <v>21855070</v>
      </c>
    </row>
    <row r="114" spans="1:11" ht="12.75">
      <c r="A114" s="204" t="s">
        <v>349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24">
        <f>J69+J86+J90+J100+J113</f>
        <v>903944907</v>
      </c>
      <c r="K114" s="124">
        <f>K69+K86+K90+K100+K113</f>
        <v>779150003</v>
      </c>
    </row>
    <row r="115" spans="1:11" ht="12.75">
      <c r="A115" s="210" t="s">
        <v>227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49512554</v>
      </c>
      <c r="K115" s="8">
        <f>K67</f>
        <v>39674212</v>
      </c>
    </row>
    <row r="116" spans="1:11" ht="12.75">
      <c r="A116" s="213" t="s">
        <v>228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229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230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34164248</v>
      </c>
      <c r="K118" s="7">
        <f>K69-K119</f>
        <v>101768601</v>
      </c>
    </row>
    <row r="119" spans="1:11" ht="12.75">
      <c r="A119" s="207" t="s">
        <v>231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>
        <v>1912021</v>
      </c>
      <c r="K119" s="8">
        <f>K85</f>
        <v>1423615</v>
      </c>
    </row>
  </sheetData>
  <sheetProtection/>
  <mergeCells count="119">
    <mergeCell ref="A1:K1"/>
    <mergeCell ref="A2:K2"/>
    <mergeCell ref="A3:K3"/>
    <mergeCell ref="A4:H4"/>
    <mergeCell ref="A5:H5"/>
    <mergeCell ref="A6:K6"/>
    <mergeCell ref="A43:H43"/>
    <mergeCell ref="A29:H29"/>
    <mergeCell ref="A7:H7"/>
    <mergeCell ref="A8:H8"/>
    <mergeCell ref="A37:H37"/>
    <mergeCell ref="A38:H38"/>
    <mergeCell ref="A22:H22"/>
    <mergeCell ref="A27:H27"/>
    <mergeCell ref="A49:H49"/>
    <mergeCell ref="A50:H50"/>
    <mergeCell ref="A47:H47"/>
    <mergeCell ref="A48:H48"/>
    <mergeCell ref="A14:H14"/>
    <mergeCell ref="A11:H11"/>
    <mergeCell ref="A23:H23"/>
    <mergeCell ref="A12:H12"/>
    <mergeCell ref="A16:H16"/>
    <mergeCell ref="A19:H19"/>
    <mergeCell ref="A36:H36"/>
    <mergeCell ref="A28:H28"/>
    <mergeCell ref="A34:H34"/>
    <mergeCell ref="A42:H42"/>
    <mergeCell ref="A32:H32"/>
    <mergeCell ref="A31:H31"/>
    <mergeCell ref="A9:H9"/>
    <mergeCell ref="A33:H33"/>
    <mergeCell ref="A30:H30"/>
    <mergeCell ref="A35:H35"/>
    <mergeCell ref="A15:H15"/>
    <mergeCell ref="A24:H24"/>
    <mergeCell ref="A25:H25"/>
    <mergeCell ref="A26:H26"/>
    <mergeCell ref="A10:H10"/>
    <mergeCell ref="A13:H13"/>
    <mergeCell ref="A46:H46"/>
    <mergeCell ref="A45:H45"/>
    <mergeCell ref="A39:H39"/>
    <mergeCell ref="A40:H40"/>
    <mergeCell ref="A41:H41"/>
    <mergeCell ref="A44:H44"/>
    <mergeCell ref="A17:H17"/>
    <mergeCell ref="A18:H18"/>
    <mergeCell ref="A20:H20"/>
    <mergeCell ref="A21:H21"/>
    <mergeCell ref="A57:H57"/>
    <mergeCell ref="A63:H63"/>
    <mergeCell ref="A64:H64"/>
    <mergeCell ref="A59:H59"/>
    <mergeCell ref="A58:H58"/>
    <mergeCell ref="A60:H60"/>
    <mergeCell ref="A51:H51"/>
    <mergeCell ref="A53:H53"/>
    <mergeCell ref="A54:H54"/>
    <mergeCell ref="A56:H56"/>
    <mergeCell ref="A52:H52"/>
    <mergeCell ref="A55:H55"/>
    <mergeCell ref="A86:H86"/>
    <mergeCell ref="A61:H61"/>
    <mergeCell ref="A62:H62"/>
    <mergeCell ref="A65:H65"/>
    <mergeCell ref="A78:H78"/>
    <mergeCell ref="A77:H77"/>
    <mergeCell ref="A76:H76"/>
    <mergeCell ref="A83:H83"/>
    <mergeCell ref="A66:H66"/>
    <mergeCell ref="A71:H71"/>
    <mergeCell ref="A90:H90"/>
    <mergeCell ref="A95:H95"/>
    <mergeCell ref="A92:H92"/>
    <mergeCell ref="A97:H97"/>
    <mergeCell ref="A106:H106"/>
    <mergeCell ref="A101:H101"/>
    <mergeCell ref="A102:H102"/>
    <mergeCell ref="A96:H96"/>
    <mergeCell ref="A100:H100"/>
    <mergeCell ref="A99:H99"/>
    <mergeCell ref="A79:H79"/>
    <mergeCell ref="A75:H75"/>
    <mergeCell ref="A98:H98"/>
    <mergeCell ref="A93:H93"/>
    <mergeCell ref="A87:H87"/>
    <mergeCell ref="A94:H94"/>
    <mergeCell ref="A85:H85"/>
    <mergeCell ref="A88:H88"/>
    <mergeCell ref="A91:H91"/>
    <mergeCell ref="A89:H89"/>
    <mergeCell ref="A80:H80"/>
    <mergeCell ref="A84:H84"/>
    <mergeCell ref="A82:H82"/>
    <mergeCell ref="A81:H81"/>
    <mergeCell ref="A73:H73"/>
    <mergeCell ref="A74:H74"/>
    <mergeCell ref="A72:H72"/>
    <mergeCell ref="A67:H67"/>
    <mergeCell ref="A68:K68"/>
    <mergeCell ref="A69:H69"/>
    <mergeCell ref="A70:H70"/>
    <mergeCell ref="A113:H113"/>
    <mergeCell ref="A103:H103"/>
    <mergeCell ref="A104:H104"/>
    <mergeCell ref="A110:H110"/>
    <mergeCell ref="A108:H108"/>
    <mergeCell ref="A105:H105"/>
    <mergeCell ref="A111:H111"/>
    <mergeCell ref="A109:H109"/>
    <mergeCell ref="A112:H112"/>
    <mergeCell ref="A107:H107"/>
    <mergeCell ref="A114:H114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3"/>
  <rowBreaks count="1" manualBreakCount="1">
    <brk id="6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71" sqref="K71"/>
    </sheetView>
  </sheetViews>
  <sheetFormatPr defaultColWidth="9.140625" defaultRowHeight="12.75"/>
  <cols>
    <col min="1" max="9" width="9.140625" style="47" customWidth="1"/>
    <col min="10" max="10" width="11.00390625" style="47" customWidth="1"/>
    <col min="11" max="11" width="10.00390625" style="47" customWidth="1"/>
    <col min="12" max="12" width="10.710937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37" t="s">
        <v>232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7" t="s">
        <v>373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s="123" customFormat="1" ht="12.75" customHeight="1">
      <c r="A3" s="248" t="s">
        <v>350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4">
      <c r="A4" s="245" t="s">
        <v>143</v>
      </c>
      <c r="B4" s="245"/>
      <c r="C4" s="245"/>
      <c r="D4" s="245"/>
      <c r="E4" s="245"/>
      <c r="F4" s="245"/>
      <c r="G4" s="245"/>
      <c r="H4" s="245"/>
      <c r="I4" s="53" t="s">
        <v>145</v>
      </c>
      <c r="J4" s="246" t="s">
        <v>144</v>
      </c>
      <c r="K4" s="246"/>
      <c r="L4" s="246" t="s">
        <v>146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3"/>
      <c r="J5" s="55" t="s">
        <v>47</v>
      </c>
      <c r="K5" s="55" t="s">
        <v>48</v>
      </c>
      <c r="L5" s="55" t="s">
        <v>47</v>
      </c>
      <c r="M5" s="55" t="s">
        <v>48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7" t="s">
        <v>243</v>
      </c>
      <c r="B7" s="218"/>
      <c r="C7" s="218"/>
      <c r="D7" s="218"/>
      <c r="E7" s="218"/>
      <c r="F7" s="218"/>
      <c r="G7" s="218"/>
      <c r="H7" s="232"/>
      <c r="I7" s="3">
        <v>111</v>
      </c>
      <c r="J7" s="49">
        <f>SUM(J8:J9)</f>
        <v>283630334</v>
      </c>
      <c r="K7" s="49">
        <f>SUM(K8:K9)</f>
        <v>63316664</v>
      </c>
      <c r="L7" s="49">
        <f>SUM(L8:L9)</f>
        <v>261989060</v>
      </c>
      <c r="M7" s="49">
        <f>SUM(M8:M9)</f>
        <v>72276623</v>
      </c>
    </row>
    <row r="8" spans="1:13" ht="12.75">
      <c r="A8" s="204" t="s">
        <v>244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261579898</v>
      </c>
      <c r="K8" s="7">
        <v>54585999</v>
      </c>
      <c r="L8" s="7">
        <v>223477840</v>
      </c>
      <c r="M8" s="7">
        <v>61130323</v>
      </c>
    </row>
    <row r="9" spans="1:13" ht="12.75">
      <c r="A9" s="204" t="s">
        <v>245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22050436</v>
      </c>
      <c r="K9" s="7">
        <v>8730665</v>
      </c>
      <c r="L9" s="7">
        <v>38511220</v>
      </c>
      <c r="M9" s="7">
        <v>11146300</v>
      </c>
    </row>
    <row r="10" spans="1:13" ht="12.75">
      <c r="A10" s="204" t="s">
        <v>246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8">
        <f>J11+J12+J16+J20+J21+J22+J25+J26</f>
        <v>314021031</v>
      </c>
      <c r="K10" s="48">
        <f>K11+K12+K16+K20+K21+K22+K25+K26</f>
        <v>108841847</v>
      </c>
      <c r="L10" s="48">
        <f>L11+L12+L16+L20+L21+L22+L25+L26</f>
        <v>232051984</v>
      </c>
      <c r="M10" s="48">
        <f>M11+M12+M16+M20+M21+M22+M25+M26</f>
        <v>63094219</v>
      </c>
    </row>
    <row r="11" spans="1:13" ht="12.75">
      <c r="A11" s="204" t="s">
        <v>247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-156750</v>
      </c>
      <c r="K11" s="7">
        <v>2000</v>
      </c>
      <c r="L11" s="7">
        <v>481766</v>
      </c>
      <c r="M11" s="7">
        <v>481766</v>
      </c>
    </row>
    <row r="12" spans="1:13" ht="12.75">
      <c r="A12" s="204" t="s">
        <v>248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8">
        <f>SUM(J13:J15)</f>
        <v>88566083</v>
      </c>
      <c r="K12" s="48">
        <f>SUM(K13:K15)</f>
        <v>24106131</v>
      </c>
      <c r="L12" s="48">
        <f>SUM(L13:L15)</f>
        <v>74574167</v>
      </c>
      <c r="M12" s="48">
        <f>SUM(M13:M15)</f>
        <v>18906541</v>
      </c>
    </row>
    <row r="13" spans="1:13" ht="12.75">
      <c r="A13" s="221" t="s">
        <v>249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16972932</v>
      </c>
      <c r="K13" s="7">
        <v>3606119</v>
      </c>
      <c r="L13" s="7">
        <v>10508399</v>
      </c>
      <c r="M13" s="7">
        <v>2683489</v>
      </c>
    </row>
    <row r="14" spans="1:13" ht="12.75">
      <c r="A14" s="221" t="s">
        <v>250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854241</v>
      </c>
      <c r="K14" s="7">
        <v>13874</v>
      </c>
      <c r="L14" s="7">
        <v>903424</v>
      </c>
      <c r="M14" s="7">
        <v>903424</v>
      </c>
    </row>
    <row r="15" spans="1:13" ht="12.75">
      <c r="A15" s="221" t="s">
        <v>251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70738910</v>
      </c>
      <c r="K15" s="7">
        <v>20486138</v>
      </c>
      <c r="L15" s="7">
        <v>63162344</v>
      </c>
      <c r="M15" s="7">
        <v>15319628</v>
      </c>
    </row>
    <row r="16" spans="1:13" ht="12.75">
      <c r="A16" s="204" t="s">
        <v>252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8">
        <f>SUM(J17:J19)</f>
        <v>118229045</v>
      </c>
      <c r="K16" s="48">
        <f>SUM(K17:K19)</f>
        <v>28592126</v>
      </c>
      <c r="L16" s="48">
        <f>SUM(L17:L19)</f>
        <v>102959870</v>
      </c>
      <c r="M16" s="48">
        <f>SUM(M17:M19)</f>
        <v>25446141</v>
      </c>
    </row>
    <row r="17" spans="1:13" ht="12.75">
      <c r="A17" s="221" t="s">
        <v>253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68749807</v>
      </c>
      <c r="K17" s="7">
        <v>16978996</v>
      </c>
      <c r="L17" s="7">
        <v>59438220</v>
      </c>
      <c r="M17" s="7">
        <v>15176244</v>
      </c>
    </row>
    <row r="18" spans="1:13" ht="12.75">
      <c r="A18" s="221" t="s">
        <v>254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33746969</v>
      </c>
      <c r="K18" s="7">
        <v>7821343</v>
      </c>
      <c r="L18" s="7">
        <v>28527107</v>
      </c>
      <c r="M18" s="7">
        <v>6494195</v>
      </c>
    </row>
    <row r="19" spans="1:13" ht="12.75">
      <c r="A19" s="221" t="s">
        <v>255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15732269</v>
      </c>
      <c r="K19" s="7">
        <v>3791787</v>
      </c>
      <c r="L19" s="7">
        <v>14994543</v>
      </c>
      <c r="M19" s="7">
        <v>3775702</v>
      </c>
    </row>
    <row r="20" spans="1:13" ht="12.75">
      <c r="A20" s="204" t="s">
        <v>256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17711188</v>
      </c>
      <c r="K20" s="7">
        <v>4251456</v>
      </c>
      <c r="L20" s="7">
        <v>9899058</v>
      </c>
      <c r="M20" s="7">
        <v>1992002</v>
      </c>
    </row>
    <row r="21" spans="1:13" ht="12.75">
      <c r="A21" s="204" t="s">
        <v>257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37415439</v>
      </c>
      <c r="K21" s="7">
        <v>13104601</v>
      </c>
      <c r="L21" s="7">
        <v>28145897</v>
      </c>
      <c r="M21" s="7">
        <v>8352328</v>
      </c>
    </row>
    <row r="22" spans="1:13" ht="12.75">
      <c r="A22" s="204" t="s">
        <v>258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8">
        <f>SUM(J23:J24)</f>
        <v>33334781</v>
      </c>
      <c r="K22" s="48">
        <f>SUM(K23:K24)</f>
        <v>23577975</v>
      </c>
      <c r="L22" s="48">
        <f>SUM(L23:L24)</f>
        <v>9801792</v>
      </c>
      <c r="M22" s="48">
        <f>SUM(M23:M24)</f>
        <v>4412713</v>
      </c>
    </row>
    <row r="23" spans="1:13" ht="12.75">
      <c r="A23" s="221" t="s">
        <v>259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5540134</v>
      </c>
      <c r="K23" s="7">
        <v>5540134</v>
      </c>
      <c r="L23" s="7">
        <v>10558</v>
      </c>
      <c r="M23" s="7">
        <v>10558</v>
      </c>
    </row>
    <row r="24" spans="1:13" ht="12.75">
      <c r="A24" s="221" t="s">
        <v>260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27794647</v>
      </c>
      <c r="K24" s="7">
        <v>18037841</v>
      </c>
      <c r="L24" s="7">
        <v>9791234</v>
      </c>
      <c r="M24" s="7">
        <v>4402155</v>
      </c>
    </row>
    <row r="25" spans="1:13" ht="12.75">
      <c r="A25" s="204" t="s">
        <v>261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1974877</v>
      </c>
      <c r="K25" s="7">
        <v>1741998</v>
      </c>
      <c r="L25" s="7">
        <v>1641838</v>
      </c>
      <c r="M25" s="7">
        <v>1641838</v>
      </c>
    </row>
    <row r="26" spans="1:13" ht="12.75">
      <c r="A26" s="204" t="s">
        <v>262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16946368</v>
      </c>
      <c r="K26" s="7">
        <v>13465560</v>
      </c>
      <c r="L26" s="7">
        <v>4547596</v>
      </c>
      <c r="M26" s="7">
        <v>1860890</v>
      </c>
    </row>
    <row r="27" spans="1:13" ht="12.75">
      <c r="A27" s="204" t="s">
        <v>263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8">
        <f>SUM(J28:J32)</f>
        <v>42963689</v>
      </c>
      <c r="K27" s="48">
        <f>SUM(K28:K32)</f>
        <v>35447010</v>
      </c>
      <c r="L27" s="48">
        <f>SUM(L28:L32)</f>
        <v>13690270</v>
      </c>
      <c r="M27" s="48">
        <f>SUM(M28:M32)</f>
        <v>3484233</v>
      </c>
    </row>
    <row r="28" spans="1:13" ht="24" customHeight="1">
      <c r="A28" s="204" t="s">
        <v>264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250150</v>
      </c>
      <c r="K28" s="7">
        <v>250150</v>
      </c>
      <c r="L28" s="7"/>
      <c r="M28" s="7">
        <v>0</v>
      </c>
    </row>
    <row r="29" spans="1:13" ht="12.75">
      <c r="A29" s="204" t="s">
        <v>265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10143198</v>
      </c>
      <c r="K29" s="7">
        <v>2665574</v>
      </c>
      <c r="L29" s="7">
        <v>4036792</v>
      </c>
      <c r="M29" s="7">
        <v>0</v>
      </c>
    </row>
    <row r="30" spans="1:13" ht="12.75">
      <c r="A30" s="204" t="s">
        <v>275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>
      <c r="A31" s="204" t="s">
        <v>266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4" t="s">
        <v>267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32570341</v>
      </c>
      <c r="K32" s="7">
        <v>32531286</v>
      </c>
      <c r="L32" s="7">
        <v>9653478</v>
      </c>
      <c r="M32" s="7">
        <v>3484233</v>
      </c>
    </row>
    <row r="33" spans="1:13" ht="12.75">
      <c r="A33" s="204" t="s">
        <v>268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8">
        <f>SUM(J34:J37)</f>
        <v>59587405</v>
      </c>
      <c r="K33" s="48">
        <f>SUM(K34:K37)</f>
        <v>12334431</v>
      </c>
      <c r="L33" s="48">
        <f>SUM(L34:L37)</f>
        <v>27644296</v>
      </c>
      <c r="M33" s="48">
        <f>SUM(M34:M37)</f>
        <v>7590099</v>
      </c>
    </row>
    <row r="34" spans="1:13" ht="12.75">
      <c r="A34" s="204" t="s">
        <v>270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>
        <v>0</v>
      </c>
      <c r="L34" s="7"/>
      <c r="M34" s="7"/>
    </row>
    <row r="35" spans="1:13" ht="12.75">
      <c r="A35" s="204" t="s">
        <v>269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52423675</v>
      </c>
      <c r="K35" s="7">
        <v>6320882</v>
      </c>
      <c r="L35" s="7">
        <v>22967012</v>
      </c>
      <c r="M35" s="7">
        <v>6088827</v>
      </c>
    </row>
    <row r="36" spans="1:13" ht="12.75">
      <c r="A36" s="204" t="s">
        <v>271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5596893</v>
      </c>
      <c r="K36" s="7">
        <v>5596893</v>
      </c>
      <c r="L36" s="7"/>
      <c r="M36" s="7">
        <v>0</v>
      </c>
    </row>
    <row r="37" spans="1:13" ht="12.75">
      <c r="A37" s="204" t="s">
        <v>272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1566837</v>
      </c>
      <c r="K37" s="7">
        <v>416656</v>
      </c>
      <c r="L37" s="7">
        <v>4677284</v>
      </c>
      <c r="M37" s="7">
        <v>1501272</v>
      </c>
    </row>
    <row r="38" spans="1:13" ht="12.75">
      <c r="A38" s="204" t="s">
        <v>273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>
        <v>0</v>
      </c>
      <c r="L38" s="7">
        <v>0</v>
      </c>
      <c r="M38" s="7">
        <v>0</v>
      </c>
    </row>
    <row r="39" spans="1:13" ht="12.75">
      <c r="A39" s="204" t="s">
        <v>274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15194539</v>
      </c>
      <c r="K39" s="7">
        <v>4807211</v>
      </c>
      <c r="L39" s="7">
        <v>9074742</v>
      </c>
      <c r="M39" s="7">
        <v>635950</v>
      </c>
    </row>
    <row r="40" spans="1:13" ht="12.75">
      <c r="A40" s="204" t="s">
        <v>276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/>
      <c r="M40" s="7"/>
    </row>
    <row r="41" spans="1:13" ht="12.75">
      <c r="A41" s="204" t="s">
        <v>277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/>
      <c r="M41" s="7"/>
    </row>
    <row r="42" spans="1:13" ht="12.75">
      <c r="A42" s="204" t="s">
        <v>278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8">
        <f>J7+J27+J38+J40</f>
        <v>326594023</v>
      </c>
      <c r="K42" s="48">
        <f>K7+K27+K38+K40</f>
        <v>98763674</v>
      </c>
      <c r="L42" s="48">
        <f>L7+L27+L38+L40</f>
        <v>275679330</v>
      </c>
      <c r="M42" s="48">
        <f>M7+M27+M38+M40</f>
        <v>75760856</v>
      </c>
    </row>
    <row r="43" spans="1:13" ht="12.75">
      <c r="A43" s="204" t="s">
        <v>279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8">
        <f>J10+J33+J39+J41</f>
        <v>388802975</v>
      </c>
      <c r="K43" s="48">
        <f>K10+K33+K39+K41</f>
        <v>125983489</v>
      </c>
      <c r="L43" s="48">
        <f>L10+L33+L39+L41</f>
        <v>268771022</v>
      </c>
      <c r="M43" s="48">
        <f>M10+M33+M39+M41</f>
        <v>71320268</v>
      </c>
    </row>
    <row r="44" spans="1:13" ht="12.75">
      <c r="A44" s="204" t="s">
        <v>280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8">
        <f>J42-J43</f>
        <v>-62208952</v>
      </c>
      <c r="K44" s="48">
        <f>K42-K43</f>
        <v>-27219815</v>
      </c>
      <c r="L44" s="48">
        <f>L42-L43</f>
        <v>6908308</v>
      </c>
      <c r="M44" s="48">
        <f>M42-M43</f>
        <v>4440588</v>
      </c>
    </row>
    <row r="45" spans="1:13" ht="12.75">
      <c r="A45" s="229" t="s">
        <v>281</v>
      </c>
      <c r="B45" s="230"/>
      <c r="C45" s="230"/>
      <c r="D45" s="230"/>
      <c r="E45" s="230"/>
      <c r="F45" s="230"/>
      <c r="G45" s="230"/>
      <c r="H45" s="231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6908308</v>
      </c>
      <c r="M45" s="48">
        <f>IF(M42&gt;M43,M42-M43,0)</f>
        <v>4440588</v>
      </c>
    </row>
    <row r="46" spans="1:13" ht="12.75">
      <c r="A46" s="229" t="s">
        <v>282</v>
      </c>
      <c r="B46" s="230"/>
      <c r="C46" s="230"/>
      <c r="D46" s="230"/>
      <c r="E46" s="230"/>
      <c r="F46" s="230"/>
      <c r="G46" s="230"/>
      <c r="H46" s="231"/>
      <c r="I46" s="1">
        <v>150</v>
      </c>
      <c r="J46" s="48">
        <f>IF(J43&gt;J42,J43-J42,0)</f>
        <v>62208952</v>
      </c>
      <c r="K46" s="48">
        <f>IF(K43&gt;K42,K43-K42,0)</f>
        <v>27219815</v>
      </c>
      <c r="L46" s="48">
        <f>IF(L43&gt;L42,L43-L42,0)</f>
        <v>0</v>
      </c>
      <c r="M46" s="48">
        <f>IF(M43&gt;M42,M43-M42,0)</f>
        <v>0</v>
      </c>
    </row>
    <row r="47" spans="1:13" ht="12.75">
      <c r="A47" s="204" t="s">
        <v>283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-678304</v>
      </c>
      <c r="K47" s="7">
        <v>-931300</v>
      </c>
      <c r="L47" s="7">
        <v>-908189</v>
      </c>
      <c r="M47" s="7">
        <v>-1134683</v>
      </c>
    </row>
    <row r="48" spans="1:13" ht="12.75">
      <c r="A48" s="204" t="s">
        <v>284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8">
        <f>J44-J47</f>
        <v>-61530648</v>
      </c>
      <c r="K48" s="48">
        <f>K44-K47</f>
        <v>-26288515</v>
      </c>
      <c r="L48" s="48">
        <f>L44-L47</f>
        <v>7816497</v>
      </c>
      <c r="M48" s="48">
        <f>M44-M47</f>
        <v>5575271</v>
      </c>
    </row>
    <row r="49" spans="1:13" ht="12.75">
      <c r="A49" s="229" t="s">
        <v>285</v>
      </c>
      <c r="B49" s="230"/>
      <c r="C49" s="230"/>
      <c r="D49" s="230"/>
      <c r="E49" s="230"/>
      <c r="F49" s="230"/>
      <c r="G49" s="230"/>
      <c r="H49" s="231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7816497</v>
      </c>
      <c r="M49" s="48">
        <f>IF(M48&gt;0,M48,0)</f>
        <v>5575271</v>
      </c>
    </row>
    <row r="50" spans="1:13" ht="12.75">
      <c r="A50" s="249" t="s">
        <v>286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6">
        <f>IF(J48&lt;0,-J48,0)</f>
        <v>61530648</v>
      </c>
      <c r="K50" s="56">
        <f>IF(K48&lt;0,-K48,0)</f>
        <v>26288515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13" t="s">
        <v>287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288</v>
      </c>
      <c r="B52" s="218"/>
      <c r="C52" s="218"/>
      <c r="D52" s="218"/>
      <c r="E52" s="218"/>
      <c r="F52" s="218"/>
      <c r="G52" s="218"/>
      <c r="H52" s="218"/>
      <c r="I52" s="50"/>
      <c r="J52" s="50"/>
      <c r="K52" s="50"/>
      <c r="L52" s="50"/>
      <c r="M52" s="57"/>
    </row>
    <row r="53" spans="1:13" ht="12.75" customHeight="1">
      <c r="A53" s="204" t="s">
        <v>289</v>
      </c>
      <c r="B53" s="205"/>
      <c r="C53" s="205"/>
      <c r="D53" s="205"/>
      <c r="E53" s="205"/>
      <c r="F53" s="205"/>
      <c r="G53" s="205"/>
      <c r="H53" s="206"/>
      <c r="I53" s="1">
        <v>155</v>
      </c>
      <c r="J53" s="7">
        <v>-60369788</v>
      </c>
      <c r="K53" s="7">
        <v>-25455531</v>
      </c>
      <c r="L53" s="7">
        <v>7586378</v>
      </c>
      <c r="M53" s="7">
        <v>5451381</v>
      </c>
    </row>
    <row r="54" spans="1:13" ht="12.75" customHeight="1">
      <c r="A54" s="224" t="s">
        <v>290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>
        <v>-1160860</v>
      </c>
      <c r="K54" s="8">
        <v>-832984</v>
      </c>
      <c r="L54" s="8">
        <v>230119</v>
      </c>
      <c r="M54" s="8">
        <v>123890</v>
      </c>
    </row>
    <row r="55" spans="1:13" ht="12.75" customHeight="1">
      <c r="A55" s="213" t="s">
        <v>291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292</v>
      </c>
      <c r="B56" s="218"/>
      <c r="C56" s="218"/>
      <c r="D56" s="218"/>
      <c r="E56" s="218"/>
      <c r="F56" s="218"/>
      <c r="G56" s="218"/>
      <c r="H56" s="232"/>
      <c r="I56" s="9">
        <v>157</v>
      </c>
      <c r="J56" s="6">
        <f>J48</f>
        <v>-61530648</v>
      </c>
      <c r="K56" s="6">
        <f>K48</f>
        <v>-26288515</v>
      </c>
      <c r="L56" s="6">
        <f>L48</f>
        <v>7816497</v>
      </c>
      <c r="M56" s="6">
        <f>M48</f>
        <v>5575271</v>
      </c>
    </row>
    <row r="57" spans="1:13" ht="12.75">
      <c r="A57" s="204" t="s">
        <v>351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8">
        <f>SUM(J58:J64)</f>
        <v>-21686937</v>
      </c>
      <c r="K57" s="48">
        <f>SUM(K58:K64)</f>
        <v>-21734744</v>
      </c>
      <c r="L57" s="48">
        <f>SUM(L58:L64)</f>
        <v>-3619609</v>
      </c>
      <c r="M57" s="48">
        <f>SUM(M58:M64)</f>
        <v>-3816842</v>
      </c>
    </row>
    <row r="58" spans="1:13" ht="12.75">
      <c r="A58" s="204" t="s">
        <v>293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450785</v>
      </c>
      <c r="K58" s="7">
        <v>402978</v>
      </c>
      <c r="L58" s="7">
        <v>258676</v>
      </c>
      <c r="M58" s="7">
        <v>61443</v>
      </c>
    </row>
    <row r="59" spans="1:13" ht="12.75">
      <c r="A59" s="204" t="s">
        <v>294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-20149299</v>
      </c>
      <c r="K59" s="7">
        <v>-20149299</v>
      </c>
      <c r="L59" s="7">
        <v>-3878285</v>
      </c>
      <c r="M59" s="7">
        <v>-3878285</v>
      </c>
    </row>
    <row r="60" spans="1:13" ht="12.75">
      <c r="A60" s="204" t="s">
        <v>295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-1988423</v>
      </c>
      <c r="K60" s="7">
        <v>-1988423</v>
      </c>
      <c r="L60" s="7"/>
      <c r="M60" s="7">
        <v>0</v>
      </c>
    </row>
    <row r="61" spans="1:13" ht="12.75">
      <c r="A61" s="204" t="s">
        <v>296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>
        <v>0</v>
      </c>
    </row>
    <row r="62" spans="1:13" ht="12.75">
      <c r="A62" s="204" t="s">
        <v>352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>
        <v>0</v>
      </c>
    </row>
    <row r="63" spans="1:13" ht="12.75">
      <c r="A63" s="204" t="s">
        <v>297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>
        <v>0</v>
      </c>
    </row>
    <row r="64" spans="1:13" ht="12.75">
      <c r="A64" s="204" t="s">
        <v>353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>
        <v>0</v>
      </c>
    </row>
    <row r="65" spans="1:13" ht="12.75">
      <c r="A65" s="204" t="s">
        <v>298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-3979582</v>
      </c>
      <c r="K65" s="7">
        <v>-3989143</v>
      </c>
      <c r="L65" s="7">
        <v>-723922</v>
      </c>
      <c r="M65" s="7">
        <v>-763369</v>
      </c>
    </row>
    <row r="66" spans="1:13" ht="12.75">
      <c r="A66" s="204" t="s">
        <v>299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8">
        <f>J57-J65</f>
        <v>-17707355</v>
      </c>
      <c r="K66" s="48">
        <f>K57-K65</f>
        <v>-17745601</v>
      </c>
      <c r="L66" s="48">
        <f>L57-L65</f>
        <v>-2895687</v>
      </c>
      <c r="M66" s="48">
        <f>M57-M65</f>
        <v>-3053473</v>
      </c>
    </row>
    <row r="67" spans="1:13" ht="12.75">
      <c r="A67" s="204" t="s">
        <v>300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6">
        <f>J56+J66</f>
        <v>-79238003</v>
      </c>
      <c r="K67" s="56">
        <f>K56+K66</f>
        <v>-44034116</v>
      </c>
      <c r="L67" s="56">
        <f>L56+L66</f>
        <v>4920810</v>
      </c>
      <c r="M67" s="56">
        <f>M56+M66</f>
        <v>2521798</v>
      </c>
    </row>
    <row r="68" spans="1:13" ht="12.75" customHeight="1">
      <c r="A68" s="254" t="s">
        <v>301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2" t="s">
        <v>302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 customHeight="1">
      <c r="A70" s="204" t="s">
        <v>289</v>
      </c>
      <c r="B70" s="205"/>
      <c r="C70" s="205"/>
      <c r="D70" s="205"/>
      <c r="E70" s="205"/>
      <c r="F70" s="205"/>
      <c r="G70" s="205"/>
      <c r="H70" s="206"/>
      <c r="I70" s="1">
        <v>169</v>
      </c>
      <c r="J70" s="7">
        <v>-77900713</v>
      </c>
      <c r="K70" s="7">
        <v>-43024702</v>
      </c>
      <c r="L70" s="7">
        <v>4690691</v>
      </c>
      <c r="M70" s="7">
        <v>2397908</v>
      </c>
    </row>
    <row r="71" spans="1:13" ht="12.75" customHeight="1">
      <c r="A71" s="224" t="s">
        <v>290</v>
      </c>
      <c r="B71" s="225"/>
      <c r="C71" s="225"/>
      <c r="D71" s="225"/>
      <c r="E71" s="225"/>
      <c r="F71" s="225"/>
      <c r="G71" s="225"/>
      <c r="H71" s="226"/>
      <c r="I71" s="4">
        <v>170</v>
      </c>
      <c r="J71" s="8">
        <v>-1337290</v>
      </c>
      <c r="K71" s="8">
        <v>-1009414</v>
      </c>
      <c r="L71" s="8">
        <v>230119</v>
      </c>
      <c r="M71" s="8">
        <v>123890</v>
      </c>
    </row>
  </sheetData>
  <sheetProtection/>
  <mergeCells count="73">
    <mergeCell ref="A63:H63"/>
    <mergeCell ref="A61:H61"/>
    <mergeCell ref="A49:H49"/>
    <mergeCell ref="A71:H71"/>
    <mergeCell ref="A65:H65"/>
    <mergeCell ref="A66:H66"/>
    <mergeCell ref="A67:H67"/>
    <mergeCell ref="A68:M68"/>
    <mergeCell ref="A69:M69"/>
    <mergeCell ref="A70:H70"/>
    <mergeCell ref="A38:H38"/>
    <mergeCell ref="A58:H58"/>
    <mergeCell ref="A59:H59"/>
    <mergeCell ref="A53:H53"/>
    <mergeCell ref="A45:H45"/>
    <mergeCell ref="A51:M51"/>
    <mergeCell ref="A43:H43"/>
    <mergeCell ref="A64:H64"/>
    <mergeCell ref="A60:H60"/>
    <mergeCell ref="A56:H56"/>
    <mergeCell ref="A62:H62"/>
    <mergeCell ref="A55:M55"/>
    <mergeCell ref="A28:H28"/>
    <mergeCell ref="A30:H30"/>
    <mergeCell ref="A54:H54"/>
    <mergeCell ref="A32:H32"/>
    <mergeCell ref="A52:H52"/>
    <mergeCell ref="A35:H35"/>
    <mergeCell ref="A40:H40"/>
    <mergeCell ref="A42:H42"/>
    <mergeCell ref="A47:H47"/>
    <mergeCell ref="A41:H41"/>
    <mergeCell ref="A11:H11"/>
    <mergeCell ref="A33:H33"/>
    <mergeCell ref="A36:H36"/>
    <mergeCell ref="A34:H34"/>
    <mergeCell ref="A29:H29"/>
    <mergeCell ref="A25:H25"/>
    <mergeCell ref="A20:H20"/>
    <mergeCell ref="A21:H21"/>
    <mergeCell ref="A27:H27"/>
    <mergeCell ref="A26:H26"/>
    <mergeCell ref="A31:H31"/>
    <mergeCell ref="A57:H57"/>
    <mergeCell ref="A46:H46"/>
    <mergeCell ref="A48:H48"/>
    <mergeCell ref="A50:H50"/>
    <mergeCell ref="A37:H37"/>
    <mergeCell ref="A44:H44"/>
    <mergeCell ref="A39:H39"/>
    <mergeCell ref="A1:M1"/>
    <mergeCell ref="A2:M2"/>
    <mergeCell ref="L4:M4"/>
    <mergeCell ref="A3:M3"/>
    <mergeCell ref="A4:H4"/>
    <mergeCell ref="J4:K4"/>
    <mergeCell ref="A14:H14"/>
    <mergeCell ref="A12:H12"/>
    <mergeCell ref="A15:H15"/>
    <mergeCell ref="A5:H5"/>
    <mergeCell ref="A8:H8"/>
    <mergeCell ref="A6:H6"/>
    <mergeCell ref="A7:H7"/>
    <mergeCell ref="A9:H9"/>
    <mergeCell ref="A10:H10"/>
    <mergeCell ref="A13:H13"/>
    <mergeCell ref="A24:H24"/>
    <mergeCell ref="A22:H22"/>
    <mergeCell ref="A23:H23"/>
    <mergeCell ref="A16:H16"/>
    <mergeCell ref="A17:H17"/>
    <mergeCell ref="A18:H18"/>
    <mergeCell ref="A19:H19"/>
  </mergeCells>
  <dataValidations count="3">
    <dataValidation type="whole" operator="notEqual" allowBlank="1" showInputMessage="1" showErrorMessage="1" errorTitle="Pogrešan unos" error="Mogu se unijeti samo cjelobrojne vrijednosti." sqref="J53:M54 J56 J47:M47 J57:K67 L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7" width="9.140625" style="47" customWidth="1"/>
    <col min="8" max="8" width="3.7109375" style="47" customWidth="1"/>
    <col min="9" max="9" width="9.140625" style="47" customWidth="1"/>
    <col min="10" max="10" width="11.140625" style="47" customWidth="1"/>
    <col min="11" max="11" width="11.28125" style="47" customWidth="1"/>
    <col min="12" max="16384" width="9.140625" style="47" customWidth="1"/>
  </cols>
  <sheetData>
    <row r="1" spans="1:11" ht="12.75" customHeight="1">
      <c r="A1" s="258" t="s">
        <v>303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374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1" t="s">
        <v>350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4">
      <c r="A4" s="260" t="s">
        <v>143</v>
      </c>
      <c r="B4" s="260"/>
      <c r="C4" s="260"/>
      <c r="D4" s="260"/>
      <c r="E4" s="260"/>
      <c r="F4" s="260"/>
      <c r="G4" s="260"/>
      <c r="H4" s="260"/>
      <c r="I4" s="61" t="s">
        <v>145</v>
      </c>
      <c r="J4" s="62" t="s">
        <v>144</v>
      </c>
      <c r="K4" s="62" t="s">
        <v>146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3">
        <v>2</v>
      </c>
      <c r="J5" s="64" t="s">
        <v>55</v>
      </c>
      <c r="K5" s="64" t="s">
        <v>56</v>
      </c>
    </row>
    <row r="6" spans="1:11" ht="12.75">
      <c r="A6" s="213" t="s">
        <v>304</v>
      </c>
      <c r="B6" s="214"/>
      <c r="C6" s="214"/>
      <c r="D6" s="214"/>
      <c r="E6" s="214"/>
      <c r="F6" s="214"/>
      <c r="G6" s="214"/>
      <c r="H6" s="214"/>
      <c r="I6" s="256"/>
      <c r="J6" s="256"/>
      <c r="K6" s="257"/>
    </row>
    <row r="7" spans="1:11" ht="12.75">
      <c r="A7" s="221" t="s">
        <v>305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-62208952</v>
      </c>
      <c r="K7" s="7">
        <v>6908308</v>
      </c>
    </row>
    <row r="8" spans="1:11" ht="12.75">
      <c r="A8" s="221" t="s">
        <v>306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17711188</v>
      </c>
      <c r="K8" s="7">
        <v>9899058</v>
      </c>
    </row>
    <row r="9" spans="1:11" ht="12.75">
      <c r="A9" s="221" t="s">
        <v>307</v>
      </c>
      <c r="B9" s="222"/>
      <c r="C9" s="222"/>
      <c r="D9" s="222"/>
      <c r="E9" s="222"/>
      <c r="F9" s="222"/>
      <c r="G9" s="222"/>
      <c r="H9" s="222"/>
      <c r="I9" s="1">
        <v>3</v>
      </c>
      <c r="J9" s="7"/>
      <c r="K9" s="7"/>
    </row>
    <row r="10" spans="1:11" ht="12.75">
      <c r="A10" s="221" t="s">
        <v>308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65095491</v>
      </c>
      <c r="K10" s="7">
        <v>241630</v>
      </c>
    </row>
    <row r="11" spans="1:11" ht="12.75">
      <c r="A11" s="221" t="s">
        <v>309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2551424</v>
      </c>
      <c r="K11" s="7">
        <v>133206310</v>
      </c>
    </row>
    <row r="12" spans="1:11" ht="12.75">
      <c r="A12" s="221" t="s">
        <v>310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45372661</v>
      </c>
      <c r="K12" s="7"/>
    </row>
    <row r="13" spans="1:11" ht="12.75">
      <c r="A13" s="204" t="s">
        <v>311</v>
      </c>
      <c r="B13" s="205"/>
      <c r="C13" s="205"/>
      <c r="D13" s="205"/>
      <c r="E13" s="205"/>
      <c r="F13" s="205"/>
      <c r="G13" s="205"/>
      <c r="H13" s="205"/>
      <c r="I13" s="1">
        <v>7</v>
      </c>
      <c r="J13" s="124">
        <f>SUM(J7:J12)</f>
        <v>68521812</v>
      </c>
      <c r="K13" s="124">
        <f>SUM(K7:K12)</f>
        <v>150255306</v>
      </c>
    </row>
    <row r="14" spans="1:11" ht="12.75">
      <c r="A14" s="221" t="s">
        <v>312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50664692</v>
      </c>
      <c r="K14" s="7">
        <v>52211327</v>
      </c>
    </row>
    <row r="15" spans="1:11" ht="12.75">
      <c r="A15" s="221" t="s">
        <v>313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/>
      <c r="K15" s="7"/>
    </row>
    <row r="16" spans="1:11" ht="12.75">
      <c r="A16" s="221" t="s">
        <v>314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/>
      <c r="K16" s="7"/>
    </row>
    <row r="17" spans="1:11" ht="12.75">
      <c r="A17" s="221" t="s">
        <v>315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/>
      <c r="K17" s="7">
        <v>90273904</v>
      </c>
    </row>
    <row r="18" spans="1:11" ht="12.75">
      <c r="A18" s="204" t="s">
        <v>316</v>
      </c>
      <c r="B18" s="205"/>
      <c r="C18" s="205"/>
      <c r="D18" s="205"/>
      <c r="E18" s="205"/>
      <c r="F18" s="205"/>
      <c r="G18" s="205"/>
      <c r="H18" s="205"/>
      <c r="I18" s="1">
        <v>12</v>
      </c>
      <c r="J18" s="124">
        <f>SUM(J14:J17)</f>
        <v>50664692</v>
      </c>
      <c r="K18" s="124">
        <f>SUM(K14:K17)</f>
        <v>142485231</v>
      </c>
    </row>
    <row r="19" spans="1:11" ht="12.75">
      <c r="A19" s="204" t="s">
        <v>317</v>
      </c>
      <c r="B19" s="205"/>
      <c r="C19" s="205"/>
      <c r="D19" s="205"/>
      <c r="E19" s="205"/>
      <c r="F19" s="205"/>
      <c r="G19" s="205"/>
      <c r="H19" s="205"/>
      <c r="I19" s="1">
        <v>13</v>
      </c>
      <c r="J19" s="124">
        <f>IF(J13&gt;J18,J13-J18,0)</f>
        <v>17857120</v>
      </c>
      <c r="K19" s="124">
        <f>IF(K13&gt;K18,K13-K18,0)</f>
        <v>7770075</v>
      </c>
    </row>
    <row r="20" spans="1:11" ht="12.75">
      <c r="A20" s="204" t="s">
        <v>318</v>
      </c>
      <c r="B20" s="205"/>
      <c r="C20" s="205"/>
      <c r="D20" s="205"/>
      <c r="E20" s="205"/>
      <c r="F20" s="205"/>
      <c r="G20" s="205"/>
      <c r="H20" s="205"/>
      <c r="I20" s="1">
        <v>14</v>
      </c>
      <c r="J20" s="124">
        <f>IF(J18&gt;J13,J18-J13,0)</f>
        <v>0</v>
      </c>
      <c r="K20" s="124">
        <f>IF(K18&gt;K13,K18-K13,0)</f>
        <v>0</v>
      </c>
    </row>
    <row r="21" spans="1:11" ht="12.75" customHeight="1">
      <c r="A21" s="213" t="s">
        <v>319</v>
      </c>
      <c r="B21" s="214"/>
      <c r="C21" s="214"/>
      <c r="D21" s="214"/>
      <c r="E21" s="214"/>
      <c r="F21" s="214"/>
      <c r="G21" s="214"/>
      <c r="H21" s="214"/>
      <c r="I21" s="256"/>
      <c r="J21" s="256"/>
      <c r="K21" s="257"/>
    </row>
    <row r="22" spans="1:11" ht="12.75">
      <c r="A22" s="221" t="s">
        <v>320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291385</v>
      </c>
      <c r="K22" s="7">
        <v>1960372</v>
      </c>
    </row>
    <row r="23" spans="1:11" ht="12.75">
      <c r="A23" s="221" t="s">
        <v>321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694462</v>
      </c>
      <c r="K23" s="7">
        <v>1300001</v>
      </c>
    </row>
    <row r="24" spans="1:11" ht="12.75">
      <c r="A24" s="221" t="s">
        <v>322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/>
      <c r="K24" s="7">
        <v>265323</v>
      </c>
    </row>
    <row r="25" spans="1:11" ht="12.75">
      <c r="A25" s="221" t="s">
        <v>323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/>
      <c r="K25" s="7"/>
    </row>
    <row r="26" spans="1:11" ht="12.75">
      <c r="A26" s="221" t="s">
        <v>324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3000</v>
      </c>
      <c r="K26" s="7">
        <v>4000000</v>
      </c>
    </row>
    <row r="27" spans="1:11" ht="12.75">
      <c r="A27" s="204" t="s">
        <v>354</v>
      </c>
      <c r="B27" s="205"/>
      <c r="C27" s="205"/>
      <c r="D27" s="205"/>
      <c r="E27" s="205"/>
      <c r="F27" s="205"/>
      <c r="G27" s="205"/>
      <c r="H27" s="205"/>
      <c r="I27" s="1">
        <v>20</v>
      </c>
      <c r="J27" s="124">
        <f>SUM(J22:J26)</f>
        <v>988847</v>
      </c>
      <c r="K27" s="124">
        <f>SUM(K22:K26)</f>
        <v>7525696</v>
      </c>
    </row>
    <row r="28" spans="1:11" ht="12.75">
      <c r="A28" s="221" t="s">
        <v>326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7510653</v>
      </c>
      <c r="K28" s="7">
        <v>1339415</v>
      </c>
    </row>
    <row r="29" spans="1:11" ht="12.75">
      <c r="A29" s="221" t="s">
        <v>327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/>
    </row>
    <row r="30" spans="1:11" ht="12.75">
      <c r="A30" s="221" t="s">
        <v>328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>
        <v>30579188</v>
      </c>
    </row>
    <row r="31" spans="1:11" ht="12.75">
      <c r="A31" s="204" t="s">
        <v>357</v>
      </c>
      <c r="B31" s="205"/>
      <c r="C31" s="205"/>
      <c r="D31" s="205"/>
      <c r="E31" s="205"/>
      <c r="F31" s="205"/>
      <c r="G31" s="205"/>
      <c r="H31" s="205"/>
      <c r="I31" s="1">
        <v>24</v>
      </c>
      <c r="J31" s="124">
        <f>SUM(J28:J30)</f>
        <v>7510653</v>
      </c>
      <c r="K31" s="124">
        <f>SUM(K28:K30)</f>
        <v>31918603</v>
      </c>
    </row>
    <row r="32" spans="1:11" ht="12.75">
      <c r="A32" s="204" t="s">
        <v>330</v>
      </c>
      <c r="B32" s="205"/>
      <c r="C32" s="205"/>
      <c r="D32" s="205"/>
      <c r="E32" s="205"/>
      <c r="F32" s="205"/>
      <c r="G32" s="205"/>
      <c r="H32" s="205"/>
      <c r="I32" s="1">
        <v>25</v>
      </c>
      <c r="J32" s="124">
        <f>IF(J27&gt;J31,J27-J31,0)</f>
        <v>0</v>
      </c>
      <c r="K32" s="124">
        <f>IF(K27&gt;K31,K27-K31,0)</f>
        <v>0</v>
      </c>
    </row>
    <row r="33" spans="1:11" ht="12.75">
      <c r="A33" s="204" t="s">
        <v>331</v>
      </c>
      <c r="B33" s="205"/>
      <c r="C33" s="205"/>
      <c r="D33" s="205"/>
      <c r="E33" s="205"/>
      <c r="F33" s="205"/>
      <c r="G33" s="205"/>
      <c r="H33" s="205"/>
      <c r="I33" s="1">
        <v>26</v>
      </c>
      <c r="J33" s="124">
        <f>IF(J31&gt;J27,J31-J27,0)</f>
        <v>6521806</v>
      </c>
      <c r="K33" s="124">
        <f>IF(K31&gt;K27,K31-K27,0)</f>
        <v>24392907</v>
      </c>
    </row>
    <row r="34" spans="1:11" ht="12.75" customHeight="1">
      <c r="A34" s="213" t="s">
        <v>332</v>
      </c>
      <c r="B34" s="214"/>
      <c r="C34" s="214"/>
      <c r="D34" s="214"/>
      <c r="E34" s="214"/>
      <c r="F34" s="214"/>
      <c r="G34" s="214"/>
      <c r="H34" s="214"/>
      <c r="I34" s="256"/>
      <c r="J34" s="256"/>
      <c r="K34" s="257"/>
    </row>
    <row r="35" spans="1:11" ht="12.75">
      <c r="A35" s="221" t="s">
        <v>333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/>
      <c r="K35" s="7">
        <v>57950000</v>
      </c>
    </row>
    <row r="36" spans="1:11" ht="12.75">
      <c r="A36" s="221" t="s">
        <v>334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1961001</v>
      </c>
      <c r="K36" s="7">
        <v>3510000</v>
      </c>
    </row>
    <row r="37" spans="1:11" ht="12.75">
      <c r="A37" s="221" t="s">
        <v>335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/>
      <c r="K37" s="7"/>
    </row>
    <row r="38" spans="1:11" ht="12.75">
      <c r="A38" s="204" t="s">
        <v>355</v>
      </c>
      <c r="B38" s="205"/>
      <c r="C38" s="205"/>
      <c r="D38" s="205"/>
      <c r="E38" s="205"/>
      <c r="F38" s="205"/>
      <c r="G38" s="205"/>
      <c r="H38" s="205"/>
      <c r="I38" s="1">
        <v>30</v>
      </c>
      <c r="J38" s="124">
        <f>SUM(J35:J37)</f>
        <v>1961001</v>
      </c>
      <c r="K38" s="124">
        <f>SUM(K35:K37)</f>
        <v>61460000</v>
      </c>
    </row>
    <row r="39" spans="1:11" ht="12.75">
      <c r="A39" s="221" t="s">
        <v>337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10014605</v>
      </c>
      <c r="K39" s="7">
        <v>42112977</v>
      </c>
    </row>
    <row r="40" spans="1:11" ht="12.75">
      <c r="A40" s="221" t="s">
        <v>338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/>
      <c r="K40" s="7"/>
    </row>
    <row r="41" spans="1:11" ht="12.75">
      <c r="A41" s="221" t="s">
        <v>339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171421</v>
      </c>
      <c r="K41" s="7">
        <v>90344</v>
      </c>
    </row>
    <row r="42" spans="1:11" ht="12.75">
      <c r="A42" s="221" t="s">
        <v>340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341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/>
      <c r="K43" s="7"/>
    </row>
    <row r="44" spans="1:11" ht="12.75">
      <c r="A44" s="204" t="s">
        <v>356</v>
      </c>
      <c r="B44" s="205"/>
      <c r="C44" s="205"/>
      <c r="D44" s="205"/>
      <c r="E44" s="205"/>
      <c r="F44" s="205"/>
      <c r="G44" s="205"/>
      <c r="H44" s="205"/>
      <c r="I44" s="1">
        <v>36</v>
      </c>
      <c r="J44" s="124">
        <f>SUM(J39:J43)</f>
        <v>10186026</v>
      </c>
      <c r="K44" s="124">
        <f>SUM(K39:K43)</f>
        <v>42203321</v>
      </c>
    </row>
    <row r="45" spans="1:11" ht="12.75">
      <c r="A45" s="204" t="s">
        <v>343</v>
      </c>
      <c r="B45" s="205"/>
      <c r="C45" s="205"/>
      <c r="D45" s="205"/>
      <c r="E45" s="205"/>
      <c r="F45" s="205"/>
      <c r="G45" s="205"/>
      <c r="H45" s="205"/>
      <c r="I45" s="1">
        <v>37</v>
      </c>
      <c r="J45" s="124">
        <f>IF(J38&gt;J44,J38-J44,0)</f>
        <v>0</v>
      </c>
      <c r="K45" s="124">
        <f>IF(K38&gt;K44,K38-K44,0)</f>
        <v>19256679</v>
      </c>
    </row>
    <row r="46" spans="1:11" ht="12.75">
      <c r="A46" s="204" t="s">
        <v>0</v>
      </c>
      <c r="B46" s="205"/>
      <c r="C46" s="205"/>
      <c r="D46" s="205"/>
      <c r="E46" s="205"/>
      <c r="F46" s="205"/>
      <c r="G46" s="205"/>
      <c r="H46" s="205"/>
      <c r="I46" s="1">
        <v>38</v>
      </c>
      <c r="J46" s="124">
        <f>IF(J44&gt;J38,J44-J38,0)</f>
        <v>8225025</v>
      </c>
      <c r="K46" s="124">
        <f>IF(K44&gt;K38,K44-K38,0)</f>
        <v>0</v>
      </c>
    </row>
    <row r="47" spans="1:11" ht="12.75">
      <c r="A47" s="221" t="s">
        <v>2</v>
      </c>
      <c r="B47" s="222"/>
      <c r="C47" s="222"/>
      <c r="D47" s="222"/>
      <c r="E47" s="222"/>
      <c r="F47" s="222"/>
      <c r="G47" s="222"/>
      <c r="H47" s="222"/>
      <c r="I47" s="1">
        <v>39</v>
      </c>
      <c r="J47" s="48">
        <v>3110289</v>
      </c>
      <c r="K47" s="48">
        <v>2633847</v>
      </c>
    </row>
    <row r="48" spans="1:11" ht="12.75">
      <c r="A48" s="221" t="s">
        <v>1</v>
      </c>
      <c r="B48" s="222"/>
      <c r="C48" s="222"/>
      <c r="D48" s="222"/>
      <c r="E48" s="222"/>
      <c r="F48" s="222"/>
      <c r="G48" s="222"/>
      <c r="H48" s="222"/>
      <c r="I48" s="1">
        <v>40</v>
      </c>
      <c r="J48" s="48">
        <v>0</v>
      </c>
      <c r="K48" s="48">
        <v>0</v>
      </c>
    </row>
    <row r="49" spans="1:11" ht="12.75">
      <c r="A49" s="221" t="s">
        <v>6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2534981</v>
      </c>
      <c r="K49" s="7">
        <v>5645269</v>
      </c>
    </row>
    <row r="50" spans="1:11" ht="12.75">
      <c r="A50" s="221" t="s">
        <v>3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3110289</v>
      </c>
      <c r="K50" s="7">
        <v>2633847</v>
      </c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/>
      <c r="K51" s="7"/>
    </row>
    <row r="52" spans="1:11" ht="12.75" customHeight="1">
      <c r="A52" s="221" t="s">
        <v>5</v>
      </c>
      <c r="B52" s="222"/>
      <c r="C52" s="222"/>
      <c r="D52" s="222"/>
      <c r="E52" s="222"/>
      <c r="F52" s="222"/>
      <c r="G52" s="222"/>
      <c r="H52" s="222"/>
      <c r="I52" s="4">
        <v>44</v>
      </c>
      <c r="J52" s="56">
        <f>J49+J50-J51-1</f>
        <v>5645269</v>
      </c>
      <c r="K52" s="56">
        <f>K49+K50-K51</f>
        <v>8279116</v>
      </c>
    </row>
  </sheetData>
  <sheetProtection/>
  <mergeCells count="52">
    <mergeCell ref="A7:H7"/>
    <mergeCell ref="A13:H13"/>
    <mergeCell ref="A14:H14"/>
    <mergeCell ref="A8:H8"/>
    <mergeCell ref="A9:H9"/>
    <mergeCell ref="A11:H11"/>
    <mergeCell ref="A12:H12"/>
    <mergeCell ref="A10:H10"/>
    <mergeCell ref="A1:K1"/>
    <mergeCell ref="A2:K2"/>
    <mergeCell ref="A4:H4"/>
    <mergeCell ref="A6:K6"/>
    <mergeCell ref="A3:K3"/>
    <mergeCell ref="A5:H5"/>
    <mergeCell ref="A25:H25"/>
    <mergeCell ref="A27:H27"/>
    <mergeCell ref="A23:H23"/>
    <mergeCell ref="A26:H26"/>
    <mergeCell ref="A17:H17"/>
    <mergeCell ref="A21:K21"/>
    <mergeCell ref="A24:H24"/>
    <mergeCell ref="A22:H22"/>
    <mergeCell ref="A18:H18"/>
    <mergeCell ref="A19:H19"/>
    <mergeCell ref="A20:H20"/>
    <mergeCell ref="A28:H28"/>
    <mergeCell ref="A37:H37"/>
    <mergeCell ref="A38:H38"/>
    <mergeCell ref="A31:H31"/>
    <mergeCell ref="A15:H15"/>
    <mergeCell ref="A16:H16"/>
    <mergeCell ref="A47:H47"/>
    <mergeCell ref="A40:H40"/>
    <mergeCell ref="A41:H41"/>
    <mergeCell ref="A42:H42"/>
    <mergeCell ref="A45:H45"/>
    <mergeCell ref="A43:H43"/>
    <mergeCell ref="A32:H32"/>
    <mergeCell ref="A29:H29"/>
    <mergeCell ref="A44:H44"/>
    <mergeCell ref="A46:H46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35:K37 J39:K43 J49:K51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38:K38 J44:K48 J52:K52 J13:K1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58" t="s">
        <v>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6" t="s">
        <v>360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4">
      <c r="A4" s="260" t="s">
        <v>22</v>
      </c>
      <c r="B4" s="260"/>
      <c r="C4" s="260"/>
      <c r="D4" s="260"/>
      <c r="E4" s="260"/>
      <c r="F4" s="260"/>
      <c r="G4" s="260"/>
      <c r="H4" s="260"/>
      <c r="I4" s="61" t="s">
        <v>145</v>
      </c>
      <c r="J4" s="62" t="s">
        <v>144</v>
      </c>
      <c r="K4" s="62" t="s">
        <v>146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55</v>
      </c>
      <c r="K5" s="68" t="s">
        <v>56</v>
      </c>
    </row>
    <row r="6" spans="1:11" ht="12.75" customHeight="1">
      <c r="A6" s="213" t="s">
        <v>304</v>
      </c>
      <c r="B6" s="214"/>
      <c r="C6" s="214"/>
      <c r="D6" s="214"/>
      <c r="E6" s="214"/>
      <c r="F6" s="214"/>
      <c r="G6" s="214"/>
      <c r="H6" s="214"/>
      <c r="I6" s="256"/>
      <c r="J6" s="256"/>
      <c r="K6" s="257"/>
    </row>
    <row r="7" spans="1:11" ht="12.75">
      <c r="A7" s="221" t="s">
        <v>11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12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13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04" t="s">
        <v>9</v>
      </c>
      <c r="B12" s="205"/>
      <c r="C12" s="205"/>
      <c r="D12" s="205"/>
      <c r="E12" s="205"/>
      <c r="F12" s="205"/>
      <c r="G12" s="205"/>
      <c r="H12" s="205"/>
      <c r="I12" s="1">
        <v>6</v>
      </c>
      <c r="J12" s="59">
        <f>SUM(J7:J11)</f>
        <v>0</v>
      </c>
      <c r="K12" s="48">
        <f>SUM(K7:K11)</f>
        <v>0</v>
      </c>
    </row>
    <row r="13" spans="1:11" ht="12.75">
      <c r="A13" s="221" t="s">
        <v>16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17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18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19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20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21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04" t="s">
        <v>10</v>
      </c>
      <c r="B19" s="205"/>
      <c r="C19" s="205"/>
      <c r="D19" s="205"/>
      <c r="E19" s="205"/>
      <c r="F19" s="205"/>
      <c r="G19" s="205"/>
      <c r="H19" s="205"/>
      <c r="I19" s="1">
        <v>13</v>
      </c>
      <c r="J19" s="59">
        <f>SUM(J13:J18)</f>
        <v>0</v>
      </c>
      <c r="K19" s="48">
        <f>SUM(K13:K18)</f>
        <v>0</v>
      </c>
    </row>
    <row r="20" spans="1:11" ht="12.75" customHeight="1">
      <c r="A20" s="204" t="s">
        <v>317</v>
      </c>
      <c r="B20" s="205"/>
      <c r="C20" s="205"/>
      <c r="D20" s="205"/>
      <c r="E20" s="205"/>
      <c r="F20" s="205"/>
      <c r="G20" s="205"/>
      <c r="H20" s="205"/>
      <c r="I20" s="1">
        <v>14</v>
      </c>
      <c r="J20" s="59">
        <f>IF(J12&gt;J19,J12-J19,0)</f>
        <v>0</v>
      </c>
      <c r="K20" s="48">
        <f>IF(K12&gt;K19,K12-K19,0)</f>
        <v>0</v>
      </c>
    </row>
    <row r="21" spans="1:11" ht="12.75" customHeight="1">
      <c r="A21" s="204" t="s">
        <v>318</v>
      </c>
      <c r="B21" s="205"/>
      <c r="C21" s="205"/>
      <c r="D21" s="205"/>
      <c r="E21" s="205"/>
      <c r="F21" s="205"/>
      <c r="G21" s="205"/>
      <c r="H21" s="205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 customHeight="1">
      <c r="A22" s="213" t="s">
        <v>319</v>
      </c>
      <c r="B22" s="214"/>
      <c r="C22" s="214"/>
      <c r="D22" s="214"/>
      <c r="E22" s="214"/>
      <c r="F22" s="214"/>
      <c r="G22" s="214"/>
      <c r="H22" s="214"/>
      <c r="I22" s="256"/>
      <c r="J22" s="256"/>
      <c r="K22" s="257"/>
    </row>
    <row r="23" spans="1:11" ht="12.75" customHeight="1">
      <c r="A23" s="221" t="s">
        <v>320</v>
      </c>
      <c r="B23" s="222"/>
      <c r="C23" s="222"/>
      <c r="D23" s="222"/>
      <c r="E23" s="222"/>
      <c r="F23" s="222"/>
      <c r="G23" s="222"/>
      <c r="H23" s="222"/>
      <c r="I23" s="1">
        <v>15</v>
      </c>
      <c r="J23" s="5"/>
      <c r="K23" s="7"/>
    </row>
    <row r="24" spans="1:11" ht="12.75" customHeight="1">
      <c r="A24" s="221" t="s">
        <v>321</v>
      </c>
      <c r="B24" s="222"/>
      <c r="C24" s="222"/>
      <c r="D24" s="222"/>
      <c r="E24" s="222"/>
      <c r="F24" s="222"/>
      <c r="G24" s="222"/>
      <c r="H24" s="222"/>
      <c r="I24" s="1">
        <v>16</v>
      </c>
      <c r="J24" s="5"/>
      <c r="K24" s="7"/>
    </row>
    <row r="25" spans="1:11" ht="12.75" customHeight="1">
      <c r="A25" s="221" t="s">
        <v>322</v>
      </c>
      <c r="B25" s="222"/>
      <c r="C25" s="222"/>
      <c r="D25" s="222"/>
      <c r="E25" s="222"/>
      <c r="F25" s="222"/>
      <c r="G25" s="222"/>
      <c r="H25" s="222"/>
      <c r="I25" s="1">
        <v>17</v>
      </c>
      <c r="J25" s="5"/>
      <c r="K25" s="7"/>
    </row>
    <row r="26" spans="1:11" ht="12.75" customHeight="1">
      <c r="A26" s="221" t="s">
        <v>323</v>
      </c>
      <c r="B26" s="222"/>
      <c r="C26" s="222"/>
      <c r="D26" s="222"/>
      <c r="E26" s="222"/>
      <c r="F26" s="222"/>
      <c r="G26" s="222"/>
      <c r="H26" s="222"/>
      <c r="I26" s="1">
        <v>18</v>
      </c>
      <c r="J26" s="5"/>
      <c r="K26" s="7"/>
    </row>
    <row r="27" spans="1:11" ht="12.75" customHeight="1">
      <c r="A27" s="221" t="s">
        <v>324</v>
      </c>
      <c r="B27" s="222"/>
      <c r="C27" s="222"/>
      <c r="D27" s="222"/>
      <c r="E27" s="222"/>
      <c r="F27" s="222"/>
      <c r="G27" s="222"/>
      <c r="H27" s="222"/>
      <c r="I27" s="1">
        <v>19</v>
      </c>
      <c r="J27" s="5"/>
      <c r="K27" s="7"/>
    </row>
    <row r="28" spans="1:11" ht="12.75" customHeight="1">
      <c r="A28" s="204" t="s">
        <v>325</v>
      </c>
      <c r="B28" s="205"/>
      <c r="C28" s="205"/>
      <c r="D28" s="205"/>
      <c r="E28" s="205"/>
      <c r="F28" s="205"/>
      <c r="G28" s="205"/>
      <c r="H28" s="205"/>
      <c r="I28" s="1">
        <v>20</v>
      </c>
      <c r="J28" s="59">
        <f>SUM(J23:J27)</f>
        <v>0</v>
      </c>
      <c r="K28" s="48">
        <f>SUM(K23:K27)</f>
        <v>0</v>
      </c>
    </row>
    <row r="29" spans="1:11" ht="12.75" customHeight="1">
      <c r="A29" s="221" t="s">
        <v>326</v>
      </c>
      <c r="B29" s="222"/>
      <c r="C29" s="222"/>
      <c r="D29" s="222"/>
      <c r="E29" s="222"/>
      <c r="F29" s="222"/>
      <c r="G29" s="222"/>
      <c r="H29" s="222"/>
      <c r="I29" s="1">
        <v>21</v>
      </c>
      <c r="J29" s="5"/>
      <c r="K29" s="7"/>
    </row>
    <row r="30" spans="1:11" ht="12.75" customHeight="1">
      <c r="A30" s="221" t="s">
        <v>327</v>
      </c>
      <c r="B30" s="222"/>
      <c r="C30" s="222"/>
      <c r="D30" s="222"/>
      <c r="E30" s="222"/>
      <c r="F30" s="222"/>
      <c r="G30" s="222"/>
      <c r="H30" s="222"/>
      <c r="I30" s="1">
        <v>22</v>
      </c>
      <c r="J30" s="5"/>
      <c r="K30" s="7"/>
    </row>
    <row r="31" spans="1:11" ht="12.75" customHeight="1">
      <c r="A31" s="221" t="s">
        <v>328</v>
      </c>
      <c r="B31" s="222"/>
      <c r="C31" s="222"/>
      <c r="D31" s="222"/>
      <c r="E31" s="222"/>
      <c r="F31" s="222"/>
      <c r="G31" s="222"/>
      <c r="H31" s="222"/>
      <c r="I31" s="1">
        <v>23</v>
      </c>
      <c r="J31" s="5"/>
      <c r="K31" s="7"/>
    </row>
    <row r="32" spans="1:11" ht="12.75" customHeight="1">
      <c r="A32" s="204" t="s">
        <v>329</v>
      </c>
      <c r="B32" s="205"/>
      <c r="C32" s="205"/>
      <c r="D32" s="205"/>
      <c r="E32" s="205"/>
      <c r="F32" s="205"/>
      <c r="G32" s="205"/>
      <c r="H32" s="205"/>
      <c r="I32" s="1">
        <v>24</v>
      </c>
      <c r="J32" s="59">
        <f>SUM(J29:J31)</f>
        <v>0</v>
      </c>
      <c r="K32" s="48">
        <f>SUM(K29:K31)</f>
        <v>0</v>
      </c>
    </row>
    <row r="33" spans="1:11" ht="12.75" customHeight="1">
      <c r="A33" s="204" t="s">
        <v>330</v>
      </c>
      <c r="B33" s="205"/>
      <c r="C33" s="205"/>
      <c r="D33" s="205"/>
      <c r="E33" s="205"/>
      <c r="F33" s="205"/>
      <c r="G33" s="205"/>
      <c r="H33" s="205"/>
      <c r="I33" s="1">
        <v>25</v>
      </c>
      <c r="J33" s="59">
        <f>IF(J28&gt;J32,J28-J32,0)</f>
        <v>0</v>
      </c>
      <c r="K33" s="48">
        <f>IF(K28&gt;K32,K28-K32,0)</f>
        <v>0</v>
      </c>
    </row>
    <row r="34" spans="1:11" ht="12.75" customHeight="1">
      <c r="A34" s="204" t="s">
        <v>331</v>
      </c>
      <c r="B34" s="205"/>
      <c r="C34" s="205"/>
      <c r="D34" s="205"/>
      <c r="E34" s="205"/>
      <c r="F34" s="205"/>
      <c r="G34" s="205"/>
      <c r="H34" s="205"/>
      <c r="I34" s="1">
        <v>26</v>
      </c>
      <c r="J34" s="59">
        <f>IF(J32&gt;J28,J32-J28,0)</f>
        <v>0</v>
      </c>
      <c r="K34" s="48">
        <f>IF(K32&gt;K28,K32-K28,0)</f>
        <v>0</v>
      </c>
    </row>
    <row r="35" spans="1:11" ht="12.75" customHeight="1">
      <c r="A35" s="213" t="s">
        <v>332</v>
      </c>
      <c r="B35" s="214"/>
      <c r="C35" s="214"/>
      <c r="D35" s="214"/>
      <c r="E35" s="214"/>
      <c r="F35" s="214"/>
      <c r="G35" s="214"/>
      <c r="H35" s="214"/>
      <c r="I35" s="256"/>
      <c r="J35" s="256"/>
      <c r="K35" s="257"/>
    </row>
    <row r="36" spans="1:11" ht="12.75" customHeight="1">
      <c r="A36" s="221" t="s">
        <v>333</v>
      </c>
      <c r="B36" s="222"/>
      <c r="C36" s="222"/>
      <c r="D36" s="222"/>
      <c r="E36" s="222"/>
      <c r="F36" s="222"/>
      <c r="G36" s="222"/>
      <c r="H36" s="222"/>
      <c r="I36" s="1">
        <v>27</v>
      </c>
      <c r="J36" s="5">
        <v>0</v>
      </c>
      <c r="K36" s="7">
        <v>0</v>
      </c>
    </row>
    <row r="37" spans="1:11" ht="12.75" customHeight="1">
      <c r="A37" s="221" t="s">
        <v>334</v>
      </c>
      <c r="B37" s="222"/>
      <c r="C37" s="222"/>
      <c r="D37" s="222"/>
      <c r="E37" s="222"/>
      <c r="F37" s="222"/>
      <c r="G37" s="222"/>
      <c r="H37" s="222"/>
      <c r="I37" s="1">
        <v>28</v>
      </c>
      <c r="J37" s="5"/>
      <c r="K37" s="7"/>
    </row>
    <row r="38" spans="1:11" ht="12.75" customHeight="1">
      <c r="A38" s="221" t="s">
        <v>335</v>
      </c>
      <c r="B38" s="222"/>
      <c r="C38" s="222"/>
      <c r="D38" s="222"/>
      <c r="E38" s="222"/>
      <c r="F38" s="222"/>
      <c r="G38" s="222"/>
      <c r="H38" s="222"/>
      <c r="I38" s="1">
        <v>29</v>
      </c>
      <c r="J38" s="5"/>
      <c r="K38" s="7"/>
    </row>
    <row r="39" spans="1:11" ht="12.75" customHeight="1">
      <c r="A39" s="204" t="s">
        <v>336</v>
      </c>
      <c r="B39" s="205"/>
      <c r="C39" s="205"/>
      <c r="D39" s="205"/>
      <c r="E39" s="205"/>
      <c r="F39" s="205"/>
      <c r="G39" s="205"/>
      <c r="H39" s="205"/>
      <c r="I39" s="1">
        <v>30</v>
      </c>
      <c r="J39" s="59">
        <f>SUM(J36:J38)</f>
        <v>0</v>
      </c>
      <c r="K39" s="48">
        <f>SUM(K36:K38)</f>
        <v>0</v>
      </c>
    </row>
    <row r="40" spans="1:11" ht="12.75" customHeight="1">
      <c r="A40" s="221" t="s">
        <v>337</v>
      </c>
      <c r="B40" s="222"/>
      <c r="C40" s="222"/>
      <c r="D40" s="222"/>
      <c r="E40" s="222"/>
      <c r="F40" s="222"/>
      <c r="G40" s="222"/>
      <c r="H40" s="222"/>
      <c r="I40" s="1">
        <v>31</v>
      </c>
      <c r="J40" s="5"/>
      <c r="K40" s="7"/>
    </row>
    <row r="41" spans="1:11" ht="12.75" customHeight="1">
      <c r="A41" s="221" t="s">
        <v>338</v>
      </c>
      <c r="B41" s="222"/>
      <c r="C41" s="222"/>
      <c r="D41" s="222"/>
      <c r="E41" s="222"/>
      <c r="F41" s="222"/>
      <c r="G41" s="222"/>
      <c r="H41" s="222"/>
      <c r="I41" s="1">
        <v>32</v>
      </c>
      <c r="J41" s="5"/>
      <c r="K41" s="7"/>
    </row>
    <row r="42" spans="1:11" ht="12.75" customHeight="1">
      <c r="A42" s="221" t="s">
        <v>339</v>
      </c>
      <c r="B42" s="222"/>
      <c r="C42" s="222"/>
      <c r="D42" s="222"/>
      <c r="E42" s="222"/>
      <c r="F42" s="222"/>
      <c r="G42" s="222"/>
      <c r="H42" s="222"/>
      <c r="I42" s="1">
        <v>33</v>
      </c>
      <c r="J42" s="5"/>
      <c r="K42" s="7"/>
    </row>
    <row r="43" spans="1:11" ht="12.75" customHeight="1">
      <c r="A43" s="221" t="s">
        <v>340</v>
      </c>
      <c r="B43" s="222"/>
      <c r="C43" s="222"/>
      <c r="D43" s="222"/>
      <c r="E43" s="222"/>
      <c r="F43" s="222"/>
      <c r="G43" s="222"/>
      <c r="H43" s="222"/>
      <c r="I43" s="1">
        <v>34</v>
      </c>
      <c r="J43" s="5"/>
      <c r="K43" s="7"/>
    </row>
    <row r="44" spans="1:11" ht="12.75" customHeight="1">
      <c r="A44" s="221" t="s">
        <v>341</v>
      </c>
      <c r="B44" s="222"/>
      <c r="C44" s="222"/>
      <c r="D44" s="222"/>
      <c r="E44" s="222"/>
      <c r="F44" s="222"/>
      <c r="G44" s="222"/>
      <c r="H44" s="222"/>
      <c r="I44" s="1">
        <v>35</v>
      </c>
      <c r="J44" s="5"/>
      <c r="K44" s="7"/>
    </row>
    <row r="45" spans="1:11" ht="12.75" customHeight="1">
      <c r="A45" s="204" t="s">
        <v>342</v>
      </c>
      <c r="B45" s="205"/>
      <c r="C45" s="205"/>
      <c r="D45" s="205"/>
      <c r="E45" s="205"/>
      <c r="F45" s="205"/>
      <c r="G45" s="205"/>
      <c r="H45" s="205"/>
      <c r="I45" s="1">
        <v>36</v>
      </c>
      <c r="J45" s="59">
        <f>SUM(J40:J44)</f>
        <v>0</v>
      </c>
      <c r="K45" s="48">
        <f>SUM(K40:K44)</f>
        <v>0</v>
      </c>
    </row>
    <row r="46" spans="1:11" ht="12.75" customHeight="1">
      <c r="A46" s="204" t="s">
        <v>343</v>
      </c>
      <c r="B46" s="205"/>
      <c r="C46" s="205"/>
      <c r="D46" s="205"/>
      <c r="E46" s="205"/>
      <c r="F46" s="205"/>
      <c r="G46" s="205"/>
      <c r="H46" s="205"/>
      <c r="I46" s="1">
        <v>37</v>
      </c>
      <c r="J46" s="59">
        <f>IF(J39&gt;J45,J39-J45,0)</f>
        <v>0</v>
      </c>
      <c r="K46" s="48">
        <f>IF(K39&gt;K45,K39-K45,0)</f>
        <v>0</v>
      </c>
    </row>
    <row r="47" spans="1:11" ht="12.75" customHeight="1">
      <c r="A47" s="204" t="s">
        <v>0</v>
      </c>
      <c r="B47" s="205"/>
      <c r="C47" s="205"/>
      <c r="D47" s="205"/>
      <c r="E47" s="205"/>
      <c r="F47" s="205"/>
      <c r="G47" s="205"/>
      <c r="H47" s="205"/>
      <c r="I47" s="1">
        <v>38</v>
      </c>
      <c r="J47" s="59">
        <f>IF(J45&gt;J39,J45-J39,0)</f>
        <v>0</v>
      </c>
      <c r="K47" s="48">
        <f>IF(K45&gt;K39,K45-K39,0)</f>
        <v>0</v>
      </c>
    </row>
    <row r="48" spans="1:11" ht="12.75" customHeight="1">
      <c r="A48" s="221" t="s">
        <v>2</v>
      </c>
      <c r="B48" s="222"/>
      <c r="C48" s="222"/>
      <c r="D48" s="222"/>
      <c r="E48" s="222"/>
      <c r="F48" s="222"/>
      <c r="G48" s="222"/>
      <c r="H48" s="222"/>
      <c r="I48" s="1">
        <v>39</v>
      </c>
      <c r="J48" s="59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 customHeight="1">
      <c r="A49" s="221" t="s">
        <v>1</v>
      </c>
      <c r="B49" s="222"/>
      <c r="C49" s="222"/>
      <c r="D49" s="222"/>
      <c r="E49" s="222"/>
      <c r="F49" s="222"/>
      <c r="G49" s="222"/>
      <c r="H49" s="222"/>
      <c r="I49" s="1">
        <v>40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 customHeight="1">
      <c r="A50" s="221" t="s">
        <v>6</v>
      </c>
      <c r="B50" s="222"/>
      <c r="C50" s="222"/>
      <c r="D50" s="222"/>
      <c r="E50" s="222"/>
      <c r="F50" s="222"/>
      <c r="G50" s="222"/>
      <c r="H50" s="222"/>
      <c r="I50" s="1">
        <v>41</v>
      </c>
      <c r="J50" s="5"/>
      <c r="K50" s="7"/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42</v>
      </c>
      <c r="J51" s="5">
        <v>0</v>
      </c>
      <c r="K51" s="7">
        <v>0</v>
      </c>
    </row>
    <row r="52" spans="1:11" ht="12.75" customHeight="1">
      <c r="A52" s="221" t="s">
        <v>3</v>
      </c>
      <c r="B52" s="222"/>
      <c r="C52" s="222"/>
      <c r="D52" s="222"/>
      <c r="E52" s="222"/>
      <c r="F52" s="222"/>
      <c r="G52" s="222"/>
      <c r="H52" s="222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21" t="s">
        <v>5</v>
      </c>
      <c r="B53" s="222"/>
      <c r="C53" s="222"/>
      <c r="D53" s="222"/>
      <c r="E53" s="222"/>
      <c r="F53" s="222"/>
      <c r="G53" s="222"/>
      <c r="H53" s="222"/>
      <c r="I53" s="4">
        <v>44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8:H8"/>
    <mergeCell ref="A12:H12"/>
    <mergeCell ref="A14:H14"/>
    <mergeCell ref="A7:H7"/>
    <mergeCell ref="A17:H17"/>
    <mergeCell ref="A16:H16"/>
    <mergeCell ref="A18:H18"/>
    <mergeCell ref="A3:K3"/>
    <mergeCell ref="A15:H15"/>
    <mergeCell ref="A6:K6"/>
    <mergeCell ref="A10:H10"/>
    <mergeCell ref="A11:H11"/>
    <mergeCell ref="A9:H9"/>
    <mergeCell ref="A13:H13"/>
    <mergeCell ref="A1:K1"/>
    <mergeCell ref="A2:K2"/>
    <mergeCell ref="A4:H4"/>
    <mergeCell ref="A5:H5"/>
    <mergeCell ref="A19:H19"/>
    <mergeCell ref="A20:H20"/>
    <mergeCell ref="A21:H21"/>
    <mergeCell ref="A27:H27"/>
    <mergeCell ref="A26:H26"/>
    <mergeCell ref="A25:H25"/>
    <mergeCell ref="A24:H24"/>
    <mergeCell ref="A23:H23"/>
    <mergeCell ref="A38:H38"/>
    <mergeCell ref="A28:H28"/>
    <mergeCell ref="A29:H29"/>
    <mergeCell ref="A22:K22"/>
    <mergeCell ref="A39:H39"/>
    <mergeCell ref="A40:H40"/>
    <mergeCell ref="A35:K35"/>
    <mergeCell ref="A30:H30"/>
    <mergeCell ref="A31:H31"/>
    <mergeCell ref="A36:H36"/>
    <mergeCell ref="A32:H32"/>
    <mergeCell ref="A33:H33"/>
    <mergeCell ref="A34:H34"/>
    <mergeCell ref="A37:H37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  <mergeCell ref="A45:H45"/>
    <mergeCell ref="A46:H46"/>
    <mergeCell ref="A44:H44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1" sqref="J21:K21"/>
    </sheetView>
  </sheetViews>
  <sheetFormatPr defaultColWidth="9.140625" defaultRowHeight="12.75"/>
  <cols>
    <col min="1" max="4" width="9.140625" style="71" customWidth="1"/>
    <col min="5" max="5" width="10.42187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81" t="s">
        <v>23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0"/>
    </row>
    <row r="2" spans="1:12" ht="15.75">
      <c r="A2" s="37"/>
      <c r="B2" s="69"/>
      <c r="C2" s="283" t="s">
        <v>24</v>
      </c>
      <c r="D2" s="283"/>
      <c r="E2" s="72">
        <v>41640</v>
      </c>
      <c r="F2" s="38" t="s">
        <v>25</v>
      </c>
      <c r="G2" s="284">
        <v>42004</v>
      </c>
      <c r="H2" s="285"/>
      <c r="I2" s="69"/>
      <c r="J2" s="69"/>
      <c r="K2" s="69"/>
      <c r="L2" s="73"/>
    </row>
    <row r="3" spans="1:11" ht="24">
      <c r="A3" s="286" t="s">
        <v>143</v>
      </c>
      <c r="B3" s="286"/>
      <c r="C3" s="286"/>
      <c r="D3" s="286"/>
      <c r="E3" s="286"/>
      <c r="F3" s="286"/>
      <c r="G3" s="286"/>
      <c r="H3" s="286"/>
      <c r="I3" s="75" t="s">
        <v>145</v>
      </c>
      <c r="J3" s="62" t="s">
        <v>26</v>
      </c>
      <c r="K3" s="62" t="s">
        <v>27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77">
        <v>2</v>
      </c>
      <c r="J4" s="76" t="s">
        <v>55</v>
      </c>
      <c r="K4" s="76" t="s">
        <v>56</v>
      </c>
    </row>
    <row r="5" spans="1:11" ht="12.75">
      <c r="A5" s="267" t="s">
        <v>28</v>
      </c>
      <c r="B5" s="268"/>
      <c r="C5" s="268"/>
      <c r="D5" s="268"/>
      <c r="E5" s="268"/>
      <c r="F5" s="268"/>
      <c r="G5" s="268"/>
      <c r="H5" s="268"/>
      <c r="I5" s="39">
        <v>1</v>
      </c>
      <c r="J5" s="40">
        <v>105668000</v>
      </c>
      <c r="K5" s="40">
        <v>116604710</v>
      </c>
    </row>
    <row r="6" spans="1:11" ht="12.75">
      <c r="A6" s="267" t="s">
        <v>29</v>
      </c>
      <c r="B6" s="268"/>
      <c r="C6" s="268"/>
      <c r="D6" s="268"/>
      <c r="E6" s="268"/>
      <c r="F6" s="268"/>
      <c r="G6" s="268"/>
      <c r="H6" s="268"/>
      <c r="I6" s="39">
        <v>2</v>
      </c>
      <c r="J6" s="41"/>
      <c r="K6" s="41">
        <v>0</v>
      </c>
    </row>
    <row r="7" spans="1:11" ht="12.75">
      <c r="A7" s="267" t="s">
        <v>30</v>
      </c>
      <c r="B7" s="268"/>
      <c r="C7" s="268"/>
      <c r="D7" s="268"/>
      <c r="E7" s="268"/>
      <c r="F7" s="268"/>
      <c r="G7" s="268"/>
      <c r="H7" s="268"/>
      <c r="I7" s="39">
        <v>3</v>
      </c>
      <c r="J7" s="41">
        <v>21089209</v>
      </c>
      <c r="K7" s="41">
        <v>-2369900</v>
      </c>
    </row>
    <row r="8" spans="1:11" ht="12.75">
      <c r="A8" s="267" t="s">
        <v>31</v>
      </c>
      <c r="B8" s="268"/>
      <c r="C8" s="268"/>
      <c r="D8" s="268"/>
      <c r="E8" s="268"/>
      <c r="F8" s="268"/>
      <c r="G8" s="268"/>
      <c r="H8" s="268"/>
      <c r="I8" s="39">
        <v>4</v>
      </c>
      <c r="J8" s="41">
        <v>-173980088</v>
      </c>
      <c r="K8" s="41">
        <v>-156372677</v>
      </c>
    </row>
    <row r="9" spans="1:11" ht="12.75">
      <c r="A9" s="267" t="s">
        <v>32</v>
      </c>
      <c r="B9" s="268"/>
      <c r="C9" s="268"/>
      <c r="D9" s="268"/>
      <c r="E9" s="268"/>
      <c r="F9" s="268"/>
      <c r="G9" s="268"/>
      <c r="H9" s="268"/>
      <c r="I9" s="39">
        <v>5</v>
      </c>
      <c r="J9" s="41">
        <v>-60369788</v>
      </c>
      <c r="K9" s="41">
        <v>7586378</v>
      </c>
    </row>
    <row r="10" spans="1:11" ht="12.75">
      <c r="A10" s="267" t="s">
        <v>33</v>
      </c>
      <c r="B10" s="268"/>
      <c r="C10" s="268"/>
      <c r="D10" s="268"/>
      <c r="E10" s="268"/>
      <c r="F10" s="268"/>
      <c r="G10" s="268"/>
      <c r="H10" s="268"/>
      <c r="I10" s="39">
        <v>6</v>
      </c>
      <c r="J10" s="41">
        <v>141505530</v>
      </c>
      <c r="K10" s="41">
        <v>136061414</v>
      </c>
    </row>
    <row r="11" spans="1:11" ht="12.75">
      <c r="A11" s="267" t="s">
        <v>34</v>
      </c>
      <c r="B11" s="268"/>
      <c r="C11" s="268"/>
      <c r="D11" s="268"/>
      <c r="E11" s="268"/>
      <c r="F11" s="268"/>
      <c r="G11" s="268"/>
      <c r="H11" s="268"/>
      <c r="I11" s="39">
        <v>7</v>
      </c>
      <c r="J11" s="41"/>
      <c r="K11" s="41"/>
    </row>
    <row r="12" spans="1:11" ht="12.75">
      <c r="A12" s="267" t="s">
        <v>35</v>
      </c>
      <c r="B12" s="268"/>
      <c r="C12" s="268"/>
      <c r="D12" s="268"/>
      <c r="E12" s="268"/>
      <c r="F12" s="268"/>
      <c r="G12" s="268"/>
      <c r="H12" s="268"/>
      <c r="I12" s="39">
        <v>8</v>
      </c>
      <c r="J12" s="41"/>
      <c r="K12" s="41"/>
    </row>
    <row r="13" spans="1:11" ht="12.75">
      <c r="A13" s="267" t="s">
        <v>36</v>
      </c>
      <c r="B13" s="268"/>
      <c r="C13" s="268"/>
      <c r="D13" s="268"/>
      <c r="E13" s="268"/>
      <c r="F13" s="268"/>
      <c r="G13" s="268"/>
      <c r="H13" s="268"/>
      <c r="I13" s="39">
        <v>9</v>
      </c>
      <c r="J13" s="41"/>
      <c r="K13" s="41"/>
    </row>
    <row r="14" spans="1:11" ht="12.75">
      <c r="A14" s="269" t="s">
        <v>44</v>
      </c>
      <c r="B14" s="270"/>
      <c r="C14" s="270"/>
      <c r="D14" s="270"/>
      <c r="E14" s="270"/>
      <c r="F14" s="270"/>
      <c r="G14" s="270"/>
      <c r="H14" s="270"/>
      <c r="I14" s="39">
        <v>10</v>
      </c>
      <c r="J14" s="124">
        <v>33912863</v>
      </c>
      <c r="K14" s="124">
        <f>SUM(K5:K13)</f>
        <v>101509925</v>
      </c>
    </row>
    <row r="15" spans="1:11" ht="12.75">
      <c r="A15" s="267" t="s">
        <v>37</v>
      </c>
      <c r="B15" s="268"/>
      <c r="C15" s="268"/>
      <c r="D15" s="268"/>
      <c r="E15" s="268"/>
      <c r="F15" s="268"/>
      <c r="G15" s="268"/>
      <c r="H15" s="268"/>
      <c r="I15" s="39">
        <v>11</v>
      </c>
      <c r="J15" s="41">
        <v>251385</v>
      </c>
      <c r="K15" s="41">
        <v>258676</v>
      </c>
    </row>
    <row r="16" spans="1:11" ht="12.75">
      <c r="A16" s="267" t="s">
        <v>38</v>
      </c>
      <c r="B16" s="268"/>
      <c r="C16" s="268"/>
      <c r="D16" s="268"/>
      <c r="E16" s="268"/>
      <c r="F16" s="268"/>
      <c r="G16" s="268"/>
      <c r="H16" s="268"/>
      <c r="I16" s="39">
        <v>12</v>
      </c>
      <c r="J16" s="41"/>
      <c r="K16" s="41"/>
    </row>
    <row r="17" spans="1:11" ht="12.75">
      <c r="A17" s="267" t="s">
        <v>39</v>
      </c>
      <c r="B17" s="268"/>
      <c r="C17" s="268"/>
      <c r="D17" s="268"/>
      <c r="E17" s="268"/>
      <c r="F17" s="268"/>
      <c r="G17" s="268"/>
      <c r="H17" s="268"/>
      <c r="I17" s="39">
        <v>13</v>
      </c>
      <c r="J17" s="41"/>
      <c r="K17" s="41"/>
    </row>
    <row r="18" spans="1:11" ht="12.75">
      <c r="A18" s="267" t="s">
        <v>40</v>
      </c>
      <c r="B18" s="268"/>
      <c r="C18" s="268"/>
      <c r="D18" s="268"/>
      <c r="E18" s="268"/>
      <c r="F18" s="268"/>
      <c r="G18" s="268"/>
      <c r="H18" s="268"/>
      <c r="I18" s="39">
        <v>14</v>
      </c>
      <c r="J18" s="41"/>
      <c r="K18" s="41"/>
    </row>
    <row r="19" spans="1:11" ht="12.75">
      <c r="A19" s="267" t="s">
        <v>41</v>
      </c>
      <c r="B19" s="268"/>
      <c r="C19" s="268"/>
      <c r="D19" s="268"/>
      <c r="E19" s="268"/>
      <c r="F19" s="268"/>
      <c r="G19" s="268"/>
      <c r="H19" s="268"/>
      <c r="I19" s="39">
        <v>15</v>
      </c>
      <c r="J19" s="41"/>
      <c r="K19" s="41"/>
    </row>
    <row r="20" spans="1:11" ht="12.75">
      <c r="A20" s="267" t="s">
        <v>42</v>
      </c>
      <c r="B20" s="268"/>
      <c r="C20" s="268"/>
      <c r="D20" s="268"/>
      <c r="E20" s="268"/>
      <c r="F20" s="268"/>
      <c r="G20" s="268"/>
      <c r="H20" s="268"/>
      <c r="I20" s="39">
        <v>16</v>
      </c>
      <c r="J20" s="41"/>
      <c r="K20" s="41"/>
    </row>
    <row r="21" spans="1:11" ht="12.75">
      <c r="A21" s="269" t="s">
        <v>43</v>
      </c>
      <c r="B21" s="270"/>
      <c r="C21" s="270"/>
      <c r="D21" s="270"/>
      <c r="E21" s="270"/>
      <c r="F21" s="270"/>
      <c r="G21" s="270"/>
      <c r="H21" s="270"/>
      <c r="I21" s="39">
        <v>17</v>
      </c>
      <c r="J21" s="138">
        <v>251385</v>
      </c>
      <c r="K21" s="138">
        <f>SUM(K15:K20)</f>
        <v>258676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73" t="s">
        <v>45</v>
      </c>
      <c r="B23" s="274"/>
      <c r="C23" s="274"/>
      <c r="D23" s="274"/>
      <c r="E23" s="274"/>
      <c r="F23" s="274"/>
      <c r="G23" s="274"/>
      <c r="H23" s="274"/>
      <c r="I23" s="42">
        <v>18</v>
      </c>
      <c r="J23" s="40">
        <v>34164248</v>
      </c>
      <c r="K23" s="40">
        <f>K14+K21</f>
        <v>101768601</v>
      </c>
    </row>
    <row r="24" spans="1:11" ht="17.25" customHeight="1">
      <c r="A24" s="275" t="s">
        <v>46</v>
      </c>
      <c r="B24" s="276"/>
      <c r="C24" s="276"/>
      <c r="D24" s="276"/>
      <c r="E24" s="276"/>
      <c r="F24" s="276"/>
      <c r="G24" s="276"/>
      <c r="H24" s="276"/>
      <c r="I24" s="43">
        <v>19</v>
      </c>
      <c r="J24" s="74">
        <v>1912021</v>
      </c>
      <c r="K24" s="74">
        <v>1423615</v>
      </c>
    </row>
    <row r="25" spans="1:11" ht="27.75" customHeight="1">
      <c r="A25" s="271" t="s">
        <v>361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8:H8"/>
    <mergeCell ref="A5:H5"/>
    <mergeCell ref="A4:H4"/>
    <mergeCell ref="A6:H6"/>
    <mergeCell ref="A7:H7"/>
    <mergeCell ref="A1:K1"/>
    <mergeCell ref="C2:D2"/>
    <mergeCell ref="G2:H2"/>
    <mergeCell ref="A3:H3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88" t="s">
        <v>54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89" t="s">
        <v>57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2014-04-30T09:05:18Z</cp:lastPrinted>
  <dcterms:created xsi:type="dcterms:W3CDTF">2008-10-17T11:51:54Z</dcterms:created>
  <dcterms:modified xsi:type="dcterms:W3CDTF">2015-02-13T13:10:53Z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