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<sst xmlns="http://schemas.openxmlformats.org/spreadsheetml/2006/main" count="454" uniqueCount="394">
  <si>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</si>
  <si>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</si>
  <si>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</si>
  <si>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</si>
  <si>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</si>
  <si>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</si>
  <si>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</si>
  <si>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</si>
  <si>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</si>
  <si>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</si>
  <si>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</si>
  <si>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</si>
  <si>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</si>
  <si>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</si>
  <si>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</si>
  <si>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</si>
  <si>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</si>
  <si>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</si>
  <si>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</si>
  <si>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</si>
  <si>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</si>
  <si>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</si>
  <si>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</si>
  <si>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</si>
  <si>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</si>
  <si>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</si>
  <si>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</si>
  <si>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</si>
  <si>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</si>
  <si>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</si>
  <si>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</si>
  <si>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</si>
  <si>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</si>
  <si>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</si>
  <si>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</si>
  <si>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</si>
  <si>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</si>
  <si>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</si>
  <si>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</si>
  <si>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</si>
  <si>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</si>
  <si>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</si>
  <si>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</si>
  <si>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</si>
  <si>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</si>
  <si>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</si>
  <si>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</si>
  <si>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</si>
  <si>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</si>
  <si>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</si>
  <si>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</si>
  <si>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</si>
  <si>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</si>
  <si>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</si>
  <si>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</si>
  <si>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</si>
  <si>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</si>
  <si>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</si>
  <si>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</si>
  <si>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</si>
  <si>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</si>
  <si>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</si>
  <si>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</si>
  <si>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</si>
  <si>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</si>
  <si>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</si>
  <si>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</si>
  <si>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</si>
  <si>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</si>
  <si>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</si>
  <si>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</si>
  <si>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</si>
  <si>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</si>
  <si>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</si>
  <si>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</si>
  <si>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</si>
  <si>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</si>
  <si>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</si>
  <si>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</si>
  <si>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</si>
  <si>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</si>
  <si>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</si>
  <si>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</si>
  <si>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</si>
  <si>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</si>
  <si>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</si>
  <si>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</si>
  <si>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</si>
  <si>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</si>
  <si>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</si>
  <si>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</si>
  <si>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</si>
  <si>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</si>
  <si>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</si>
  <si>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</si>
  <si>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</si>
  <si>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</si>
  <si>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</si>
  <si>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</si>
  <si>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</si>
  <si>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</si>
  <si>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</si>
  <si>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</si>
  <si>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</si>
  <si>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</si>
  <si>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</si>
  <si>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</si>
  <si>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</si>
  <si>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</si>
  <si>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</si>
  <si>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</si>
  <si>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</si>
  <si>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</si>
  <si>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</si>
  <si>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</si>
  <si>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</si>
  <si>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</si>
  <si>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</si>
  <si>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</si>
  <si>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</si>
  <si>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</si>
  <si>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</si>
  <si>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</si>
  <si>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</si>
  <si>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</si>
  <si>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</si>
  <si>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</si>
  <si>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</si>
  <si>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</si>
  <si>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</si>
  <si>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</si>
  <si>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</si>
  <si>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</si>
  <si>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</si>
  <si>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</si>
  <si>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</si>
  <si>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</si>
  <si>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</si>
  <si>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</si>
  <si>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</si>
  <si>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</si>
  <si>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</si>
  <si>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</si>
  <si>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</si>
  <si>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</si>
  <si>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</si>
  <si>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</si>
  <si>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</si>
  <si>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</si>
  <si>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</si>
  <si>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</si>
  <si>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</si>
  <si>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</si>
  <si>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</si>
  <si>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</si>
  <si>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</si>
  <si>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</si>
  <si>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</si>
  <si>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</si>
  <si>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</si>
  <si>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</si>
  <si>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</si>
  <si>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</si>
  <si>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</si>
  <si>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</si>
  <si>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</si>
  <si>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</si>
  <si>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</si>
  <si>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</si>
  <si>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</si>
  <si>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</si>
  <si>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</si>
  <si>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</si>
  <si>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</si>
  <si>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</si>
  <si>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</si>
  <si>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</si>
  <si>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</si>
  <si>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</si>
  <si>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</si>
  <si>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</si>
  <si>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</si>
  <si>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</si>
  <si>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</si>
  <si>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</si>
  <si>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</si>
  <si>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</si>
  <si>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</si>
  <si>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</si>
  <si>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</si>
  <si>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</si>
  <si>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</si>
  <si>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</si>
  <si>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</si>
  <si>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</si>
  <si>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</si>
  <si>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</si>
  <si>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</si>
  <si>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</si>
  <si>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</si>
  <si>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</si>
  <si>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</si>
  <si>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</si>
  <si>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</si>
  <si>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</si>
  <si>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</si>
  <si>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</si>
  <si>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</si>
  <si>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</si>
  <si>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</si>
  <si>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</si>
  <si>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</si>
  <si>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</si>
  <si>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</si>
  <si>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</si>
  <si>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</si>
  <si>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</si>
  <si>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</si>
  <si>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</si>
  <si>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</si>
  <si>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</si>
  <si>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</si>
  <si>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</si>
  <si>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</si>
  <si>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</si>
  <si>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</si>
  <si>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</si>
  <si>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</si>
  <si>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</si>
  <si>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</si>
  <si>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</si>
  <si>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</si>
  <si>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</si>
  <si>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</si>
  <si>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</si>
  <si>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</si>
  <si>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</si>
  <si>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</si>
  <si>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</si>
  <si>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</si>
  <si>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</si>
  <si>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</si>
  <si>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</si>
  <si>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</si>
  <si>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</si>
  <si>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</si>
  <si>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</si>
  <si>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</si>
  <si>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</si>
  <si>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</si>
  <si>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</si>
  <si>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</si>
  <si>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</si>
  <si>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</si>
  <si>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</si>
  <si>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</si>
  <si>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</si>
  <si>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</si>
  <si>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</si>
  <si>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</si>
  <si>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</si>
  <si>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</si>
  <si>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</si>
  <si>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</si>
  <si>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</si>
  <si>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</si>
  <si>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</si>
  <si>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</si>
  <si>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</si>
  <si>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</si>
  <si>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</si>
  <si>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</si>
  <si>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</si>
  <si>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</si>
  <si>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</si>
  <si>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</si>
  <si>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</si>
  <si>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</si>
  <si>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</si>
  <si>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</si>
  <si>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</si>
  <si>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</si>
  <si>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</si>
  <si>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</si>
  <si>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</si>
  <si>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</si>
  <si>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</si>
  <si>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</si>
  <si>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</si>
  <si>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</si>
  <si>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</si>
  <si>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</si>
  <si>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</si>
  <si>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</si>
  <si>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</si>
  <si>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</si>
  <si>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</si>
  <si>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</si>
  <si>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</si>
  <si>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</si>
  <si>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</si>
  <si>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</si>
  <si>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</si>
  <si>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</si>
  <si>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</si>
  <si>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</si>
  <si>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</si>
  <si>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</si>
  <si>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</si>
  <si>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</si>
  <si>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</si>
  <si>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</si>
  <si>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</si>
  <si>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</si>
  <si>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</si>
  <si>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</si>
  <si>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</si>
  <si>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</si>
  <si>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</si>
  <si>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</si>
  <si>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</si>
  <si>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</si>
  <si>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</si>
  <si>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</si>
  <si>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</si>
  <si>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</si>
  <si>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</si>
  <si>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</si>
  <si>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</si>
  <si>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</si>
  <si>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</si>
  <si>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</si>
  <si>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</si>
  <si>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</si>
  <si>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</si>
  <si>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</si>
  <si>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</si>
  <si>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</si>
  <si>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</si>
  <si>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</si>
  <si>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</si>
  <si>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</si>
  <si>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</si>
  <si>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</si>
  <si>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</si>
  <si>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</si>
  <si>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</si>
  <si>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</si>
  <si>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</si>
  <si>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</si>
  <si>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</si>
  <si>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</si>
  <si>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</si>
  <si>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</si>
  <si>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</si>
  <si>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</si>
  <si>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</si>
  <si>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</si>
  <si>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</si>
  <si>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</si>
  <si>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</si>
  <si>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</si>
  <si>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</si>
  <si>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</si>
  <si>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</si>
  <si>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</si>
  <si>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</si>
  <si>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</si>
  <si>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</si>
  <si>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</si>
  <si>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</si>
  <si>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</si>
  <si>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</si>
  <si>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</si>
  <si>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</si>
  <si>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</si>
  <si>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</si>
  <si>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</si>
  <si>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</si>
  <si>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</si>
  <si>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</si>
  <si>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</si>
  <si>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</si>
  <si>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</si>
  <si>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TURIZAM D.O.O.</t>
  </si>
  <si>
    <t>GRATIUS PROJEKT D.O.O.</t>
  </si>
  <si>
    <t>MARTERRA D.O.O.</t>
  </si>
  <si>
    <t>02462478</t>
  </si>
  <si>
    <t>28983577816</t>
  </si>
  <si>
    <t>prof. dr. JURE RADIĆ, dipl. ing. građ.,  ŽELJKO GRZUNOV, dipl. oec.</t>
  </si>
  <si>
    <t>NOVI ČRNOMEREC CENTAR D.O.O.</t>
  </si>
  <si>
    <t>08291561940</t>
  </si>
  <si>
    <t>u razdoblju 01.01.2014. do 31.03.2014</t>
  </si>
  <si>
    <t>stanje na dan 31.03.2014.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</si>
</sst>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25" xfId="57" applyFont="1" applyBorder="1" applyProtection="1">
      <alignment vertical="top"/>
      <protection hidden="1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4" fillId="0" borderId="30" xfId="57" applyFont="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4" fillId="0" borderId="29" xfId="57" applyFont="1" applyFill="1" applyBorder="1" applyAlignment="1">
      <alignment horizontal="left"/>
      <protection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4" fillId="0" borderId="29" xfId="5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32" xfId="57" applyFont="1" applyBorder="1" applyAlignment="1" applyProtection="1">
      <alignment horizontal="center" vertical="top"/>
      <protection hidden="1"/>
    </xf>
    <xf numFmtId="0" fontId="4" fillId="0" borderId="32" xfId="57" applyFont="1" applyBorder="1" applyAlignment="1">
      <alignment horizontal="center"/>
      <protection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44" t="s">
        <v>249</v>
      </c>
      <c r="B2" s="145"/>
      <c r="C2" s="145"/>
      <c r="D2" s="142"/>
      <c r="E2" s="109">
        <v>41640</v>
      </c>
      <c r="F2" s="12"/>
      <c r="G2" s="13" t="s">
        <v>250</v>
      </c>
      <c r="H2" s="109">
        <v>41729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72" t="s">
        <v>251</v>
      </c>
      <c r="B6" s="173"/>
      <c r="C6" s="162" t="s">
        <v>383</v>
      </c>
      <c r="D6" s="163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133" t="s">
        <v>252</v>
      </c>
      <c r="B8" s="134"/>
      <c r="C8" s="162" t="s">
        <v>323</v>
      </c>
      <c r="D8" s="163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3"/>
      <c r="C9" s="20"/>
      <c r="D9" s="25"/>
      <c r="E9" s="16"/>
      <c r="F9" s="16"/>
      <c r="G9" s="16"/>
      <c r="H9" s="16"/>
      <c r="I9" s="86"/>
      <c r="J9" s="10"/>
      <c r="K9" s="10"/>
      <c r="L9" s="10"/>
    </row>
    <row r="10" spans="1:12" ht="12.75">
      <c r="A10" s="152" t="s">
        <v>253</v>
      </c>
      <c r="B10" s="181"/>
      <c r="C10" s="162" t="s">
        <v>324</v>
      </c>
      <c r="D10" s="163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72" t="s">
        <v>254</v>
      </c>
      <c r="B12" s="173"/>
      <c r="C12" s="154" t="s">
        <v>325</v>
      </c>
      <c r="D12" s="139"/>
      <c r="E12" s="139"/>
      <c r="F12" s="139"/>
      <c r="G12" s="139"/>
      <c r="H12" s="139"/>
      <c r="I12" s="174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72" t="s">
        <v>255</v>
      </c>
      <c r="B14" s="173"/>
      <c r="C14" s="183">
        <v>10000</v>
      </c>
      <c r="D14" s="184"/>
      <c r="E14" s="16"/>
      <c r="F14" s="154" t="s">
        <v>326</v>
      </c>
      <c r="G14" s="139"/>
      <c r="H14" s="139"/>
      <c r="I14" s="174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72" t="s">
        <v>256</v>
      </c>
      <c r="B16" s="173"/>
      <c r="C16" s="154" t="s">
        <v>327</v>
      </c>
      <c r="D16" s="139"/>
      <c r="E16" s="139"/>
      <c r="F16" s="139"/>
      <c r="G16" s="139"/>
      <c r="H16" s="139"/>
      <c r="I16" s="174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72" t="s">
        <v>257</v>
      </c>
      <c r="B18" s="173"/>
      <c r="C18" s="135" t="s">
        <v>328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72" t="s">
        <v>258</v>
      </c>
      <c r="B20" s="173"/>
      <c r="C20" s="135" t="s">
        <v>329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72" t="s">
        <v>259</v>
      </c>
      <c r="B22" s="173"/>
      <c r="C22" s="110">
        <v>133</v>
      </c>
      <c r="D22" s="154" t="s">
        <v>326</v>
      </c>
      <c r="E22" s="155"/>
      <c r="F22" s="159"/>
      <c r="G22" s="172"/>
      <c r="H22" s="190"/>
      <c r="I22" s="88"/>
      <c r="J22" s="10"/>
      <c r="K22" s="10"/>
      <c r="L22" s="10"/>
    </row>
    <row r="23" spans="1:12" ht="12.75">
      <c r="A23" s="85"/>
      <c r="B23" s="22"/>
      <c r="C23" s="16"/>
      <c r="D23" s="23"/>
      <c r="E23" s="23"/>
      <c r="F23" s="23"/>
      <c r="G23" s="23"/>
      <c r="H23" s="16"/>
      <c r="I23" s="86"/>
      <c r="J23" s="10"/>
      <c r="K23" s="10"/>
      <c r="L23" s="10"/>
    </row>
    <row r="24" spans="1:12" ht="12.75">
      <c r="A24" s="172" t="s">
        <v>260</v>
      </c>
      <c r="B24" s="173"/>
      <c r="C24" s="110">
        <v>21</v>
      </c>
      <c r="D24" s="154" t="s">
        <v>330</v>
      </c>
      <c r="E24" s="155"/>
      <c r="F24" s="155"/>
      <c r="G24" s="159"/>
      <c r="H24" s="44" t="s">
        <v>261</v>
      </c>
      <c r="I24" s="131">
        <v>715</v>
      </c>
      <c r="J24" s="10"/>
      <c r="K24" s="10"/>
      <c r="L24" s="10"/>
    </row>
    <row r="25" spans="1:12" ht="12.75">
      <c r="A25" s="85"/>
      <c r="B25" s="22"/>
      <c r="C25" s="16"/>
      <c r="D25" s="23"/>
      <c r="E25" s="23"/>
      <c r="F25" s="23"/>
      <c r="G25" s="22"/>
      <c r="H25" s="22" t="s">
        <v>318</v>
      </c>
      <c r="I25" s="89"/>
      <c r="J25" s="10"/>
      <c r="K25" s="10"/>
      <c r="L25" s="10"/>
    </row>
    <row r="26" spans="1:12" ht="12.75">
      <c r="A26" s="172" t="s">
        <v>262</v>
      </c>
      <c r="B26" s="173"/>
      <c r="C26" s="111" t="s">
        <v>332</v>
      </c>
      <c r="D26" s="24"/>
      <c r="E26" s="90"/>
      <c r="F26" s="23"/>
      <c r="G26" s="191" t="s">
        <v>263</v>
      </c>
      <c r="H26" s="173"/>
      <c r="I26" s="112" t="s">
        <v>331</v>
      </c>
      <c r="J26" s="10"/>
      <c r="K26" s="10"/>
      <c r="L26" s="10"/>
    </row>
    <row r="27" spans="1:12" ht="12.75">
      <c r="A27" s="85"/>
      <c r="B27" s="22"/>
      <c r="C27" s="16"/>
      <c r="D27" s="23"/>
      <c r="E27" s="23"/>
      <c r="F27" s="23"/>
      <c r="G27" s="23"/>
      <c r="H27" s="16"/>
      <c r="I27" s="91"/>
      <c r="J27" s="10"/>
      <c r="K27" s="10"/>
      <c r="L27" s="10"/>
    </row>
    <row r="28" spans="1:12" ht="12.75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2" t="s">
        <v>266</v>
      </c>
      <c r="I28" s="193"/>
      <c r="J28" s="10"/>
      <c r="K28" s="10"/>
      <c r="L28" s="10"/>
    </row>
    <row r="29" spans="1:12" ht="12.75">
      <c r="A29" s="92"/>
      <c r="B29" s="90"/>
      <c r="C29" s="90"/>
      <c r="D29" s="25"/>
      <c r="E29" s="16"/>
      <c r="F29" s="16"/>
      <c r="G29" s="16"/>
      <c r="H29" s="26"/>
      <c r="I29" s="91"/>
      <c r="J29" s="10"/>
      <c r="K29" s="10"/>
      <c r="L29" s="10"/>
    </row>
    <row r="30" spans="1:12" ht="12.75">
      <c r="A30" s="154" t="s">
        <v>333</v>
      </c>
      <c r="B30" s="155"/>
      <c r="C30" s="155"/>
      <c r="D30" s="159"/>
      <c r="E30" s="154" t="s">
        <v>334</v>
      </c>
      <c r="F30" s="155"/>
      <c r="G30" s="159"/>
      <c r="H30" s="162" t="s">
        <v>335</v>
      </c>
      <c r="I30" s="163"/>
      <c r="J30" s="10"/>
      <c r="K30" s="10"/>
      <c r="L30" s="10"/>
    </row>
    <row r="31" spans="1:12" ht="12.75">
      <c r="A31" s="85"/>
      <c r="B31" s="22"/>
      <c r="C31" s="21"/>
      <c r="D31" s="114"/>
      <c r="E31" s="114"/>
      <c r="F31" s="114"/>
      <c r="G31" s="27"/>
      <c r="H31" s="115"/>
      <c r="I31" s="122"/>
      <c r="J31" s="10"/>
      <c r="K31" s="10"/>
      <c r="L31" s="10"/>
    </row>
    <row r="32" spans="1:12" ht="12.75">
      <c r="A32" s="154" t="s">
        <v>336</v>
      </c>
      <c r="B32" s="155"/>
      <c r="C32" s="155"/>
      <c r="D32" s="159"/>
      <c r="E32" s="154" t="s">
        <v>337</v>
      </c>
      <c r="F32" s="155"/>
      <c r="G32" s="155"/>
      <c r="H32" s="162" t="s">
        <v>338</v>
      </c>
      <c r="I32" s="163"/>
      <c r="J32" s="10"/>
      <c r="K32" s="10"/>
      <c r="L32" s="10"/>
    </row>
    <row r="33" spans="1:12" ht="12.75">
      <c r="A33" s="97"/>
      <c r="B33" s="20"/>
      <c r="C33" s="29"/>
      <c r="D33" s="116"/>
      <c r="E33" s="116"/>
      <c r="F33" s="116"/>
      <c r="G33" s="117"/>
      <c r="H33" s="115"/>
      <c r="I33" s="122"/>
      <c r="J33" s="10"/>
      <c r="K33" s="10"/>
      <c r="L33" s="10"/>
    </row>
    <row r="34" spans="1:12" ht="12.75">
      <c r="A34" s="154" t="s">
        <v>339</v>
      </c>
      <c r="B34" s="155"/>
      <c r="C34" s="155"/>
      <c r="D34" s="159"/>
      <c r="E34" s="154" t="s">
        <v>340</v>
      </c>
      <c r="F34" s="155"/>
      <c r="G34" s="155"/>
      <c r="H34" s="162" t="s">
        <v>341</v>
      </c>
      <c r="I34" s="163"/>
      <c r="J34" s="10"/>
      <c r="K34" s="10"/>
      <c r="L34" s="10"/>
    </row>
    <row r="35" spans="1:12" ht="12.75">
      <c r="A35" s="94"/>
      <c r="B35" s="29"/>
      <c r="C35" s="140"/>
      <c r="D35" s="141"/>
      <c r="E35" s="20"/>
      <c r="F35" s="140"/>
      <c r="G35" s="141"/>
      <c r="H35" s="115"/>
      <c r="I35" s="123"/>
      <c r="J35" s="10"/>
      <c r="K35" s="10"/>
      <c r="L35" s="10"/>
    </row>
    <row r="36" spans="1:12" ht="12.75">
      <c r="A36" s="154" t="s">
        <v>342</v>
      </c>
      <c r="B36" s="155"/>
      <c r="C36" s="155"/>
      <c r="D36" s="159"/>
      <c r="E36" s="154" t="s">
        <v>343</v>
      </c>
      <c r="F36" s="155"/>
      <c r="G36" s="155"/>
      <c r="H36" s="162" t="s">
        <v>344</v>
      </c>
      <c r="I36" s="163"/>
      <c r="J36" s="10"/>
      <c r="K36" s="10"/>
      <c r="L36" s="10"/>
    </row>
    <row r="37" spans="1:12" ht="12.75">
      <c r="A37" s="94"/>
      <c r="B37" s="29"/>
      <c r="C37" s="29"/>
      <c r="D37" s="20"/>
      <c r="E37" s="20"/>
      <c r="F37" s="29"/>
      <c r="G37" s="20"/>
      <c r="H37" s="115"/>
      <c r="I37" s="123"/>
      <c r="J37" s="10"/>
      <c r="K37" s="10"/>
      <c r="L37" s="10"/>
    </row>
    <row r="38" spans="1:12" ht="12.75">
      <c r="A38" s="154" t="s">
        <v>345</v>
      </c>
      <c r="B38" s="155"/>
      <c r="C38" s="155"/>
      <c r="D38" s="159"/>
      <c r="E38" s="154" t="s">
        <v>340</v>
      </c>
      <c r="F38" s="155"/>
      <c r="G38" s="155"/>
      <c r="H38" s="162" t="s">
        <v>346</v>
      </c>
      <c r="I38" s="163"/>
      <c r="J38" s="10"/>
      <c r="K38" s="10"/>
      <c r="L38" s="10"/>
    </row>
    <row r="39" spans="1:12" ht="12.75">
      <c r="A39" s="94"/>
      <c r="B39" s="29"/>
      <c r="C39" s="29"/>
      <c r="D39" s="20"/>
      <c r="E39" s="20"/>
      <c r="F39" s="29"/>
      <c r="G39" s="20"/>
      <c r="H39" s="115"/>
      <c r="I39" s="123"/>
      <c r="J39" s="10"/>
      <c r="K39" s="10"/>
      <c r="L39" s="10"/>
    </row>
    <row r="40" spans="1:12" ht="12.75">
      <c r="A40" s="154" t="s">
        <v>347</v>
      </c>
      <c r="B40" s="155"/>
      <c r="C40" s="155"/>
      <c r="D40" s="159"/>
      <c r="E40" s="154" t="s">
        <v>348</v>
      </c>
      <c r="F40" s="155"/>
      <c r="G40" s="155"/>
      <c r="H40" s="162" t="s">
        <v>349</v>
      </c>
      <c r="I40" s="163"/>
      <c r="J40" s="10"/>
      <c r="K40" s="10"/>
      <c r="L40" s="10"/>
    </row>
    <row r="41" spans="1:12" ht="12.75">
      <c r="A41" s="121"/>
      <c r="B41" s="118"/>
      <c r="C41" s="118"/>
      <c r="D41" s="118"/>
      <c r="E41" s="119"/>
      <c r="F41" s="118"/>
      <c r="G41" s="118"/>
      <c r="H41" s="113"/>
      <c r="I41" s="124"/>
      <c r="J41" s="10"/>
      <c r="K41" s="10"/>
      <c r="L41" s="10"/>
    </row>
    <row r="42" spans="1:12" ht="12.75">
      <c r="A42" s="154" t="s">
        <v>384</v>
      </c>
      <c r="B42" s="155"/>
      <c r="C42" s="155"/>
      <c r="D42" s="159"/>
      <c r="E42" s="154" t="s">
        <v>340</v>
      </c>
      <c r="F42" s="155"/>
      <c r="G42" s="155"/>
      <c r="H42" s="162" t="s">
        <v>350</v>
      </c>
      <c r="I42" s="163"/>
      <c r="J42" s="10"/>
      <c r="K42" s="10"/>
      <c r="L42" s="10"/>
    </row>
    <row r="43" spans="1:12" ht="12.75">
      <c r="A43" s="94"/>
      <c r="B43" s="29"/>
      <c r="C43" s="29"/>
      <c r="D43" s="20"/>
      <c r="E43" s="20"/>
      <c r="F43" s="29"/>
      <c r="G43" s="20"/>
      <c r="H43" s="115"/>
      <c r="I43" s="123"/>
      <c r="J43" s="10"/>
      <c r="K43" s="10"/>
      <c r="L43" s="10"/>
    </row>
    <row r="44" spans="1:12" ht="12.75">
      <c r="A44" s="154" t="s">
        <v>351</v>
      </c>
      <c r="B44" s="155"/>
      <c r="C44" s="155"/>
      <c r="D44" s="159"/>
      <c r="E44" s="154" t="s">
        <v>340</v>
      </c>
      <c r="F44" s="155"/>
      <c r="G44" s="155"/>
      <c r="H44" s="162" t="s">
        <v>352</v>
      </c>
      <c r="I44" s="163"/>
      <c r="J44" s="10"/>
      <c r="K44" s="10"/>
      <c r="L44" s="10"/>
    </row>
    <row r="45" spans="1:12" ht="12.75">
      <c r="A45" s="94"/>
      <c r="B45" s="29"/>
      <c r="C45" s="29"/>
      <c r="D45" s="20"/>
      <c r="E45" s="20"/>
      <c r="F45" s="29"/>
      <c r="G45" s="20"/>
      <c r="H45" s="115"/>
      <c r="I45" s="123"/>
      <c r="J45" s="10"/>
      <c r="K45" s="10"/>
      <c r="L45" s="10"/>
    </row>
    <row r="46" spans="1:12" ht="12.75">
      <c r="A46" s="154" t="s">
        <v>353</v>
      </c>
      <c r="B46" s="155"/>
      <c r="C46" s="155"/>
      <c r="D46" s="159"/>
      <c r="E46" s="154" t="s">
        <v>354</v>
      </c>
      <c r="F46" s="155"/>
      <c r="G46" s="155"/>
      <c r="H46" s="162" t="s">
        <v>355</v>
      </c>
      <c r="I46" s="163"/>
      <c r="J46" s="10"/>
      <c r="K46" s="10"/>
      <c r="L46" s="10"/>
    </row>
    <row r="47" spans="1:12" ht="12.75">
      <c r="A47" s="121"/>
      <c r="B47" s="118"/>
      <c r="C47" s="118"/>
      <c r="D47" s="118"/>
      <c r="E47" s="119"/>
      <c r="F47" s="118"/>
      <c r="G47" s="118"/>
      <c r="H47" s="113"/>
      <c r="I47" s="124"/>
      <c r="J47" s="10"/>
      <c r="K47" s="10"/>
      <c r="L47" s="10"/>
    </row>
    <row r="48" spans="1:12" ht="12.75">
      <c r="A48" s="154" t="s">
        <v>356</v>
      </c>
      <c r="B48" s="155"/>
      <c r="C48" s="155"/>
      <c r="D48" s="159"/>
      <c r="E48" s="154" t="s">
        <v>357</v>
      </c>
      <c r="F48" s="155"/>
      <c r="G48" s="155"/>
      <c r="H48" s="162" t="s">
        <v>358</v>
      </c>
      <c r="I48" s="163"/>
      <c r="J48" s="10"/>
      <c r="K48" s="10"/>
      <c r="L48" s="10"/>
    </row>
    <row r="49" spans="1:12" ht="12.75">
      <c r="A49" s="94"/>
      <c r="B49" s="29"/>
      <c r="C49" s="29"/>
      <c r="D49" s="20"/>
      <c r="E49" s="20"/>
      <c r="F49" s="29"/>
      <c r="G49" s="20"/>
      <c r="H49" s="115"/>
      <c r="I49" s="123"/>
      <c r="J49" s="10"/>
      <c r="K49" s="10"/>
      <c r="L49" s="10"/>
    </row>
    <row r="50" spans="1:12" ht="12.75">
      <c r="A50" s="154" t="s">
        <v>359</v>
      </c>
      <c r="B50" s="155"/>
      <c r="C50" s="155"/>
      <c r="D50" s="159"/>
      <c r="E50" s="154" t="s">
        <v>360</v>
      </c>
      <c r="F50" s="155"/>
      <c r="G50" s="155"/>
      <c r="H50" s="162" t="s">
        <v>361</v>
      </c>
      <c r="I50" s="163"/>
      <c r="J50" s="10"/>
      <c r="K50" s="10"/>
      <c r="L50" s="10"/>
    </row>
    <row r="51" spans="1:12" ht="12.75">
      <c r="A51" s="94"/>
      <c r="B51" s="29"/>
      <c r="C51" s="29"/>
      <c r="D51" s="20"/>
      <c r="E51" s="20"/>
      <c r="F51" s="29"/>
      <c r="G51" s="20"/>
      <c r="H51" s="115"/>
      <c r="I51" s="123"/>
      <c r="J51" s="10"/>
      <c r="K51" s="10"/>
      <c r="L51" s="10"/>
    </row>
    <row r="52" spans="1:12" ht="12.75">
      <c r="A52" s="154" t="s">
        <v>362</v>
      </c>
      <c r="B52" s="155"/>
      <c r="C52" s="155"/>
      <c r="D52" s="159"/>
      <c r="E52" s="154" t="s">
        <v>363</v>
      </c>
      <c r="F52" s="155"/>
      <c r="G52" s="155"/>
      <c r="H52" s="162"/>
      <c r="I52" s="163"/>
      <c r="J52" s="10"/>
      <c r="K52" s="10"/>
      <c r="L52" s="10"/>
    </row>
    <row r="53" spans="1:12" ht="12.75">
      <c r="A53" s="121"/>
      <c r="B53" s="118"/>
      <c r="C53" s="118"/>
      <c r="D53" s="118"/>
      <c r="E53" s="119"/>
      <c r="F53" s="118"/>
      <c r="G53" s="118"/>
      <c r="H53" s="113"/>
      <c r="I53" s="124"/>
      <c r="J53" s="10"/>
      <c r="K53" s="10"/>
      <c r="L53" s="10"/>
    </row>
    <row r="54" spans="1:12" ht="12.75">
      <c r="A54" s="154" t="s">
        <v>385</v>
      </c>
      <c r="B54" s="155"/>
      <c r="C54" s="155"/>
      <c r="D54" s="159"/>
      <c r="E54" s="154" t="s">
        <v>340</v>
      </c>
      <c r="F54" s="155"/>
      <c r="G54" s="155"/>
      <c r="H54" s="162" t="s">
        <v>387</v>
      </c>
      <c r="I54" s="163"/>
      <c r="J54" s="10"/>
      <c r="K54" s="10"/>
      <c r="L54" s="10"/>
    </row>
    <row r="55" spans="1:12" ht="12.75">
      <c r="A55" s="94"/>
      <c r="B55" s="29"/>
      <c r="C55" s="29"/>
      <c r="D55" s="20"/>
      <c r="E55" s="20"/>
      <c r="F55" s="29"/>
      <c r="G55" s="20"/>
      <c r="H55" s="115"/>
      <c r="I55" s="123"/>
      <c r="J55" s="10"/>
      <c r="K55" s="10"/>
      <c r="L55" s="10"/>
    </row>
    <row r="56" spans="1:12" ht="12.75">
      <c r="A56" s="154" t="s">
        <v>364</v>
      </c>
      <c r="B56" s="155"/>
      <c r="C56" s="155"/>
      <c r="D56" s="159"/>
      <c r="E56" s="154" t="s">
        <v>365</v>
      </c>
      <c r="F56" s="155"/>
      <c r="G56" s="155"/>
      <c r="H56" s="162" t="s">
        <v>366</v>
      </c>
      <c r="I56" s="163"/>
      <c r="J56" s="10"/>
      <c r="K56" s="10"/>
      <c r="L56" s="10"/>
    </row>
    <row r="57" spans="1:12" ht="12.75">
      <c r="A57" s="94"/>
      <c r="B57" s="29"/>
      <c r="C57" s="29"/>
      <c r="D57" s="20"/>
      <c r="E57" s="20"/>
      <c r="F57" s="29"/>
      <c r="G57" s="20"/>
      <c r="H57" s="115"/>
      <c r="I57" s="123"/>
      <c r="J57" s="10"/>
      <c r="K57" s="10"/>
      <c r="L57" s="10"/>
    </row>
    <row r="58" spans="1:12" ht="12.75">
      <c r="A58" s="154" t="s">
        <v>367</v>
      </c>
      <c r="B58" s="155"/>
      <c r="C58" s="155"/>
      <c r="D58" s="159"/>
      <c r="E58" s="154" t="s">
        <v>368</v>
      </c>
      <c r="F58" s="155"/>
      <c r="G58" s="155"/>
      <c r="H58" s="162" t="s">
        <v>369</v>
      </c>
      <c r="I58" s="163"/>
      <c r="J58" s="10"/>
      <c r="K58" s="10"/>
      <c r="L58" s="10"/>
    </row>
    <row r="59" spans="1:12" ht="12.75">
      <c r="A59" s="121"/>
      <c r="B59" s="118"/>
      <c r="C59" s="118"/>
      <c r="D59" s="118"/>
      <c r="E59" s="119"/>
      <c r="F59" s="118"/>
      <c r="G59" s="118"/>
      <c r="H59" s="113"/>
      <c r="I59" s="124"/>
      <c r="J59" s="10"/>
      <c r="K59" s="10"/>
      <c r="L59" s="10"/>
    </row>
    <row r="60" spans="1:12" ht="12.75">
      <c r="A60" s="154" t="s">
        <v>370</v>
      </c>
      <c r="B60" s="155"/>
      <c r="C60" s="155"/>
      <c r="D60" s="159"/>
      <c r="E60" s="154" t="s">
        <v>371</v>
      </c>
      <c r="F60" s="155"/>
      <c r="G60" s="155"/>
      <c r="H60" s="162" t="s">
        <v>372</v>
      </c>
      <c r="I60" s="163"/>
      <c r="J60" s="10"/>
      <c r="K60" s="10"/>
      <c r="L60" s="10"/>
    </row>
    <row r="61" spans="1:12" ht="12.75">
      <c r="A61" s="94"/>
      <c r="B61" s="29"/>
      <c r="C61" s="29"/>
      <c r="D61" s="20"/>
      <c r="E61" s="20"/>
      <c r="F61" s="29"/>
      <c r="G61" s="20"/>
      <c r="H61" s="115"/>
      <c r="I61" s="123"/>
      <c r="J61" s="10"/>
      <c r="K61" s="10"/>
      <c r="L61" s="10"/>
    </row>
    <row r="62" spans="1:12" ht="12.75">
      <c r="A62" s="154" t="s">
        <v>373</v>
      </c>
      <c r="B62" s="155"/>
      <c r="C62" s="155"/>
      <c r="D62" s="159"/>
      <c r="E62" s="154" t="s">
        <v>374</v>
      </c>
      <c r="F62" s="155"/>
      <c r="G62" s="155"/>
      <c r="H62" s="162" t="s">
        <v>375</v>
      </c>
      <c r="I62" s="163"/>
      <c r="J62" s="10"/>
      <c r="K62" s="10"/>
      <c r="L62" s="10"/>
    </row>
    <row r="63" spans="1:12" ht="12.75">
      <c r="A63" s="94"/>
      <c r="B63" s="29"/>
      <c r="C63" s="29"/>
      <c r="D63" s="20"/>
      <c r="E63" s="20"/>
      <c r="F63" s="29"/>
      <c r="G63" s="20"/>
      <c r="H63" s="115"/>
      <c r="I63" s="123"/>
      <c r="J63" s="10"/>
      <c r="K63" s="10"/>
      <c r="L63" s="10"/>
    </row>
    <row r="64" spans="1:12" ht="12.75">
      <c r="A64" s="154" t="s">
        <v>390</v>
      </c>
      <c r="B64" s="155"/>
      <c r="C64" s="155"/>
      <c r="D64" s="159"/>
      <c r="E64" s="154" t="s">
        <v>340</v>
      </c>
      <c r="F64" s="155"/>
      <c r="G64" s="155"/>
      <c r="H64" s="162" t="s">
        <v>391</v>
      </c>
      <c r="I64" s="163"/>
      <c r="J64" s="10"/>
      <c r="K64" s="10"/>
      <c r="L64" s="10"/>
    </row>
    <row r="65" spans="1:12" ht="12.75">
      <c r="A65" s="121"/>
      <c r="B65" s="118"/>
      <c r="C65" s="118"/>
      <c r="D65" s="118"/>
      <c r="E65" s="119"/>
      <c r="F65" s="118"/>
      <c r="G65" s="118"/>
      <c r="H65" s="113"/>
      <c r="I65" s="124"/>
      <c r="J65" s="10"/>
      <c r="K65" s="10"/>
      <c r="L65" s="10"/>
    </row>
    <row r="66" spans="1:12" ht="12.75">
      <c r="A66" s="154" t="s">
        <v>376</v>
      </c>
      <c r="B66" s="155"/>
      <c r="C66" s="155"/>
      <c r="D66" s="159"/>
      <c r="E66" s="154" t="s">
        <v>340</v>
      </c>
      <c r="F66" s="155"/>
      <c r="G66" s="155"/>
      <c r="H66" s="162" t="s">
        <v>377</v>
      </c>
      <c r="I66" s="163"/>
      <c r="J66" s="10"/>
      <c r="K66" s="10"/>
      <c r="L66" s="10"/>
    </row>
    <row r="67" spans="1:12" ht="12.75">
      <c r="A67" s="121"/>
      <c r="B67" s="118"/>
      <c r="C67" s="118"/>
      <c r="D67" s="118"/>
      <c r="E67" s="119"/>
      <c r="F67" s="118"/>
      <c r="G67" s="118"/>
      <c r="H67" s="113"/>
      <c r="I67" s="124"/>
      <c r="J67" s="10"/>
      <c r="K67" s="10"/>
      <c r="L67" s="10"/>
    </row>
    <row r="68" spans="1:12" ht="12.75">
      <c r="A68" s="154" t="s">
        <v>386</v>
      </c>
      <c r="B68" s="155"/>
      <c r="C68" s="155"/>
      <c r="D68" s="159"/>
      <c r="E68" s="154" t="s">
        <v>343</v>
      </c>
      <c r="F68" s="155"/>
      <c r="G68" s="155"/>
      <c r="H68" s="162" t="s">
        <v>388</v>
      </c>
      <c r="I68" s="163"/>
      <c r="J68" s="10"/>
      <c r="K68" s="10"/>
      <c r="L68" s="10"/>
    </row>
    <row r="69" spans="1:12" ht="12.75">
      <c r="A69" s="94"/>
      <c r="B69" s="29"/>
      <c r="C69" s="29"/>
      <c r="D69" s="20"/>
      <c r="E69" s="20"/>
      <c r="F69" s="29"/>
      <c r="G69" s="20"/>
      <c r="H69" s="20"/>
      <c r="I69" s="95"/>
      <c r="J69" s="10"/>
      <c r="K69" s="10"/>
      <c r="L69" s="10"/>
    </row>
    <row r="70" spans="1:12" ht="12.75">
      <c r="A70" s="152" t="s">
        <v>267</v>
      </c>
      <c r="B70" s="153"/>
      <c r="C70" s="162"/>
      <c r="D70" s="163"/>
      <c r="E70" s="25"/>
      <c r="F70" s="154"/>
      <c r="G70" s="164"/>
      <c r="H70" s="164"/>
      <c r="I70" s="165"/>
      <c r="J70" s="10"/>
      <c r="K70" s="10"/>
      <c r="L70" s="10"/>
    </row>
    <row r="71" spans="1:12" ht="12.75">
      <c r="A71" s="93"/>
      <c r="B71" s="28"/>
      <c r="C71" s="150"/>
      <c r="D71" s="143"/>
      <c r="E71" s="16"/>
      <c r="F71" s="150"/>
      <c r="G71" s="151"/>
      <c r="H71" s="30"/>
      <c r="I71" s="96"/>
      <c r="J71" s="10"/>
      <c r="K71" s="10"/>
      <c r="L71" s="10"/>
    </row>
    <row r="72" spans="1:12" ht="12.75">
      <c r="A72" s="152" t="s">
        <v>268</v>
      </c>
      <c r="B72" s="153"/>
      <c r="C72" s="154" t="s">
        <v>378</v>
      </c>
      <c r="D72" s="160"/>
      <c r="E72" s="160"/>
      <c r="F72" s="160"/>
      <c r="G72" s="160"/>
      <c r="H72" s="160"/>
      <c r="I72" s="161"/>
      <c r="J72" s="10"/>
      <c r="K72" s="10"/>
      <c r="L72" s="10"/>
    </row>
    <row r="73" spans="1:12" ht="12.75">
      <c r="A73" s="85"/>
      <c r="B73" s="22"/>
      <c r="C73" s="21" t="s">
        <v>269</v>
      </c>
      <c r="D73" s="16"/>
      <c r="E73" s="16"/>
      <c r="F73" s="16"/>
      <c r="G73" s="16"/>
      <c r="H73" s="16"/>
      <c r="I73" s="86"/>
      <c r="J73" s="10"/>
      <c r="K73" s="10"/>
      <c r="L73" s="10"/>
    </row>
    <row r="74" spans="1:12" ht="12.75">
      <c r="A74" s="152" t="s">
        <v>270</v>
      </c>
      <c r="B74" s="153"/>
      <c r="C74" s="166" t="s">
        <v>379</v>
      </c>
      <c r="D74" s="171"/>
      <c r="E74" s="167"/>
      <c r="F74" s="16"/>
      <c r="G74" s="44" t="s">
        <v>271</v>
      </c>
      <c r="H74" s="166" t="s">
        <v>380</v>
      </c>
      <c r="I74" s="167"/>
      <c r="J74" s="10"/>
      <c r="K74" s="10"/>
      <c r="L74" s="10"/>
    </row>
    <row r="75" spans="1:12" ht="12.75">
      <c r="A75" s="85"/>
      <c r="B75" s="22"/>
      <c r="C75" s="21"/>
      <c r="D75" s="16"/>
      <c r="E75" s="16"/>
      <c r="F75" s="16"/>
      <c r="G75" s="16"/>
      <c r="H75" s="16"/>
      <c r="I75" s="86"/>
      <c r="J75" s="10"/>
      <c r="K75" s="10"/>
      <c r="L75" s="10"/>
    </row>
    <row r="76" spans="1:12" ht="12.75">
      <c r="A76" s="152" t="s">
        <v>257</v>
      </c>
      <c r="B76" s="153"/>
      <c r="C76" s="170" t="s">
        <v>328</v>
      </c>
      <c r="D76" s="171"/>
      <c r="E76" s="171"/>
      <c r="F76" s="171"/>
      <c r="G76" s="171"/>
      <c r="H76" s="171"/>
      <c r="I76" s="167"/>
      <c r="J76" s="10"/>
      <c r="K76" s="10"/>
      <c r="L76" s="10"/>
    </row>
    <row r="77" spans="1:12" ht="12.75">
      <c r="A77" s="85"/>
      <c r="B77" s="22"/>
      <c r="C77" s="16"/>
      <c r="D77" s="16"/>
      <c r="E77" s="16"/>
      <c r="F77" s="16"/>
      <c r="G77" s="16"/>
      <c r="H77" s="16"/>
      <c r="I77" s="86"/>
      <c r="J77" s="10"/>
      <c r="K77" s="10"/>
      <c r="L77" s="10"/>
    </row>
    <row r="78" spans="1:12" ht="12.75">
      <c r="A78" s="172" t="s">
        <v>272</v>
      </c>
      <c r="B78" s="173"/>
      <c r="C78" s="166" t="s">
        <v>389</v>
      </c>
      <c r="D78" s="171"/>
      <c r="E78" s="171"/>
      <c r="F78" s="171"/>
      <c r="G78" s="171"/>
      <c r="H78" s="171"/>
      <c r="I78" s="174"/>
      <c r="J78" s="10"/>
      <c r="K78" s="10"/>
      <c r="L78" s="10"/>
    </row>
    <row r="79" spans="1:12" ht="12.75">
      <c r="A79" s="97"/>
      <c r="B79" s="20"/>
      <c r="C79" s="149" t="s">
        <v>273</v>
      </c>
      <c r="D79" s="149"/>
      <c r="E79" s="149"/>
      <c r="F79" s="149"/>
      <c r="G79" s="149"/>
      <c r="H79" s="149"/>
      <c r="I79" s="98"/>
      <c r="J79" s="10"/>
      <c r="K79" s="10"/>
      <c r="L79" s="10"/>
    </row>
    <row r="80" spans="1:12" ht="12.75">
      <c r="A80" s="97"/>
      <c r="B80" s="20"/>
      <c r="C80" s="31"/>
      <c r="D80" s="31"/>
      <c r="E80" s="31"/>
      <c r="F80" s="31"/>
      <c r="G80" s="31"/>
      <c r="H80" s="31"/>
      <c r="I80" s="98"/>
      <c r="J80" s="10"/>
      <c r="K80" s="10"/>
      <c r="L80" s="10"/>
    </row>
    <row r="81" spans="1:12" ht="12.75">
      <c r="A81" s="97"/>
      <c r="B81" s="175" t="s">
        <v>274</v>
      </c>
      <c r="C81" s="176"/>
      <c r="D81" s="176"/>
      <c r="E81" s="176"/>
      <c r="F81" s="42"/>
      <c r="G81" s="42"/>
      <c r="H81" s="42"/>
      <c r="I81" s="99"/>
      <c r="J81" s="10"/>
      <c r="K81" s="10"/>
      <c r="L81" s="10"/>
    </row>
    <row r="82" spans="1:12" ht="12.75">
      <c r="A82" s="97"/>
      <c r="B82" s="156" t="s">
        <v>306</v>
      </c>
      <c r="C82" s="157"/>
      <c r="D82" s="157"/>
      <c r="E82" s="157"/>
      <c r="F82" s="157"/>
      <c r="G82" s="157"/>
      <c r="H82" s="157"/>
      <c r="I82" s="158"/>
      <c r="J82" s="10"/>
      <c r="K82" s="10"/>
      <c r="L82" s="10"/>
    </row>
    <row r="83" spans="1:12" ht="12.75">
      <c r="A83" s="97"/>
      <c r="B83" s="156" t="s">
        <v>307</v>
      </c>
      <c r="C83" s="157"/>
      <c r="D83" s="157"/>
      <c r="E83" s="157"/>
      <c r="F83" s="157"/>
      <c r="G83" s="157"/>
      <c r="H83" s="157"/>
      <c r="I83" s="99"/>
      <c r="J83" s="10"/>
      <c r="K83" s="10"/>
      <c r="L83" s="10"/>
    </row>
    <row r="84" spans="1:12" ht="12.75">
      <c r="A84" s="97"/>
      <c r="B84" s="156" t="s">
        <v>308</v>
      </c>
      <c r="C84" s="157"/>
      <c r="D84" s="157"/>
      <c r="E84" s="157"/>
      <c r="F84" s="157"/>
      <c r="G84" s="157"/>
      <c r="H84" s="157"/>
      <c r="I84" s="158"/>
      <c r="J84" s="10"/>
      <c r="K84" s="10"/>
      <c r="L84" s="10"/>
    </row>
    <row r="85" spans="1:12" ht="12.75">
      <c r="A85" s="97"/>
      <c r="B85" s="156" t="s">
        <v>309</v>
      </c>
      <c r="C85" s="157"/>
      <c r="D85" s="157"/>
      <c r="E85" s="157"/>
      <c r="F85" s="157"/>
      <c r="G85" s="157"/>
      <c r="H85" s="157"/>
      <c r="I85" s="158"/>
      <c r="J85" s="10"/>
      <c r="K85" s="10"/>
      <c r="L85" s="10"/>
    </row>
    <row r="86" spans="1:12" ht="12.75">
      <c r="A86" s="97"/>
      <c r="B86" s="100"/>
      <c r="C86" s="101"/>
      <c r="D86" s="101"/>
      <c r="E86" s="101"/>
      <c r="F86" s="101"/>
      <c r="G86" s="101"/>
      <c r="H86" s="101"/>
      <c r="I86" s="102"/>
      <c r="J86" s="10"/>
      <c r="K86" s="10"/>
      <c r="L86" s="10"/>
    </row>
    <row r="87" spans="1:12" ht="13.5" thickBot="1">
      <c r="A87" s="103" t="s">
        <v>275</v>
      </c>
      <c r="B87" s="16"/>
      <c r="C87" s="16"/>
      <c r="D87" s="16"/>
      <c r="E87" s="16"/>
      <c r="F87" s="16"/>
      <c r="G87" s="32"/>
      <c r="H87" s="33"/>
      <c r="I87" s="104"/>
      <c r="J87" s="10"/>
      <c r="K87" s="10"/>
      <c r="L87" s="10"/>
    </row>
    <row r="88" spans="1:12" ht="12.75">
      <c r="A88" s="81"/>
      <c r="B88" s="16"/>
      <c r="C88" s="16"/>
      <c r="D88" s="16"/>
      <c r="E88" s="20" t="s">
        <v>276</v>
      </c>
      <c r="F88" s="90"/>
      <c r="G88" s="177" t="s">
        <v>277</v>
      </c>
      <c r="H88" s="178"/>
      <c r="I88" s="146"/>
      <c r="J88" s="10"/>
      <c r="K88" s="10"/>
      <c r="L88" s="10"/>
    </row>
    <row r="89" spans="1:12" ht="12.75">
      <c r="A89" s="105"/>
      <c r="B89" s="106"/>
      <c r="C89" s="107"/>
      <c r="D89" s="107"/>
      <c r="E89" s="107"/>
      <c r="F89" s="107"/>
      <c r="G89" s="168"/>
      <c r="H89" s="169"/>
      <c r="I89" s="108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"/>
    <protectedRange sqref="E30:G30" name="Range1_3"/>
    <protectedRange sqref="H30:I30" name="Range1_4"/>
  </protectedRanges>
  <mergeCells count="114">
    <mergeCell ref="A26:B26"/>
    <mergeCell ref="H28:I28"/>
    <mergeCell ref="H34:I34"/>
    <mergeCell ref="F14:I14"/>
    <mergeCell ref="A30:D30"/>
    <mergeCell ref="A20:B20"/>
    <mergeCell ref="C20:I20"/>
    <mergeCell ref="A18:B18"/>
    <mergeCell ref="D22:F22"/>
    <mergeCell ref="G22:H22"/>
    <mergeCell ref="G26:H26"/>
    <mergeCell ref="A22:B22"/>
    <mergeCell ref="E28:G28"/>
    <mergeCell ref="A34:D34"/>
    <mergeCell ref="C35:D35"/>
    <mergeCell ref="E30:G30"/>
    <mergeCell ref="E34:G34"/>
    <mergeCell ref="A32:D32"/>
    <mergeCell ref="A8:B8"/>
    <mergeCell ref="C18:I18"/>
    <mergeCell ref="C8:D8"/>
    <mergeCell ref="A10:B11"/>
    <mergeCell ref="C10:D10"/>
    <mergeCell ref="A14:B14"/>
    <mergeCell ref="C14:D14"/>
    <mergeCell ref="C16:I16"/>
    <mergeCell ref="A24:B24"/>
    <mergeCell ref="D24:G24"/>
    <mergeCell ref="C12:I12"/>
    <mergeCell ref="F35:G35"/>
    <mergeCell ref="A16:B16"/>
    <mergeCell ref="A12:B12"/>
    <mergeCell ref="E32:G32"/>
    <mergeCell ref="H30:I30"/>
    <mergeCell ref="H32:I32"/>
    <mergeCell ref="A28:D28"/>
    <mergeCell ref="A2:D2"/>
    <mergeCell ref="A4:I4"/>
    <mergeCell ref="A6:B6"/>
    <mergeCell ref="C6:D6"/>
    <mergeCell ref="H50:I50"/>
    <mergeCell ref="H52:I52"/>
    <mergeCell ref="A46:D46"/>
    <mergeCell ref="E36:G36"/>
    <mergeCell ref="H40:I40"/>
    <mergeCell ref="H38:I38"/>
    <mergeCell ref="H36:I36"/>
    <mergeCell ref="A54:D54"/>
    <mergeCell ref="A52:D52"/>
    <mergeCell ref="E52:G52"/>
    <mergeCell ref="E48:G48"/>
    <mergeCell ref="A50:D50"/>
    <mergeCell ref="E50:G50"/>
    <mergeCell ref="A48:D48"/>
    <mergeCell ref="H48:I48"/>
    <mergeCell ref="H46:I46"/>
    <mergeCell ref="A38:D38"/>
    <mergeCell ref="E38:G38"/>
    <mergeCell ref="E40:G40"/>
    <mergeCell ref="E46:G46"/>
    <mergeCell ref="A56:D56"/>
    <mergeCell ref="H66:I66"/>
    <mergeCell ref="E58:G58"/>
    <mergeCell ref="E54:G54"/>
    <mergeCell ref="E56:G56"/>
    <mergeCell ref="H62:I62"/>
    <mergeCell ref="H54:I54"/>
    <mergeCell ref="H64:I64"/>
    <mergeCell ref="H60:I60"/>
    <mergeCell ref="H58:I58"/>
    <mergeCell ref="E64:G64"/>
    <mergeCell ref="C74:E74"/>
    <mergeCell ref="A74:B74"/>
    <mergeCell ref="C71:D71"/>
    <mergeCell ref="H44:I44"/>
    <mergeCell ref="H42:I42"/>
    <mergeCell ref="E42:G42"/>
    <mergeCell ref="A66:D66"/>
    <mergeCell ref="E66:G66"/>
    <mergeCell ref="A60:D60"/>
    <mergeCell ref="A58:D58"/>
    <mergeCell ref="A62:D62"/>
    <mergeCell ref="E60:G60"/>
    <mergeCell ref="A64:D64"/>
    <mergeCell ref="A1:C1"/>
    <mergeCell ref="C79:H79"/>
    <mergeCell ref="A72:B72"/>
    <mergeCell ref="H68:I68"/>
    <mergeCell ref="A44:D44"/>
    <mergeCell ref="A42:D42"/>
    <mergeCell ref="A40:D40"/>
    <mergeCell ref="A36:D36"/>
    <mergeCell ref="H56:I56"/>
    <mergeCell ref="E44:G44"/>
    <mergeCell ref="G89:H89"/>
    <mergeCell ref="A76:B76"/>
    <mergeCell ref="C76:I76"/>
    <mergeCell ref="A78:B78"/>
    <mergeCell ref="C78:I78"/>
    <mergeCell ref="B84:I84"/>
    <mergeCell ref="B81:E81"/>
    <mergeCell ref="B82:I82"/>
    <mergeCell ref="B83:H83"/>
    <mergeCell ref="G88:I88"/>
    <mergeCell ref="F71:G71"/>
    <mergeCell ref="A70:B70"/>
    <mergeCell ref="E62:G62"/>
    <mergeCell ref="B85:I85"/>
    <mergeCell ref="A68:D68"/>
    <mergeCell ref="C72:I72"/>
    <mergeCell ref="E68:G68"/>
    <mergeCell ref="C70:D70"/>
    <mergeCell ref="F70:I70"/>
    <mergeCell ref="H74:I7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3" sqref="J113:K114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393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381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59</v>
      </c>
      <c r="B4" s="203"/>
      <c r="C4" s="203"/>
      <c r="D4" s="203"/>
      <c r="E4" s="203"/>
      <c r="F4" s="203"/>
      <c r="G4" s="203"/>
      <c r="H4" s="204"/>
      <c r="I4" s="51" t="s">
        <v>278</v>
      </c>
      <c r="J4" s="52" t="s">
        <v>319</v>
      </c>
      <c r="K4" s="53" t="s">
        <v>320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0">
        <v>2</v>
      </c>
      <c r="J5" s="49">
        <v>3</v>
      </c>
      <c r="K5" s="49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125">
        <v>548368757</v>
      </c>
      <c r="K8" s="125">
        <f>K9+K16+K26+K35+K39</f>
        <v>543554414</v>
      </c>
    </row>
    <row r="9" spans="1:11" ht="12.75">
      <c r="A9" s="194" t="s">
        <v>205</v>
      </c>
      <c r="B9" s="195"/>
      <c r="C9" s="195"/>
      <c r="D9" s="195"/>
      <c r="E9" s="195"/>
      <c r="F9" s="195"/>
      <c r="G9" s="195"/>
      <c r="H9" s="196"/>
      <c r="I9" s="1">
        <v>3</v>
      </c>
      <c r="J9" s="46">
        <v>8593358</v>
      </c>
      <c r="K9" s="46">
        <f>SUM(K10:K15)</f>
        <v>8459210</v>
      </c>
    </row>
    <row r="10" spans="1:11" ht="12.75">
      <c r="A10" s="194" t="s">
        <v>112</v>
      </c>
      <c r="B10" s="195"/>
      <c r="C10" s="195"/>
      <c r="D10" s="195"/>
      <c r="E10" s="195"/>
      <c r="F10" s="195"/>
      <c r="G10" s="195"/>
      <c r="H10" s="196"/>
      <c r="I10" s="1">
        <v>4</v>
      </c>
      <c r="J10" s="7"/>
      <c r="K10" s="7"/>
    </row>
    <row r="11" spans="1:11" ht="12.75">
      <c r="A11" s="194" t="s">
        <v>14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2984536</v>
      </c>
      <c r="K11" s="7">
        <v>2791462</v>
      </c>
    </row>
    <row r="12" spans="1:11" ht="12.75">
      <c r="A12" s="194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>
        <v>3015395</v>
      </c>
      <c r="K12" s="7">
        <v>3015395</v>
      </c>
    </row>
    <row r="13" spans="1:11" ht="12.75">
      <c r="A13" s="194" t="s">
        <v>208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/>
    </row>
    <row r="14" spans="1:11" ht="12.75">
      <c r="A14" s="194" t="s">
        <v>209</v>
      </c>
      <c r="B14" s="195"/>
      <c r="C14" s="195"/>
      <c r="D14" s="195"/>
      <c r="E14" s="195"/>
      <c r="F14" s="195"/>
      <c r="G14" s="195"/>
      <c r="H14" s="196"/>
      <c r="I14" s="1">
        <v>8</v>
      </c>
      <c r="J14" s="7">
        <v>2593427</v>
      </c>
      <c r="K14" s="7">
        <v>2652353</v>
      </c>
    </row>
    <row r="15" spans="1:11" ht="12.75">
      <c r="A15" s="194" t="s">
        <v>210</v>
      </c>
      <c r="B15" s="195"/>
      <c r="C15" s="195"/>
      <c r="D15" s="195"/>
      <c r="E15" s="195"/>
      <c r="F15" s="195"/>
      <c r="G15" s="195"/>
      <c r="H15" s="196"/>
      <c r="I15" s="1">
        <v>9</v>
      </c>
      <c r="J15" s="7"/>
      <c r="K15" s="7"/>
    </row>
    <row r="16" spans="1:11" ht="12.75">
      <c r="A16" s="194" t="s">
        <v>206</v>
      </c>
      <c r="B16" s="195"/>
      <c r="C16" s="195"/>
      <c r="D16" s="195"/>
      <c r="E16" s="195"/>
      <c r="F16" s="195"/>
      <c r="G16" s="195"/>
      <c r="H16" s="196"/>
      <c r="I16" s="1">
        <v>10</v>
      </c>
      <c r="J16" s="46">
        <v>483145977</v>
      </c>
      <c r="K16" s="46">
        <f>SUM(K17:K25)</f>
        <v>479078102</v>
      </c>
    </row>
    <row r="17" spans="1:11" ht="12.75">
      <c r="A17" s="194" t="s">
        <v>211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106500320</v>
      </c>
      <c r="K17" s="7">
        <v>106505050</v>
      </c>
    </row>
    <row r="18" spans="1:11" ht="12.75">
      <c r="A18" s="194" t="s">
        <v>247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194980837</v>
      </c>
      <c r="K18" s="7">
        <v>191342454</v>
      </c>
    </row>
    <row r="19" spans="1:11" ht="12.75">
      <c r="A19" s="194" t="s">
        <v>212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5899452</v>
      </c>
      <c r="K19" s="7">
        <v>5128053</v>
      </c>
    </row>
    <row r="20" spans="1:11" ht="12.75">
      <c r="A20" s="194" t="s">
        <v>27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4274678</v>
      </c>
      <c r="K20" s="7">
        <v>4547519</v>
      </c>
    </row>
    <row r="21" spans="1:11" ht="12.75">
      <c r="A21" s="194" t="s">
        <v>28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/>
      <c r="K21" s="7"/>
    </row>
    <row r="22" spans="1:11" ht="12.75">
      <c r="A22" s="194" t="s">
        <v>72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>
        <v>108895</v>
      </c>
      <c r="K22" s="7">
        <v>140248</v>
      </c>
    </row>
    <row r="23" spans="1:11" ht="12.75">
      <c r="A23" s="194" t="s">
        <v>73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28676161</v>
      </c>
      <c r="K23" s="7">
        <v>28709144</v>
      </c>
    </row>
    <row r="24" spans="1:11" ht="12.75">
      <c r="A24" s="194" t="s">
        <v>74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>
        <v>364641</v>
      </c>
      <c r="K24" s="7">
        <v>364641</v>
      </c>
    </row>
    <row r="25" spans="1:11" ht="12.75">
      <c r="A25" s="194" t="s">
        <v>75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>
        <v>142340993</v>
      </c>
      <c r="K25" s="7">
        <v>142340993</v>
      </c>
    </row>
    <row r="26" spans="1:11" ht="12.75">
      <c r="A26" s="194" t="s">
        <v>190</v>
      </c>
      <c r="B26" s="195"/>
      <c r="C26" s="195"/>
      <c r="D26" s="195"/>
      <c r="E26" s="195"/>
      <c r="F26" s="195"/>
      <c r="G26" s="195"/>
      <c r="H26" s="196"/>
      <c r="I26" s="1">
        <v>20</v>
      </c>
      <c r="J26" s="46">
        <v>54340353</v>
      </c>
      <c r="K26" s="46">
        <f>SUM(K27:K34)</f>
        <v>53804516</v>
      </c>
    </row>
    <row r="27" spans="1:11" ht="12.75">
      <c r="A27" s="194" t="s">
        <v>76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/>
      <c r="K27" s="7"/>
    </row>
    <row r="28" spans="1:11" ht="12.75">
      <c r="A28" s="194" t="s">
        <v>77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/>
      <c r="K28" s="7"/>
    </row>
    <row r="29" spans="1:11" ht="12.75">
      <c r="A29" s="194" t="s">
        <v>78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>
        <v>153413</v>
      </c>
      <c r="K29" s="7">
        <v>153413</v>
      </c>
    </row>
    <row r="30" spans="1:11" ht="12.75">
      <c r="A30" s="194" t="s">
        <v>83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ht="12.75">
      <c r="A31" s="194" t="s">
        <v>84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>
        <v>2151439</v>
      </c>
      <c r="K31" s="7"/>
    </row>
    <row r="32" spans="1:11" ht="12.75">
      <c r="A32" s="194" t="s">
        <v>85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>
        <v>1385484</v>
      </c>
      <c r="K32" s="7">
        <v>869894</v>
      </c>
    </row>
    <row r="33" spans="1:11" ht="12.75">
      <c r="A33" s="194" t="s">
        <v>79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>
        <v>4478131</v>
      </c>
      <c r="K33" s="7">
        <v>6731695</v>
      </c>
    </row>
    <row r="34" spans="1:11" ht="12.75">
      <c r="A34" s="194" t="s">
        <v>183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>
        <v>46171886</v>
      </c>
      <c r="K34" s="7">
        <v>46049514</v>
      </c>
    </row>
    <row r="35" spans="1:11" ht="12.75">
      <c r="A35" s="194" t="s">
        <v>184</v>
      </c>
      <c r="B35" s="195"/>
      <c r="C35" s="195"/>
      <c r="D35" s="195"/>
      <c r="E35" s="195"/>
      <c r="F35" s="195"/>
      <c r="G35" s="195"/>
      <c r="H35" s="196"/>
      <c r="I35" s="1">
        <v>29</v>
      </c>
      <c r="J35" s="46">
        <v>2289069</v>
      </c>
      <c r="K35" s="46">
        <f>SUM(K36:K38)</f>
        <v>2212586</v>
      </c>
    </row>
    <row r="36" spans="1:11" ht="12.75">
      <c r="A36" s="194" t="s">
        <v>80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/>
      <c r="K36" s="7"/>
    </row>
    <row r="37" spans="1:11" ht="12.75">
      <c r="A37" s="194" t="s">
        <v>81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>
        <v>2289069</v>
      </c>
      <c r="K37" s="7">
        <v>2212586</v>
      </c>
    </row>
    <row r="38" spans="1:11" ht="12.75">
      <c r="A38" s="194" t="s">
        <v>82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/>
      <c r="K38" s="7"/>
    </row>
    <row r="39" spans="1:11" ht="12.75">
      <c r="A39" s="194" t="s">
        <v>185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125">
        <v>346599885</v>
      </c>
      <c r="K40" s="125">
        <f>K41+K49+K56+K64</f>
        <v>347743201</v>
      </c>
    </row>
    <row r="41" spans="1:11" ht="12.75">
      <c r="A41" s="194" t="s">
        <v>100</v>
      </c>
      <c r="B41" s="195"/>
      <c r="C41" s="195"/>
      <c r="D41" s="195"/>
      <c r="E41" s="195"/>
      <c r="F41" s="195"/>
      <c r="G41" s="195"/>
      <c r="H41" s="196"/>
      <c r="I41" s="1">
        <v>35</v>
      </c>
      <c r="J41" s="46">
        <v>250442581</v>
      </c>
      <c r="K41" s="46">
        <f>SUM(K42:K48)</f>
        <v>250545032</v>
      </c>
    </row>
    <row r="42" spans="1:11" ht="12.75">
      <c r="A42" s="194" t="s">
        <v>117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80060</v>
      </c>
      <c r="K42" s="7">
        <v>80060</v>
      </c>
    </row>
    <row r="43" spans="1:11" ht="12.75">
      <c r="A43" s="194" t="s">
        <v>118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>
        <v>86777746</v>
      </c>
      <c r="K43" s="7">
        <v>86880197</v>
      </c>
    </row>
    <row r="44" spans="1:11" ht="12.75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>
        <v>629512</v>
      </c>
      <c r="K44" s="7">
        <v>1637136</v>
      </c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>
        <v>592964</v>
      </c>
      <c r="K45" s="7">
        <v>592964</v>
      </c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>
        <v>1007624</v>
      </c>
      <c r="K46" s="7"/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>
        <v>161354675</v>
      </c>
      <c r="K47" s="7">
        <v>161354675</v>
      </c>
    </row>
    <row r="48" spans="1:11" ht="12.75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ht="12.75">
      <c r="A49" s="194" t="s">
        <v>101</v>
      </c>
      <c r="B49" s="195"/>
      <c r="C49" s="195"/>
      <c r="D49" s="195"/>
      <c r="E49" s="195"/>
      <c r="F49" s="195"/>
      <c r="G49" s="195"/>
      <c r="H49" s="196"/>
      <c r="I49" s="1">
        <v>43</v>
      </c>
      <c r="J49" s="46">
        <v>85068351</v>
      </c>
      <c r="K49" s="46">
        <f>SUM(K50:K55)</f>
        <v>80159436</v>
      </c>
    </row>
    <row r="50" spans="1:11" ht="12.75">
      <c r="A50" s="194" t="s">
        <v>200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259038</v>
      </c>
      <c r="K50" s="7">
        <v>259038</v>
      </c>
    </row>
    <row r="51" spans="1:11" ht="12.75">
      <c r="A51" s="194" t="s">
        <v>201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76537319</v>
      </c>
      <c r="K51" s="7">
        <v>70020446</v>
      </c>
    </row>
    <row r="52" spans="1:11" ht="12.75">
      <c r="A52" s="194" t="s">
        <v>202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/>
      <c r="K52" s="7"/>
    </row>
    <row r="53" spans="1:11" ht="12.75">
      <c r="A53" s="194" t="s">
        <v>203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782892</v>
      </c>
      <c r="K53" s="7">
        <v>805506</v>
      </c>
    </row>
    <row r="54" spans="1:11" ht="12.75">
      <c r="A54" s="194" t="s">
        <v>10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2755778</v>
      </c>
      <c r="K54" s="7">
        <v>3866575</v>
      </c>
    </row>
    <row r="55" spans="1:11" ht="12.75">
      <c r="A55" s="194" t="s">
        <v>11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4733324</v>
      </c>
      <c r="K55" s="7">
        <v>5207871</v>
      </c>
    </row>
    <row r="56" spans="1:11" ht="12.75">
      <c r="A56" s="194" t="s">
        <v>102</v>
      </c>
      <c r="B56" s="195"/>
      <c r="C56" s="195"/>
      <c r="D56" s="195"/>
      <c r="E56" s="195"/>
      <c r="F56" s="195"/>
      <c r="G56" s="195"/>
      <c r="H56" s="196"/>
      <c r="I56" s="1">
        <v>50</v>
      </c>
      <c r="J56" s="46">
        <v>5443683</v>
      </c>
      <c r="K56" s="46">
        <f>SUM(K57:K63)</f>
        <v>10370406</v>
      </c>
    </row>
    <row r="57" spans="1:11" ht="12.75">
      <c r="A57" s="194" t="s">
        <v>76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ht="12.75">
      <c r="A58" s="194" t="s">
        <v>77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/>
      <c r="K58" s="7"/>
    </row>
    <row r="59" spans="1:11" ht="12.75">
      <c r="A59" s="194" t="s">
        <v>242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/>
      <c r="K59" s="7"/>
    </row>
    <row r="60" spans="1:11" ht="12.75">
      <c r="A60" s="194" t="s">
        <v>83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ht="12.75">
      <c r="A61" s="194" t="s">
        <v>84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/>
      <c r="K61" s="7"/>
    </row>
    <row r="62" spans="1:11" ht="12.75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>
        <v>5269725</v>
      </c>
      <c r="K62" s="7">
        <v>5503406</v>
      </c>
    </row>
    <row r="63" spans="1:11" ht="12.75">
      <c r="A63" s="194" t="s">
        <v>46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>
        <v>173958</v>
      </c>
      <c r="K63" s="7">
        <v>4867000</v>
      </c>
    </row>
    <row r="64" spans="1:11" ht="12.75">
      <c r="A64" s="194" t="s">
        <v>207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5645270</v>
      </c>
      <c r="K64" s="7">
        <v>6668327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132">
        <v>8976263</v>
      </c>
      <c r="K65" s="132">
        <v>7132938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125">
        <v>903944905</v>
      </c>
      <c r="K66" s="125">
        <f>K7+K8+K40+K65</f>
        <v>898430553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95998011</v>
      </c>
      <c r="K67" s="8">
        <v>38548348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130">
        <v>36076269</v>
      </c>
      <c r="K69" s="130">
        <f>K70+K71+K72+K78+K79+K82+K85</f>
        <v>33224565</v>
      </c>
    </row>
    <row r="70" spans="1:11" ht="12.75">
      <c r="A70" s="194" t="s">
        <v>141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105668000</v>
      </c>
      <c r="K70" s="7">
        <v>105668000</v>
      </c>
    </row>
    <row r="71" spans="1:11" ht="12.75">
      <c r="A71" s="194" t="s">
        <v>142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/>
      <c r="K71" s="7"/>
    </row>
    <row r="72" spans="1:11" ht="12.75">
      <c r="A72" s="194" t="s">
        <v>143</v>
      </c>
      <c r="B72" s="195"/>
      <c r="C72" s="195"/>
      <c r="D72" s="195"/>
      <c r="E72" s="195"/>
      <c r="F72" s="195"/>
      <c r="G72" s="195"/>
      <c r="H72" s="196"/>
      <c r="I72" s="1">
        <v>65</v>
      </c>
      <c r="J72" s="46">
        <v>21089209</v>
      </c>
      <c r="K72" s="46">
        <v>21089209</v>
      </c>
    </row>
    <row r="73" spans="1:11" ht="12.75">
      <c r="A73" s="194" t="s">
        <v>144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/>
      <c r="K73" s="7"/>
    </row>
    <row r="74" spans="1:11" ht="12.75">
      <c r="A74" s="194" t="s">
        <v>145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>
        <v>1446309</v>
      </c>
      <c r="K74" s="7">
        <v>1446309</v>
      </c>
    </row>
    <row r="75" spans="1:11" ht="12.75">
      <c r="A75" s="194" t="s">
        <v>133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>
        <v>3862700</v>
      </c>
      <c r="K75" s="7">
        <v>3862700</v>
      </c>
    </row>
    <row r="76" spans="1:11" ht="12.75">
      <c r="A76" s="194" t="s">
        <v>134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1" ht="12.75">
      <c r="A77" s="194" t="s">
        <v>135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>
        <v>23505600</v>
      </c>
      <c r="K77" s="7">
        <v>23505600</v>
      </c>
    </row>
    <row r="78" spans="1:11" ht="12.75">
      <c r="A78" s="194" t="s">
        <v>136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>
        <v>141756915</v>
      </c>
      <c r="K78" s="7">
        <v>141807222</v>
      </c>
    </row>
    <row r="79" spans="1:11" ht="12.75">
      <c r="A79" s="194" t="s">
        <v>238</v>
      </c>
      <c r="B79" s="195"/>
      <c r="C79" s="195"/>
      <c r="D79" s="195"/>
      <c r="E79" s="195"/>
      <c r="F79" s="195"/>
      <c r="G79" s="195"/>
      <c r="H79" s="196"/>
      <c r="I79" s="1">
        <v>72</v>
      </c>
      <c r="J79" s="46">
        <v>-173980088</v>
      </c>
      <c r="K79" s="46">
        <f>K80-K81</f>
        <v>-234349876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173980088</v>
      </c>
      <c r="K81" s="7">
        <v>234349876</v>
      </c>
    </row>
    <row r="82" spans="1:11" ht="12.75">
      <c r="A82" s="194" t="s">
        <v>239</v>
      </c>
      <c r="B82" s="195"/>
      <c r="C82" s="195"/>
      <c r="D82" s="195"/>
      <c r="E82" s="195"/>
      <c r="F82" s="195"/>
      <c r="G82" s="195"/>
      <c r="H82" s="196"/>
      <c r="I82" s="1">
        <v>75</v>
      </c>
      <c r="J82" s="46">
        <v>-60369788</v>
      </c>
      <c r="K82" s="46">
        <f>K83-K84</f>
        <v>-3179643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60369788</v>
      </c>
      <c r="K84" s="7">
        <v>3179643</v>
      </c>
    </row>
    <row r="85" spans="1:11" ht="12.75">
      <c r="A85" s="194" t="s">
        <v>173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>
        <v>1912021</v>
      </c>
      <c r="K85" s="7">
        <v>2189653</v>
      </c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125">
        <v>12961680</v>
      </c>
      <c r="K86" s="125">
        <f>SUM(K87:K89)</f>
        <v>12561680</v>
      </c>
    </row>
    <row r="87" spans="1:11" ht="12.75">
      <c r="A87" s="194" t="s">
        <v>129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>
        <v>1277055</v>
      </c>
      <c r="K87" s="7">
        <v>1277055</v>
      </c>
    </row>
    <row r="88" spans="1:11" ht="12.75">
      <c r="A88" s="194" t="s">
        <v>130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/>
      <c r="K88" s="7"/>
    </row>
    <row r="89" spans="1:11" ht="12.75">
      <c r="A89" s="194" t="s">
        <v>131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>
        <v>11684625</v>
      </c>
      <c r="K89" s="7">
        <v>11284625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125">
        <v>465024112</v>
      </c>
      <c r="K90" s="125">
        <f>SUM(K91:K99)</f>
        <v>466411428</v>
      </c>
    </row>
    <row r="91" spans="1:11" ht="12.75">
      <c r="A91" s="194" t="s">
        <v>132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>
        <v>730775</v>
      </c>
      <c r="K91" s="7">
        <v>730775</v>
      </c>
    </row>
    <row r="92" spans="1:11" ht="12.75">
      <c r="A92" s="194" t="s">
        <v>243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>
        <v>101700</v>
      </c>
      <c r="K92" s="7">
        <v>101700</v>
      </c>
    </row>
    <row r="93" spans="1:11" ht="12.75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385866456</v>
      </c>
      <c r="K93" s="7">
        <v>386812960</v>
      </c>
    </row>
    <row r="94" spans="1:11" ht="12.75">
      <c r="A94" s="194" t="s">
        <v>244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1" ht="12.75">
      <c r="A95" s="194" t="s">
        <v>245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>
        <v>25080381</v>
      </c>
      <c r="K95" s="7">
        <v>25521192</v>
      </c>
    </row>
    <row r="96" spans="1:11" ht="12.75">
      <c r="A96" s="194" t="s">
        <v>246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1" ht="12.75">
      <c r="A97" s="194" t="s">
        <v>94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1" ht="12.75">
      <c r="A98" s="194" t="s">
        <v>92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>
        <v>17117082</v>
      </c>
      <c r="K98" s="7">
        <v>17117083</v>
      </c>
    </row>
    <row r="99" spans="1:11" ht="12.75">
      <c r="A99" s="194" t="s">
        <v>93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>
        <v>36127718</v>
      </c>
      <c r="K99" s="7">
        <v>36127718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25">
        <v>377617927</v>
      </c>
      <c r="K100" s="125">
        <f>SUM(K101:K112)</f>
        <v>370002877</v>
      </c>
    </row>
    <row r="101" spans="1:11" ht="12.75">
      <c r="A101" s="194" t="s">
        <v>132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>
        <v>182693</v>
      </c>
      <c r="K101" s="7">
        <v>182693</v>
      </c>
    </row>
    <row r="102" spans="1:11" ht="12.75">
      <c r="A102" s="194" t="s">
        <v>243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>
        <v>3261325</v>
      </c>
      <c r="K102" s="7">
        <v>3465766</v>
      </c>
    </row>
    <row r="103" spans="1:11" ht="12.75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155630526</v>
      </c>
      <c r="K103" s="7">
        <v>155630526</v>
      </c>
    </row>
    <row r="104" spans="1:11" ht="12.75">
      <c r="A104" s="194" t="s">
        <v>244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>
        <v>5603735</v>
      </c>
      <c r="K104" s="7">
        <v>5868048</v>
      </c>
    </row>
    <row r="105" spans="1:11" ht="12.75">
      <c r="A105" s="194" t="s">
        <v>245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63661988</v>
      </c>
      <c r="K105" s="7">
        <v>56370386</v>
      </c>
    </row>
    <row r="106" spans="1:11" ht="12.75">
      <c r="A106" s="194" t="s">
        <v>246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>
        <v>76376430</v>
      </c>
      <c r="K106" s="7">
        <v>76376430</v>
      </c>
    </row>
    <row r="107" spans="1:11" ht="12.75">
      <c r="A107" s="194" t="s">
        <v>94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/>
      <c r="K107" s="7"/>
    </row>
    <row r="108" spans="1:11" ht="12.75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16071173</v>
      </c>
      <c r="K108" s="7">
        <v>14344030</v>
      </c>
    </row>
    <row r="109" spans="1:11" ht="12.75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21802394</v>
      </c>
      <c r="K109" s="7">
        <v>21110143</v>
      </c>
    </row>
    <row r="110" spans="1:11" ht="12.75">
      <c r="A110" s="194" t="s">
        <v>99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>
        <v>1765024</v>
      </c>
      <c r="K110" s="7"/>
    </row>
    <row r="111" spans="1:11" ht="12.75">
      <c r="A111" s="194" t="s">
        <v>97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1" ht="12.75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33262639</v>
      </c>
      <c r="K112" s="7">
        <v>36654855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132">
        <v>12264917</v>
      </c>
      <c r="K113" s="132">
        <v>16230003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25">
        <v>903944905</v>
      </c>
      <c r="K114" s="125">
        <f>K69+K86+K90+K100+K113</f>
        <v>898430553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95998011</v>
      </c>
      <c r="K115" s="8">
        <v>38548348</v>
      </c>
    </row>
    <row r="116" spans="1:11" ht="12.75">
      <c r="A116" s="218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34"/>
      <c r="J117" s="234"/>
      <c r="K117" s="235"/>
    </row>
    <row r="118" spans="1:11" ht="12.75">
      <c r="A118" s="194" t="s">
        <v>8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>
        <v>34164248</v>
      </c>
      <c r="K118" s="7">
        <f>K69-K119</f>
        <v>31034912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1912021</v>
      </c>
      <c r="K119" s="8">
        <f>K85</f>
        <v>2189653</v>
      </c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0:K120"/>
    <mergeCell ref="A121:K121"/>
    <mergeCell ref="A115:H115"/>
    <mergeCell ref="A116:K116"/>
    <mergeCell ref="A117:K117"/>
    <mergeCell ref="A118:H118"/>
    <mergeCell ref="A119:H119"/>
    <mergeCell ref="A99:H99"/>
    <mergeCell ref="A97:H97"/>
    <mergeCell ref="A114:H114"/>
    <mergeCell ref="A113:H113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111:H111"/>
    <mergeCell ref="A110:H110"/>
    <mergeCell ref="A69:H69"/>
    <mergeCell ref="A88:H88"/>
    <mergeCell ref="A90:H90"/>
    <mergeCell ref="A91:H91"/>
    <mergeCell ref="A87:H87"/>
    <mergeCell ref="A71:H71"/>
    <mergeCell ref="A73:H73"/>
    <mergeCell ref="A72:H72"/>
    <mergeCell ref="A89:H89"/>
    <mergeCell ref="A78:H78"/>
    <mergeCell ref="A79:H79"/>
    <mergeCell ref="A74:H74"/>
    <mergeCell ref="A96:H96"/>
    <mergeCell ref="A95:H95"/>
    <mergeCell ref="A94:H94"/>
    <mergeCell ref="A84:H84"/>
    <mergeCell ref="A106:H106"/>
    <mergeCell ref="A93:H93"/>
    <mergeCell ref="A85:H85"/>
    <mergeCell ref="A86:H86"/>
    <mergeCell ref="A92:H92"/>
    <mergeCell ref="A98:H98"/>
    <mergeCell ref="A101:H101"/>
    <mergeCell ref="A100:H100"/>
    <mergeCell ref="A67:H67"/>
    <mergeCell ref="A42:H42"/>
    <mergeCell ref="A82:H82"/>
    <mergeCell ref="A57:H57"/>
    <mergeCell ref="A44:H44"/>
    <mergeCell ref="A47:H47"/>
    <mergeCell ref="A45:H45"/>
    <mergeCell ref="A46:H46"/>
    <mergeCell ref="A59:H59"/>
    <mergeCell ref="A60:H60"/>
    <mergeCell ref="A58:H58"/>
    <mergeCell ref="A64:H64"/>
    <mergeCell ref="A65:H65"/>
    <mergeCell ref="A66:H66"/>
    <mergeCell ref="A63:H63"/>
    <mergeCell ref="A62:H62"/>
    <mergeCell ref="A27:H27"/>
    <mergeCell ref="A28:H28"/>
    <mergeCell ref="A29:H29"/>
    <mergeCell ref="A30:H30"/>
    <mergeCell ref="A52:H52"/>
    <mergeCell ref="A53:H53"/>
    <mergeCell ref="A61:H61"/>
    <mergeCell ref="A83:H83"/>
    <mergeCell ref="A76:H76"/>
    <mergeCell ref="A80:H80"/>
    <mergeCell ref="A81:H81"/>
    <mergeCell ref="A77:H77"/>
    <mergeCell ref="A68:K68"/>
    <mergeCell ref="A70:H70"/>
    <mergeCell ref="A55:H55"/>
    <mergeCell ref="A56:H56"/>
    <mergeCell ref="A40:H40"/>
    <mergeCell ref="A75:H75"/>
    <mergeCell ref="A43:H43"/>
    <mergeCell ref="A48:H48"/>
    <mergeCell ref="A54:H54"/>
    <mergeCell ref="A49:H49"/>
    <mergeCell ref="A50:H50"/>
    <mergeCell ref="A51:H51"/>
    <mergeCell ref="A41:H41"/>
    <mergeCell ref="A35:H35"/>
    <mergeCell ref="A36:H36"/>
    <mergeCell ref="A37:H37"/>
    <mergeCell ref="A38:H38"/>
    <mergeCell ref="A39:H39"/>
    <mergeCell ref="A34:H34"/>
    <mergeCell ref="A31:H31"/>
    <mergeCell ref="A33:H33"/>
    <mergeCell ref="A32:H32"/>
    <mergeCell ref="A6:K6"/>
    <mergeCell ref="A5:H5"/>
    <mergeCell ref="A22:H22"/>
    <mergeCell ref="A7:H7"/>
    <mergeCell ref="A8:H8"/>
    <mergeCell ref="A11:H11"/>
    <mergeCell ref="A16:H16"/>
    <mergeCell ref="A9:H9"/>
    <mergeCell ref="A20:H20"/>
    <mergeCell ref="A21:H21"/>
    <mergeCell ref="A15:H15"/>
    <mergeCell ref="A19:H19"/>
    <mergeCell ref="A25:H25"/>
    <mergeCell ref="A26:H26"/>
    <mergeCell ref="A24:H24"/>
    <mergeCell ref="A23:H23"/>
    <mergeCell ref="A1:K1"/>
    <mergeCell ref="A2:K2"/>
    <mergeCell ref="A3:K3"/>
    <mergeCell ref="A4:H4"/>
    <mergeCell ref="A12:H12"/>
    <mergeCell ref="A10:H10"/>
    <mergeCell ref="A17:H17"/>
    <mergeCell ref="A18:H18"/>
    <mergeCell ref="A13:H13"/>
    <mergeCell ref="A14:H1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0" sqref="M70:M71"/>
    </sheetView>
  </sheetViews>
  <sheetFormatPr defaultColWidth="9.140625" defaultRowHeight="12.75"/>
  <cols>
    <col min="1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39" t="s">
        <v>392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40" t="s">
        <v>382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1" t="s">
        <v>279</v>
      </c>
      <c r="J4" s="241" t="s">
        <v>319</v>
      </c>
      <c r="K4" s="241"/>
      <c r="L4" s="241" t="s">
        <v>320</v>
      </c>
      <c r="M4" s="241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1"/>
      <c r="J5" s="53" t="s">
        <v>314</v>
      </c>
      <c r="K5" s="53" t="s">
        <v>315</v>
      </c>
      <c r="L5" s="53" t="s">
        <v>314</v>
      </c>
      <c r="M5" s="53" t="s">
        <v>315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47">
        <v>63306092</v>
      </c>
      <c r="K7" s="47">
        <v>63306092</v>
      </c>
      <c r="L7" s="47">
        <f>SUM(L8:L9)</f>
        <v>67597198</v>
      </c>
      <c r="M7" s="47">
        <f>SUM(M8:M9)</f>
        <v>67597198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61501605</v>
      </c>
      <c r="K8" s="7">
        <v>61501605</v>
      </c>
      <c r="L8" s="7">
        <v>65958266</v>
      </c>
      <c r="M8" s="7">
        <v>65958266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1804487</v>
      </c>
      <c r="K9" s="7">
        <v>1804487</v>
      </c>
      <c r="L9" s="7">
        <v>1638932</v>
      </c>
      <c r="M9" s="7">
        <v>1638932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46">
        <v>59283723</v>
      </c>
      <c r="K10" s="46">
        <v>59283723</v>
      </c>
      <c r="L10" s="46">
        <f>L11+L12+L16+L20+L21+L22+L25+L26</f>
        <v>63329804</v>
      </c>
      <c r="M10" s="46">
        <f>M11+M12+M16+M20+M21+M22+M25+M26</f>
        <v>63329804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-158750</v>
      </c>
      <c r="K11" s="7">
        <v>-158750</v>
      </c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46">
        <v>18948774</v>
      </c>
      <c r="K12" s="46">
        <v>18948774</v>
      </c>
      <c r="L12" s="46">
        <f>SUM(L13:L15)</f>
        <v>24549948</v>
      </c>
      <c r="M12" s="46">
        <f>SUM(M13:M15)</f>
        <v>24549948</v>
      </c>
    </row>
    <row r="13" spans="1:13" ht="12.75">
      <c r="A13" s="194" t="s">
        <v>146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3555152</v>
      </c>
      <c r="K13" s="7">
        <v>3555152</v>
      </c>
      <c r="L13" s="7">
        <v>2900178</v>
      </c>
      <c r="M13" s="7">
        <v>2900178</v>
      </c>
    </row>
    <row r="14" spans="1:13" ht="12.75">
      <c r="A14" s="194" t="s">
        <v>147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/>
      <c r="K14" s="7"/>
      <c r="L14" s="7"/>
      <c r="M14" s="7"/>
    </row>
    <row r="15" spans="1:13" ht="12.75">
      <c r="A15" s="194" t="s">
        <v>61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15393622</v>
      </c>
      <c r="K15" s="7">
        <v>15393622</v>
      </c>
      <c r="L15" s="7">
        <v>21649770</v>
      </c>
      <c r="M15" s="7">
        <v>21649770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46">
        <v>29934652</v>
      </c>
      <c r="K16" s="46">
        <v>29934652</v>
      </c>
      <c r="L16" s="46">
        <f>SUM(L17:L19)</f>
        <v>26315966</v>
      </c>
      <c r="M16" s="46">
        <f>SUM(M17:M19)</f>
        <v>26315966</v>
      </c>
    </row>
    <row r="17" spans="1:13" ht="12.75">
      <c r="A17" s="194" t="s">
        <v>62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17357571</v>
      </c>
      <c r="K17" s="7">
        <v>17357571</v>
      </c>
      <c r="L17" s="7">
        <v>15235798</v>
      </c>
      <c r="M17" s="7">
        <v>15235798</v>
      </c>
    </row>
    <row r="18" spans="1:13" ht="12.75">
      <c r="A18" s="194" t="s">
        <v>63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8602605</v>
      </c>
      <c r="K18" s="7">
        <v>8602605</v>
      </c>
      <c r="L18" s="7">
        <v>7535796</v>
      </c>
      <c r="M18" s="7">
        <v>7535796</v>
      </c>
    </row>
    <row r="19" spans="1:13" ht="12.75">
      <c r="A19" s="194" t="s">
        <v>64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3974476</v>
      </c>
      <c r="K19" s="7">
        <v>3974476</v>
      </c>
      <c r="L19" s="7">
        <v>3544372</v>
      </c>
      <c r="M19" s="7">
        <v>3544372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4957886</v>
      </c>
      <c r="K20" s="7">
        <v>4957886</v>
      </c>
      <c r="L20" s="7">
        <v>4476255</v>
      </c>
      <c r="M20" s="7">
        <v>4476255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5587929</v>
      </c>
      <c r="K21" s="7">
        <v>5587929</v>
      </c>
      <c r="L21" s="7">
        <v>5287080</v>
      </c>
      <c r="M21" s="7">
        <v>5287080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46">
        <v>0</v>
      </c>
      <c r="K22" s="46">
        <v>0</v>
      </c>
      <c r="L22" s="46">
        <f>SUM(L23:L24)</f>
        <v>2634629</v>
      </c>
      <c r="M22" s="46">
        <f>SUM(M23:M24)</f>
        <v>2634629</v>
      </c>
    </row>
    <row r="23" spans="1:13" ht="12.75">
      <c r="A23" s="194" t="s">
        <v>137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/>
      <c r="K23" s="7"/>
      <c r="L23" s="7"/>
      <c r="M23" s="7"/>
    </row>
    <row r="24" spans="1:13" ht="12.75">
      <c r="A24" s="194" t="s">
        <v>138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/>
      <c r="K24" s="7"/>
      <c r="L24" s="7">
        <v>2634629</v>
      </c>
      <c r="M24" s="7">
        <v>2634629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13232</v>
      </c>
      <c r="K26" s="7">
        <v>13232</v>
      </c>
      <c r="L26" s="7">
        <v>65926</v>
      </c>
      <c r="M26" s="7">
        <v>65926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46">
        <v>2531972</v>
      </c>
      <c r="K27" s="46">
        <v>2531972</v>
      </c>
      <c r="L27" s="46">
        <f>SUM(L28:L32)</f>
        <v>173321</v>
      </c>
      <c r="M27" s="46">
        <f>SUM(M28:M32)</f>
        <v>173321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/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766467</v>
      </c>
      <c r="K29" s="7">
        <v>766467</v>
      </c>
      <c r="L29" s="7">
        <v>173321</v>
      </c>
      <c r="M29" s="7">
        <v>173321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1738614</v>
      </c>
      <c r="K30" s="7">
        <v>1738614</v>
      </c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26891</v>
      </c>
      <c r="K32" s="7">
        <v>26891</v>
      </c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46">
        <v>13510886</v>
      </c>
      <c r="K33" s="46">
        <v>13510886</v>
      </c>
      <c r="L33" s="46">
        <f>SUM(L34:L37)</f>
        <v>7021132</v>
      </c>
      <c r="M33" s="46">
        <f>SUM(M34:M37)</f>
        <v>7021132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/>
      <c r="M34" s="7"/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13272756</v>
      </c>
      <c r="K35" s="7">
        <v>13272756</v>
      </c>
      <c r="L35" s="7">
        <v>7021132</v>
      </c>
      <c r="M35" s="7">
        <v>7021132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238130</v>
      </c>
      <c r="K37" s="7">
        <v>238130</v>
      </c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197162</v>
      </c>
      <c r="K39" s="7">
        <v>197162</v>
      </c>
      <c r="L39" s="7">
        <v>122374</v>
      </c>
      <c r="M39" s="7">
        <v>122374</v>
      </c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46">
        <v>65838064</v>
      </c>
      <c r="K42" s="46">
        <v>65838064</v>
      </c>
      <c r="L42" s="46">
        <f>L7+L27+L38+L40</f>
        <v>67770519</v>
      </c>
      <c r="M42" s="46">
        <f>M7+M27+M38+M40</f>
        <v>67770519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46">
        <v>72991771</v>
      </c>
      <c r="K43" s="46">
        <v>72991771</v>
      </c>
      <c r="L43" s="46">
        <f>L10+L33+L39+L41</f>
        <v>70473310</v>
      </c>
      <c r="M43" s="46">
        <f>M10+M33+M39+M41</f>
        <v>70473310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46">
        <v>-7153707</v>
      </c>
      <c r="K44" s="46">
        <v>-7153707</v>
      </c>
      <c r="L44" s="46">
        <f>L42-L43</f>
        <v>-2702791</v>
      </c>
      <c r="M44" s="46">
        <f>M42-M43</f>
        <v>-2702791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46">
        <v>0</v>
      </c>
      <c r="K45" s="46">
        <v>0</v>
      </c>
      <c r="L45" s="46">
        <f>IF(L42&gt;L43,L42-L43,0)</f>
        <v>0</v>
      </c>
      <c r="M45" s="46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46">
        <v>7153707</v>
      </c>
      <c r="K46" s="46">
        <v>7153707</v>
      </c>
      <c r="L46" s="46">
        <f>IF(L43&gt;L42,L43-L42,0)</f>
        <v>2702791</v>
      </c>
      <c r="M46" s="46">
        <f>IF(M43&gt;M42,M43-M42,0)</f>
        <v>2702791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>
        <v>199220</v>
      </c>
      <c r="M47" s="7">
        <v>199220</v>
      </c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46">
        <v>-7153707</v>
      </c>
      <c r="K48" s="46">
        <v>-7153707</v>
      </c>
      <c r="L48" s="46">
        <f>L44-L47</f>
        <v>-2902011</v>
      </c>
      <c r="M48" s="46">
        <f>M44-M47</f>
        <v>-2902011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46">
        <v>0</v>
      </c>
      <c r="K49" s="46">
        <v>0</v>
      </c>
      <c r="L49" s="46">
        <f>IF(L48&gt;0,L48,0)</f>
        <v>0</v>
      </c>
      <c r="M49" s="46">
        <f>IF(M48&gt;0,M48,0)</f>
        <v>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4">
        <v>7153707</v>
      </c>
      <c r="K50" s="54">
        <v>7153707</v>
      </c>
      <c r="L50" s="54">
        <f>IF(L48&lt;0,-L48,0)</f>
        <v>2902011</v>
      </c>
      <c r="M50" s="54">
        <f>IF(M48&lt;0,-M48,0)</f>
        <v>2902011</v>
      </c>
    </row>
    <row r="51" spans="1:13" ht="12.75" customHeight="1">
      <c r="A51" s="218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48"/>
      <c r="J52" s="48"/>
      <c r="K52" s="48"/>
      <c r="L52" s="48"/>
      <c r="M52" s="55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-7061609</v>
      </c>
      <c r="K53" s="7">
        <v>-7061609</v>
      </c>
      <c r="L53" s="7">
        <v>-3179643</v>
      </c>
      <c r="M53" s="7">
        <v>-3179643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-92098</v>
      </c>
      <c r="K54" s="8">
        <v>-92098</v>
      </c>
      <c r="L54" s="8">
        <v>277632</v>
      </c>
      <c r="M54" s="8">
        <v>277632</v>
      </c>
    </row>
    <row r="55" spans="1:13" ht="12.75" customHeight="1">
      <c r="A55" s="218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v>-7153707</v>
      </c>
      <c r="K56" s="6">
        <v>-7153707</v>
      </c>
      <c r="L56" s="6">
        <f>L48</f>
        <v>-2902011</v>
      </c>
      <c r="M56" s="6">
        <f>M48</f>
        <v>-2902011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46">
        <v>3959</v>
      </c>
      <c r="K57" s="46">
        <v>3959</v>
      </c>
      <c r="L57" s="46">
        <f>SUM(L58:L64)</f>
        <v>301692</v>
      </c>
      <c r="M57" s="46">
        <f>SUM(M58:M64)</f>
        <v>301692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>
        <v>3959</v>
      </c>
      <c r="K58" s="7">
        <v>3959</v>
      </c>
      <c r="L58" s="7">
        <v>301692</v>
      </c>
      <c r="M58" s="7">
        <v>301692</v>
      </c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>
        <v>792</v>
      </c>
      <c r="K65" s="7">
        <v>792</v>
      </c>
      <c r="L65" s="7">
        <v>60338</v>
      </c>
      <c r="M65" s="7">
        <v>60338</v>
      </c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46">
        <v>3167</v>
      </c>
      <c r="K66" s="46">
        <v>3167</v>
      </c>
      <c r="L66" s="46">
        <f>L57-L65</f>
        <v>241354</v>
      </c>
      <c r="M66" s="46">
        <f>M57-M65</f>
        <v>241354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4">
        <v>-7150540</v>
      </c>
      <c r="K67" s="54">
        <v>-7150540</v>
      </c>
      <c r="L67" s="54">
        <f>L56+L66</f>
        <v>-2660657</v>
      </c>
      <c r="M67" s="54">
        <f>M56+M66</f>
        <v>-2660657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-7058442</v>
      </c>
      <c r="K70" s="7">
        <v>-7058442</v>
      </c>
      <c r="L70" s="7">
        <f>L67-L71</f>
        <v>-2938289</v>
      </c>
      <c r="M70" s="7">
        <f>M67-M71</f>
        <v>-2938289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v>-92098</v>
      </c>
      <c r="K71" s="8">
        <v>-92098</v>
      </c>
      <c r="L71" s="8">
        <f>L54</f>
        <v>277632</v>
      </c>
      <c r="M71" s="8">
        <f>M54</f>
        <v>277632</v>
      </c>
    </row>
  </sheetData>
  <sheetProtection/>
  <mergeCells count="73">
    <mergeCell ref="A61:H61"/>
    <mergeCell ref="A64:H64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48:H48"/>
    <mergeCell ref="A52:H52"/>
    <mergeCell ref="A50:H50"/>
    <mergeCell ref="A51:M51"/>
    <mergeCell ref="A71:H71"/>
    <mergeCell ref="A65:H65"/>
    <mergeCell ref="A66:H66"/>
    <mergeCell ref="A67:H67"/>
    <mergeCell ref="A68:M68"/>
    <mergeCell ref="A69:M69"/>
    <mergeCell ref="A70:H70"/>
    <mergeCell ref="A53:H53"/>
    <mergeCell ref="A35:H35"/>
    <mergeCell ref="A30:H30"/>
    <mergeCell ref="A31:H31"/>
    <mergeCell ref="A46:H46"/>
    <mergeCell ref="A45:H45"/>
    <mergeCell ref="A42:H42"/>
    <mergeCell ref="A41:H41"/>
    <mergeCell ref="A38:H38"/>
    <mergeCell ref="A49:H49"/>
    <mergeCell ref="A10:H10"/>
    <mergeCell ref="A29:H29"/>
    <mergeCell ref="A28:H28"/>
    <mergeCell ref="A23:H23"/>
    <mergeCell ref="A12:H12"/>
    <mergeCell ref="A13:H13"/>
    <mergeCell ref="A9:H9"/>
    <mergeCell ref="A26:H26"/>
    <mergeCell ref="A19:H19"/>
    <mergeCell ref="A25:H25"/>
    <mergeCell ref="A21:H21"/>
    <mergeCell ref="A22:H22"/>
    <mergeCell ref="A11:H11"/>
    <mergeCell ref="A20:H20"/>
    <mergeCell ref="A17:H17"/>
    <mergeCell ref="A15:H15"/>
    <mergeCell ref="A14:H14"/>
    <mergeCell ref="A16:H16"/>
    <mergeCell ref="A47:H47"/>
    <mergeCell ref="A44:H44"/>
    <mergeCell ref="A36:H36"/>
    <mergeCell ref="A37:H37"/>
    <mergeCell ref="A40:H40"/>
    <mergeCell ref="A43:H43"/>
    <mergeCell ref="A39:H39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32:H32"/>
    <mergeCell ref="A34:H34"/>
    <mergeCell ref="A33:H33"/>
    <mergeCell ref="A18:H18"/>
    <mergeCell ref="A27:H27"/>
    <mergeCell ref="A24:H24"/>
  </mergeCells>
  <dataValidations count="3">
    <dataValidation type="whole" operator="notEqual" allowBlank="1" showInputMessage="1" showErrorMessage="1" errorTitle="Pogrešan unos" error="Mogu se unijeti samo cjelobrojne vrijednosti." sqref="J47:M47 J56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M46 J37:K46 J12:K35 J7:M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L14" sqref="L13:L14"/>
    </sheetView>
  </sheetViews>
  <sheetFormatPr defaultColWidth="9.140625" defaultRowHeight="12.75"/>
  <cols>
    <col min="1" max="6" width="9.140625" style="45" customWidth="1"/>
    <col min="7" max="7" width="4.57421875" style="45" customWidth="1"/>
    <col min="8" max="8" width="7.7109375" style="45" customWidth="1"/>
    <col min="9" max="9" width="9.140625" style="45" customWidth="1"/>
    <col min="10" max="10" width="10.42187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392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62" t="s">
        <v>382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59" t="s">
        <v>279</v>
      </c>
      <c r="J4" s="60" t="s">
        <v>319</v>
      </c>
      <c r="K4" s="60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1">
        <v>2</v>
      </c>
      <c r="J5" s="62" t="s">
        <v>283</v>
      </c>
      <c r="K5" s="62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57"/>
      <c r="J6" s="257"/>
      <c r="K6" s="258"/>
    </row>
    <row r="7" spans="1:11" ht="12.75">
      <c r="A7" s="194" t="s">
        <v>40</v>
      </c>
      <c r="B7" s="195"/>
      <c r="C7" s="195"/>
      <c r="D7" s="195"/>
      <c r="E7" s="195"/>
      <c r="F7" s="195"/>
      <c r="G7" s="195"/>
      <c r="H7" s="195"/>
      <c r="I7" s="1">
        <v>1</v>
      </c>
      <c r="J7" s="7">
        <v>-7153707</v>
      </c>
      <c r="K7" s="7">
        <v>-2702791</v>
      </c>
    </row>
    <row r="8" spans="1:11" ht="12.75">
      <c r="A8" s="194" t="s">
        <v>41</v>
      </c>
      <c r="B8" s="195"/>
      <c r="C8" s="195"/>
      <c r="D8" s="195"/>
      <c r="E8" s="195"/>
      <c r="F8" s="195"/>
      <c r="G8" s="195"/>
      <c r="H8" s="195"/>
      <c r="I8" s="1">
        <v>2</v>
      </c>
      <c r="J8" s="7">
        <v>4957886</v>
      </c>
      <c r="K8" s="7">
        <v>4476255</v>
      </c>
    </row>
    <row r="9" spans="1:11" ht="12.75">
      <c r="A9" s="194" t="s">
        <v>42</v>
      </c>
      <c r="B9" s="195"/>
      <c r="C9" s="195"/>
      <c r="D9" s="195"/>
      <c r="E9" s="195"/>
      <c r="F9" s="195"/>
      <c r="G9" s="195"/>
      <c r="H9" s="195"/>
      <c r="I9" s="1">
        <v>3</v>
      </c>
      <c r="J9" s="7">
        <v>7430333</v>
      </c>
      <c r="K9" s="7">
        <v>-3649964</v>
      </c>
    </row>
    <row r="10" spans="1:11" ht="12.75">
      <c r="A10" s="194" t="s">
        <v>43</v>
      </c>
      <c r="B10" s="195"/>
      <c r="C10" s="195"/>
      <c r="D10" s="195"/>
      <c r="E10" s="195"/>
      <c r="F10" s="195"/>
      <c r="G10" s="195"/>
      <c r="H10" s="195"/>
      <c r="I10" s="1">
        <v>4</v>
      </c>
      <c r="J10" s="7"/>
      <c r="K10" s="7">
        <v>6752240</v>
      </c>
    </row>
    <row r="11" spans="1:11" ht="12.75">
      <c r="A11" s="194" t="s">
        <v>44</v>
      </c>
      <c r="B11" s="195"/>
      <c r="C11" s="195"/>
      <c r="D11" s="195"/>
      <c r="E11" s="195"/>
      <c r="F11" s="195"/>
      <c r="G11" s="195"/>
      <c r="H11" s="195"/>
      <c r="I11" s="1">
        <v>5</v>
      </c>
      <c r="J11" s="7"/>
      <c r="K11" s="7"/>
    </row>
    <row r="12" spans="1:11" ht="12.75">
      <c r="A12" s="194" t="s">
        <v>51</v>
      </c>
      <c r="B12" s="195"/>
      <c r="C12" s="195"/>
      <c r="D12" s="195"/>
      <c r="E12" s="195"/>
      <c r="F12" s="195"/>
      <c r="G12" s="195"/>
      <c r="H12" s="195"/>
      <c r="I12" s="1">
        <v>6</v>
      </c>
      <c r="J12" s="7">
        <v>5938366</v>
      </c>
      <c r="K12" s="7">
        <v>1134530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125">
        <v>11172878</v>
      </c>
      <c r="K13" s="125">
        <f>SUM(K7:K12)</f>
        <v>6010270</v>
      </c>
    </row>
    <row r="14" spans="1:11" ht="12.75">
      <c r="A14" s="194" t="s">
        <v>52</v>
      </c>
      <c r="B14" s="195"/>
      <c r="C14" s="195"/>
      <c r="D14" s="195"/>
      <c r="E14" s="195"/>
      <c r="F14" s="195"/>
      <c r="G14" s="195"/>
      <c r="H14" s="195"/>
      <c r="I14" s="1">
        <v>8</v>
      </c>
      <c r="J14" s="7"/>
      <c r="K14" s="7"/>
    </row>
    <row r="15" spans="1:11" ht="12.75">
      <c r="A15" s="194" t="s">
        <v>53</v>
      </c>
      <c r="B15" s="195"/>
      <c r="C15" s="195"/>
      <c r="D15" s="195"/>
      <c r="E15" s="195"/>
      <c r="F15" s="195"/>
      <c r="G15" s="195"/>
      <c r="H15" s="195"/>
      <c r="I15" s="1">
        <v>9</v>
      </c>
      <c r="J15" s="7">
        <v>1438698</v>
      </c>
      <c r="K15" s="7"/>
    </row>
    <row r="16" spans="1:11" ht="12.75">
      <c r="A16" s="194" t="s">
        <v>54</v>
      </c>
      <c r="B16" s="195"/>
      <c r="C16" s="195"/>
      <c r="D16" s="195"/>
      <c r="E16" s="195"/>
      <c r="F16" s="195"/>
      <c r="G16" s="195"/>
      <c r="H16" s="195"/>
      <c r="I16" s="1">
        <v>10</v>
      </c>
      <c r="J16" s="7">
        <v>1345355</v>
      </c>
      <c r="K16" s="7"/>
    </row>
    <row r="17" spans="1:11" ht="12.75">
      <c r="A17" s="194" t="s">
        <v>55</v>
      </c>
      <c r="B17" s="195"/>
      <c r="C17" s="195"/>
      <c r="D17" s="195"/>
      <c r="E17" s="195"/>
      <c r="F17" s="195"/>
      <c r="G17" s="195"/>
      <c r="H17" s="195"/>
      <c r="I17" s="1">
        <v>11</v>
      </c>
      <c r="J17" s="7"/>
      <c r="K17" s="7"/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125">
        <v>2784053</v>
      </c>
      <c r="K18" s="125">
        <f>SUM(K14:K17)</f>
        <v>0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125">
        <v>8388825</v>
      </c>
      <c r="K19" s="125">
        <f>IF(K13&gt;K18,K13-K18,0)</f>
        <v>6010270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125">
        <v>0</v>
      </c>
      <c r="K20" s="125">
        <f>IF(K18&gt;K13,K18-K13,0)</f>
        <v>0</v>
      </c>
    </row>
    <row r="21" spans="1:11" ht="12.75">
      <c r="A21" s="218" t="s">
        <v>159</v>
      </c>
      <c r="B21" s="231"/>
      <c r="C21" s="231"/>
      <c r="D21" s="231"/>
      <c r="E21" s="231"/>
      <c r="F21" s="231"/>
      <c r="G21" s="231"/>
      <c r="H21" s="231"/>
      <c r="I21" s="257"/>
      <c r="J21" s="257"/>
      <c r="K21" s="258"/>
    </row>
    <row r="22" spans="1:11" ht="12.75">
      <c r="A22" s="194" t="s">
        <v>178</v>
      </c>
      <c r="B22" s="195"/>
      <c r="C22" s="195"/>
      <c r="D22" s="195"/>
      <c r="E22" s="195"/>
      <c r="F22" s="195"/>
      <c r="G22" s="195"/>
      <c r="H22" s="195"/>
      <c r="I22" s="1">
        <v>15</v>
      </c>
      <c r="J22" s="7">
        <v>127599</v>
      </c>
      <c r="K22" s="7">
        <v>88625</v>
      </c>
    </row>
    <row r="23" spans="1:11" ht="12.75">
      <c r="A23" s="194" t="s">
        <v>179</v>
      </c>
      <c r="B23" s="195"/>
      <c r="C23" s="195"/>
      <c r="D23" s="195"/>
      <c r="E23" s="195"/>
      <c r="F23" s="195"/>
      <c r="G23" s="195"/>
      <c r="H23" s="195"/>
      <c r="I23" s="1">
        <v>16</v>
      </c>
      <c r="J23" s="7"/>
      <c r="K23" s="7"/>
    </row>
    <row r="24" spans="1:11" ht="12.75">
      <c r="A24" s="194" t="s">
        <v>180</v>
      </c>
      <c r="B24" s="195"/>
      <c r="C24" s="195"/>
      <c r="D24" s="195"/>
      <c r="E24" s="195"/>
      <c r="F24" s="195"/>
      <c r="G24" s="195"/>
      <c r="H24" s="195"/>
      <c r="I24" s="1">
        <v>17</v>
      </c>
      <c r="J24" s="7">
        <v>212214</v>
      </c>
      <c r="K24" s="7">
        <v>56132</v>
      </c>
    </row>
    <row r="25" spans="1:11" ht="12.75">
      <c r="A25" s="194" t="s">
        <v>181</v>
      </c>
      <c r="B25" s="195"/>
      <c r="C25" s="195"/>
      <c r="D25" s="195"/>
      <c r="E25" s="195"/>
      <c r="F25" s="195"/>
      <c r="G25" s="195"/>
      <c r="H25" s="195"/>
      <c r="I25" s="1">
        <v>18</v>
      </c>
      <c r="J25" s="7"/>
      <c r="K25" s="7"/>
    </row>
    <row r="26" spans="1:11" ht="12.75">
      <c r="A26" s="194" t="s">
        <v>182</v>
      </c>
      <c r="B26" s="195"/>
      <c r="C26" s="195"/>
      <c r="D26" s="195"/>
      <c r="E26" s="195"/>
      <c r="F26" s="195"/>
      <c r="G26" s="195"/>
      <c r="H26" s="195"/>
      <c r="I26" s="1">
        <v>19</v>
      </c>
      <c r="J26" s="7"/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125">
        <v>339813</v>
      </c>
      <c r="K27" s="125">
        <f>SUM(K22:K26)</f>
        <v>144757</v>
      </c>
    </row>
    <row r="28" spans="1:11" ht="12.75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21</v>
      </c>
      <c r="J28" s="7">
        <v>337070</v>
      </c>
      <c r="K28" s="7">
        <v>235724</v>
      </c>
    </row>
    <row r="29" spans="1:11" ht="12.75">
      <c r="A29" s="194" t="s">
        <v>116</v>
      </c>
      <c r="B29" s="195"/>
      <c r="C29" s="195"/>
      <c r="D29" s="195"/>
      <c r="E29" s="195"/>
      <c r="F29" s="195"/>
      <c r="G29" s="195"/>
      <c r="H29" s="195"/>
      <c r="I29" s="1">
        <v>22</v>
      </c>
      <c r="J29" s="7"/>
      <c r="K29" s="7"/>
    </row>
    <row r="30" spans="1:11" ht="12.75">
      <c r="A30" s="194" t="s">
        <v>16</v>
      </c>
      <c r="B30" s="195"/>
      <c r="C30" s="195"/>
      <c r="D30" s="195"/>
      <c r="E30" s="195"/>
      <c r="F30" s="195"/>
      <c r="G30" s="195"/>
      <c r="H30" s="195"/>
      <c r="I30" s="1">
        <v>23</v>
      </c>
      <c r="J30" s="7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125">
        <v>337070</v>
      </c>
      <c r="K31" s="125">
        <f>SUM(K28:K30)</f>
        <v>235724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125">
        <v>2743</v>
      </c>
      <c r="K32" s="125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125">
        <v>0</v>
      </c>
      <c r="K33" s="125">
        <f>IF(K31&gt;K27,K31-K27,0)</f>
        <v>90967</v>
      </c>
    </row>
    <row r="34" spans="1:11" ht="12.75">
      <c r="A34" s="218" t="s">
        <v>160</v>
      </c>
      <c r="B34" s="231"/>
      <c r="C34" s="231"/>
      <c r="D34" s="231"/>
      <c r="E34" s="231"/>
      <c r="F34" s="231"/>
      <c r="G34" s="231"/>
      <c r="H34" s="231"/>
      <c r="I34" s="257"/>
      <c r="J34" s="257"/>
      <c r="K34" s="258"/>
    </row>
    <row r="35" spans="1:11" ht="12.75">
      <c r="A35" s="194" t="s">
        <v>174</v>
      </c>
      <c r="B35" s="195"/>
      <c r="C35" s="195"/>
      <c r="D35" s="195"/>
      <c r="E35" s="195"/>
      <c r="F35" s="195"/>
      <c r="G35" s="195"/>
      <c r="H35" s="195"/>
      <c r="I35" s="1">
        <v>27</v>
      </c>
      <c r="J35" s="7"/>
      <c r="K35" s="7"/>
    </row>
    <row r="36" spans="1:11" ht="12.75">
      <c r="A36" s="194" t="s">
        <v>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7"/>
      <c r="K36" s="7"/>
    </row>
    <row r="37" spans="1:11" ht="12.75">
      <c r="A37" s="194" t="s">
        <v>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7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125">
        <v>0</v>
      </c>
      <c r="K38" s="125">
        <f>SUM(K35:K37)</f>
        <v>0</v>
      </c>
    </row>
    <row r="39" spans="1:11" ht="12.75">
      <c r="A39" s="194" t="s">
        <v>31</v>
      </c>
      <c r="B39" s="195"/>
      <c r="C39" s="195"/>
      <c r="D39" s="195"/>
      <c r="E39" s="195"/>
      <c r="F39" s="195"/>
      <c r="G39" s="195"/>
      <c r="H39" s="195"/>
      <c r="I39" s="1">
        <v>31</v>
      </c>
      <c r="J39" s="7">
        <v>7028075</v>
      </c>
      <c r="K39" s="7"/>
    </row>
    <row r="40" spans="1:11" ht="12.75">
      <c r="A40" s="194" t="s">
        <v>32</v>
      </c>
      <c r="B40" s="195"/>
      <c r="C40" s="195"/>
      <c r="D40" s="195"/>
      <c r="E40" s="195"/>
      <c r="F40" s="195"/>
      <c r="G40" s="195"/>
      <c r="H40" s="195"/>
      <c r="I40" s="1">
        <v>32</v>
      </c>
      <c r="J40" s="7"/>
      <c r="K40" s="7"/>
    </row>
    <row r="41" spans="1:11" ht="12.75">
      <c r="A41" s="194" t="s">
        <v>33</v>
      </c>
      <c r="B41" s="195"/>
      <c r="C41" s="195"/>
      <c r="D41" s="195"/>
      <c r="E41" s="195"/>
      <c r="F41" s="195"/>
      <c r="G41" s="195"/>
      <c r="H41" s="195"/>
      <c r="I41" s="1">
        <v>33</v>
      </c>
      <c r="J41" s="7"/>
      <c r="K41" s="7">
        <v>29246</v>
      </c>
    </row>
    <row r="42" spans="1:11" ht="12.75">
      <c r="A42" s="194" t="s">
        <v>34</v>
      </c>
      <c r="B42" s="195"/>
      <c r="C42" s="195"/>
      <c r="D42" s="195"/>
      <c r="E42" s="195"/>
      <c r="F42" s="195"/>
      <c r="G42" s="195"/>
      <c r="H42" s="195"/>
      <c r="I42" s="1">
        <v>34</v>
      </c>
      <c r="J42" s="7"/>
      <c r="K42" s="7"/>
    </row>
    <row r="43" spans="1:11" ht="12.75">
      <c r="A43" s="194" t="s">
        <v>35</v>
      </c>
      <c r="B43" s="195"/>
      <c r="C43" s="195"/>
      <c r="D43" s="195"/>
      <c r="E43" s="195"/>
      <c r="F43" s="195"/>
      <c r="G43" s="195"/>
      <c r="H43" s="195"/>
      <c r="I43" s="1">
        <v>35</v>
      </c>
      <c r="J43" s="7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125">
        <v>7028075</v>
      </c>
      <c r="K44" s="125">
        <f>SUM(K39:K43)</f>
        <v>29246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125">
        <v>0</v>
      </c>
      <c r="K45" s="125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125">
        <v>7028075</v>
      </c>
      <c r="K46" s="125">
        <f>IF(K44&gt;K38,K44-K38,0)</f>
        <v>29246</v>
      </c>
    </row>
    <row r="47" spans="1:11" ht="12.75">
      <c r="A47" s="194" t="s">
        <v>70</v>
      </c>
      <c r="B47" s="195"/>
      <c r="C47" s="195"/>
      <c r="D47" s="195"/>
      <c r="E47" s="195"/>
      <c r="F47" s="195"/>
      <c r="G47" s="195"/>
      <c r="H47" s="195"/>
      <c r="I47" s="1">
        <v>39</v>
      </c>
      <c r="J47" s="46">
        <v>1363493</v>
      </c>
      <c r="K47" s="46">
        <f>IF(K19-K20+K32-K33+K45-K46&gt;0,K19-K20+K32-K33+K45-K46,0)</f>
        <v>5890057</v>
      </c>
    </row>
    <row r="48" spans="1:11" ht="12.75">
      <c r="A48" s="194" t="s">
        <v>71</v>
      </c>
      <c r="B48" s="195"/>
      <c r="C48" s="195"/>
      <c r="D48" s="195"/>
      <c r="E48" s="195"/>
      <c r="F48" s="195"/>
      <c r="G48" s="195"/>
      <c r="H48" s="195"/>
      <c r="I48" s="1">
        <v>40</v>
      </c>
      <c r="J48" s="46">
        <v>0</v>
      </c>
      <c r="K48" s="46">
        <f>IF(K20-K19+K33-K32+K46-K45&gt;0,K20-K19+K33-K32+K46-K45,0)</f>
        <v>0</v>
      </c>
    </row>
    <row r="49" spans="1:11" ht="12.75">
      <c r="A49" s="194" t="s">
        <v>161</v>
      </c>
      <c r="B49" s="195"/>
      <c r="C49" s="195"/>
      <c r="D49" s="195"/>
      <c r="E49" s="195"/>
      <c r="F49" s="195"/>
      <c r="G49" s="195"/>
      <c r="H49" s="195"/>
      <c r="I49" s="1">
        <v>41</v>
      </c>
      <c r="J49" s="7">
        <v>2534981</v>
      </c>
      <c r="K49" s="7">
        <v>5645270</v>
      </c>
    </row>
    <row r="50" spans="1:11" ht="12.75">
      <c r="A50" s="194" t="s">
        <v>175</v>
      </c>
      <c r="B50" s="195"/>
      <c r="C50" s="195"/>
      <c r="D50" s="195"/>
      <c r="E50" s="195"/>
      <c r="F50" s="195"/>
      <c r="G50" s="195"/>
      <c r="H50" s="195"/>
      <c r="I50" s="1">
        <v>42</v>
      </c>
      <c r="J50" s="7">
        <v>1363493</v>
      </c>
      <c r="K50" s="7">
        <f>K19-K33-K46</f>
        <v>5890057</v>
      </c>
    </row>
    <row r="51" spans="1:11" ht="12.75">
      <c r="A51" s="194" t="s">
        <v>176</v>
      </c>
      <c r="B51" s="195"/>
      <c r="C51" s="195"/>
      <c r="D51" s="195"/>
      <c r="E51" s="195"/>
      <c r="F51" s="195"/>
      <c r="G51" s="195"/>
      <c r="H51" s="195"/>
      <c r="I51" s="1">
        <v>43</v>
      </c>
      <c r="J51" s="7">
        <v>0</v>
      </c>
      <c r="K51" s="7"/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54">
        <v>3898474</v>
      </c>
      <c r="K52" s="54">
        <f>K49+K50-K51</f>
        <v>11535327</v>
      </c>
    </row>
  </sheetData>
  <sheetProtection/>
  <mergeCells count="52">
    <mergeCell ref="A52:H52"/>
    <mergeCell ref="A48:H48"/>
    <mergeCell ref="A49:H49"/>
    <mergeCell ref="A50:H50"/>
    <mergeCell ref="A51:H51"/>
    <mergeCell ref="A33:H33"/>
    <mergeCell ref="A34:K34"/>
    <mergeCell ref="A43:H43"/>
    <mergeCell ref="A46:H46"/>
    <mergeCell ref="A44:H44"/>
    <mergeCell ref="A41:H41"/>
    <mergeCell ref="A40:H40"/>
    <mergeCell ref="A47:H47"/>
    <mergeCell ref="A45:H45"/>
    <mergeCell ref="A30:H30"/>
    <mergeCell ref="A38:H38"/>
    <mergeCell ref="A37:H37"/>
    <mergeCell ref="A39:H39"/>
    <mergeCell ref="A36:H36"/>
    <mergeCell ref="A32:H32"/>
    <mergeCell ref="A35:H35"/>
    <mergeCell ref="A42:H42"/>
    <mergeCell ref="A24:H24"/>
    <mergeCell ref="A31:H31"/>
    <mergeCell ref="A28:H28"/>
    <mergeCell ref="A29:H29"/>
    <mergeCell ref="A25:H25"/>
    <mergeCell ref="A26:H26"/>
    <mergeCell ref="A27:H27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49:K51 J35:K37 J39:K43 J7:K12 J28:K30 J22:K2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38:K38 J44:K48 J27:K27 J18:K20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59" t="s">
        <v>279</v>
      </c>
      <c r="J4" s="60" t="s">
        <v>319</v>
      </c>
      <c r="K4" s="60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5">
        <v>2</v>
      </c>
      <c r="J5" s="66" t="s">
        <v>283</v>
      </c>
      <c r="K5" s="66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57"/>
      <c r="J6" s="257"/>
      <c r="K6" s="258"/>
    </row>
    <row r="7" spans="1:11" ht="12.75">
      <c r="A7" s="194" t="s">
        <v>199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 ht="12.75">
      <c r="A8" s="194" t="s">
        <v>119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 ht="12.75">
      <c r="A9" s="194" t="s">
        <v>120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 ht="12.75">
      <c r="A10" s="194" t="s">
        <v>121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122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57">
        <f>SUM(J7:J11)</f>
        <v>0</v>
      </c>
      <c r="K12" s="46">
        <f>SUM(K7:K11)</f>
        <v>0</v>
      </c>
    </row>
    <row r="13" spans="1:11" ht="12.75">
      <c r="A13" s="194" t="s">
        <v>123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 ht="12.75">
      <c r="A14" s="194" t="s">
        <v>124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ht="12.75">
      <c r="A15" s="194" t="s">
        <v>125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 ht="12.75">
      <c r="A16" s="194" t="s">
        <v>126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ht="12.75">
      <c r="A17" s="194" t="s">
        <v>127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ht="12.75">
      <c r="A18" s="194" t="s">
        <v>128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57">
        <f>SUM(J13:J18)</f>
        <v>0</v>
      </c>
      <c r="K19" s="46">
        <f>SUM(K13:K18)</f>
        <v>0</v>
      </c>
    </row>
    <row r="20" spans="1:11" ht="12.75">
      <c r="A20" s="212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57">
        <f>IF(J12&gt;J19,J12-J19,0)</f>
        <v>0</v>
      </c>
      <c r="K20" s="46">
        <f>IF(K12&gt;K19,K12-K19,0)</f>
        <v>0</v>
      </c>
    </row>
    <row r="21" spans="1:11" ht="12.75">
      <c r="A21" s="221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18" t="s">
        <v>159</v>
      </c>
      <c r="B22" s="231"/>
      <c r="C22" s="231"/>
      <c r="D22" s="231"/>
      <c r="E22" s="231"/>
      <c r="F22" s="231"/>
      <c r="G22" s="231"/>
      <c r="H22" s="231"/>
      <c r="I22" s="257"/>
      <c r="J22" s="257"/>
      <c r="K22" s="258"/>
    </row>
    <row r="23" spans="1:11" ht="12.75">
      <c r="A23" s="194" t="s">
        <v>165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ht="12.75">
      <c r="A24" s="194" t="s">
        <v>166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321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322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194" t="s">
        <v>167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57">
        <f>SUM(J23:J27)</f>
        <v>0</v>
      </c>
      <c r="K28" s="46">
        <f>SUM(K23:K27)</f>
        <v>0</v>
      </c>
    </row>
    <row r="29" spans="1:11" ht="12.75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ht="12.75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57">
        <f>SUM(J29:J31)</f>
        <v>0</v>
      </c>
      <c r="K32" s="46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57">
        <f>IF(J28&gt;J32,J28-J32,0)</f>
        <v>0</v>
      </c>
      <c r="K33" s="46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57">
        <f>IF(J32&gt;J28,J32-J28,0)</f>
        <v>0</v>
      </c>
      <c r="K34" s="46">
        <f>IF(K32&gt;K28,K32-K28,0)</f>
        <v>0</v>
      </c>
    </row>
    <row r="35" spans="1:11" ht="12.75">
      <c r="A35" s="218" t="s">
        <v>160</v>
      </c>
      <c r="B35" s="231"/>
      <c r="C35" s="231"/>
      <c r="D35" s="231"/>
      <c r="E35" s="231"/>
      <c r="F35" s="231"/>
      <c r="G35" s="231"/>
      <c r="H35" s="231"/>
      <c r="I35" s="257">
        <v>0</v>
      </c>
      <c r="J35" s="257"/>
      <c r="K35" s="258"/>
    </row>
    <row r="36" spans="1:11" ht="12.75">
      <c r="A36" s="194" t="s">
        <v>174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ht="12.75">
      <c r="A37" s="194" t="s">
        <v>29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94" t="s">
        <v>30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57">
        <f>SUM(J36:J38)</f>
        <v>0</v>
      </c>
      <c r="K39" s="46">
        <f>SUM(K36:K38)</f>
        <v>0</v>
      </c>
    </row>
    <row r="40" spans="1:11" ht="12.75">
      <c r="A40" s="194" t="s">
        <v>31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32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33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ht="12.75">
      <c r="A43" s="194" t="s">
        <v>34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ht="12.75">
      <c r="A44" s="194" t="s">
        <v>35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57">
        <f>SUM(J40:J44)</f>
        <v>0</v>
      </c>
      <c r="K45" s="46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57">
        <f>IF(J39&gt;J45,J39-J45,0)</f>
        <v>0</v>
      </c>
      <c r="K46" s="46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57">
        <f>IF(J45&gt;J39,J45-J39,0)</f>
        <v>0</v>
      </c>
      <c r="K47" s="46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57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58">
        <f>J50+J51-J52</f>
        <v>0</v>
      </c>
      <c r="K53" s="54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6:H36"/>
    <mergeCell ref="A43:H43"/>
    <mergeCell ref="A47:H47"/>
    <mergeCell ref="A53:H53"/>
    <mergeCell ref="A48:H48"/>
    <mergeCell ref="A49:H49"/>
    <mergeCell ref="A50:H50"/>
    <mergeCell ref="A51:H51"/>
    <mergeCell ref="A52:H52"/>
    <mergeCell ref="A41:H41"/>
    <mergeCell ref="A40:H40"/>
    <mergeCell ref="A45:H45"/>
    <mergeCell ref="A37:H37"/>
    <mergeCell ref="A30:H30"/>
    <mergeCell ref="A25:H25"/>
    <mergeCell ref="A46:H46"/>
    <mergeCell ref="A29:H29"/>
    <mergeCell ref="A31:H31"/>
    <mergeCell ref="A44:H44"/>
    <mergeCell ref="A42:H42"/>
    <mergeCell ref="A35:K35"/>
    <mergeCell ref="A38:H38"/>
    <mergeCell ref="A33:H33"/>
    <mergeCell ref="A19:H19"/>
    <mergeCell ref="A16:H16"/>
    <mergeCell ref="A18:H18"/>
    <mergeCell ref="A21:H21"/>
    <mergeCell ref="A20:H20"/>
    <mergeCell ref="A39:H39"/>
    <mergeCell ref="A34:H34"/>
    <mergeCell ref="A28:H28"/>
    <mergeCell ref="A23:H23"/>
    <mergeCell ref="A22:K22"/>
    <mergeCell ref="A26:H26"/>
    <mergeCell ref="A27:H27"/>
    <mergeCell ref="A32:H32"/>
    <mergeCell ref="A24:H24"/>
    <mergeCell ref="A14:H14"/>
    <mergeCell ref="A15:H15"/>
    <mergeCell ref="A17:H17"/>
    <mergeCell ref="A7:H7"/>
    <mergeCell ref="A8:H8"/>
    <mergeCell ref="A11:H11"/>
    <mergeCell ref="A12:H12"/>
    <mergeCell ref="A13:H13"/>
    <mergeCell ref="A1:K1"/>
    <mergeCell ref="A2:K2"/>
    <mergeCell ref="A4:H4"/>
    <mergeCell ref="A10:H10"/>
    <mergeCell ref="A9:H9"/>
    <mergeCell ref="A3:K3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9" width="9.140625" style="69" customWidth="1"/>
    <col min="10" max="10" width="11.421875" style="69" bestFit="1" customWidth="1"/>
    <col min="11" max="11" width="11.421875" style="69" customWidth="1"/>
    <col min="12" max="16384" width="9.140625" style="69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8"/>
    </row>
    <row r="2" spans="1:12" ht="15.75">
      <c r="A2" s="37"/>
      <c r="B2" s="67"/>
      <c r="C2" s="278" t="s">
        <v>282</v>
      </c>
      <c r="D2" s="278"/>
      <c r="E2" s="70">
        <v>41640</v>
      </c>
      <c r="F2" s="38" t="s">
        <v>250</v>
      </c>
      <c r="G2" s="279">
        <v>41729</v>
      </c>
      <c r="H2" s="280"/>
      <c r="I2" s="67"/>
      <c r="J2" s="67"/>
      <c r="K2" s="67"/>
      <c r="L2" s="71"/>
    </row>
    <row r="3" spans="1:11" ht="23.25">
      <c r="A3" s="281" t="s">
        <v>59</v>
      </c>
      <c r="B3" s="281"/>
      <c r="C3" s="281"/>
      <c r="D3" s="281"/>
      <c r="E3" s="281"/>
      <c r="F3" s="281"/>
      <c r="G3" s="281"/>
      <c r="H3" s="281"/>
      <c r="I3" s="72" t="s">
        <v>305</v>
      </c>
      <c r="J3" s="73" t="s">
        <v>150</v>
      </c>
      <c r="K3" s="73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75">
        <v>2</v>
      </c>
      <c r="J4" s="74" t="s">
        <v>283</v>
      </c>
      <c r="K4" s="74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39">
        <v>1</v>
      </c>
      <c r="J5" s="126">
        <v>105668000</v>
      </c>
      <c r="K5" s="126">
        <v>105668000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39">
        <v>2</v>
      </c>
      <c r="J6" s="128"/>
      <c r="K6" s="128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39">
        <v>3</v>
      </c>
      <c r="J7" s="128">
        <v>18344159</v>
      </c>
      <c r="K7" s="128">
        <v>21089209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39">
        <v>4</v>
      </c>
      <c r="J8" s="128">
        <v>-171158509</v>
      </c>
      <c r="K8" s="128">
        <v>-234349876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39">
        <v>5</v>
      </c>
      <c r="J9" s="128">
        <v>-60369788</v>
      </c>
      <c r="K9" s="128">
        <v>-3179643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39">
        <v>6</v>
      </c>
      <c r="J10" s="128">
        <v>141505530</v>
      </c>
      <c r="K10" s="128">
        <v>141505530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39">
        <v>7</v>
      </c>
      <c r="J11" s="128"/>
      <c r="K11" s="128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39">
        <v>8</v>
      </c>
      <c r="J12" s="128"/>
      <c r="K12" s="128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39">
        <v>9</v>
      </c>
      <c r="J13" s="128"/>
      <c r="K13" s="128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39">
        <v>10</v>
      </c>
      <c r="J14" s="129">
        <v>33989392</v>
      </c>
      <c r="K14" s="129">
        <f>SUM(K5:K13)</f>
        <v>30733220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39">
        <v>11</v>
      </c>
      <c r="J15" s="128">
        <v>251385</v>
      </c>
      <c r="K15" s="128">
        <v>301692</v>
      </c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39">
        <v>12</v>
      </c>
      <c r="J16" s="128"/>
      <c r="K16" s="128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39">
        <v>13</v>
      </c>
      <c r="J17" s="128"/>
      <c r="K17" s="128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39">
        <v>14</v>
      </c>
      <c r="J18" s="128"/>
      <c r="K18" s="128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39">
        <v>15</v>
      </c>
      <c r="J19" s="128"/>
      <c r="K19" s="128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39">
        <v>16</v>
      </c>
      <c r="J20" s="128"/>
      <c r="K20" s="128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39">
        <v>17</v>
      </c>
      <c r="J21" s="127">
        <v>251385</v>
      </c>
      <c r="K21" s="127">
        <f>SUM(K15:K20)</f>
        <v>301692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0">
        <v>18</v>
      </c>
      <c r="J23" s="126">
        <v>34240777</v>
      </c>
      <c r="K23" s="126">
        <f>K14+K21</f>
        <v>31034912</v>
      </c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1">
        <v>19</v>
      </c>
      <c r="J24" s="127">
        <v>1835492</v>
      </c>
      <c r="K24" s="127">
        <v>2189653</v>
      </c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ht="12.75">
      <c r="J26" s="120"/>
    </row>
    <row r="27" spans="10:11" ht="12.75">
      <c r="J27" s="120"/>
      <c r="K27" s="120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2014-04-30T08:43:32Z</cp:lastPrinted>
  <dcterms:created xsi:type="dcterms:W3CDTF">2008-10-17T11:51:54Z</dcterms:created>
  <dcterms:modified xsi:type="dcterms:W3CDTF">2014-04-30T13:57:41Z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