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120" windowHeight="7980" activeTab="0"/>
  </bookViews>
  <sheets>
    <sheet name="GENERAL" sheetId="1" r:id="rId1"/>
    <sheet name="BS" sheetId="2" r:id="rId2"/>
    <sheet name="PL" sheetId="3" r:id="rId3"/>
    <sheet name="CF_I" sheetId="4" r:id="rId4"/>
    <sheet name="CF_D" sheetId="5" r:id="rId5"/>
    <sheet name="EQUITY" sheetId="6" r:id="rId6"/>
    <sheet name="NOTES" sheetId="7" r:id="rId7"/>
  </sheets>
  <definedNames>
    <definedName name="_xlnm.Print_Area" localSheetId="5">'EQUITY'!$A$1:$K$25</definedName>
    <definedName name="_xlnm.Print_Area" localSheetId="0">'GENERAL'!$A$1:$I$61</definedName>
    <definedName name="_xlnm.Print_Area" localSheetId="6">'NOTES'!$A$1:$J$53</definedName>
  </definedNames>
  <calcPr fullCalcOnLoad="1"/>
</workbook>
</file>

<file path=xl/sharedStrings.xml><?xml version="1.0" encoding="utf-8"?>
<sst xmlns="http://schemas.openxmlformats.org/spreadsheetml/2006/main" count="394" uniqueCount="327">
  <si>
    <t xml:space="preserve">   3. Goodwill</t>
  </si>
  <si>
    <t>do</t>
  </si>
  <si>
    <t>MB:</t>
  </si>
  <si>
    <t>Telefaks: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</si>
  <si>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</si>
  <si>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</si>
  <si>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</si>
  <si>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</si>
  <si>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</si>
  <si>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</si>
  <si>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80000959</t>
  </si>
  <si>
    <t>79766124714</t>
  </si>
  <si>
    <t>INSTITUT IGH D.D.</t>
  </si>
  <si>
    <t>ZAGREB</t>
  </si>
  <si>
    <t>JANKA RAKUŠE 1</t>
  </si>
  <si>
    <t>igh@igh.hr</t>
  </si>
  <si>
    <t>http://www.institutigh.com</t>
  </si>
  <si>
    <t>GRAD ZAGREB</t>
  </si>
  <si>
    <t>7219</t>
  </si>
  <si>
    <t>ŠPINDERK JADRANKA</t>
  </si>
  <si>
    <t>01 6125 444</t>
  </si>
  <si>
    <t>01 6125 404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</si>
  <si>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</si>
  <si>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</si>
  <si>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</si>
  <si>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</si>
  <si>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</si>
  <si>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</si>
  <si>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</si>
  <si>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</si>
  <si>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</si>
  <si>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</si>
  <si>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</si>
  <si>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</si>
  <si>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</si>
  <si>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</si>
  <si>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NO</t>
  </si>
  <si>
    <t>Number of employees</t>
  </si>
  <si>
    <t>(quarter end)</t>
  </si>
  <si>
    <t>NKD code:</t>
  </si>
  <si>
    <t>Companies of the consolidation subject (according to IFRS):</t>
  </si>
  <si>
    <t>Seat:</t>
  </si>
  <si>
    <t>Bookkeeping service:</t>
  </si>
  <si>
    <t>Contact person:</t>
  </si>
  <si>
    <t>(please enter only contact person's family name and name)</t>
  </si>
  <si>
    <t>Telephone:</t>
  </si>
  <si>
    <t>Family name and name:</t>
  </si>
  <si>
    <t>(person authorized to represent the company)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</si>
  <si>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</si>
  <si>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</si>
  <si>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</si>
  <si>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Statement of persons responsible for the drawing-up of financial statements</t>
  </si>
  <si>
    <t>3. Report of the Management Board on the Company Status</t>
  </si>
  <si>
    <t>(signature of the person authorized to represent the company)</t>
  </si>
  <si>
    <t>BALANCE SHEET</t>
  </si>
  <si>
    <t>Position</t>
  </si>
  <si>
    <t xml:space="preserve">AOP
</t>
  </si>
  <si>
    <t>Previous period</t>
  </si>
  <si>
    <t>Current period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</si>
  <si>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</si>
  <si>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</si>
  <si>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</si>
  <si>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</si>
  <si>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</si>
  <si>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</si>
  <si>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</si>
  <si>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</si>
  <si>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</si>
  <si>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</si>
  <si>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</si>
  <si>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</si>
  <si>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</si>
  <si>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</si>
  <si>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</si>
  <si>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</si>
  <si>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</si>
  <si>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</si>
  <si>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</si>
  <si>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</si>
  <si>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</si>
  <si>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</si>
  <si>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</si>
  <si>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</si>
  <si>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</si>
  <si>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</si>
  <si>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</si>
  <si>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</si>
  <si>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</si>
  <si>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</si>
  <si>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</si>
  <si>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r>
      <t xml:space="preserve">C)  SHORT TERMS ASSETS </t>
    </r>
    <r>
      <rPr>
        <sz val="9"/>
        <rFont val="Arial"/>
        <family val="2"/>
      </rPr>
      <t>(035+043+050+058)</t>
    </r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</si>
  <si>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</si>
  <si>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</si>
  <si>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</si>
  <si>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</si>
  <si>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</si>
  <si>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</si>
  <si>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</si>
  <si>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</si>
  <si>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</si>
  <si>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</si>
  <si>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</si>
  <si>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</si>
  <si>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</si>
  <si>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</si>
  <si>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</si>
  <si>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</si>
  <si>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</si>
  <si>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</si>
  <si>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</si>
  <si>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</si>
  <si>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</si>
  <si>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</si>
  <si>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</si>
  <si>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</si>
  <si>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</si>
  <si>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</si>
  <si>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</si>
  <si>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</si>
  <si>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</si>
  <si>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</si>
  <si>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</si>
  <si>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</si>
  <si>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</si>
  <si>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</si>
  <si>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</si>
  <si>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</si>
  <si>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</si>
  <si>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</si>
  <si>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</si>
  <si>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</si>
  <si>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</si>
  <si>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</si>
  <si>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</si>
  <si>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</si>
  <si>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</si>
  <si>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</si>
  <si>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</si>
  <si>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</si>
  <si>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</si>
  <si>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enterpreneurs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</si>
  <si>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</si>
  <si>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</si>
  <si>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</si>
  <si>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8. Liabilities to employees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</si>
  <si>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</si>
  <si>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</si>
  <si>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</si>
  <si>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</si>
  <si>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</si>
  <si>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</si>
  <si>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</si>
  <si>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</si>
  <si>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</si>
  <si>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</si>
  <si>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</si>
  <si>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</si>
  <si>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</si>
  <si>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</si>
  <si>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</si>
  <si>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</si>
  <si>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</si>
  <si>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</si>
  <si>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</si>
  <si>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</si>
  <si>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</si>
  <si>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</si>
  <si>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</si>
  <si>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</si>
  <si>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</si>
  <si>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</si>
  <si>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</si>
  <si>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</si>
  <si>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</si>
  <si>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</si>
  <si>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</si>
  <si>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</si>
  <si>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</si>
  <si>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</si>
  <si>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</si>
  <si>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</si>
  <si>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</si>
  <si>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</si>
  <si>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</si>
  <si>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</si>
  <si>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</si>
  <si>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</si>
  <si>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</si>
  <si>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</si>
  <si>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</si>
  <si>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</si>
  <si>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</si>
  <si>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</si>
  <si>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</si>
  <si>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</si>
  <si>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</si>
  <si>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</si>
  <si>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</si>
  <si>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</si>
  <si>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</si>
  <si>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</si>
  <si>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</si>
  <si>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</si>
  <si>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</si>
  <si>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STATEMENT OF COMPREHENSIVE INCOME  (IFRS)</t>
  </si>
  <si>
    <t>I.  PROFIT OR LOSS FOR THE PERIOD (= 152)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</si>
  <si>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</si>
  <si>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</si>
  <si>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</si>
  <si>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</si>
  <si>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6. Share in other comprehensive income / loss of associated companies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</si>
  <si>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</si>
  <si>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</si>
  <si>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</si>
  <si>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</si>
  <si>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</si>
  <si>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STATEMENT OF CASH FLOWS  - Indirect method</t>
  </si>
  <si>
    <t>period  01.01.2011. to 31.03.2011.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</si>
  <si>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</si>
  <si>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</si>
  <si>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</si>
  <si>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</si>
  <si>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</si>
  <si>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</si>
  <si>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</si>
  <si>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</si>
  <si>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</si>
  <si>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</si>
  <si>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</si>
  <si>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</si>
  <si>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</si>
  <si>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</si>
  <si>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</si>
  <si>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</si>
  <si>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</si>
  <si>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</si>
  <si>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</si>
  <si>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</si>
  <si>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</si>
  <si>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do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</si>
  <si>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</si>
  <si>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</si>
  <si>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</si>
  <si>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inflows from investing activities (021 do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</si>
  <si>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</si>
  <si>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</si>
  <si>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</si>
  <si>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</si>
  <si>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</si>
  <si>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</si>
  <si>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do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</si>
  <si>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</si>
  <si>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</si>
  <si>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</si>
  <si>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</si>
  <si>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</si>
  <si>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inflows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</si>
  <si>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</si>
  <si>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</si>
  <si>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</si>
  <si>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</si>
  <si>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</si>
  <si>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Decrease in cash and cash equivalents</t>
  </si>
  <si>
    <t>Increase in cash and cash equivalents</t>
  </si>
  <si>
    <t>Cash and cash equivalents at the end of period</t>
  </si>
  <si>
    <t>STATEMENT OF CASH FLOWS  - Direct method</t>
  </si>
  <si>
    <t xml:space="preserve">Position </t>
  </si>
  <si>
    <t xml:space="preserve">     1. Cash receipts from customers</t>
  </si>
  <si>
    <t xml:space="preserve">     2. Cash receipts from royalities, fees, commissions, etc.</t>
  </si>
  <si>
    <t xml:space="preserve">     3. Cash receipts from insurance for damages compensation</t>
  </si>
  <si>
    <t xml:space="preserve">     4. Cash receipts arising from tax refunds</t>
  </si>
  <si>
    <t xml:space="preserve">     5. Other cash receipts</t>
  </si>
  <si>
    <t>I.  Total increase in cash flow from operating activities (001 do 005)</t>
  </si>
  <si>
    <t xml:space="preserve">     1. Cash paid to suppliers</t>
  </si>
  <si>
    <t xml:space="preserve">     2. Cash paid to employees</t>
  </si>
  <si>
    <t xml:space="preserve">     3. Cash outflows for insurance for damages compensation</t>
  </si>
  <si>
    <t xml:space="preserve">     4. Interest paid</t>
  </si>
  <si>
    <t xml:space="preserve">     5. Tax paid</t>
  </si>
  <si>
    <t xml:space="preserve">     6. Other cash outflows</t>
  </si>
  <si>
    <t>II.  Total decrease in cash flow from operating activities (007 do 012)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</si>
  <si>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</si>
  <si>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</si>
  <si>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</si>
  <si>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</si>
  <si>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</si>
  <si>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</si>
  <si>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</si>
  <si>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</si>
  <si>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</si>
  <si>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</si>
  <si>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</si>
  <si>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</si>
  <si>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</si>
  <si>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</si>
  <si>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</si>
  <si>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</si>
  <si>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</si>
  <si>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</si>
  <si>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</si>
  <si>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</si>
  <si>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</si>
  <si>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</si>
  <si>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</si>
  <si>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interst</t>
  </si>
  <si>
    <t>INSTITUT IGH D.D.___________________________________________________________</t>
  </si>
  <si>
    <t xml:space="preserve">     4. Loans to entrepreneurs in whom the entity hold participating interests</t>
  </si>
  <si>
    <t>D)  PREPAID EXPENSES AND ACCRUED INCOME</t>
  </si>
  <si>
    <t xml:space="preserve">     7. Liabilities to entrepreneurs in whom the entity holds participating interests</t>
  </si>
  <si>
    <t xml:space="preserve">     9. Liabilities for taxes, contributions and similar fees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</si>
  <si>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</si>
  <si>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INSTITUT IGH D.D._____________________________________________________________</t>
  </si>
  <si>
    <t>APPENDIX to Profit and Loss Account (only for consolidated financial statements)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</si>
  <si>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</si>
  <si>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7. Actuarial gains / losses on defined benefit plans</t>
  </si>
  <si>
    <t xml:space="preserve">    5. Gains or losses on efficient hedge of a net investment in foreign countries</t>
  </si>
  <si>
    <t>III. Total cash inflows from investing activities(015 to 019)</t>
  </si>
  <si>
    <t>IV. Total cash outflows from investing activities (021 to 023)</t>
  </si>
  <si>
    <t>VI. Total cash outflows from financing activities (031 do 035)</t>
  </si>
  <si>
    <t>V. Total cash inflows from financing activities (027 to 029)</t>
  </si>
  <si>
    <t>03750272</t>
  </si>
  <si>
    <t>Legal entity : INSTITUT IGH D.D._____________________________________________________________</t>
  </si>
  <si>
    <t>Legal entity: _____________________________________________________________</t>
  </si>
  <si>
    <t>Items decreasing the capital are entered with a negative number sign 
Data entered under AOP marks 001 to 009 are entered as situation on the Balance Sheet date</t>
  </si>
  <si>
    <t>ŽELJKO GRZUNOV, dipl. oec.</t>
  </si>
  <si>
    <t>as of  30.06.2014</t>
  </si>
  <si>
    <t>for period  01.01.2014. to  30.06.2014.</t>
  </si>
  <si>
    <t>period  01.01.2014. to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</si>
</sst>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 vertical="center" wrapText="1"/>
      <protection hidden="1"/>
    </xf>
    <xf numFmtId="0" fontId="11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 vertical="top"/>
      <protection hidden="1"/>
    </xf>
    <xf numFmtId="0" fontId="8" fillId="0" borderId="0" xfId="62">
      <alignment vertical="top"/>
      <protection/>
    </xf>
    <xf numFmtId="0" fontId="8" fillId="0" borderId="0" xfId="62" applyAlignment="1">
      <alignment/>
      <protection/>
    </xf>
    <xf numFmtId="0" fontId="14" fillId="0" borderId="0" xfId="62" applyFont="1" applyAlignment="1">
      <alignment/>
      <protection/>
    </xf>
    <xf numFmtId="0" fontId="9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2" fillId="0" borderId="0" xfId="62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7" xfId="0" applyFill="1" applyBorder="1" applyAlignment="1">
      <alignment/>
    </xf>
    <xf numFmtId="0" fontId="6" fillId="0" borderId="19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8" xfId="0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0" fontId="3" fillId="0" borderId="22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/>
      <protection hidden="1"/>
    </xf>
    <xf numFmtId="0" fontId="11" fillId="0" borderId="0" xfId="57" applyFont="1" applyBorder="1" applyAlignment="1" applyProtection="1">
      <alignment horizontal="right"/>
      <protection hidden="1"/>
    </xf>
    <xf numFmtId="0" fontId="3" fillId="0" borderId="22" xfId="57" applyFont="1" applyFill="1" applyBorder="1" applyAlignment="1" applyProtection="1">
      <alignment/>
      <protection hidden="1"/>
    </xf>
    <xf numFmtId="0" fontId="3" fillId="0" borderId="22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2" xfId="57" applyFont="1" applyBorder="1" applyAlignment="1" applyProtection="1">
      <alignment/>
      <protection hidden="1"/>
    </xf>
    <xf numFmtId="0" fontId="2" fillId="0" borderId="22" xfId="57" applyFont="1" applyFill="1" applyBorder="1" applyAlignment="1" applyProtection="1">
      <alignment horizontal="right" vertical="center"/>
      <protection hidden="1" locked="0"/>
    </xf>
    <xf numFmtId="0" fontId="3" fillId="0" borderId="22" xfId="57" applyFont="1" applyBorder="1" applyAlignment="1" applyProtection="1">
      <alignment vertical="top"/>
      <protection hidden="1"/>
    </xf>
    <xf numFmtId="0" fontId="3" fillId="0" borderId="0" xfId="57" applyFont="1" applyBorder="1" applyAlignment="1">
      <alignment/>
      <protection/>
    </xf>
    <xf numFmtId="0" fontId="3" fillId="0" borderId="22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2" xfId="57" applyFont="1" applyBorder="1" applyAlignment="1" applyProtection="1">
      <alignment horizontal="left"/>
      <protection hidden="1"/>
    </xf>
    <xf numFmtId="0" fontId="3" fillId="0" borderId="22" xfId="57" applyFont="1" applyFill="1" applyBorder="1" applyAlignment="1" applyProtection="1">
      <alignment vertical="center"/>
      <protection hidden="1"/>
    </xf>
    <xf numFmtId="0" fontId="12" fillId="0" borderId="22" xfId="62" applyFont="1" applyFill="1" applyBorder="1" applyAlignment="1" applyProtection="1">
      <alignment vertical="center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3" fillId="0" borderId="23" xfId="57" applyFont="1" applyFill="1" applyBorder="1" applyAlignment="1" applyProtection="1">
      <alignment horizontal="right" vertical="top" wrapText="1"/>
      <protection hidden="1"/>
    </xf>
    <xf numFmtId="0" fontId="3" fillId="0" borderId="24" xfId="57" applyFont="1" applyFill="1" applyBorder="1" applyAlignment="1" applyProtection="1">
      <alignment horizontal="right" vertical="top" wrapText="1"/>
      <protection hidden="1"/>
    </xf>
    <xf numFmtId="14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8" xfId="57" applyFont="1" applyFill="1" applyBorder="1" applyAlignment="1" applyProtection="1">
      <alignment horizontal="center" vertical="center"/>
      <protection hidden="1" locked="0"/>
    </xf>
    <xf numFmtId="49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2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Protection="1">
      <alignment vertical="top"/>
      <protection hidden="1"/>
    </xf>
    <xf numFmtId="0" fontId="3" fillId="0" borderId="22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left" wrapText="1"/>
      <protection hidden="1"/>
    </xf>
    <xf numFmtId="0" fontId="3" fillId="0" borderId="22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>
      <alignment vertical="top"/>
      <protection/>
    </xf>
    <xf numFmtId="0" fontId="3" fillId="0" borderId="26" xfId="57" applyFont="1" applyBorder="1">
      <alignment vertical="top"/>
      <protection/>
    </xf>
    <xf numFmtId="0" fontId="3" fillId="0" borderId="22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Fill="1" applyBorder="1" applyProtection="1">
      <alignment vertical="top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25" xfId="57" applyFont="1" applyBorder="1" applyProtection="1">
      <alignment vertical="top"/>
      <protection hidden="1"/>
    </xf>
    <xf numFmtId="0" fontId="3" fillId="0" borderId="26" xfId="57" applyFont="1" applyBorder="1" applyProtection="1">
      <alignment vertical="top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7" xfId="57" applyFont="1" applyBorder="1" applyProtection="1">
      <alignment vertical="top"/>
      <protection hidden="1"/>
    </xf>
    <xf numFmtId="0" fontId="3" fillId="0" borderId="27" xfId="57" applyFont="1" applyBorder="1">
      <alignment vertical="top"/>
      <protection/>
    </xf>
    <xf numFmtId="0" fontId="3" fillId="0" borderId="28" xfId="57" applyFont="1" applyBorder="1" applyProtection="1">
      <alignment vertical="top"/>
      <protection hidden="1"/>
    </xf>
    <xf numFmtId="0" fontId="3" fillId="0" borderId="16" xfId="57" applyFont="1" applyBorder="1" applyProtection="1">
      <alignment vertical="top"/>
      <protection hidden="1"/>
    </xf>
    <xf numFmtId="0" fontId="3" fillId="0" borderId="0" xfId="57" applyFont="1" applyBorder="1">
      <alignment vertical="top"/>
      <protection/>
    </xf>
    <xf numFmtId="0" fontId="3" fillId="0" borderId="24" xfId="57" applyFont="1" applyFill="1" applyBorder="1" applyProtection="1">
      <alignment vertical="top"/>
      <protection hidden="1"/>
    </xf>
    <xf numFmtId="0" fontId="3" fillId="0" borderId="29" xfId="57" applyFont="1" applyFill="1" applyBorder="1" applyProtection="1">
      <alignment vertical="top"/>
      <protection hidden="1"/>
    </xf>
    <xf numFmtId="3" fontId="2" fillId="0" borderId="18" xfId="57" applyNumberFormat="1" applyFont="1" applyFill="1" applyBorder="1" applyAlignment="1" applyProtection="1">
      <alignment horizontal="right" vertical="center"/>
      <protection hidden="1"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3" fillId="0" borderId="30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center" vertical="top"/>
      <protection hidden="1"/>
    </xf>
    <xf numFmtId="0" fontId="3" fillId="0" borderId="24" xfId="57" applyFont="1" applyFill="1" applyBorder="1" applyAlignment="1" applyProtection="1">
      <alignment horizontal="center"/>
      <protection hidden="1"/>
    </xf>
    <xf numFmtId="49" fontId="4" fillId="0" borderId="23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2" xfId="57" applyFont="1" applyBorder="1" applyAlignment="1" applyProtection="1">
      <alignment horizontal="right"/>
      <protection hidden="1"/>
    </xf>
    <xf numFmtId="0" fontId="3" fillId="0" borderId="29" xfId="57" applyFont="1" applyFill="1" applyBorder="1" applyAlignment="1">
      <alignment horizontal="left" vertical="center"/>
      <protection/>
    </xf>
    <xf numFmtId="0" fontId="3" fillId="0" borderId="31" xfId="57" applyFont="1" applyBorder="1" applyAlignment="1">
      <alignment horizontal="center"/>
      <protection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49" fontId="2" fillId="0" borderId="23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4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31" xfId="57" applyFont="1" applyBorder="1" applyAlignment="1" applyProtection="1">
      <alignment horizontal="center" vertical="top"/>
      <protection hidden="1"/>
    </xf>
    <xf numFmtId="0" fontId="12" fillId="0" borderId="0" xfId="62" applyFont="1" applyBorder="1" applyAlignment="1" applyProtection="1">
      <alignment horizontal="left"/>
      <protection hidden="1"/>
    </xf>
    <xf numFmtId="0" fontId="8" fillId="0" borderId="0" xfId="62" applyBorder="1" applyAlignment="1">
      <alignment/>
      <protection/>
    </xf>
    <xf numFmtId="0" fontId="8" fillId="0" borderId="22" xfId="62" applyBorder="1" applyAlignment="1">
      <alignment/>
      <protection/>
    </xf>
    <xf numFmtId="0" fontId="9" fillId="0" borderId="32" xfId="57" applyFont="1" applyBorder="1" applyAlignment="1">
      <alignment/>
      <protection/>
    </xf>
    <xf numFmtId="0" fontId="9" fillId="0" borderId="25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25" xfId="57" applyFont="1" applyBorder="1" applyAlignment="1" applyProtection="1">
      <alignment horizontal="center"/>
      <protection hidden="1"/>
    </xf>
    <xf numFmtId="0" fontId="2" fillId="0" borderId="23" xfId="57" applyFont="1" applyFill="1" applyBorder="1" applyAlignment="1" applyProtection="1">
      <alignment horizontal="left" vertical="center"/>
      <protection hidden="1" locked="0"/>
    </xf>
    <xf numFmtId="0" fontId="2" fillId="0" borderId="24" xfId="57" applyFont="1" applyFill="1" applyBorder="1" applyAlignment="1" applyProtection="1">
      <alignment horizontal="left" vertical="center"/>
      <protection hidden="1" locked="0"/>
    </xf>
    <xf numFmtId="0" fontId="3" fillId="0" borderId="24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49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2" xfId="57" applyFont="1" applyBorder="1" applyAlignment="1">
      <alignment horizontal="center"/>
      <protection/>
    </xf>
    <xf numFmtId="0" fontId="4" fillId="0" borderId="23" xfId="53" applyFill="1" applyBorder="1" applyAlignment="1" applyProtection="1">
      <alignment/>
      <protection hidden="1" locked="0"/>
    </xf>
    <xf numFmtId="0" fontId="2" fillId="0" borderId="24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2" xfId="57" applyFont="1" applyFill="1" applyBorder="1" applyAlignment="1" applyProtection="1">
      <alignment horizontal="left" vertical="center" wrapText="1"/>
      <protection hidden="1"/>
    </xf>
    <xf numFmtId="0" fontId="10" fillId="0" borderId="16" xfId="57" applyFont="1" applyBorder="1" applyAlignment="1" applyProtection="1">
      <alignment horizontal="center" vertical="center" wrapText="1"/>
      <protection hidden="1"/>
    </xf>
    <xf numFmtId="0" fontId="10" fillId="0" borderId="0" xfId="57" applyFont="1" applyBorder="1" applyAlignment="1" applyProtection="1">
      <alignment horizontal="center" vertical="center" wrapText="1"/>
      <protection hidden="1"/>
    </xf>
    <xf numFmtId="0" fontId="10" fillId="0" borderId="22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2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1" fontId="2" fillId="0" borderId="23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57" applyFont="1" applyFill="1" applyBorder="1" applyAlignment="1">
      <alignment horizontal="left" vertical="center"/>
      <protection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4" xfId="0" applyFont="1" applyFill="1" applyBorder="1" applyAlignment="1" applyProtection="1">
      <alignment horizontal="center" vertical="top" wrapText="1"/>
      <protection hidden="1"/>
    </xf>
    <xf numFmtId="0" fontId="7" fillId="0" borderId="20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7" fillId="0" borderId="24" xfId="0" applyFont="1" applyFill="1" applyBorder="1" applyAlignment="1" applyProtection="1">
      <alignment horizontal="left" vertical="center" wrapText="1"/>
      <protection hidden="1"/>
    </xf>
    <xf numFmtId="0" fontId="2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19" xfId="0" applyFont="1" applyFill="1" applyBorder="1" applyAlignment="1" applyProtection="1">
      <alignment vertical="center" wrapText="1"/>
      <protection hidden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 wrapText="1"/>
    </xf>
    <xf numFmtId="0" fontId="9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9" fillId="0" borderId="0" xfId="62" applyFont="1" applyAlignment="1">
      <alignment/>
      <protection/>
    </xf>
    <xf numFmtId="0" fontId="13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gh@igh.hr" TargetMode="External" /><Relationship Id="rId2" Type="http://schemas.openxmlformats.org/officeDocument/2006/relationships/hyperlink" Target="http://www.institutigh.com/" TargetMode="External" /><Relationship Id="rId3" Type="http://schemas.openxmlformats.org/officeDocument/2006/relationships/hyperlink" Target="mailto:igh@igh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SheetLayoutView="110" zoomScalePageLayoutView="0" workbookViewId="0" topLeftCell="A1">
      <selection activeCell="C51" sqref="C51:H51"/>
    </sheetView>
  </sheetViews>
  <sheetFormatPr defaultColWidth="9.140625" defaultRowHeight="12.75"/>
  <cols>
    <col min="1" max="1" width="9.140625" style="10" customWidth="1"/>
    <col min="2" max="2" width="13.00390625" style="10" customWidth="1"/>
    <col min="3" max="4" width="9.140625" style="10" customWidth="1"/>
    <col min="5" max="5" width="9.8515625" style="10" bestFit="1" customWidth="1"/>
    <col min="6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51" t="s">
        <v>22</v>
      </c>
      <c r="B1" s="152"/>
      <c r="C1" s="152"/>
      <c r="D1" s="107"/>
      <c r="E1" s="107"/>
      <c r="F1" s="107"/>
      <c r="G1" s="107"/>
      <c r="H1" s="107"/>
      <c r="I1" s="108"/>
      <c r="J1" s="9"/>
      <c r="K1" s="9"/>
      <c r="L1" s="9"/>
    </row>
    <row r="2" spans="1:12" ht="12.75" customHeight="1">
      <c r="A2" s="181" t="s">
        <v>23</v>
      </c>
      <c r="B2" s="182"/>
      <c r="C2" s="182"/>
      <c r="D2" s="183"/>
      <c r="E2" s="91">
        <v>41640</v>
      </c>
      <c r="F2" s="11"/>
      <c r="G2" s="12" t="s">
        <v>1</v>
      </c>
      <c r="H2" s="91">
        <v>41820</v>
      </c>
      <c r="I2" s="69"/>
      <c r="J2" s="9"/>
      <c r="K2" s="9"/>
      <c r="L2" s="9"/>
    </row>
    <row r="3" spans="1:12" ht="12.75">
      <c r="A3" s="70"/>
      <c r="B3" s="13"/>
      <c r="C3" s="13"/>
      <c r="D3" s="13"/>
      <c r="E3" s="14"/>
      <c r="F3" s="14"/>
      <c r="G3" s="13"/>
      <c r="H3" s="13"/>
      <c r="I3" s="109"/>
      <c r="J3" s="9"/>
      <c r="K3" s="9"/>
      <c r="L3" s="9"/>
    </row>
    <row r="4" spans="1:12" ht="15" customHeight="1">
      <c r="A4" s="184" t="s">
        <v>24</v>
      </c>
      <c r="B4" s="185"/>
      <c r="C4" s="185"/>
      <c r="D4" s="185"/>
      <c r="E4" s="185"/>
      <c r="F4" s="185"/>
      <c r="G4" s="185"/>
      <c r="H4" s="185"/>
      <c r="I4" s="186"/>
      <c r="J4" s="9"/>
      <c r="K4" s="9"/>
      <c r="L4" s="9"/>
    </row>
    <row r="5" spans="1:12" ht="12.75">
      <c r="A5" s="71"/>
      <c r="B5" s="15"/>
      <c r="C5" s="15"/>
      <c r="D5" s="15"/>
      <c r="E5" s="16"/>
      <c r="F5" s="72"/>
      <c r="G5" s="17"/>
      <c r="H5" s="18"/>
      <c r="I5" s="73"/>
      <c r="J5" s="9"/>
      <c r="K5" s="9"/>
      <c r="L5" s="9"/>
    </row>
    <row r="6" spans="1:12" ht="12.75">
      <c r="A6" s="139" t="s">
        <v>25</v>
      </c>
      <c r="B6" s="140"/>
      <c r="C6" s="163" t="s">
        <v>319</v>
      </c>
      <c r="D6" s="164"/>
      <c r="E6" s="27"/>
      <c r="F6" s="27"/>
      <c r="G6" s="27"/>
      <c r="H6" s="27"/>
      <c r="I6" s="74"/>
      <c r="J6" s="9"/>
      <c r="K6" s="9"/>
      <c r="L6" s="9"/>
    </row>
    <row r="7" spans="1:12" ht="12.75">
      <c r="A7" s="75"/>
      <c r="B7" s="21"/>
      <c r="C7" s="15"/>
      <c r="D7" s="15"/>
      <c r="E7" s="27"/>
      <c r="F7" s="27"/>
      <c r="G7" s="27"/>
      <c r="H7" s="27"/>
      <c r="I7" s="74"/>
      <c r="J7" s="9"/>
      <c r="K7" s="9"/>
      <c r="L7" s="9"/>
    </row>
    <row r="8" spans="1:12" ht="21.75" customHeight="1">
      <c r="A8" s="187" t="s">
        <v>26</v>
      </c>
      <c r="B8" s="188"/>
      <c r="C8" s="163" t="s">
        <v>10</v>
      </c>
      <c r="D8" s="164"/>
      <c r="E8" s="27"/>
      <c r="F8" s="27"/>
      <c r="G8" s="27"/>
      <c r="H8" s="27"/>
      <c r="I8" s="76"/>
      <c r="J8" s="9"/>
      <c r="K8" s="9"/>
      <c r="L8" s="9"/>
    </row>
    <row r="9" spans="1:12" ht="12.75">
      <c r="A9" s="110"/>
      <c r="B9" s="111"/>
      <c r="C9" s="19"/>
      <c r="D9" s="25"/>
      <c r="E9" s="15"/>
      <c r="F9" s="15"/>
      <c r="G9" s="15"/>
      <c r="H9" s="15"/>
      <c r="I9" s="76"/>
      <c r="J9" s="9"/>
      <c r="K9" s="9"/>
      <c r="L9" s="9"/>
    </row>
    <row r="10" spans="1:12" ht="12.75" customHeight="1">
      <c r="A10" s="154" t="s">
        <v>27</v>
      </c>
      <c r="B10" s="189"/>
      <c r="C10" s="163" t="s">
        <v>11</v>
      </c>
      <c r="D10" s="164"/>
      <c r="E10" s="15"/>
      <c r="F10" s="15"/>
      <c r="G10" s="15"/>
      <c r="H10" s="15"/>
      <c r="I10" s="76"/>
      <c r="J10" s="9"/>
      <c r="K10" s="9"/>
      <c r="L10" s="9"/>
    </row>
    <row r="11" spans="1:12" ht="12.75">
      <c r="A11" s="190"/>
      <c r="B11" s="189"/>
      <c r="C11" s="15"/>
      <c r="D11" s="15"/>
      <c r="E11" s="15"/>
      <c r="F11" s="15"/>
      <c r="G11" s="15"/>
      <c r="H11" s="15"/>
      <c r="I11" s="76"/>
      <c r="J11" s="9"/>
      <c r="K11" s="9"/>
      <c r="L11" s="9"/>
    </row>
    <row r="12" spans="1:12" ht="12.75">
      <c r="A12" s="139" t="s">
        <v>28</v>
      </c>
      <c r="B12" s="140"/>
      <c r="C12" s="159" t="s">
        <v>12</v>
      </c>
      <c r="D12" s="193"/>
      <c r="E12" s="193"/>
      <c r="F12" s="193"/>
      <c r="G12" s="193"/>
      <c r="H12" s="193"/>
      <c r="I12" s="141"/>
      <c r="J12" s="9"/>
      <c r="K12" s="9"/>
      <c r="L12" s="9"/>
    </row>
    <row r="13" spans="1:12" ht="12.75">
      <c r="A13" s="75"/>
      <c r="B13" s="21"/>
      <c r="C13" s="20"/>
      <c r="D13" s="15"/>
      <c r="E13" s="15"/>
      <c r="F13" s="15"/>
      <c r="G13" s="15"/>
      <c r="H13" s="15"/>
      <c r="I13" s="76"/>
      <c r="J13" s="9"/>
      <c r="K13" s="9"/>
      <c r="L13" s="9"/>
    </row>
    <row r="14" spans="1:12" ht="12.75">
      <c r="A14" s="139" t="s">
        <v>29</v>
      </c>
      <c r="B14" s="140"/>
      <c r="C14" s="191">
        <v>10000</v>
      </c>
      <c r="D14" s="192"/>
      <c r="E14" s="15"/>
      <c r="F14" s="159" t="s">
        <v>13</v>
      </c>
      <c r="G14" s="193"/>
      <c r="H14" s="193"/>
      <c r="I14" s="141"/>
      <c r="J14" s="9"/>
      <c r="K14" s="9"/>
      <c r="L14" s="9"/>
    </row>
    <row r="15" spans="1:12" ht="12.75">
      <c r="A15" s="75"/>
      <c r="B15" s="21"/>
      <c r="C15" s="15"/>
      <c r="D15" s="15"/>
      <c r="E15" s="15"/>
      <c r="F15" s="15"/>
      <c r="G15" s="15"/>
      <c r="H15" s="15"/>
      <c r="I15" s="76"/>
      <c r="J15" s="9"/>
      <c r="K15" s="9"/>
      <c r="L15" s="9"/>
    </row>
    <row r="16" spans="1:12" ht="12.75">
      <c r="A16" s="139" t="s">
        <v>30</v>
      </c>
      <c r="B16" s="140"/>
      <c r="C16" s="159" t="s">
        <v>14</v>
      </c>
      <c r="D16" s="193"/>
      <c r="E16" s="193"/>
      <c r="F16" s="193"/>
      <c r="G16" s="193"/>
      <c r="H16" s="193"/>
      <c r="I16" s="141"/>
      <c r="J16" s="9"/>
      <c r="K16" s="9"/>
      <c r="L16" s="9"/>
    </row>
    <row r="17" spans="1:12" ht="12.75">
      <c r="A17" s="75"/>
      <c r="B17" s="21"/>
      <c r="C17" s="15"/>
      <c r="D17" s="15"/>
      <c r="E17" s="15"/>
      <c r="F17" s="15"/>
      <c r="G17" s="15"/>
      <c r="H17" s="15"/>
      <c r="I17" s="76"/>
      <c r="J17" s="9"/>
      <c r="K17" s="9"/>
      <c r="L17" s="9"/>
    </row>
    <row r="18" spans="1:12" ht="12.75">
      <c r="A18" s="139" t="s">
        <v>31</v>
      </c>
      <c r="B18" s="140"/>
      <c r="C18" s="177" t="s">
        <v>15</v>
      </c>
      <c r="D18" s="178"/>
      <c r="E18" s="178"/>
      <c r="F18" s="178"/>
      <c r="G18" s="178"/>
      <c r="H18" s="178"/>
      <c r="I18" s="179"/>
      <c r="J18" s="9"/>
      <c r="K18" s="9"/>
      <c r="L18" s="9"/>
    </row>
    <row r="19" spans="1:12" ht="12.75">
      <c r="A19" s="75"/>
      <c r="B19" s="21"/>
      <c r="C19" s="20"/>
      <c r="D19" s="15"/>
      <c r="E19" s="15"/>
      <c r="F19" s="15"/>
      <c r="G19" s="15"/>
      <c r="H19" s="15"/>
      <c r="I19" s="76"/>
      <c r="J19" s="9"/>
      <c r="K19" s="9"/>
      <c r="L19" s="9"/>
    </row>
    <row r="20" spans="1:12" ht="12.75">
      <c r="A20" s="139" t="s">
        <v>32</v>
      </c>
      <c r="B20" s="140"/>
      <c r="C20" s="177" t="s">
        <v>16</v>
      </c>
      <c r="D20" s="178"/>
      <c r="E20" s="178"/>
      <c r="F20" s="178"/>
      <c r="G20" s="178"/>
      <c r="H20" s="178"/>
      <c r="I20" s="179"/>
      <c r="J20" s="9"/>
      <c r="K20" s="9"/>
      <c r="L20" s="9"/>
    </row>
    <row r="21" spans="1:12" ht="12.75">
      <c r="A21" s="75"/>
      <c r="B21" s="21"/>
      <c r="C21" s="20"/>
      <c r="D21" s="15"/>
      <c r="E21" s="15"/>
      <c r="F21" s="15"/>
      <c r="G21" s="15"/>
      <c r="H21" s="15"/>
      <c r="I21" s="76"/>
      <c r="J21" s="9"/>
      <c r="K21" s="9"/>
      <c r="L21" s="9"/>
    </row>
    <row r="22" spans="1:12" ht="12.75">
      <c r="A22" s="139" t="s">
        <v>33</v>
      </c>
      <c r="B22" s="140"/>
      <c r="C22" s="92">
        <v>133</v>
      </c>
      <c r="D22" s="159" t="s">
        <v>13</v>
      </c>
      <c r="E22" s="161"/>
      <c r="F22" s="162"/>
      <c r="G22" s="139"/>
      <c r="H22" s="180"/>
      <c r="I22" s="77"/>
      <c r="J22" s="9"/>
      <c r="K22" s="9"/>
      <c r="L22" s="9"/>
    </row>
    <row r="23" spans="1:12" ht="12.75">
      <c r="A23" s="75"/>
      <c r="B23" s="21"/>
      <c r="C23" s="15"/>
      <c r="D23" s="23"/>
      <c r="E23" s="23"/>
      <c r="F23" s="23"/>
      <c r="G23" s="23"/>
      <c r="H23" s="15"/>
      <c r="I23" s="76"/>
      <c r="J23" s="9"/>
      <c r="K23" s="9"/>
      <c r="L23" s="9"/>
    </row>
    <row r="24" spans="1:12" ht="12.75">
      <c r="A24" s="139" t="s">
        <v>34</v>
      </c>
      <c r="B24" s="140"/>
      <c r="C24" s="92">
        <v>21</v>
      </c>
      <c r="D24" s="159" t="s">
        <v>17</v>
      </c>
      <c r="E24" s="161"/>
      <c r="F24" s="161"/>
      <c r="G24" s="162"/>
      <c r="H24" s="106" t="s">
        <v>37</v>
      </c>
      <c r="I24" s="126">
        <v>616</v>
      </c>
      <c r="J24" s="9"/>
      <c r="K24" s="9"/>
      <c r="L24" s="9"/>
    </row>
    <row r="25" spans="1:12" ht="12.75">
      <c r="A25" s="75"/>
      <c r="B25" s="21"/>
      <c r="C25" s="15"/>
      <c r="D25" s="23"/>
      <c r="E25" s="23"/>
      <c r="F25" s="23"/>
      <c r="G25" s="21"/>
      <c r="H25" s="21" t="s">
        <v>38</v>
      </c>
      <c r="I25" s="78"/>
      <c r="J25" s="9"/>
      <c r="K25" s="9"/>
      <c r="L25" s="9"/>
    </row>
    <row r="26" spans="1:12" ht="12.75">
      <c r="A26" s="139" t="s">
        <v>35</v>
      </c>
      <c r="B26" s="140"/>
      <c r="C26" s="93" t="s">
        <v>36</v>
      </c>
      <c r="D26" s="24"/>
      <c r="E26" s="79"/>
      <c r="F26" s="23"/>
      <c r="G26" s="169" t="s">
        <v>39</v>
      </c>
      <c r="H26" s="140"/>
      <c r="I26" s="94" t="s">
        <v>18</v>
      </c>
      <c r="J26" s="9"/>
      <c r="K26" s="9"/>
      <c r="L26" s="9"/>
    </row>
    <row r="27" spans="1:12" ht="12.75">
      <c r="A27" s="75"/>
      <c r="B27" s="21"/>
      <c r="C27" s="15"/>
      <c r="D27" s="23"/>
      <c r="E27" s="23"/>
      <c r="F27" s="23"/>
      <c r="G27" s="23"/>
      <c r="H27" s="15"/>
      <c r="I27" s="80"/>
      <c r="J27" s="9"/>
      <c r="K27" s="9"/>
      <c r="L27" s="9"/>
    </row>
    <row r="28" spans="1:12" ht="12.75">
      <c r="A28" s="170" t="s">
        <v>40</v>
      </c>
      <c r="B28" s="171"/>
      <c r="C28" s="172"/>
      <c r="D28" s="172"/>
      <c r="E28" s="173" t="s">
        <v>41</v>
      </c>
      <c r="F28" s="174"/>
      <c r="G28" s="174"/>
      <c r="H28" s="175" t="s">
        <v>2</v>
      </c>
      <c r="I28" s="176"/>
      <c r="J28" s="9"/>
      <c r="K28" s="9"/>
      <c r="L28" s="9"/>
    </row>
    <row r="29" spans="1:12" ht="12.75">
      <c r="A29" s="81"/>
      <c r="B29" s="79"/>
      <c r="C29" s="79"/>
      <c r="D29" s="25"/>
      <c r="E29" s="15"/>
      <c r="F29" s="15"/>
      <c r="G29" s="15"/>
      <c r="H29" s="26"/>
      <c r="I29" s="80"/>
      <c r="J29" s="9"/>
      <c r="K29" s="9"/>
      <c r="L29" s="9"/>
    </row>
    <row r="30" spans="1:12" ht="12.75">
      <c r="A30" s="159"/>
      <c r="B30" s="161"/>
      <c r="C30" s="161"/>
      <c r="D30" s="162"/>
      <c r="E30" s="159"/>
      <c r="F30" s="161"/>
      <c r="G30" s="162"/>
      <c r="H30" s="163"/>
      <c r="I30" s="164"/>
      <c r="J30" s="9"/>
      <c r="K30" s="9"/>
      <c r="L30" s="9"/>
    </row>
    <row r="31" spans="1:12" ht="12.75">
      <c r="A31" s="75"/>
      <c r="B31" s="21"/>
      <c r="C31" s="20"/>
      <c r="D31" s="99"/>
      <c r="E31" s="99"/>
      <c r="F31" s="99"/>
      <c r="G31" s="27"/>
      <c r="H31" s="100"/>
      <c r="I31" s="101"/>
      <c r="J31" s="9"/>
      <c r="K31" s="9"/>
      <c r="L31" s="9"/>
    </row>
    <row r="32" spans="1:12" ht="12.75">
      <c r="A32" s="159"/>
      <c r="B32" s="161"/>
      <c r="C32" s="161"/>
      <c r="D32" s="162"/>
      <c r="E32" s="159"/>
      <c r="F32" s="161"/>
      <c r="G32" s="161"/>
      <c r="H32" s="163"/>
      <c r="I32" s="164"/>
      <c r="J32" s="9"/>
      <c r="K32" s="9"/>
      <c r="L32" s="9"/>
    </row>
    <row r="33" spans="1:12" ht="12.75">
      <c r="A33" s="102"/>
      <c r="B33" s="19"/>
      <c r="C33" s="28"/>
      <c r="D33" s="103"/>
      <c r="E33" s="103"/>
      <c r="F33" s="103"/>
      <c r="G33" s="104"/>
      <c r="H33" s="100"/>
      <c r="I33" s="101"/>
      <c r="J33" s="9"/>
      <c r="K33" s="9"/>
      <c r="L33" s="9"/>
    </row>
    <row r="34" spans="1:12" ht="12.75">
      <c r="A34" s="159"/>
      <c r="B34" s="161"/>
      <c r="C34" s="161"/>
      <c r="D34" s="162"/>
      <c r="E34" s="159"/>
      <c r="F34" s="161"/>
      <c r="G34" s="161"/>
      <c r="H34" s="163"/>
      <c r="I34" s="164"/>
      <c r="J34" s="9"/>
      <c r="K34" s="9"/>
      <c r="L34" s="9"/>
    </row>
    <row r="35" spans="1:12" ht="12.75">
      <c r="A35" s="82"/>
      <c r="B35" s="28"/>
      <c r="C35" s="167"/>
      <c r="D35" s="168"/>
      <c r="E35" s="19"/>
      <c r="F35" s="167"/>
      <c r="G35" s="168"/>
      <c r="H35" s="100"/>
      <c r="I35" s="105"/>
      <c r="J35" s="9"/>
      <c r="K35" s="9"/>
      <c r="L35" s="9"/>
    </row>
    <row r="36" spans="1:12" ht="12.75">
      <c r="A36" s="159"/>
      <c r="B36" s="161"/>
      <c r="C36" s="161"/>
      <c r="D36" s="162"/>
      <c r="E36" s="159"/>
      <c r="F36" s="161"/>
      <c r="G36" s="161"/>
      <c r="H36" s="163"/>
      <c r="I36" s="164"/>
      <c r="J36" s="9"/>
      <c r="K36" s="9"/>
      <c r="L36" s="9"/>
    </row>
    <row r="37" spans="1:12" ht="12.75">
      <c r="A37" s="82"/>
      <c r="B37" s="28"/>
      <c r="C37" s="28"/>
      <c r="D37" s="19"/>
      <c r="E37" s="19"/>
      <c r="F37" s="28"/>
      <c r="G37" s="19"/>
      <c r="H37" s="100"/>
      <c r="I37" s="105"/>
      <c r="J37" s="9"/>
      <c r="K37" s="9"/>
      <c r="L37" s="9"/>
    </row>
    <row r="38" spans="1:12" ht="12.75">
      <c r="A38" s="159"/>
      <c r="B38" s="161"/>
      <c r="C38" s="161"/>
      <c r="D38" s="162"/>
      <c r="E38" s="159"/>
      <c r="F38" s="161"/>
      <c r="G38" s="161"/>
      <c r="H38" s="163"/>
      <c r="I38" s="164"/>
      <c r="J38" s="9"/>
      <c r="K38" s="9"/>
      <c r="L38" s="9"/>
    </row>
    <row r="39" spans="1:12" ht="12.75">
      <c r="A39" s="82"/>
      <c r="B39" s="28"/>
      <c r="C39" s="28"/>
      <c r="D39" s="19"/>
      <c r="E39" s="19"/>
      <c r="F39" s="28"/>
      <c r="G39" s="19"/>
      <c r="H39" s="100"/>
      <c r="I39" s="105"/>
      <c r="J39" s="9"/>
      <c r="K39" s="9"/>
      <c r="L39" s="9"/>
    </row>
    <row r="40" spans="1:12" ht="12.75">
      <c r="A40" s="95"/>
      <c r="B40" s="96"/>
      <c r="C40" s="96"/>
      <c r="D40" s="96"/>
      <c r="E40" s="22"/>
      <c r="F40" s="96"/>
      <c r="G40" s="96"/>
      <c r="H40" s="97"/>
      <c r="I40" s="98"/>
      <c r="J40" s="9"/>
      <c r="K40" s="9"/>
      <c r="L40" s="9"/>
    </row>
    <row r="41" spans="1:12" ht="12.75">
      <c r="A41" s="82"/>
      <c r="B41" s="28"/>
      <c r="C41" s="28"/>
      <c r="D41" s="19"/>
      <c r="E41" s="19"/>
      <c r="F41" s="28"/>
      <c r="G41" s="19"/>
      <c r="H41" s="19"/>
      <c r="I41" s="83"/>
      <c r="J41" s="9"/>
      <c r="K41" s="9"/>
      <c r="L41" s="9"/>
    </row>
    <row r="42" spans="1:12" ht="12.75" customHeight="1">
      <c r="A42" s="154" t="s">
        <v>42</v>
      </c>
      <c r="B42" s="155"/>
      <c r="C42" s="163"/>
      <c r="D42" s="164"/>
      <c r="E42" s="112"/>
      <c r="F42" s="159"/>
      <c r="G42" s="165"/>
      <c r="H42" s="165"/>
      <c r="I42" s="166"/>
      <c r="J42" s="9"/>
      <c r="K42" s="9"/>
      <c r="L42" s="9"/>
    </row>
    <row r="43" spans="1:12" ht="12.75">
      <c r="A43" s="113"/>
      <c r="B43" s="114"/>
      <c r="C43" s="156"/>
      <c r="D43" s="157"/>
      <c r="E43" s="100"/>
      <c r="F43" s="156"/>
      <c r="G43" s="158"/>
      <c r="H43" s="115"/>
      <c r="I43" s="116"/>
      <c r="J43" s="9"/>
      <c r="K43" s="9"/>
      <c r="L43" s="9"/>
    </row>
    <row r="44" spans="1:12" ht="12.75" customHeight="1">
      <c r="A44" s="154" t="s">
        <v>43</v>
      </c>
      <c r="B44" s="155"/>
      <c r="C44" s="159" t="s">
        <v>19</v>
      </c>
      <c r="D44" s="160"/>
      <c r="E44" s="160"/>
      <c r="F44" s="160"/>
      <c r="G44" s="160"/>
      <c r="H44" s="160"/>
      <c r="I44" s="143"/>
      <c r="J44" s="9"/>
      <c r="K44" s="9"/>
      <c r="L44" s="9"/>
    </row>
    <row r="45" spans="1:12" ht="12.75">
      <c r="A45" s="75"/>
      <c r="B45" s="21"/>
      <c r="C45" s="20" t="s">
        <v>44</v>
      </c>
      <c r="D45" s="100"/>
      <c r="E45" s="100"/>
      <c r="F45" s="100"/>
      <c r="G45" s="100"/>
      <c r="H45" s="100"/>
      <c r="I45" s="105"/>
      <c r="J45" s="9"/>
      <c r="K45" s="9"/>
      <c r="L45" s="9"/>
    </row>
    <row r="46" spans="1:12" ht="12.75">
      <c r="A46" s="154" t="s">
        <v>45</v>
      </c>
      <c r="B46" s="155"/>
      <c r="C46" s="144" t="s">
        <v>20</v>
      </c>
      <c r="D46" s="145"/>
      <c r="E46" s="146"/>
      <c r="F46" s="100"/>
      <c r="G46" s="106" t="s">
        <v>3</v>
      </c>
      <c r="H46" s="144" t="s">
        <v>21</v>
      </c>
      <c r="I46" s="146"/>
      <c r="J46" s="9"/>
      <c r="K46" s="9"/>
      <c r="L46" s="9"/>
    </row>
    <row r="47" spans="1:12" ht="12.75">
      <c r="A47" s="75"/>
      <c r="B47" s="21"/>
      <c r="C47" s="20"/>
      <c r="D47" s="100"/>
      <c r="E47" s="100"/>
      <c r="F47" s="100"/>
      <c r="G47" s="100"/>
      <c r="H47" s="100"/>
      <c r="I47" s="105"/>
      <c r="J47" s="9"/>
      <c r="K47" s="9"/>
      <c r="L47" s="9"/>
    </row>
    <row r="48" spans="1:12" ht="12.75" customHeight="1">
      <c r="A48" s="154" t="s">
        <v>31</v>
      </c>
      <c r="B48" s="155"/>
      <c r="C48" s="138" t="s">
        <v>15</v>
      </c>
      <c r="D48" s="145"/>
      <c r="E48" s="145"/>
      <c r="F48" s="145"/>
      <c r="G48" s="145"/>
      <c r="H48" s="145"/>
      <c r="I48" s="146"/>
      <c r="J48" s="9"/>
      <c r="K48" s="9"/>
      <c r="L48" s="9"/>
    </row>
    <row r="49" spans="1:12" ht="12.75">
      <c r="A49" s="75"/>
      <c r="B49" s="21"/>
      <c r="C49" s="100"/>
      <c r="D49" s="100"/>
      <c r="E49" s="100"/>
      <c r="F49" s="100"/>
      <c r="G49" s="100"/>
      <c r="H49" s="100"/>
      <c r="I49" s="105"/>
      <c r="J49" s="9"/>
      <c r="K49" s="9"/>
      <c r="L49" s="9"/>
    </row>
    <row r="50" spans="1:12" ht="12.75">
      <c r="A50" s="139" t="s">
        <v>46</v>
      </c>
      <c r="B50" s="140"/>
      <c r="C50" s="144" t="s">
        <v>323</v>
      </c>
      <c r="D50" s="145"/>
      <c r="E50" s="145"/>
      <c r="F50" s="145"/>
      <c r="G50" s="145"/>
      <c r="H50" s="145"/>
      <c r="I50" s="141"/>
      <c r="J50" s="9"/>
      <c r="K50" s="9"/>
      <c r="L50" s="9"/>
    </row>
    <row r="51" spans="1:12" ht="12.75">
      <c r="A51" s="102"/>
      <c r="B51" s="19"/>
      <c r="C51" s="153" t="s">
        <v>47</v>
      </c>
      <c r="D51" s="153"/>
      <c r="E51" s="153"/>
      <c r="F51" s="153"/>
      <c r="G51" s="153"/>
      <c r="H51" s="153"/>
      <c r="I51" s="84"/>
      <c r="J51" s="9"/>
      <c r="K51" s="9"/>
      <c r="L51" s="9"/>
    </row>
    <row r="52" spans="1:12" ht="12.75">
      <c r="A52" s="102"/>
      <c r="B52" s="19"/>
      <c r="C52" s="117"/>
      <c r="D52" s="117"/>
      <c r="E52" s="117"/>
      <c r="F52" s="117"/>
      <c r="G52" s="117"/>
      <c r="H52" s="117"/>
      <c r="I52" s="84"/>
      <c r="J52" s="9"/>
      <c r="K52" s="9"/>
      <c r="L52" s="9"/>
    </row>
    <row r="53" spans="1:12" ht="12.75">
      <c r="A53" s="102"/>
      <c r="B53" s="133" t="s">
        <v>48</v>
      </c>
      <c r="C53" s="134"/>
      <c r="D53" s="134"/>
      <c r="E53" s="134"/>
      <c r="F53" s="38"/>
      <c r="G53" s="38"/>
      <c r="H53" s="38"/>
      <c r="I53" s="85"/>
      <c r="J53" s="9"/>
      <c r="K53" s="9"/>
      <c r="L53" s="9"/>
    </row>
    <row r="54" spans="1:12" ht="12.75">
      <c r="A54" s="102"/>
      <c r="B54" s="148" t="s">
        <v>49</v>
      </c>
      <c r="C54" s="149"/>
      <c r="D54" s="149"/>
      <c r="E54" s="149"/>
      <c r="F54" s="149"/>
      <c r="G54" s="149"/>
      <c r="H54" s="149"/>
      <c r="I54" s="150"/>
      <c r="J54" s="9"/>
      <c r="K54" s="9"/>
      <c r="L54" s="9"/>
    </row>
    <row r="55" spans="1:12" ht="12.75">
      <c r="A55" s="102"/>
      <c r="B55" s="148" t="s">
        <v>50</v>
      </c>
      <c r="C55" s="149"/>
      <c r="D55" s="149"/>
      <c r="E55" s="149"/>
      <c r="F55" s="149"/>
      <c r="G55" s="149"/>
      <c r="H55" s="149"/>
      <c r="I55" s="85"/>
      <c r="J55" s="9"/>
      <c r="K55" s="9"/>
      <c r="L55" s="9"/>
    </row>
    <row r="56" spans="1:12" ht="12.75">
      <c r="A56" s="102"/>
      <c r="B56" s="148" t="s">
        <v>51</v>
      </c>
      <c r="C56" s="149"/>
      <c r="D56" s="149"/>
      <c r="E56" s="149"/>
      <c r="F56" s="149"/>
      <c r="G56" s="149"/>
      <c r="H56" s="149"/>
      <c r="I56" s="150"/>
      <c r="J56" s="9"/>
      <c r="K56" s="9"/>
      <c r="L56" s="9"/>
    </row>
    <row r="57" spans="1:12" ht="12.75">
      <c r="A57" s="102"/>
      <c r="B57" s="148" t="s">
        <v>52</v>
      </c>
      <c r="C57" s="149"/>
      <c r="D57" s="149"/>
      <c r="E57" s="149"/>
      <c r="F57" s="149"/>
      <c r="G57" s="149"/>
      <c r="H57" s="149"/>
      <c r="I57" s="150"/>
      <c r="J57" s="9"/>
      <c r="K57" s="9"/>
      <c r="L57" s="9"/>
    </row>
    <row r="58" spans="1:12" ht="12.75">
      <c r="A58" s="102"/>
      <c r="B58" s="86"/>
      <c r="C58" s="87"/>
      <c r="D58" s="87"/>
      <c r="E58" s="87"/>
      <c r="F58" s="87"/>
      <c r="G58" s="87"/>
      <c r="H58" s="87"/>
      <c r="I58" s="88"/>
      <c r="J58" s="9"/>
      <c r="K58" s="9"/>
      <c r="L58" s="9"/>
    </row>
    <row r="59" spans="1:12" ht="13.5" thickBot="1">
      <c r="A59" s="118" t="s">
        <v>4</v>
      </c>
      <c r="B59" s="100"/>
      <c r="C59" s="100"/>
      <c r="D59" s="100"/>
      <c r="E59" s="100"/>
      <c r="F59" s="100"/>
      <c r="G59" s="119"/>
      <c r="H59" s="120"/>
      <c r="I59" s="121"/>
      <c r="J59" s="9"/>
      <c r="K59" s="9"/>
      <c r="L59" s="9"/>
    </row>
    <row r="60" spans="1:12" ht="12.75">
      <c r="A60" s="122"/>
      <c r="B60" s="100"/>
      <c r="C60" s="100"/>
      <c r="D60" s="100"/>
      <c r="E60" s="19" t="s">
        <v>5</v>
      </c>
      <c r="F60" s="123"/>
      <c r="G60" s="147" t="s">
        <v>53</v>
      </c>
      <c r="H60" s="142"/>
      <c r="I60" s="135"/>
      <c r="J60" s="9"/>
      <c r="K60" s="9"/>
      <c r="L60" s="9"/>
    </row>
    <row r="61" spans="1:12" ht="12.75">
      <c r="A61" s="89"/>
      <c r="B61" s="90"/>
      <c r="C61" s="124"/>
      <c r="D61" s="124"/>
      <c r="E61" s="124"/>
      <c r="F61" s="124"/>
      <c r="G61" s="136"/>
      <c r="H61" s="137"/>
      <c r="I61" s="125"/>
      <c r="J61" s="9"/>
      <c r="K61" s="9"/>
      <c r="L61" s="9"/>
    </row>
  </sheetData>
  <sheetProtection/>
  <protectedRanges>
    <protectedRange sqref="I26 I24 C6:D6 C8:D8 C10:D10 C12:I12 C14:D14 F14:I14 C16:I16 C18:I18 C20:I20 C24:G24 C22:F22 C26" name="Range1"/>
    <protectedRange sqref="A32:D32 A30:I30" name="Range1_1"/>
    <protectedRange sqref="E2 H2" name="Range1_2"/>
  </protectedRanges>
  <mergeCells count="69">
    <mergeCell ref="A12:B12"/>
    <mergeCell ref="C12:I12"/>
    <mergeCell ref="A14:B14"/>
    <mergeCell ref="C14:D14"/>
    <mergeCell ref="F14:I14"/>
    <mergeCell ref="A16:B16"/>
    <mergeCell ref="C16:I16"/>
    <mergeCell ref="A8:B8"/>
    <mergeCell ref="C8:D8"/>
    <mergeCell ref="A10:B11"/>
    <mergeCell ref="C10:D10"/>
    <mergeCell ref="A2:D2"/>
    <mergeCell ref="A4:I4"/>
    <mergeCell ref="A6:B6"/>
    <mergeCell ref="C6:D6"/>
    <mergeCell ref="A28:D28"/>
    <mergeCell ref="E28:G28"/>
    <mergeCell ref="H28:I28"/>
    <mergeCell ref="C18:I18"/>
    <mergeCell ref="A20:B20"/>
    <mergeCell ref="C20:I20"/>
    <mergeCell ref="A22:B22"/>
    <mergeCell ref="D22:F22"/>
    <mergeCell ref="G22:H22"/>
    <mergeCell ref="A18:B18"/>
    <mergeCell ref="A24:B24"/>
    <mergeCell ref="D24:G24"/>
    <mergeCell ref="A26:B26"/>
    <mergeCell ref="G26:H26"/>
    <mergeCell ref="A30:D30"/>
    <mergeCell ref="E30:G30"/>
    <mergeCell ref="H30:I30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5:D35"/>
    <mergeCell ref="F35:G35"/>
    <mergeCell ref="A38:D38"/>
    <mergeCell ref="E38:G38"/>
    <mergeCell ref="H38:I38"/>
    <mergeCell ref="A42:B42"/>
    <mergeCell ref="C42:D42"/>
    <mergeCell ref="F42:I42"/>
    <mergeCell ref="G60:I60"/>
    <mergeCell ref="G61:H61"/>
    <mergeCell ref="A48:B48"/>
    <mergeCell ref="C48:I48"/>
    <mergeCell ref="A50:B50"/>
    <mergeCell ref="C50:I50"/>
    <mergeCell ref="B53:E53"/>
    <mergeCell ref="B54:I54"/>
    <mergeCell ref="B55:H55"/>
    <mergeCell ref="B56:I56"/>
    <mergeCell ref="B57:I57"/>
    <mergeCell ref="A1:C1"/>
    <mergeCell ref="C51:H51"/>
    <mergeCell ref="A44:B44"/>
    <mergeCell ref="C43:D43"/>
    <mergeCell ref="F43:G43"/>
    <mergeCell ref="C44:I44"/>
    <mergeCell ref="A46:B46"/>
    <mergeCell ref="C46:E46"/>
    <mergeCell ref="H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gh@igh.hr"/>
    <hyperlink ref="C20" r:id="rId2" display="http://www.institutigh.com"/>
    <hyperlink ref="C48" r:id="rId3" display="igh@igh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view="pageBreakPreview" zoomScale="110" zoomScaleSheetLayoutView="110" zoomScalePageLayoutView="0" workbookViewId="0" topLeftCell="A67">
      <selection activeCell="J76" sqref="J76"/>
    </sheetView>
  </sheetViews>
  <sheetFormatPr defaultColWidth="9.140625" defaultRowHeight="12.75"/>
  <cols>
    <col min="1" max="9" width="9.140625" style="39" customWidth="1"/>
    <col min="10" max="10" width="11.8515625" style="39" customWidth="1"/>
    <col min="11" max="11" width="12.57421875" style="39" customWidth="1"/>
    <col min="12" max="16384" width="9.140625" style="39" customWidth="1"/>
  </cols>
  <sheetData>
    <row r="1" spans="1:11" ht="12.75" customHeight="1">
      <c r="A1" s="204" t="s">
        <v>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>
      <c r="A2" s="205" t="s">
        <v>324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spans="1:11" ht="12.75" customHeight="1">
      <c r="A3" s="206" t="s">
        <v>304</v>
      </c>
      <c r="B3" s="207"/>
      <c r="C3" s="207"/>
      <c r="D3" s="207"/>
      <c r="E3" s="207"/>
      <c r="F3" s="207"/>
      <c r="G3" s="207"/>
      <c r="H3" s="207"/>
      <c r="I3" s="207"/>
      <c r="J3" s="207"/>
      <c r="K3" s="208"/>
    </row>
    <row r="4" spans="1:11" ht="22.5" customHeight="1">
      <c r="A4" s="209" t="s">
        <v>55</v>
      </c>
      <c r="B4" s="210"/>
      <c r="C4" s="210"/>
      <c r="D4" s="210"/>
      <c r="E4" s="210"/>
      <c r="F4" s="210"/>
      <c r="G4" s="210"/>
      <c r="H4" s="211"/>
      <c r="I4" s="44" t="s">
        <v>56</v>
      </c>
      <c r="J4" s="45" t="s">
        <v>57</v>
      </c>
      <c r="K4" s="46" t="s">
        <v>58</v>
      </c>
    </row>
    <row r="5" spans="1:11" ht="12.75">
      <c r="A5" s="194">
        <v>1</v>
      </c>
      <c r="B5" s="194"/>
      <c r="C5" s="194"/>
      <c r="D5" s="194"/>
      <c r="E5" s="194"/>
      <c r="F5" s="194"/>
      <c r="G5" s="194"/>
      <c r="H5" s="194"/>
      <c r="I5" s="43">
        <v>2</v>
      </c>
      <c r="J5" s="42">
        <v>3</v>
      </c>
      <c r="K5" s="42">
        <v>4</v>
      </c>
    </row>
    <row r="6" spans="1:11" ht="12.75">
      <c r="A6" s="195"/>
      <c r="B6" s="196"/>
      <c r="C6" s="196"/>
      <c r="D6" s="196"/>
      <c r="E6" s="196"/>
      <c r="F6" s="196"/>
      <c r="G6" s="196"/>
      <c r="H6" s="196"/>
      <c r="I6" s="196"/>
      <c r="J6" s="196"/>
      <c r="K6" s="197"/>
    </row>
    <row r="7" spans="1:11" ht="12.75" customHeight="1">
      <c r="A7" s="198" t="s">
        <v>59</v>
      </c>
      <c r="B7" s="199"/>
      <c r="C7" s="199"/>
      <c r="D7" s="199"/>
      <c r="E7" s="199"/>
      <c r="F7" s="199"/>
      <c r="G7" s="199"/>
      <c r="H7" s="200"/>
      <c r="I7" s="3">
        <v>1</v>
      </c>
      <c r="J7" s="127"/>
      <c r="K7" s="127"/>
    </row>
    <row r="8" spans="1:11" ht="12.75" customHeight="1">
      <c r="A8" s="201" t="s">
        <v>60</v>
      </c>
      <c r="B8" s="202"/>
      <c r="C8" s="202"/>
      <c r="D8" s="202"/>
      <c r="E8" s="202"/>
      <c r="F8" s="202"/>
      <c r="G8" s="202"/>
      <c r="H8" s="203"/>
      <c r="I8" s="1">
        <v>2</v>
      </c>
      <c r="J8" s="130">
        <f>J9+J16+J26+J35+J39</f>
        <v>488105003</v>
      </c>
      <c r="K8" s="130">
        <f>K9+K16+K26+K35+K39</f>
        <v>484661604</v>
      </c>
    </row>
    <row r="9" spans="1:11" ht="12.75" customHeight="1">
      <c r="A9" s="212" t="s">
        <v>61</v>
      </c>
      <c r="B9" s="213"/>
      <c r="C9" s="213"/>
      <c r="D9" s="213"/>
      <c r="E9" s="213"/>
      <c r="F9" s="213"/>
      <c r="G9" s="213"/>
      <c r="H9" s="214"/>
      <c r="I9" s="1">
        <v>3</v>
      </c>
      <c r="J9" s="130">
        <f>SUM(J10:J15)</f>
        <v>4954974</v>
      </c>
      <c r="K9" s="130">
        <f>SUM(K10:K15)</f>
        <v>4627651</v>
      </c>
    </row>
    <row r="10" spans="1:11" ht="12.75" customHeight="1">
      <c r="A10" s="212" t="s">
        <v>62</v>
      </c>
      <c r="B10" s="213"/>
      <c r="C10" s="213"/>
      <c r="D10" s="213"/>
      <c r="E10" s="213"/>
      <c r="F10" s="213"/>
      <c r="G10" s="213"/>
      <c r="H10" s="214"/>
      <c r="I10" s="1">
        <v>4</v>
      </c>
      <c r="J10" s="6"/>
      <c r="K10" s="6"/>
    </row>
    <row r="11" spans="1:11" ht="12.75" customHeight="1">
      <c r="A11" s="212" t="s">
        <v>63</v>
      </c>
      <c r="B11" s="213"/>
      <c r="C11" s="213"/>
      <c r="D11" s="213"/>
      <c r="E11" s="213"/>
      <c r="F11" s="213"/>
      <c r="G11" s="213"/>
      <c r="H11" s="214"/>
      <c r="I11" s="1">
        <v>5</v>
      </c>
      <c r="J11" s="6">
        <v>2361547</v>
      </c>
      <c r="K11" s="6">
        <v>1795160</v>
      </c>
    </row>
    <row r="12" spans="1:11" ht="12.75" customHeight="1">
      <c r="A12" s="212" t="s">
        <v>0</v>
      </c>
      <c r="B12" s="213"/>
      <c r="C12" s="213"/>
      <c r="D12" s="213"/>
      <c r="E12" s="213"/>
      <c r="F12" s="213"/>
      <c r="G12" s="213"/>
      <c r="H12" s="214"/>
      <c r="I12" s="1">
        <v>6</v>
      </c>
      <c r="J12" s="6"/>
      <c r="K12" s="6"/>
    </row>
    <row r="13" spans="1:11" ht="12.75" customHeight="1">
      <c r="A13" s="212" t="s">
        <v>64</v>
      </c>
      <c r="B13" s="213"/>
      <c r="C13" s="213"/>
      <c r="D13" s="213"/>
      <c r="E13" s="213"/>
      <c r="F13" s="213"/>
      <c r="G13" s="213"/>
      <c r="H13" s="214"/>
      <c r="I13" s="1">
        <v>7</v>
      </c>
      <c r="J13" s="6"/>
      <c r="K13" s="6"/>
    </row>
    <row r="14" spans="1:11" ht="12.75" customHeight="1">
      <c r="A14" s="212" t="s">
        <v>65</v>
      </c>
      <c r="B14" s="213"/>
      <c r="C14" s="213"/>
      <c r="D14" s="213"/>
      <c r="E14" s="213"/>
      <c r="F14" s="213"/>
      <c r="G14" s="213"/>
      <c r="H14" s="214"/>
      <c r="I14" s="1">
        <v>8</v>
      </c>
      <c r="J14" s="6">
        <v>2593427</v>
      </c>
      <c r="K14" s="6">
        <v>2832491</v>
      </c>
    </row>
    <row r="15" spans="1:11" ht="12.75" customHeight="1">
      <c r="A15" s="212" t="s">
        <v>66</v>
      </c>
      <c r="B15" s="213"/>
      <c r="C15" s="213"/>
      <c r="D15" s="213"/>
      <c r="E15" s="213"/>
      <c r="F15" s="213"/>
      <c r="G15" s="213"/>
      <c r="H15" s="214"/>
      <c r="I15" s="1">
        <v>9</v>
      </c>
      <c r="J15" s="6"/>
      <c r="K15" s="6"/>
    </row>
    <row r="16" spans="1:11" ht="12.75" customHeight="1">
      <c r="A16" s="212" t="s">
        <v>67</v>
      </c>
      <c r="B16" s="213"/>
      <c r="C16" s="213"/>
      <c r="D16" s="213"/>
      <c r="E16" s="213"/>
      <c r="F16" s="213"/>
      <c r="G16" s="213"/>
      <c r="H16" s="214"/>
      <c r="I16" s="1">
        <v>10</v>
      </c>
      <c r="J16" s="130">
        <f>SUM(J17:J25)</f>
        <v>177437271</v>
      </c>
      <c r="K16" s="130">
        <f>SUM(K17:K25)</f>
        <v>175156053</v>
      </c>
    </row>
    <row r="17" spans="1:11" ht="12.75" customHeight="1">
      <c r="A17" s="212" t="s">
        <v>68</v>
      </c>
      <c r="B17" s="213"/>
      <c r="C17" s="213"/>
      <c r="D17" s="213"/>
      <c r="E17" s="213"/>
      <c r="F17" s="213"/>
      <c r="G17" s="213"/>
      <c r="H17" s="214"/>
      <c r="I17" s="1">
        <v>11</v>
      </c>
      <c r="J17" s="6">
        <v>63760082</v>
      </c>
      <c r="K17" s="6">
        <v>63760082</v>
      </c>
    </row>
    <row r="18" spans="1:11" ht="12.75" customHeight="1">
      <c r="A18" s="212" t="s">
        <v>69</v>
      </c>
      <c r="B18" s="213"/>
      <c r="C18" s="213"/>
      <c r="D18" s="213"/>
      <c r="E18" s="213"/>
      <c r="F18" s="213"/>
      <c r="G18" s="213"/>
      <c r="H18" s="214"/>
      <c r="I18" s="1">
        <v>12</v>
      </c>
      <c r="J18" s="6">
        <v>73772567</v>
      </c>
      <c r="K18" s="6">
        <v>71678278</v>
      </c>
    </row>
    <row r="19" spans="1:11" ht="12.75" customHeight="1">
      <c r="A19" s="212" t="s">
        <v>70</v>
      </c>
      <c r="B19" s="213"/>
      <c r="C19" s="213"/>
      <c r="D19" s="213"/>
      <c r="E19" s="213"/>
      <c r="F19" s="213"/>
      <c r="G19" s="213"/>
      <c r="H19" s="214"/>
      <c r="I19" s="1">
        <v>13</v>
      </c>
      <c r="J19" s="6">
        <v>534653</v>
      </c>
      <c r="K19" s="6">
        <v>465695</v>
      </c>
    </row>
    <row r="20" spans="1:11" ht="12.75" customHeight="1">
      <c r="A20" s="212" t="s">
        <v>71</v>
      </c>
      <c r="B20" s="213"/>
      <c r="C20" s="213"/>
      <c r="D20" s="213"/>
      <c r="E20" s="213"/>
      <c r="F20" s="213"/>
      <c r="G20" s="213"/>
      <c r="H20" s="214"/>
      <c r="I20" s="1">
        <v>14</v>
      </c>
      <c r="J20" s="6">
        <v>1464331</v>
      </c>
      <c r="K20" s="6">
        <v>1262442</v>
      </c>
    </row>
    <row r="21" spans="1:11" ht="12.75" customHeight="1">
      <c r="A21" s="212" t="s">
        <v>72</v>
      </c>
      <c r="B21" s="213"/>
      <c r="C21" s="213"/>
      <c r="D21" s="213"/>
      <c r="E21" s="213"/>
      <c r="F21" s="213"/>
      <c r="G21" s="213"/>
      <c r="H21" s="214"/>
      <c r="I21" s="1">
        <v>15</v>
      </c>
      <c r="J21" s="6"/>
      <c r="K21" s="6"/>
    </row>
    <row r="22" spans="1:11" ht="12.75" customHeight="1">
      <c r="A22" s="212" t="s">
        <v>73</v>
      </c>
      <c r="B22" s="213"/>
      <c r="C22" s="213"/>
      <c r="D22" s="213"/>
      <c r="E22" s="213"/>
      <c r="F22" s="213"/>
      <c r="G22" s="213"/>
      <c r="H22" s="214"/>
      <c r="I22" s="1">
        <v>16</v>
      </c>
      <c r="J22" s="6">
        <v>67375</v>
      </c>
      <c r="K22" s="6">
        <v>104230</v>
      </c>
    </row>
    <row r="23" spans="1:11" ht="12.75" customHeight="1">
      <c r="A23" s="212" t="s">
        <v>74</v>
      </c>
      <c r="B23" s="213"/>
      <c r="C23" s="213"/>
      <c r="D23" s="213"/>
      <c r="E23" s="213"/>
      <c r="F23" s="213"/>
      <c r="G23" s="213"/>
      <c r="H23" s="214"/>
      <c r="I23" s="1">
        <v>17</v>
      </c>
      <c r="J23" s="6">
        <v>26548838</v>
      </c>
      <c r="K23" s="6">
        <v>26595901</v>
      </c>
    </row>
    <row r="24" spans="1:11" ht="12.75" customHeight="1">
      <c r="A24" s="212" t="s">
        <v>75</v>
      </c>
      <c r="B24" s="213"/>
      <c r="C24" s="213"/>
      <c r="D24" s="213"/>
      <c r="E24" s="213"/>
      <c r="F24" s="213"/>
      <c r="G24" s="213"/>
      <c r="H24" s="214"/>
      <c r="I24" s="1">
        <v>18</v>
      </c>
      <c r="J24" s="6">
        <v>303336</v>
      </c>
      <c r="K24" s="6">
        <v>303336</v>
      </c>
    </row>
    <row r="25" spans="1:11" ht="12.75" customHeight="1">
      <c r="A25" s="212" t="s">
        <v>76</v>
      </c>
      <c r="B25" s="213"/>
      <c r="C25" s="213"/>
      <c r="D25" s="213"/>
      <c r="E25" s="213"/>
      <c r="F25" s="213"/>
      <c r="G25" s="213"/>
      <c r="H25" s="214"/>
      <c r="I25" s="1">
        <v>19</v>
      </c>
      <c r="J25" s="6">
        <v>10986089</v>
      </c>
      <c r="K25" s="6">
        <v>10986089</v>
      </c>
    </row>
    <row r="26" spans="1:11" ht="12.75" customHeight="1">
      <c r="A26" s="212" t="s">
        <v>77</v>
      </c>
      <c r="B26" s="213"/>
      <c r="C26" s="213"/>
      <c r="D26" s="213"/>
      <c r="E26" s="213"/>
      <c r="F26" s="213"/>
      <c r="G26" s="213"/>
      <c r="H26" s="214"/>
      <c r="I26" s="1">
        <v>20</v>
      </c>
      <c r="J26" s="130">
        <f>SUM(J27:J34)</f>
        <v>303423689</v>
      </c>
      <c r="K26" s="130">
        <f>SUM(K27:K34)</f>
        <v>302755257</v>
      </c>
    </row>
    <row r="27" spans="1:11" ht="12.75" customHeight="1">
      <c r="A27" s="212" t="s">
        <v>78</v>
      </c>
      <c r="B27" s="213"/>
      <c r="C27" s="213"/>
      <c r="D27" s="213"/>
      <c r="E27" s="213"/>
      <c r="F27" s="213"/>
      <c r="G27" s="213"/>
      <c r="H27" s="214"/>
      <c r="I27" s="1">
        <v>21</v>
      </c>
      <c r="J27" s="6">
        <v>278715623</v>
      </c>
      <c r="K27" s="6">
        <v>278715623</v>
      </c>
    </row>
    <row r="28" spans="1:11" ht="12.75" customHeight="1">
      <c r="A28" s="212" t="s">
        <v>79</v>
      </c>
      <c r="B28" s="213"/>
      <c r="C28" s="213"/>
      <c r="D28" s="213"/>
      <c r="E28" s="213"/>
      <c r="F28" s="213"/>
      <c r="G28" s="213"/>
      <c r="H28" s="214"/>
      <c r="I28" s="1">
        <v>22</v>
      </c>
      <c r="J28" s="6">
        <v>17074602</v>
      </c>
      <c r="K28" s="6">
        <v>17034018</v>
      </c>
    </row>
    <row r="29" spans="1:11" ht="12.75" customHeight="1">
      <c r="A29" s="212" t="s">
        <v>80</v>
      </c>
      <c r="B29" s="213"/>
      <c r="C29" s="213"/>
      <c r="D29" s="213"/>
      <c r="E29" s="213"/>
      <c r="F29" s="213"/>
      <c r="G29" s="213"/>
      <c r="H29" s="214"/>
      <c r="I29" s="1">
        <v>23</v>
      </c>
      <c r="J29" s="6">
        <v>125800</v>
      </c>
      <c r="K29" s="6">
        <v>1122351</v>
      </c>
    </row>
    <row r="30" spans="1:11" ht="12.75" customHeight="1">
      <c r="A30" s="212" t="s">
        <v>305</v>
      </c>
      <c r="B30" s="213"/>
      <c r="C30" s="213"/>
      <c r="D30" s="213"/>
      <c r="E30" s="213"/>
      <c r="F30" s="213"/>
      <c r="G30" s="213"/>
      <c r="H30" s="214"/>
      <c r="I30" s="1">
        <v>24</v>
      </c>
      <c r="J30" s="6"/>
      <c r="K30" s="6"/>
    </row>
    <row r="31" spans="1:11" ht="12.75" customHeight="1">
      <c r="A31" s="212" t="s">
        <v>81</v>
      </c>
      <c r="B31" s="213"/>
      <c r="C31" s="213"/>
      <c r="D31" s="213"/>
      <c r="E31" s="213"/>
      <c r="F31" s="213"/>
      <c r="G31" s="213"/>
      <c r="H31" s="214"/>
      <c r="I31" s="1">
        <v>25</v>
      </c>
      <c r="J31" s="6"/>
      <c r="K31" s="6"/>
    </row>
    <row r="32" spans="1:11" ht="12.75" customHeight="1">
      <c r="A32" s="212" t="s">
        <v>82</v>
      </c>
      <c r="B32" s="213"/>
      <c r="C32" s="213"/>
      <c r="D32" s="213"/>
      <c r="E32" s="213"/>
      <c r="F32" s="213"/>
      <c r="G32" s="213"/>
      <c r="H32" s="214"/>
      <c r="I32" s="1">
        <v>26</v>
      </c>
      <c r="J32" s="6">
        <v>878094</v>
      </c>
      <c r="K32" s="6">
        <v>887194</v>
      </c>
    </row>
    <row r="33" spans="1:11" ht="12.75" customHeight="1">
      <c r="A33" s="212" t="s">
        <v>83</v>
      </c>
      <c r="B33" s="213"/>
      <c r="C33" s="213"/>
      <c r="D33" s="213"/>
      <c r="E33" s="213"/>
      <c r="F33" s="213"/>
      <c r="G33" s="213"/>
      <c r="H33" s="214"/>
      <c r="I33" s="1">
        <v>27</v>
      </c>
      <c r="J33" s="6">
        <v>6629570</v>
      </c>
      <c r="K33" s="6">
        <v>4996071</v>
      </c>
    </row>
    <row r="34" spans="1:11" ht="12.75" customHeight="1">
      <c r="A34" s="212" t="s">
        <v>84</v>
      </c>
      <c r="B34" s="213"/>
      <c r="C34" s="213"/>
      <c r="D34" s="213"/>
      <c r="E34" s="213"/>
      <c r="F34" s="213"/>
      <c r="G34" s="213"/>
      <c r="H34" s="214"/>
      <c r="I34" s="1">
        <v>28</v>
      </c>
      <c r="J34" s="6"/>
      <c r="K34" s="6"/>
    </row>
    <row r="35" spans="1:11" ht="12.75" customHeight="1">
      <c r="A35" s="212" t="s">
        <v>85</v>
      </c>
      <c r="B35" s="213"/>
      <c r="C35" s="213"/>
      <c r="D35" s="213"/>
      <c r="E35" s="213"/>
      <c r="F35" s="213"/>
      <c r="G35" s="213"/>
      <c r="H35" s="214"/>
      <c r="I35" s="1">
        <v>29</v>
      </c>
      <c r="J35" s="130">
        <f>SUM(J36:J38)</f>
        <v>2289069</v>
      </c>
      <c r="K35" s="130">
        <f>SUM(K36:K38)</f>
        <v>2122643</v>
      </c>
    </row>
    <row r="36" spans="1:11" ht="12.75" customHeight="1">
      <c r="A36" s="212" t="s">
        <v>86</v>
      </c>
      <c r="B36" s="213"/>
      <c r="C36" s="213"/>
      <c r="D36" s="213"/>
      <c r="E36" s="213"/>
      <c r="F36" s="213"/>
      <c r="G36" s="213"/>
      <c r="H36" s="214"/>
      <c r="I36" s="1">
        <v>30</v>
      </c>
      <c r="J36" s="6"/>
      <c r="K36" s="6"/>
    </row>
    <row r="37" spans="1:11" ht="12.75" customHeight="1">
      <c r="A37" s="212" t="s">
        <v>87</v>
      </c>
      <c r="B37" s="213"/>
      <c r="C37" s="213"/>
      <c r="D37" s="213"/>
      <c r="E37" s="213"/>
      <c r="F37" s="213"/>
      <c r="G37" s="213"/>
      <c r="H37" s="214"/>
      <c r="I37" s="1">
        <v>31</v>
      </c>
      <c r="J37" s="6">
        <v>1889610</v>
      </c>
      <c r="K37" s="6">
        <v>1790129</v>
      </c>
    </row>
    <row r="38" spans="1:11" ht="12.75" customHeight="1">
      <c r="A38" s="212" t="s">
        <v>88</v>
      </c>
      <c r="B38" s="213"/>
      <c r="C38" s="213"/>
      <c r="D38" s="213"/>
      <c r="E38" s="213"/>
      <c r="F38" s="213"/>
      <c r="G38" s="213"/>
      <c r="H38" s="214"/>
      <c r="I38" s="1">
        <v>32</v>
      </c>
      <c r="J38" s="6">
        <v>399459</v>
      </c>
      <c r="K38" s="6">
        <v>332514</v>
      </c>
    </row>
    <row r="39" spans="1:11" ht="12.75" customHeight="1">
      <c r="A39" s="212" t="s">
        <v>89</v>
      </c>
      <c r="B39" s="213"/>
      <c r="C39" s="213"/>
      <c r="D39" s="213"/>
      <c r="E39" s="213"/>
      <c r="F39" s="213"/>
      <c r="G39" s="213"/>
      <c r="H39" s="214"/>
      <c r="I39" s="1">
        <v>33</v>
      </c>
      <c r="J39" s="131"/>
      <c r="K39" s="6"/>
    </row>
    <row r="40" spans="1:11" ht="12.75" customHeight="1">
      <c r="A40" s="201" t="s">
        <v>90</v>
      </c>
      <c r="B40" s="202"/>
      <c r="C40" s="202"/>
      <c r="D40" s="202"/>
      <c r="E40" s="202"/>
      <c r="F40" s="202"/>
      <c r="G40" s="202"/>
      <c r="H40" s="203"/>
      <c r="I40" s="1">
        <v>34</v>
      </c>
      <c r="J40" s="130">
        <f>J41+J49+J56+J64</f>
        <v>253148297</v>
      </c>
      <c r="K40" s="130">
        <f>K41+K49+K56+K64</f>
        <v>289020912</v>
      </c>
    </row>
    <row r="41" spans="1:11" ht="12.75" customHeight="1">
      <c r="A41" s="212" t="s">
        <v>91</v>
      </c>
      <c r="B41" s="213"/>
      <c r="C41" s="213"/>
      <c r="D41" s="213"/>
      <c r="E41" s="213"/>
      <c r="F41" s="213"/>
      <c r="G41" s="213"/>
      <c r="H41" s="214"/>
      <c r="I41" s="1">
        <v>35</v>
      </c>
      <c r="J41" s="130">
        <f>SUM(J42:J48)</f>
        <v>162799842</v>
      </c>
      <c r="K41" s="130">
        <f>SUM(K42:K48)</f>
        <v>162799842</v>
      </c>
    </row>
    <row r="42" spans="1:11" ht="12.75" customHeight="1">
      <c r="A42" s="212" t="s">
        <v>92</v>
      </c>
      <c r="B42" s="213"/>
      <c r="C42" s="213"/>
      <c r="D42" s="213"/>
      <c r="E42" s="213"/>
      <c r="F42" s="213"/>
      <c r="G42" s="213"/>
      <c r="H42" s="214"/>
      <c r="I42" s="1">
        <v>36</v>
      </c>
      <c r="J42" s="6"/>
      <c r="K42" s="6"/>
    </row>
    <row r="43" spans="1:11" ht="12.75" customHeight="1">
      <c r="A43" s="212" t="s">
        <v>93</v>
      </c>
      <c r="B43" s="213"/>
      <c r="C43" s="213"/>
      <c r="D43" s="213"/>
      <c r="E43" s="213"/>
      <c r="F43" s="213"/>
      <c r="G43" s="213"/>
      <c r="H43" s="214"/>
      <c r="I43" s="1">
        <v>37</v>
      </c>
      <c r="J43" s="6">
        <v>247493</v>
      </c>
      <c r="K43" s="6">
        <v>247493</v>
      </c>
    </row>
    <row r="44" spans="1:11" ht="12.75" customHeight="1">
      <c r="A44" s="212" t="s">
        <v>94</v>
      </c>
      <c r="B44" s="213"/>
      <c r="C44" s="213"/>
      <c r="D44" s="213"/>
      <c r="E44" s="213"/>
      <c r="F44" s="213"/>
      <c r="G44" s="213"/>
      <c r="H44" s="214"/>
      <c r="I44" s="1">
        <v>38</v>
      </c>
      <c r="J44" s="6">
        <v>629512</v>
      </c>
      <c r="K44" s="6">
        <v>629512</v>
      </c>
    </row>
    <row r="45" spans="1:11" ht="12.75" customHeight="1">
      <c r="A45" s="212" t="s">
        <v>95</v>
      </c>
      <c r="B45" s="213"/>
      <c r="C45" s="213"/>
      <c r="D45" s="213"/>
      <c r="E45" s="213"/>
      <c r="F45" s="213"/>
      <c r="G45" s="213"/>
      <c r="H45" s="214"/>
      <c r="I45" s="1">
        <v>39</v>
      </c>
      <c r="J45" s="6">
        <v>568162</v>
      </c>
      <c r="K45" s="6">
        <v>568162</v>
      </c>
    </row>
    <row r="46" spans="1:11" ht="12.75" customHeight="1">
      <c r="A46" s="212" t="s">
        <v>96</v>
      </c>
      <c r="B46" s="213"/>
      <c r="C46" s="213"/>
      <c r="D46" s="213"/>
      <c r="E46" s="213"/>
      <c r="F46" s="213"/>
      <c r="G46" s="213"/>
      <c r="H46" s="214"/>
      <c r="I46" s="1">
        <v>40</v>
      </c>
      <c r="J46" s="6"/>
      <c r="K46" s="6"/>
    </row>
    <row r="47" spans="1:11" ht="12.75" customHeight="1">
      <c r="A47" s="212" t="s">
        <v>97</v>
      </c>
      <c r="B47" s="213"/>
      <c r="C47" s="213"/>
      <c r="D47" s="213"/>
      <c r="E47" s="213"/>
      <c r="F47" s="213"/>
      <c r="G47" s="213"/>
      <c r="H47" s="214"/>
      <c r="I47" s="1">
        <v>41</v>
      </c>
      <c r="J47" s="6">
        <v>161354675</v>
      </c>
      <c r="K47" s="6">
        <v>161354675</v>
      </c>
    </row>
    <row r="48" spans="1:11" ht="12.75" customHeight="1">
      <c r="A48" s="212" t="s">
        <v>98</v>
      </c>
      <c r="B48" s="213"/>
      <c r="C48" s="213"/>
      <c r="D48" s="213"/>
      <c r="E48" s="213"/>
      <c r="F48" s="213"/>
      <c r="G48" s="213"/>
      <c r="H48" s="214"/>
      <c r="I48" s="1">
        <v>42</v>
      </c>
      <c r="J48" s="6"/>
      <c r="K48" s="6"/>
    </row>
    <row r="49" spans="1:11" ht="12.75" customHeight="1">
      <c r="A49" s="212" t="s">
        <v>99</v>
      </c>
      <c r="B49" s="213"/>
      <c r="C49" s="213"/>
      <c r="D49" s="213"/>
      <c r="E49" s="213"/>
      <c r="F49" s="213"/>
      <c r="G49" s="213"/>
      <c r="H49" s="214"/>
      <c r="I49" s="1">
        <v>43</v>
      </c>
      <c r="J49" s="130">
        <f>SUM(J50:J55)</f>
        <v>77129154</v>
      </c>
      <c r="K49" s="130">
        <f>SUM(K50:K55)</f>
        <v>78357835</v>
      </c>
    </row>
    <row r="50" spans="1:11" ht="12.75" customHeight="1">
      <c r="A50" s="212" t="s">
        <v>100</v>
      </c>
      <c r="B50" s="213"/>
      <c r="C50" s="213"/>
      <c r="D50" s="213"/>
      <c r="E50" s="213"/>
      <c r="F50" s="213"/>
      <c r="G50" s="213"/>
      <c r="H50" s="214"/>
      <c r="I50" s="1">
        <v>44</v>
      </c>
      <c r="J50" s="6">
        <v>1192571</v>
      </c>
      <c r="K50" s="6">
        <v>4867648</v>
      </c>
    </row>
    <row r="51" spans="1:11" ht="12.75" customHeight="1">
      <c r="A51" s="212" t="s">
        <v>101</v>
      </c>
      <c r="B51" s="213"/>
      <c r="C51" s="213"/>
      <c r="D51" s="213"/>
      <c r="E51" s="213"/>
      <c r="F51" s="213"/>
      <c r="G51" s="213"/>
      <c r="H51" s="214"/>
      <c r="I51" s="1">
        <v>45</v>
      </c>
      <c r="J51" s="6">
        <v>69130263</v>
      </c>
      <c r="K51" s="6">
        <v>68792908</v>
      </c>
    </row>
    <row r="52" spans="1:11" ht="12.75" customHeight="1">
      <c r="A52" s="212" t="s">
        <v>102</v>
      </c>
      <c r="B52" s="213"/>
      <c r="C52" s="213"/>
      <c r="D52" s="213"/>
      <c r="E52" s="213"/>
      <c r="F52" s="213"/>
      <c r="G52" s="213"/>
      <c r="H52" s="214"/>
      <c r="I52" s="1">
        <v>46</v>
      </c>
      <c r="J52" s="6"/>
      <c r="K52" s="6"/>
    </row>
    <row r="53" spans="1:11" ht="12.75" customHeight="1">
      <c r="A53" s="212" t="s">
        <v>103</v>
      </c>
      <c r="B53" s="213"/>
      <c r="C53" s="213"/>
      <c r="D53" s="213"/>
      <c r="E53" s="213"/>
      <c r="F53" s="213"/>
      <c r="G53" s="213"/>
      <c r="H53" s="214"/>
      <c r="I53" s="1">
        <v>47</v>
      </c>
      <c r="J53" s="6">
        <v>708512</v>
      </c>
      <c r="K53" s="6">
        <v>680414</v>
      </c>
    </row>
    <row r="54" spans="1:11" ht="12.75" customHeight="1">
      <c r="A54" s="212" t="s">
        <v>104</v>
      </c>
      <c r="B54" s="213"/>
      <c r="C54" s="213"/>
      <c r="D54" s="213"/>
      <c r="E54" s="213"/>
      <c r="F54" s="213"/>
      <c r="G54" s="213"/>
      <c r="H54" s="214"/>
      <c r="I54" s="1">
        <v>48</v>
      </c>
      <c r="J54" s="6">
        <v>2283289</v>
      </c>
      <c r="K54" s="6">
        <v>260941</v>
      </c>
    </row>
    <row r="55" spans="1:11" ht="12.75" customHeight="1">
      <c r="A55" s="212" t="s">
        <v>105</v>
      </c>
      <c r="B55" s="213"/>
      <c r="C55" s="213"/>
      <c r="D55" s="213"/>
      <c r="E55" s="213"/>
      <c r="F55" s="213"/>
      <c r="G55" s="213"/>
      <c r="H55" s="214"/>
      <c r="I55" s="1">
        <v>49</v>
      </c>
      <c r="J55" s="6">
        <v>3814519</v>
      </c>
      <c r="K55" s="6">
        <v>3755924</v>
      </c>
    </row>
    <row r="56" spans="1:11" ht="12.75" customHeight="1">
      <c r="A56" s="212" t="s">
        <v>106</v>
      </c>
      <c r="B56" s="213"/>
      <c r="C56" s="213"/>
      <c r="D56" s="213"/>
      <c r="E56" s="213"/>
      <c r="F56" s="213"/>
      <c r="G56" s="213"/>
      <c r="H56" s="214"/>
      <c r="I56" s="1">
        <v>50</v>
      </c>
      <c r="J56" s="130">
        <f>SUM(J57:J63)</f>
        <v>9197249</v>
      </c>
      <c r="K56" s="130">
        <f>SUM(K57:K63)</f>
        <v>42436445</v>
      </c>
    </row>
    <row r="57" spans="1:11" ht="12.75" customHeight="1">
      <c r="A57" s="212" t="s">
        <v>78</v>
      </c>
      <c r="B57" s="213"/>
      <c r="C57" s="213"/>
      <c r="D57" s="213"/>
      <c r="E57" s="213"/>
      <c r="F57" s="213"/>
      <c r="G57" s="213"/>
      <c r="H57" s="214"/>
      <c r="I57" s="1">
        <v>51</v>
      </c>
      <c r="J57" s="6"/>
      <c r="K57" s="6"/>
    </row>
    <row r="58" spans="1:11" ht="12.75" customHeight="1">
      <c r="A58" s="212" t="s">
        <v>79</v>
      </c>
      <c r="B58" s="213"/>
      <c r="C58" s="213"/>
      <c r="D58" s="213"/>
      <c r="E58" s="213"/>
      <c r="F58" s="213"/>
      <c r="G58" s="213"/>
      <c r="H58" s="214"/>
      <c r="I58" s="1">
        <v>52</v>
      </c>
      <c r="J58" s="6">
        <v>4305460</v>
      </c>
      <c r="K58" s="6">
        <v>6176438</v>
      </c>
    </row>
    <row r="59" spans="1:11" ht="12.75" customHeight="1">
      <c r="A59" s="212" t="s">
        <v>80</v>
      </c>
      <c r="B59" s="213"/>
      <c r="C59" s="213"/>
      <c r="D59" s="213"/>
      <c r="E59" s="213"/>
      <c r="F59" s="213"/>
      <c r="G59" s="213"/>
      <c r="H59" s="214"/>
      <c r="I59" s="1">
        <v>53</v>
      </c>
      <c r="J59" s="6"/>
      <c r="K59" s="6"/>
    </row>
    <row r="60" spans="1:11" ht="12.75" customHeight="1">
      <c r="A60" s="212" t="s">
        <v>305</v>
      </c>
      <c r="B60" s="213"/>
      <c r="C60" s="213"/>
      <c r="D60" s="213"/>
      <c r="E60" s="213"/>
      <c r="F60" s="213"/>
      <c r="G60" s="213"/>
      <c r="H60" s="214"/>
      <c r="I60" s="1">
        <v>54</v>
      </c>
      <c r="J60" s="6"/>
      <c r="K60" s="6"/>
    </row>
    <row r="61" spans="1:11" ht="12.75" customHeight="1">
      <c r="A61" s="212" t="s">
        <v>81</v>
      </c>
      <c r="B61" s="213"/>
      <c r="C61" s="213"/>
      <c r="D61" s="213"/>
      <c r="E61" s="213"/>
      <c r="F61" s="213"/>
      <c r="G61" s="213"/>
      <c r="H61" s="214"/>
      <c r="I61" s="1">
        <v>55</v>
      </c>
      <c r="J61" s="6"/>
      <c r="K61" s="6"/>
    </row>
    <row r="62" spans="1:11" ht="12.75" customHeight="1">
      <c r="A62" s="212" t="s">
        <v>82</v>
      </c>
      <c r="B62" s="213"/>
      <c r="C62" s="213"/>
      <c r="D62" s="213"/>
      <c r="E62" s="213"/>
      <c r="F62" s="213"/>
      <c r="G62" s="213"/>
      <c r="H62" s="214"/>
      <c r="I62" s="1">
        <v>56</v>
      </c>
      <c r="J62" s="6">
        <v>4891789</v>
      </c>
      <c r="K62" s="6">
        <v>5154069</v>
      </c>
    </row>
    <row r="63" spans="1:11" ht="12.75" customHeight="1">
      <c r="A63" s="212" t="s">
        <v>107</v>
      </c>
      <c r="B63" s="213"/>
      <c r="C63" s="213"/>
      <c r="D63" s="213"/>
      <c r="E63" s="213"/>
      <c r="F63" s="213"/>
      <c r="G63" s="213"/>
      <c r="H63" s="214"/>
      <c r="I63" s="1">
        <v>57</v>
      </c>
      <c r="J63" s="6"/>
      <c r="K63" s="6">
        <v>31105938</v>
      </c>
    </row>
    <row r="64" spans="1:11" ht="12.75" customHeight="1">
      <c r="A64" s="212" t="s">
        <v>108</v>
      </c>
      <c r="B64" s="213"/>
      <c r="C64" s="213"/>
      <c r="D64" s="213"/>
      <c r="E64" s="213"/>
      <c r="F64" s="213"/>
      <c r="G64" s="213"/>
      <c r="H64" s="214"/>
      <c r="I64" s="1">
        <v>58</v>
      </c>
      <c r="J64" s="131">
        <v>4022052</v>
      </c>
      <c r="K64" s="131">
        <v>5426790</v>
      </c>
    </row>
    <row r="65" spans="1:11" ht="12.75" customHeight="1">
      <c r="A65" s="201" t="s">
        <v>306</v>
      </c>
      <c r="B65" s="202"/>
      <c r="C65" s="202"/>
      <c r="D65" s="202"/>
      <c r="E65" s="202"/>
      <c r="F65" s="202"/>
      <c r="G65" s="202"/>
      <c r="H65" s="203"/>
      <c r="I65" s="1">
        <v>59</v>
      </c>
      <c r="J65" s="131">
        <v>942435</v>
      </c>
      <c r="K65" s="131">
        <v>1034207</v>
      </c>
    </row>
    <row r="66" spans="1:11" ht="12.75" customHeight="1">
      <c r="A66" s="201" t="s">
        <v>109</v>
      </c>
      <c r="B66" s="202"/>
      <c r="C66" s="202"/>
      <c r="D66" s="202"/>
      <c r="E66" s="202"/>
      <c r="F66" s="202"/>
      <c r="G66" s="202"/>
      <c r="H66" s="203"/>
      <c r="I66" s="1">
        <v>60</v>
      </c>
      <c r="J66" s="130">
        <f>J7+J8+J40+J65</f>
        <v>742195735</v>
      </c>
      <c r="K66" s="130">
        <f>K7+K8+K40+K65</f>
        <v>774716723</v>
      </c>
    </row>
    <row r="67" spans="1:11" ht="12.75" customHeight="1">
      <c r="A67" s="215" t="s">
        <v>110</v>
      </c>
      <c r="B67" s="216"/>
      <c r="C67" s="216"/>
      <c r="D67" s="216"/>
      <c r="E67" s="216"/>
      <c r="F67" s="216"/>
      <c r="G67" s="216"/>
      <c r="H67" s="217"/>
      <c r="I67" s="4">
        <v>61</v>
      </c>
      <c r="J67" s="7">
        <v>49512554</v>
      </c>
      <c r="K67" s="7">
        <v>42366321</v>
      </c>
    </row>
    <row r="68" spans="1:11" ht="12.75">
      <c r="A68" s="218" t="s">
        <v>111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 customHeight="1">
      <c r="A69" s="198" t="s">
        <v>112</v>
      </c>
      <c r="B69" s="199"/>
      <c r="C69" s="199"/>
      <c r="D69" s="199"/>
      <c r="E69" s="199"/>
      <c r="F69" s="199"/>
      <c r="G69" s="199"/>
      <c r="H69" s="200"/>
      <c r="I69" s="3">
        <v>62</v>
      </c>
      <c r="J69" s="132">
        <f>J70+J71+J72+J78+J79+J82+J85</f>
        <v>61161833</v>
      </c>
      <c r="K69" s="132">
        <f>K70+K71+K72+K78+K79+K82+K85</f>
        <v>117856254</v>
      </c>
    </row>
    <row r="70" spans="1:11" ht="12.75" customHeight="1">
      <c r="A70" s="212" t="s">
        <v>113</v>
      </c>
      <c r="B70" s="213"/>
      <c r="C70" s="213"/>
      <c r="D70" s="213"/>
      <c r="E70" s="213"/>
      <c r="F70" s="213"/>
      <c r="G70" s="213"/>
      <c r="H70" s="214"/>
      <c r="I70" s="1">
        <v>63</v>
      </c>
      <c r="J70" s="6">
        <v>105668000</v>
      </c>
      <c r="K70" s="6">
        <v>116604710</v>
      </c>
    </row>
    <row r="71" spans="1:11" ht="12.75" customHeight="1">
      <c r="A71" s="212" t="s">
        <v>114</v>
      </c>
      <c r="B71" s="213"/>
      <c r="C71" s="213"/>
      <c r="D71" s="213"/>
      <c r="E71" s="213"/>
      <c r="F71" s="213"/>
      <c r="G71" s="213"/>
      <c r="H71" s="214"/>
      <c r="I71" s="1">
        <v>64</v>
      </c>
      <c r="J71" s="6"/>
      <c r="K71" s="6"/>
    </row>
    <row r="72" spans="1:11" ht="12.75" customHeight="1">
      <c r="A72" s="212" t="s">
        <v>115</v>
      </c>
      <c r="B72" s="213"/>
      <c r="C72" s="213"/>
      <c r="D72" s="213"/>
      <c r="E72" s="213"/>
      <c r="F72" s="213"/>
      <c r="G72" s="213"/>
      <c r="H72" s="214"/>
      <c r="I72" s="1">
        <v>65</v>
      </c>
      <c r="J72" s="40">
        <f>J73+J74-J75+J76+J77</f>
        <v>23505600</v>
      </c>
      <c r="K72" s="40"/>
    </row>
    <row r="73" spans="1:11" ht="12.75" customHeight="1">
      <c r="A73" s="212" t="s">
        <v>116</v>
      </c>
      <c r="B73" s="213"/>
      <c r="C73" s="213"/>
      <c r="D73" s="213"/>
      <c r="E73" s="213"/>
      <c r="F73" s="213"/>
      <c r="G73" s="213"/>
      <c r="H73" s="214"/>
      <c r="I73" s="1">
        <v>66</v>
      </c>
      <c r="J73" s="6"/>
      <c r="K73" s="6"/>
    </row>
    <row r="74" spans="1:11" ht="12.75" customHeight="1">
      <c r="A74" s="212" t="s">
        <v>117</v>
      </c>
      <c r="B74" s="213"/>
      <c r="C74" s="213"/>
      <c r="D74" s="213"/>
      <c r="E74" s="213"/>
      <c r="F74" s="213"/>
      <c r="G74" s="213"/>
      <c r="H74" s="214"/>
      <c r="I74" s="1">
        <v>67</v>
      </c>
      <c r="J74" s="6">
        <v>1446309</v>
      </c>
      <c r="K74" s="6">
        <v>1446309</v>
      </c>
    </row>
    <row r="75" spans="1:11" ht="12.75" customHeight="1">
      <c r="A75" s="212" t="s">
        <v>118</v>
      </c>
      <c r="B75" s="213"/>
      <c r="C75" s="213"/>
      <c r="D75" s="213"/>
      <c r="E75" s="213"/>
      <c r="F75" s="213"/>
      <c r="G75" s="213"/>
      <c r="H75" s="214"/>
      <c r="I75" s="1">
        <v>68</v>
      </c>
      <c r="J75" s="6">
        <v>1446309</v>
      </c>
      <c r="K75" s="6">
        <v>1446309</v>
      </c>
    </row>
    <row r="76" spans="1:11" ht="12.75" customHeight="1">
      <c r="A76" s="212" t="s">
        <v>119</v>
      </c>
      <c r="B76" s="213"/>
      <c r="C76" s="213"/>
      <c r="D76" s="213"/>
      <c r="E76" s="213"/>
      <c r="F76" s="213"/>
      <c r="G76" s="213"/>
      <c r="H76" s="214"/>
      <c r="I76" s="1">
        <v>69</v>
      </c>
      <c r="J76" s="6"/>
      <c r="K76" s="6"/>
    </row>
    <row r="77" spans="1:11" ht="12.75" customHeight="1">
      <c r="A77" s="212" t="s">
        <v>120</v>
      </c>
      <c r="B77" s="213"/>
      <c r="C77" s="213"/>
      <c r="D77" s="213"/>
      <c r="E77" s="213"/>
      <c r="F77" s="213"/>
      <c r="G77" s="213"/>
      <c r="H77" s="214"/>
      <c r="I77" s="1">
        <v>70</v>
      </c>
      <c r="J77" s="6">
        <v>23505600</v>
      </c>
      <c r="K77" s="6"/>
    </row>
    <row r="78" spans="1:11" ht="12.75" customHeight="1">
      <c r="A78" s="212" t="s">
        <v>121</v>
      </c>
      <c r="B78" s="213"/>
      <c r="C78" s="213"/>
      <c r="D78" s="213"/>
      <c r="E78" s="213"/>
      <c r="F78" s="213"/>
      <c r="G78" s="213"/>
      <c r="H78" s="214"/>
      <c r="I78" s="1">
        <v>71</v>
      </c>
      <c r="J78" s="6">
        <v>131636562</v>
      </c>
      <c r="K78" s="6">
        <v>131636563</v>
      </c>
    </row>
    <row r="79" spans="1:11" ht="12.75" customHeight="1">
      <c r="A79" s="212" t="s">
        <v>122</v>
      </c>
      <c r="B79" s="213"/>
      <c r="C79" s="213"/>
      <c r="D79" s="213"/>
      <c r="E79" s="213"/>
      <c r="F79" s="213"/>
      <c r="G79" s="213"/>
      <c r="H79" s="214"/>
      <c r="I79" s="1">
        <v>72</v>
      </c>
      <c r="J79" s="40">
        <f>J80-J81</f>
        <v>-154322133</v>
      </c>
      <c r="K79" s="40">
        <f>K80-K81</f>
        <v>-134819440</v>
      </c>
    </row>
    <row r="80" spans="1:11" ht="12.75" customHeight="1">
      <c r="A80" s="221" t="s">
        <v>123</v>
      </c>
      <c r="B80" s="222"/>
      <c r="C80" s="222"/>
      <c r="D80" s="222"/>
      <c r="E80" s="222"/>
      <c r="F80" s="222"/>
      <c r="G80" s="222"/>
      <c r="H80" s="223"/>
      <c r="I80" s="1">
        <v>73</v>
      </c>
      <c r="J80" s="6">
        <v>4836344</v>
      </c>
      <c r="K80" s="6">
        <v>4836344</v>
      </c>
    </row>
    <row r="81" spans="1:11" ht="12.75" customHeight="1">
      <c r="A81" s="221" t="s">
        <v>124</v>
      </c>
      <c r="B81" s="222"/>
      <c r="C81" s="222"/>
      <c r="D81" s="222"/>
      <c r="E81" s="222"/>
      <c r="F81" s="222"/>
      <c r="G81" s="222"/>
      <c r="H81" s="223"/>
      <c r="I81" s="1">
        <v>74</v>
      </c>
      <c r="J81" s="6">
        <v>159158477</v>
      </c>
      <c r="K81" s="6">
        <v>139655784</v>
      </c>
    </row>
    <row r="82" spans="1:11" ht="12.75" customHeight="1">
      <c r="A82" s="212" t="s">
        <v>125</v>
      </c>
      <c r="B82" s="213"/>
      <c r="C82" s="213"/>
      <c r="D82" s="213"/>
      <c r="E82" s="213"/>
      <c r="F82" s="213"/>
      <c r="G82" s="213"/>
      <c r="H82" s="214"/>
      <c r="I82" s="1">
        <v>75</v>
      </c>
      <c r="J82" s="40">
        <f>J83-J84</f>
        <v>-45326196</v>
      </c>
      <c r="K82" s="40">
        <f>K83-K84</f>
        <v>4434421</v>
      </c>
    </row>
    <row r="83" spans="1:11" ht="12.75" customHeight="1">
      <c r="A83" s="221" t="s">
        <v>126</v>
      </c>
      <c r="B83" s="222"/>
      <c r="C83" s="222"/>
      <c r="D83" s="222"/>
      <c r="E83" s="222"/>
      <c r="F83" s="222"/>
      <c r="G83" s="222"/>
      <c r="H83" s="223"/>
      <c r="I83" s="1">
        <v>76</v>
      </c>
      <c r="J83" s="6"/>
      <c r="K83" s="6">
        <v>4434421</v>
      </c>
    </row>
    <row r="84" spans="1:11" ht="12.75" customHeight="1">
      <c r="A84" s="221" t="s">
        <v>127</v>
      </c>
      <c r="B84" s="222"/>
      <c r="C84" s="222"/>
      <c r="D84" s="222"/>
      <c r="E84" s="222"/>
      <c r="F84" s="222"/>
      <c r="G84" s="222"/>
      <c r="H84" s="223"/>
      <c r="I84" s="1">
        <v>77</v>
      </c>
      <c r="J84" s="6">
        <v>45326196</v>
      </c>
      <c r="K84" s="6"/>
    </row>
    <row r="85" spans="1:11" ht="12.75" customHeight="1">
      <c r="A85" s="212" t="s">
        <v>128</v>
      </c>
      <c r="B85" s="213"/>
      <c r="C85" s="213"/>
      <c r="D85" s="213"/>
      <c r="E85" s="213"/>
      <c r="F85" s="213"/>
      <c r="G85" s="213"/>
      <c r="H85" s="214"/>
      <c r="I85" s="1">
        <v>78</v>
      </c>
      <c r="J85" s="6"/>
      <c r="K85" s="6"/>
    </row>
    <row r="86" spans="1:11" ht="12.75" customHeight="1">
      <c r="A86" s="201" t="s">
        <v>129</v>
      </c>
      <c r="B86" s="202"/>
      <c r="C86" s="202"/>
      <c r="D86" s="202"/>
      <c r="E86" s="202"/>
      <c r="F86" s="202"/>
      <c r="G86" s="202"/>
      <c r="H86" s="203"/>
      <c r="I86" s="1">
        <v>79</v>
      </c>
      <c r="J86" s="130">
        <f>SUM(J87:J89)</f>
        <v>10956469</v>
      </c>
      <c r="K86" s="130">
        <f>SUM(K87:K89)</f>
        <v>10956469</v>
      </c>
    </row>
    <row r="87" spans="1:11" ht="12.75" customHeight="1">
      <c r="A87" s="212" t="s">
        <v>130</v>
      </c>
      <c r="B87" s="213"/>
      <c r="C87" s="213"/>
      <c r="D87" s="213"/>
      <c r="E87" s="213"/>
      <c r="F87" s="213"/>
      <c r="G87" s="213"/>
      <c r="H87" s="214"/>
      <c r="I87" s="1">
        <v>80</v>
      </c>
      <c r="J87" s="6">
        <v>1277055</v>
      </c>
      <c r="K87" s="6">
        <v>1277055</v>
      </c>
    </row>
    <row r="88" spans="1:11" ht="12.75" customHeight="1">
      <c r="A88" s="212" t="s">
        <v>131</v>
      </c>
      <c r="B88" s="213"/>
      <c r="C88" s="213"/>
      <c r="D88" s="213"/>
      <c r="E88" s="213"/>
      <c r="F88" s="213"/>
      <c r="G88" s="213"/>
      <c r="H88" s="214"/>
      <c r="I88" s="1">
        <v>81</v>
      </c>
      <c r="J88" s="6"/>
      <c r="K88" s="6"/>
    </row>
    <row r="89" spans="1:11" ht="12.75" customHeight="1">
      <c r="A89" s="212" t="s">
        <v>132</v>
      </c>
      <c r="B89" s="213"/>
      <c r="C89" s="213"/>
      <c r="D89" s="213"/>
      <c r="E89" s="213"/>
      <c r="F89" s="213"/>
      <c r="G89" s="213"/>
      <c r="H89" s="214"/>
      <c r="I89" s="1">
        <v>82</v>
      </c>
      <c r="J89" s="6">
        <v>9679414</v>
      </c>
      <c r="K89" s="6">
        <v>9679414</v>
      </c>
    </row>
    <row r="90" spans="1:11" ht="12.75" customHeight="1">
      <c r="A90" s="201" t="s">
        <v>133</v>
      </c>
      <c r="B90" s="202"/>
      <c r="C90" s="202"/>
      <c r="D90" s="202"/>
      <c r="E90" s="202"/>
      <c r="F90" s="202"/>
      <c r="G90" s="202"/>
      <c r="H90" s="203"/>
      <c r="I90" s="1">
        <v>83</v>
      </c>
      <c r="J90" s="130">
        <f>SUM(J91:J99)</f>
        <v>379614256</v>
      </c>
      <c r="K90" s="130">
        <f>SUM(K91:K99)</f>
        <v>371616613</v>
      </c>
    </row>
    <row r="91" spans="1:11" ht="12.75" customHeight="1">
      <c r="A91" s="212" t="s">
        <v>134</v>
      </c>
      <c r="B91" s="213"/>
      <c r="C91" s="213"/>
      <c r="D91" s="213"/>
      <c r="E91" s="213"/>
      <c r="F91" s="213"/>
      <c r="G91" s="213"/>
      <c r="H91" s="214"/>
      <c r="I91" s="1">
        <v>84</v>
      </c>
      <c r="J91" s="6">
        <v>1072102</v>
      </c>
      <c r="K91" s="6">
        <v>951166</v>
      </c>
    </row>
    <row r="92" spans="1:11" ht="12.75" customHeight="1">
      <c r="A92" s="212" t="s">
        <v>135</v>
      </c>
      <c r="B92" s="213"/>
      <c r="C92" s="213"/>
      <c r="D92" s="213"/>
      <c r="E92" s="213"/>
      <c r="F92" s="213"/>
      <c r="G92" s="213"/>
      <c r="H92" s="214"/>
      <c r="I92" s="1">
        <v>85</v>
      </c>
      <c r="J92" s="6">
        <v>101700</v>
      </c>
      <c r="K92" s="6">
        <v>101700</v>
      </c>
    </row>
    <row r="93" spans="1:11" ht="12.75" customHeight="1">
      <c r="A93" s="212" t="s">
        <v>136</v>
      </c>
      <c r="B93" s="213"/>
      <c r="C93" s="213"/>
      <c r="D93" s="213"/>
      <c r="E93" s="213"/>
      <c r="F93" s="213"/>
      <c r="G93" s="213"/>
      <c r="H93" s="214"/>
      <c r="I93" s="1">
        <v>86</v>
      </c>
      <c r="J93" s="6">
        <v>303375114</v>
      </c>
      <c r="K93" s="6">
        <v>300641515</v>
      </c>
    </row>
    <row r="94" spans="1:11" ht="12.75" customHeight="1">
      <c r="A94" s="212" t="s">
        <v>137</v>
      </c>
      <c r="B94" s="213"/>
      <c r="C94" s="213"/>
      <c r="D94" s="213"/>
      <c r="E94" s="213"/>
      <c r="F94" s="213"/>
      <c r="G94" s="213"/>
      <c r="H94" s="214"/>
      <c r="I94" s="1">
        <v>87</v>
      </c>
      <c r="J94" s="6"/>
      <c r="K94" s="6"/>
    </row>
    <row r="95" spans="1:11" ht="12.75" customHeight="1">
      <c r="A95" s="212" t="s">
        <v>138</v>
      </c>
      <c r="B95" s="213"/>
      <c r="C95" s="213"/>
      <c r="D95" s="213"/>
      <c r="E95" s="213"/>
      <c r="F95" s="213"/>
      <c r="G95" s="213"/>
      <c r="H95" s="214"/>
      <c r="I95" s="1">
        <v>88</v>
      </c>
      <c r="J95" s="6">
        <v>25059210</v>
      </c>
      <c r="K95" s="6">
        <v>22124602</v>
      </c>
    </row>
    <row r="96" spans="1:11" ht="12.75" customHeight="1">
      <c r="A96" s="212" t="s">
        <v>139</v>
      </c>
      <c r="B96" s="213"/>
      <c r="C96" s="213"/>
      <c r="D96" s="213"/>
      <c r="E96" s="213"/>
      <c r="F96" s="213"/>
      <c r="G96" s="213"/>
      <c r="H96" s="214"/>
      <c r="I96" s="1">
        <v>89</v>
      </c>
      <c r="J96" s="6"/>
      <c r="K96" s="6"/>
    </row>
    <row r="97" spans="1:11" ht="12.75" customHeight="1">
      <c r="A97" s="212" t="s">
        <v>307</v>
      </c>
      <c r="B97" s="213"/>
      <c r="C97" s="213"/>
      <c r="D97" s="213"/>
      <c r="E97" s="213"/>
      <c r="F97" s="213"/>
      <c r="G97" s="213"/>
      <c r="H97" s="214"/>
      <c r="I97" s="1">
        <v>90</v>
      </c>
      <c r="J97" s="6"/>
      <c r="K97" s="6"/>
    </row>
    <row r="98" spans="1:11" ht="12.75" customHeight="1">
      <c r="A98" s="212" t="s">
        <v>141</v>
      </c>
      <c r="B98" s="213"/>
      <c r="C98" s="213"/>
      <c r="D98" s="213"/>
      <c r="E98" s="213"/>
      <c r="F98" s="213"/>
      <c r="G98" s="213"/>
      <c r="H98" s="214"/>
      <c r="I98" s="1">
        <v>91</v>
      </c>
      <c r="J98" s="6">
        <v>17096990</v>
      </c>
      <c r="K98" s="6">
        <v>14888490</v>
      </c>
    </row>
    <row r="99" spans="1:11" ht="12.75" customHeight="1">
      <c r="A99" s="212" t="s">
        <v>142</v>
      </c>
      <c r="B99" s="213"/>
      <c r="C99" s="213"/>
      <c r="D99" s="213"/>
      <c r="E99" s="213"/>
      <c r="F99" s="213"/>
      <c r="G99" s="213"/>
      <c r="H99" s="214"/>
      <c r="I99" s="1">
        <v>92</v>
      </c>
      <c r="J99" s="6">
        <v>32909140</v>
      </c>
      <c r="K99" s="6">
        <v>32909140</v>
      </c>
    </row>
    <row r="100" spans="1:11" ht="12.75" customHeight="1">
      <c r="A100" s="201" t="s">
        <v>143</v>
      </c>
      <c r="B100" s="202"/>
      <c r="C100" s="202"/>
      <c r="D100" s="202"/>
      <c r="E100" s="202"/>
      <c r="F100" s="202"/>
      <c r="G100" s="202"/>
      <c r="H100" s="203"/>
      <c r="I100" s="1">
        <v>93</v>
      </c>
      <c r="J100" s="130">
        <f>SUM(J101:J112)</f>
        <v>278670614</v>
      </c>
      <c r="K100" s="130">
        <f>SUM(K101:K112)</f>
        <v>257985221</v>
      </c>
    </row>
    <row r="101" spans="1:11" ht="12.75" customHeight="1">
      <c r="A101" s="212" t="s">
        <v>134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6">
        <v>1013661</v>
      </c>
      <c r="K101" s="6">
        <v>1159626</v>
      </c>
    </row>
    <row r="102" spans="1:11" ht="12.75" customHeight="1">
      <c r="A102" s="212" t="s">
        <v>135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6">
        <v>2694140</v>
      </c>
      <c r="K102" s="6">
        <v>333604</v>
      </c>
    </row>
    <row r="103" spans="1:11" ht="12.75" customHeight="1">
      <c r="A103" s="212" t="s">
        <v>136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6">
        <v>110880449</v>
      </c>
      <c r="K103" s="6">
        <v>110880449</v>
      </c>
    </row>
    <row r="104" spans="1:11" ht="12.75" customHeight="1">
      <c r="A104" s="212" t="s">
        <v>137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6">
        <v>3790980</v>
      </c>
      <c r="K104" s="6">
        <v>3127711</v>
      </c>
    </row>
    <row r="105" spans="1:11" ht="12.75" customHeight="1">
      <c r="A105" s="212" t="s">
        <v>138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6">
        <v>38318080</v>
      </c>
      <c r="K105" s="6">
        <v>28821371</v>
      </c>
    </row>
    <row r="106" spans="1:11" ht="12.75" customHeight="1">
      <c r="A106" s="212" t="s">
        <v>139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6">
        <v>76376430</v>
      </c>
      <c r="K106" s="6">
        <v>76376430</v>
      </c>
    </row>
    <row r="107" spans="1:11" ht="12.75" customHeight="1">
      <c r="A107" s="212" t="s">
        <v>140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6"/>
      <c r="K107" s="6"/>
    </row>
    <row r="108" spans="1:11" ht="12.75" customHeight="1">
      <c r="A108" s="212" t="s">
        <v>144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6">
        <v>12053289</v>
      </c>
      <c r="K108" s="6">
        <v>6610701</v>
      </c>
    </row>
    <row r="109" spans="1:11" ht="12.75" customHeight="1">
      <c r="A109" s="212" t="s">
        <v>308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6">
        <v>15230120</v>
      </c>
      <c r="K109" s="6">
        <v>10904595</v>
      </c>
    </row>
    <row r="110" spans="1:11" ht="12.75" customHeight="1">
      <c r="A110" s="212" t="s">
        <v>145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6"/>
      <c r="K110" s="6"/>
    </row>
    <row r="111" spans="1:11" ht="12.75" customHeight="1">
      <c r="A111" s="212" t="s">
        <v>146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6"/>
      <c r="K111" s="6"/>
    </row>
    <row r="112" spans="1:11" ht="12.75" customHeight="1">
      <c r="A112" s="212" t="s">
        <v>147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6">
        <v>18313465</v>
      </c>
      <c r="K112" s="6">
        <v>19770734</v>
      </c>
    </row>
    <row r="113" spans="1:11" ht="12.75" customHeight="1">
      <c r="A113" s="201" t="s">
        <v>148</v>
      </c>
      <c r="B113" s="202"/>
      <c r="C113" s="202"/>
      <c r="D113" s="202"/>
      <c r="E113" s="202"/>
      <c r="F113" s="202"/>
      <c r="G113" s="202"/>
      <c r="H113" s="203"/>
      <c r="I113" s="1">
        <v>106</v>
      </c>
      <c r="J113" s="131">
        <v>11792563</v>
      </c>
      <c r="K113" s="131">
        <v>16302166</v>
      </c>
    </row>
    <row r="114" spans="1:11" ht="12.75" customHeight="1">
      <c r="A114" s="201" t="s">
        <v>309</v>
      </c>
      <c r="B114" s="202"/>
      <c r="C114" s="202"/>
      <c r="D114" s="202"/>
      <c r="E114" s="202"/>
      <c r="F114" s="202"/>
      <c r="G114" s="202"/>
      <c r="H114" s="203"/>
      <c r="I114" s="1">
        <v>107</v>
      </c>
      <c r="J114" s="130">
        <f>J69+J86+J90+J100+J113</f>
        <v>742195735</v>
      </c>
      <c r="K114" s="130">
        <f>K69+K86+K90+K100+K113</f>
        <v>774716723</v>
      </c>
    </row>
    <row r="115" spans="1:11" ht="12.75" customHeight="1">
      <c r="A115" s="227" t="s">
        <v>149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7">
        <v>49512554</v>
      </c>
      <c r="K115" s="7">
        <v>42366321</v>
      </c>
    </row>
    <row r="116" spans="1:11" ht="12.75" customHeight="1">
      <c r="A116" s="218" t="s">
        <v>150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 customHeight="1">
      <c r="A117" s="198" t="s">
        <v>151</v>
      </c>
      <c r="B117" s="199"/>
      <c r="C117" s="199"/>
      <c r="D117" s="199"/>
      <c r="E117" s="199"/>
      <c r="F117" s="199"/>
      <c r="G117" s="199"/>
      <c r="H117" s="199"/>
      <c r="I117" s="233"/>
      <c r="J117" s="233"/>
      <c r="K117" s="234"/>
    </row>
    <row r="118" spans="1:11" ht="12.75" customHeight="1">
      <c r="A118" s="212" t="s">
        <v>152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6"/>
      <c r="K118" s="6"/>
    </row>
    <row r="119" spans="1:11" ht="12.75" customHeight="1">
      <c r="A119" s="224" t="s">
        <v>153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7"/>
      <c r="K119" s="7"/>
    </row>
  </sheetData>
  <sheetProtection/>
  <mergeCells count="119">
    <mergeCell ref="A118:H118"/>
    <mergeCell ref="A113:H113"/>
    <mergeCell ref="A114:H114"/>
    <mergeCell ref="A119:H119"/>
    <mergeCell ref="A115:H115"/>
    <mergeCell ref="A116:K116"/>
    <mergeCell ref="A117:K117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89:H89"/>
    <mergeCell ref="A90:H90"/>
    <mergeCell ref="A91:H91"/>
    <mergeCell ref="A92:H92"/>
    <mergeCell ref="A93:H93"/>
    <mergeCell ref="A94:H94"/>
    <mergeCell ref="A95:H95"/>
    <mergeCell ref="A96:H96"/>
    <mergeCell ref="A81:H81"/>
    <mergeCell ref="A82:H82"/>
    <mergeCell ref="A83:H83"/>
    <mergeCell ref="A84:H84"/>
    <mergeCell ref="A85:H85"/>
    <mergeCell ref="A86:H86"/>
    <mergeCell ref="A87:H87"/>
    <mergeCell ref="A88:H88"/>
    <mergeCell ref="A73:H73"/>
    <mergeCell ref="A74:H74"/>
    <mergeCell ref="A75:H75"/>
    <mergeCell ref="A76:H76"/>
    <mergeCell ref="A77:H77"/>
    <mergeCell ref="A78:H78"/>
    <mergeCell ref="A79:H79"/>
    <mergeCell ref="A80:H80"/>
    <mergeCell ref="A65:H65"/>
    <mergeCell ref="A66:H66"/>
    <mergeCell ref="A67:H67"/>
    <mergeCell ref="A68:K68"/>
    <mergeCell ref="A69:H69"/>
    <mergeCell ref="A70:H70"/>
    <mergeCell ref="A71:H71"/>
    <mergeCell ref="A72:H72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H51"/>
    <mergeCell ref="A52:H52"/>
    <mergeCell ref="A53:H53"/>
    <mergeCell ref="A54:H54"/>
    <mergeCell ref="A55:H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K1"/>
    <mergeCell ref="A2:K2"/>
    <mergeCell ref="A3:K3"/>
    <mergeCell ref="A4:H4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70:K70 J86:K115 J79:K84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6">
      <selection activeCell="A2" sqref="A2:M2"/>
    </sheetView>
  </sheetViews>
  <sheetFormatPr defaultColWidth="9.140625" defaultRowHeight="12.75"/>
  <cols>
    <col min="1" max="9" width="9.140625" style="39" customWidth="1"/>
    <col min="10" max="10" width="9.8515625" style="39" customWidth="1"/>
    <col min="11" max="11" width="10.00390625" style="39" customWidth="1"/>
    <col min="12" max="12" width="9.8515625" style="39" customWidth="1"/>
    <col min="13" max="13" width="10.28125" style="39" customWidth="1"/>
    <col min="14" max="16384" width="9.140625" style="39" customWidth="1"/>
  </cols>
  <sheetData>
    <row r="1" spans="1:13" ht="12.75" customHeight="1">
      <c r="A1" s="204" t="s">
        <v>154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</row>
    <row r="2" spans="1:13" ht="12.75" customHeight="1">
      <c r="A2" s="243" t="s">
        <v>325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 ht="12.75" customHeight="1">
      <c r="A3" s="235" t="s">
        <v>310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 customHeight="1">
      <c r="A4" s="236" t="s">
        <v>55</v>
      </c>
      <c r="B4" s="236"/>
      <c r="C4" s="236"/>
      <c r="D4" s="236"/>
      <c r="E4" s="236"/>
      <c r="F4" s="236"/>
      <c r="G4" s="236"/>
      <c r="H4" s="236"/>
      <c r="I4" s="44" t="s">
        <v>56</v>
      </c>
      <c r="J4" s="237" t="s">
        <v>57</v>
      </c>
      <c r="K4" s="237"/>
      <c r="L4" s="237" t="s">
        <v>58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44"/>
      <c r="J5" s="46" t="s">
        <v>155</v>
      </c>
      <c r="K5" s="46" t="s">
        <v>156</v>
      </c>
      <c r="L5" s="46" t="s">
        <v>155</v>
      </c>
      <c r="M5" s="46" t="s">
        <v>156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49">
        <v>2</v>
      </c>
      <c r="J6" s="46">
        <v>3</v>
      </c>
      <c r="K6" s="46">
        <v>4</v>
      </c>
      <c r="L6" s="46">
        <v>5</v>
      </c>
      <c r="M6" s="46">
        <v>6</v>
      </c>
    </row>
    <row r="7" spans="1:13" ht="12.75" customHeight="1">
      <c r="A7" s="198" t="s">
        <v>157</v>
      </c>
      <c r="B7" s="199"/>
      <c r="C7" s="199"/>
      <c r="D7" s="199"/>
      <c r="E7" s="199"/>
      <c r="F7" s="199"/>
      <c r="G7" s="199"/>
      <c r="H7" s="200"/>
      <c r="I7" s="3">
        <v>111</v>
      </c>
      <c r="J7" s="128">
        <f>SUM(J8:J9)</f>
        <v>134919641</v>
      </c>
      <c r="K7" s="128">
        <f>SUM(K8:K9)</f>
        <v>77944239</v>
      </c>
      <c r="L7" s="128">
        <f>SUM(L8:L9)</f>
        <v>106596360</v>
      </c>
      <c r="M7" s="128">
        <f>SUM(M8:M9)</f>
        <v>56576717</v>
      </c>
    </row>
    <row r="8" spans="1:13" ht="12.75" customHeight="1">
      <c r="A8" s="201" t="s">
        <v>158</v>
      </c>
      <c r="B8" s="202"/>
      <c r="C8" s="202"/>
      <c r="D8" s="202"/>
      <c r="E8" s="202"/>
      <c r="F8" s="202"/>
      <c r="G8" s="202"/>
      <c r="H8" s="203"/>
      <c r="I8" s="1">
        <v>112</v>
      </c>
      <c r="J8" s="6">
        <v>127411815</v>
      </c>
      <c r="K8" s="6">
        <v>71147360</v>
      </c>
      <c r="L8" s="6">
        <v>96252829</v>
      </c>
      <c r="M8" s="6">
        <v>46869169</v>
      </c>
    </row>
    <row r="9" spans="1:13" ht="12.75" customHeight="1">
      <c r="A9" s="201" t="s">
        <v>159</v>
      </c>
      <c r="B9" s="202"/>
      <c r="C9" s="202"/>
      <c r="D9" s="202"/>
      <c r="E9" s="202"/>
      <c r="F9" s="202"/>
      <c r="G9" s="202"/>
      <c r="H9" s="203"/>
      <c r="I9" s="1">
        <v>113</v>
      </c>
      <c r="J9" s="6">
        <v>7507826</v>
      </c>
      <c r="K9" s="6">
        <v>6796879</v>
      </c>
      <c r="L9" s="6">
        <v>10343531</v>
      </c>
      <c r="M9" s="6">
        <v>9707548</v>
      </c>
    </row>
    <row r="10" spans="1:13" ht="12.75" customHeight="1">
      <c r="A10" s="201" t="s">
        <v>160</v>
      </c>
      <c r="B10" s="202"/>
      <c r="C10" s="202"/>
      <c r="D10" s="202"/>
      <c r="E10" s="202"/>
      <c r="F10" s="202"/>
      <c r="G10" s="202"/>
      <c r="H10" s="203"/>
      <c r="I10" s="1">
        <v>114</v>
      </c>
      <c r="J10" s="40">
        <f>J11+J12+J16+J20+J21+J22+J25+J26</f>
        <v>117518315</v>
      </c>
      <c r="K10" s="40">
        <f>K11+K12+K16+K20+K21+K22+K25+K26</f>
        <v>67629228</v>
      </c>
      <c r="L10" s="40">
        <f>L11+L12+L16+L20+L21+L22+L25+L26</f>
        <v>94844120</v>
      </c>
      <c r="M10" s="40">
        <f>M11+M12+M16+M20+M21+M22+M25+M26</f>
        <v>49963165</v>
      </c>
    </row>
    <row r="11" spans="1:13" ht="12.75" customHeight="1">
      <c r="A11" s="201" t="s">
        <v>161</v>
      </c>
      <c r="B11" s="202"/>
      <c r="C11" s="202"/>
      <c r="D11" s="202"/>
      <c r="E11" s="202"/>
      <c r="F11" s="202"/>
      <c r="G11" s="202"/>
      <c r="H11" s="203"/>
      <c r="I11" s="1">
        <v>115</v>
      </c>
      <c r="J11" s="6"/>
      <c r="K11" s="6"/>
      <c r="L11" s="6"/>
      <c r="M11" s="6"/>
    </row>
    <row r="12" spans="1:13" ht="12.75" customHeight="1">
      <c r="A12" s="201" t="s">
        <v>162</v>
      </c>
      <c r="B12" s="202"/>
      <c r="C12" s="202"/>
      <c r="D12" s="202"/>
      <c r="E12" s="202"/>
      <c r="F12" s="202"/>
      <c r="G12" s="202"/>
      <c r="H12" s="203"/>
      <c r="I12" s="1">
        <v>116</v>
      </c>
      <c r="J12" s="40">
        <f>SUM(J13:J15)</f>
        <v>35451172</v>
      </c>
      <c r="K12" s="40">
        <f>SUM(K13:K15)</f>
        <v>19014928</v>
      </c>
      <c r="L12" s="40">
        <f>SUM(L13:L15)</f>
        <v>27557153</v>
      </c>
      <c r="M12" s="40">
        <f>SUM(M13:M15)</f>
        <v>15600656</v>
      </c>
    </row>
    <row r="13" spans="1:13" ht="12.75" customHeight="1">
      <c r="A13" s="212" t="s">
        <v>163</v>
      </c>
      <c r="B13" s="213"/>
      <c r="C13" s="213"/>
      <c r="D13" s="213"/>
      <c r="E13" s="213"/>
      <c r="F13" s="213"/>
      <c r="G13" s="213"/>
      <c r="H13" s="214"/>
      <c r="I13" s="1">
        <v>117</v>
      </c>
      <c r="J13" s="6">
        <v>6150100</v>
      </c>
      <c r="K13" s="6">
        <v>3220543</v>
      </c>
      <c r="L13" s="6">
        <v>4714988</v>
      </c>
      <c r="M13" s="6">
        <v>2164094</v>
      </c>
    </row>
    <row r="14" spans="1:13" ht="12.75" customHeight="1">
      <c r="A14" s="212" t="s">
        <v>164</v>
      </c>
      <c r="B14" s="213"/>
      <c r="C14" s="213"/>
      <c r="D14" s="213"/>
      <c r="E14" s="213"/>
      <c r="F14" s="213"/>
      <c r="G14" s="213"/>
      <c r="H14" s="214"/>
      <c r="I14" s="1">
        <v>118</v>
      </c>
      <c r="J14" s="6">
        <v>811415</v>
      </c>
      <c r="K14" s="6">
        <v>811415</v>
      </c>
      <c r="L14" s="6"/>
      <c r="M14" s="6"/>
    </row>
    <row r="15" spans="1:13" ht="12.75" customHeight="1">
      <c r="A15" s="212" t="s">
        <v>165</v>
      </c>
      <c r="B15" s="213"/>
      <c r="C15" s="213"/>
      <c r="D15" s="213"/>
      <c r="E15" s="213"/>
      <c r="F15" s="213"/>
      <c r="G15" s="213"/>
      <c r="H15" s="214"/>
      <c r="I15" s="1">
        <v>119</v>
      </c>
      <c r="J15" s="6">
        <v>28489657</v>
      </c>
      <c r="K15" s="6">
        <v>14982970</v>
      </c>
      <c r="L15" s="6">
        <v>22842165</v>
      </c>
      <c r="M15" s="6">
        <v>13436562</v>
      </c>
    </row>
    <row r="16" spans="1:13" ht="12.75" customHeight="1">
      <c r="A16" s="201" t="s">
        <v>166</v>
      </c>
      <c r="B16" s="202"/>
      <c r="C16" s="202"/>
      <c r="D16" s="202"/>
      <c r="E16" s="202"/>
      <c r="F16" s="202"/>
      <c r="G16" s="202"/>
      <c r="H16" s="203"/>
      <c r="I16" s="1">
        <v>120</v>
      </c>
      <c r="J16" s="40">
        <f>SUM(J17:J19)</f>
        <v>52708753</v>
      </c>
      <c r="K16" s="40">
        <f>SUM(K17:K19)</f>
        <v>27038418</v>
      </c>
      <c r="L16" s="40">
        <f>SUM(L17:L19)</f>
        <v>46912367</v>
      </c>
      <c r="M16" s="40">
        <f>SUM(M17:M19)</f>
        <v>23463581</v>
      </c>
    </row>
    <row r="17" spans="1:13" ht="12.75" customHeight="1">
      <c r="A17" s="212" t="s">
        <v>167</v>
      </c>
      <c r="B17" s="213"/>
      <c r="C17" s="213"/>
      <c r="D17" s="213"/>
      <c r="E17" s="213"/>
      <c r="F17" s="213"/>
      <c r="G17" s="213"/>
      <c r="H17" s="214"/>
      <c r="I17" s="1">
        <v>121</v>
      </c>
      <c r="J17" s="6">
        <v>30438440</v>
      </c>
      <c r="K17" s="6">
        <v>15568976</v>
      </c>
      <c r="L17" s="6">
        <v>26958468</v>
      </c>
      <c r="M17" s="6">
        <v>13348782</v>
      </c>
    </row>
    <row r="18" spans="1:13" ht="12.75" customHeight="1">
      <c r="A18" s="212" t="s">
        <v>168</v>
      </c>
      <c r="B18" s="213"/>
      <c r="C18" s="213"/>
      <c r="D18" s="213"/>
      <c r="E18" s="213"/>
      <c r="F18" s="213"/>
      <c r="G18" s="213"/>
      <c r="H18" s="214"/>
      <c r="I18" s="1">
        <v>122</v>
      </c>
      <c r="J18" s="6">
        <v>15242703</v>
      </c>
      <c r="K18" s="6">
        <v>7853708</v>
      </c>
      <c r="L18" s="6">
        <v>13252418</v>
      </c>
      <c r="M18" s="6">
        <v>6583282</v>
      </c>
    </row>
    <row r="19" spans="1:13" ht="12.75" customHeight="1">
      <c r="A19" s="212" t="s">
        <v>169</v>
      </c>
      <c r="B19" s="213"/>
      <c r="C19" s="213"/>
      <c r="D19" s="213"/>
      <c r="E19" s="213"/>
      <c r="F19" s="213"/>
      <c r="G19" s="213"/>
      <c r="H19" s="214"/>
      <c r="I19" s="1">
        <v>123</v>
      </c>
      <c r="J19" s="6">
        <v>7027610</v>
      </c>
      <c r="K19" s="6">
        <v>3615734</v>
      </c>
      <c r="L19" s="6">
        <v>6701481</v>
      </c>
      <c r="M19" s="6">
        <v>3531517</v>
      </c>
    </row>
    <row r="20" spans="1:13" ht="12.75" customHeight="1">
      <c r="A20" s="201" t="s">
        <v>170</v>
      </c>
      <c r="B20" s="202"/>
      <c r="C20" s="202"/>
      <c r="D20" s="202"/>
      <c r="E20" s="202"/>
      <c r="F20" s="202"/>
      <c r="G20" s="202"/>
      <c r="H20" s="203"/>
      <c r="I20" s="1">
        <v>124</v>
      </c>
      <c r="J20" s="6">
        <v>5677166</v>
      </c>
      <c r="K20" s="6">
        <v>2342563</v>
      </c>
      <c r="L20" s="6">
        <v>2931524</v>
      </c>
      <c r="M20" s="6">
        <v>0</v>
      </c>
    </row>
    <row r="21" spans="1:13" ht="12.75" customHeight="1">
      <c r="A21" s="201" t="s">
        <v>171</v>
      </c>
      <c r="B21" s="202"/>
      <c r="C21" s="202"/>
      <c r="D21" s="202"/>
      <c r="E21" s="202"/>
      <c r="F21" s="202"/>
      <c r="G21" s="202"/>
      <c r="H21" s="203"/>
      <c r="I21" s="1">
        <v>125</v>
      </c>
      <c r="J21" s="6">
        <v>15020739</v>
      </c>
      <c r="K21" s="6">
        <v>10574508</v>
      </c>
      <c r="L21" s="6">
        <v>12371251</v>
      </c>
      <c r="M21" s="6">
        <v>8517826</v>
      </c>
    </row>
    <row r="22" spans="1:13" ht="12.75" customHeight="1">
      <c r="A22" s="201" t="s">
        <v>172</v>
      </c>
      <c r="B22" s="202"/>
      <c r="C22" s="202"/>
      <c r="D22" s="202"/>
      <c r="E22" s="202"/>
      <c r="F22" s="202"/>
      <c r="G22" s="202"/>
      <c r="H22" s="203"/>
      <c r="I22" s="1">
        <v>126</v>
      </c>
      <c r="J22" s="40">
        <f>SUM(J23:J24)</f>
        <v>6542084</v>
      </c>
      <c r="K22" s="40">
        <f>SUM(K23:K24)</f>
        <v>6542084</v>
      </c>
      <c r="L22" s="40">
        <f>SUM(L23:L24)</f>
        <v>4707435</v>
      </c>
      <c r="M22" s="40">
        <f>SUM(M23:M24)</f>
        <v>2072806</v>
      </c>
    </row>
    <row r="23" spans="1:13" ht="12.75" customHeight="1">
      <c r="A23" s="212" t="s">
        <v>173</v>
      </c>
      <c r="B23" s="213"/>
      <c r="C23" s="213"/>
      <c r="D23" s="213"/>
      <c r="E23" s="213"/>
      <c r="F23" s="213"/>
      <c r="G23" s="213"/>
      <c r="H23" s="214"/>
      <c r="I23" s="1">
        <v>127</v>
      </c>
      <c r="J23" s="6">
        <v>0</v>
      </c>
      <c r="K23" s="6">
        <v>0</v>
      </c>
      <c r="L23" s="6"/>
      <c r="M23" s="6"/>
    </row>
    <row r="24" spans="1:13" ht="12.75" customHeight="1">
      <c r="A24" s="212" t="s">
        <v>174</v>
      </c>
      <c r="B24" s="213"/>
      <c r="C24" s="213"/>
      <c r="D24" s="213"/>
      <c r="E24" s="213"/>
      <c r="F24" s="213"/>
      <c r="G24" s="213"/>
      <c r="H24" s="214"/>
      <c r="I24" s="1">
        <v>128</v>
      </c>
      <c r="J24" s="6">
        <v>6542084</v>
      </c>
      <c r="K24" s="6">
        <v>6542084</v>
      </c>
      <c r="L24" s="6">
        <v>4707435</v>
      </c>
      <c r="M24" s="6">
        <v>2072806</v>
      </c>
    </row>
    <row r="25" spans="1:13" ht="12.75" customHeight="1">
      <c r="A25" s="201" t="s">
        <v>175</v>
      </c>
      <c r="B25" s="202"/>
      <c r="C25" s="202"/>
      <c r="D25" s="202"/>
      <c r="E25" s="202"/>
      <c r="F25" s="202"/>
      <c r="G25" s="202"/>
      <c r="H25" s="203"/>
      <c r="I25" s="1">
        <v>129</v>
      </c>
      <c r="J25" s="6">
        <v>138472</v>
      </c>
      <c r="K25" s="6">
        <v>138472</v>
      </c>
      <c r="L25" s="6"/>
      <c r="M25" s="6"/>
    </row>
    <row r="26" spans="1:13" ht="12.75" customHeight="1">
      <c r="A26" s="201" t="s">
        <v>176</v>
      </c>
      <c r="B26" s="202"/>
      <c r="C26" s="202"/>
      <c r="D26" s="202"/>
      <c r="E26" s="202"/>
      <c r="F26" s="202"/>
      <c r="G26" s="202"/>
      <c r="H26" s="203"/>
      <c r="I26" s="1">
        <v>130</v>
      </c>
      <c r="J26" s="6">
        <v>1979929</v>
      </c>
      <c r="K26" s="6">
        <v>1978255</v>
      </c>
      <c r="L26" s="6">
        <v>364390</v>
      </c>
      <c r="M26" s="6">
        <v>308296</v>
      </c>
    </row>
    <row r="27" spans="1:13" ht="12.75" customHeight="1">
      <c r="A27" s="201" t="s">
        <v>177</v>
      </c>
      <c r="B27" s="202"/>
      <c r="C27" s="202"/>
      <c r="D27" s="202"/>
      <c r="E27" s="202"/>
      <c r="F27" s="202"/>
      <c r="G27" s="202"/>
      <c r="H27" s="203"/>
      <c r="I27" s="1">
        <v>131</v>
      </c>
      <c r="J27" s="40">
        <f>SUM(J28:J32)</f>
        <v>9212637</v>
      </c>
      <c r="K27" s="40">
        <f>SUM(K28:K32)</f>
        <v>4877074</v>
      </c>
      <c r="L27" s="40">
        <f>SUM(L28:L32)</f>
        <v>2735917</v>
      </c>
      <c r="M27" s="40">
        <f>SUM(M28:M32)</f>
        <v>2571884</v>
      </c>
    </row>
    <row r="28" spans="1:13" ht="12.75" customHeight="1">
      <c r="A28" s="201" t="s">
        <v>178</v>
      </c>
      <c r="B28" s="202"/>
      <c r="C28" s="202"/>
      <c r="D28" s="202"/>
      <c r="E28" s="202"/>
      <c r="F28" s="202"/>
      <c r="G28" s="202"/>
      <c r="H28" s="203"/>
      <c r="I28" s="1">
        <v>132</v>
      </c>
      <c r="J28" s="6">
        <v>3384970</v>
      </c>
      <c r="K28" s="6">
        <v>1595853</v>
      </c>
      <c r="L28" s="6">
        <v>30487</v>
      </c>
      <c r="M28" s="6">
        <v>30487</v>
      </c>
    </row>
    <row r="29" spans="1:13" ht="12.75" customHeight="1">
      <c r="A29" s="201" t="s">
        <v>179</v>
      </c>
      <c r="B29" s="202"/>
      <c r="C29" s="202"/>
      <c r="D29" s="202"/>
      <c r="E29" s="202"/>
      <c r="F29" s="202"/>
      <c r="G29" s="202"/>
      <c r="H29" s="203"/>
      <c r="I29" s="1">
        <v>133</v>
      </c>
      <c r="J29" s="6">
        <v>4882738</v>
      </c>
      <c r="K29" s="6">
        <v>2363382</v>
      </c>
      <c r="L29" s="6">
        <v>2690430</v>
      </c>
      <c r="M29" s="6">
        <v>2526397</v>
      </c>
    </row>
    <row r="30" spans="1:13" ht="12.75" customHeight="1">
      <c r="A30" s="201" t="s">
        <v>180</v>
      </c>
      <c r="B30" s="202"/>
      <c r="C30" s="202"/>
      <c r="D30" s="202"/>
      <c r="E30" s="202"/>
      <c r="F30" s="202"/>
      <c r="G30" s="202"/>
      <c r="H30" s="203"/>
      <c r="I30" s="1">
        <v>134</v>
      </c>
      <c r="J30" s="6">
        <v>0</v>
      </c>
      <c r="K30" s="6">
        <v>0</v>
      </c>
      <c r="L30" s="6"/>
      <c r="M30" s="6"/>
    </row>
    <row r="31" spans="1:13" ht="12.75" customHeight="1">
      <c r="A31" s="201" t="s">
        <v>181</v>
      </c>
      <c r="B31" s="202"/>
      <c r="C31" s="202"/>
      <c r="D31" s="202"/>
      <c r="E31" s="202"/>
      <c r="F31" s="202"/>
      <c r="G31" s="202"/>
      <c r="H31" s="203"/>
      <c r="I31" s="1">
        <v>135</v>
      </c>
      <c r="J31" s="6">
        <v>0</v>
      </c>
      <c r="K31" s="6">
        <v>0</v>
      </c>
      <c r="L31" s="6"/>
      <c r="M31" s="6"/>
    </row>
    <row r="32" spans="1:13" ht="12.75" customHeight="1">
      <c r="A32" s="201" t="s">
        <v>182</v>
      </c>
      <c r="B32" s="202"/>
      <c r="C32" s="202"/>
      <c r="D32" s="202"/>
      <c r="E32" s="202"/>
      <c r="F32" s="202"/>
      <c r="G32" s="202"/>
      <c r="H32" s="203"/>
      <c r="I32" s="1">
        <v>136</v>
      </c>
      <c r="J32" s="6">
        <v>944929</v>
      </c>
      <c r="K32" s="6">
        <v>917839</v>
      </c>
      <c r="L32" s="6">
        <v>15000</v>
      </c>
      <c r="M32" s="6">
        <v>15000</v>
      </c>
    </row>
    <row r="33" spans="1:13" ht="12.75" customHeight="1">
      <c r="A33" s="201" t="s">
        <v>183</v>
      </c>
      <c r="B33" s="202"/>
      <c r="C33" s="202"/>
      <c r="D33" s="202"/>
      <c r="E33" s="202"/>
      <c r="F33" s="202"/>
      <c r="G33" s="202"/>
      <c r="H33" s="203"/>
      <c r="I33" s="1">
        <v>137</v>
      </c>
      <c r="J33" s="40">
        <f>SUM(J34:J37)</f>
        <v>21529727</v>
      </c>
      <c r="K33" s="40">
        <f>SUM(K34:K37)</f>
        <v>9778707</v>
      </c>
      <c r="L33" s="40">
        <f>SUM(L34:L37)</f>
        <v>10053736</v>
      </c>
      <c r="M33" s="40">
        <f>SUM(M34:M37)</f>
        <v>5683287</v>
      </c>
    </row>
    <row r="34" spans="1:13" ht="12.75" customHeight="1">
      <c r="A34" s="201" t="s">
        <v>184</v>
      </c>
      <c r="B34" s="202"/>
      <c r="C34" s="202"/>
      <c r="D34" s="202"/>
      <c r="E34" s="202"/>
      <c r="F34" s="202"/>
      <c r="G34" s="202"/>
      <c r="H34" s="203"/>
      <c r="I34" s="1">
        <v>138</v>
      </c>
      <c r="J34" s="6">
        <v>50507</v>
      </c>
      <c r="K34" s="6">
        <v>50507</v>
      </c>
      <c r="L34" s="6">
        <v>48117</v>
      </c>
      <c r="M34" s="6">
        <v>48117</v>
      </c>
    </row>
    <row r="35" spans="1:13" ht="12.75" customHeight="1">
      <c r="A35" s="201" t="s">
        <v>185</v>
      </c>
      <c r="B35" s="202"/>
      <c r="C35" s="202"/>
      <c r="D35" s="202"/>
      <c r="E35" s="202"/>
      <c r="F35" s="202"/>
      <c r="G35" s="202"/>
      <c r="H35" s="203"/>
      <c r="I35" s="1">
        <v>139</v>
      </c>
      <c r="J35" s="6">
        <v>21277553</v>
      </c>
      <c r="K35" s="6">
        <v>9526533</v>
      </c>
      <c r="L35" s="6">
        <v>7512959</v>
      </c>
      <c r="M35" s="6">
        <v>3142510</v>
      </c>
    </row>
    <row r="36" spans="1:13" ht="12.75" customHeight="1">
      <c r="A36" s="201" t="s">
        <v>186</v>
      </c>
      <c r="B36" s="202"/>
      <c r="C36" s="202"/>
      <c r="D36" s="202"/>
      <c r="E36" s="202"/>
      <c r="F36" s="202"/>
      <c r="G36" s="202"/>
      <c r="H36" s="203"/>
      <c r="I36" s="1">
        <v>140</v>
      </c>
      <c r="J36" s="6">
        <v>0</v>
      </c>
      <c r="K36" s="6">
        <v>0</v>
      </c>
      <c r="L36" s="6"/>
      <c r="M36" s="6"/>
    </row>
    <row r="37" spans="1:13" ht="12.75" customHeight="1">
      <c r="A37" s="201" t="s">
        <v>187</v>
      </c>
      <c r="B37" s="202"/>
      <c r="C37" s="202"/>
      <c r="D37" s="202"/>
      <c r="E37" s="202"/>
      <c r="F37" s="202"/>
      <c r="G37" s="202"/>
      <c r="H37" s="203"/>
      <c r="I37" s="1">
        <v>141</v>
      </c>
      <c r="J37" s="6">
        <v>201667</v>
      </c>
      <c r="K37" s="6">
        <v>201667</v>
      </c>
      <c r="L37" s="6">
        <v>2492660</v>
      </c>
      <c r="M37" s="6">
        <v>2492660</v>
      </c>
    </row>
    <row r="38" spans="1:13" ht="12.75" customHeight="1">
      <c r="A38" s="201" t="s">
        <v>188</v>
      </c>
      <c r="B38" s="202"/>
      <c r="C38" s="202"/>
      <c r="D38" s="202"/>
      <c r="E38" s="202"/>
      <c r="F38" s="202"/>
      <c r="G38" s="202"/>
      <c r="H38" s="203"/>
      <c r="I38" s="1">
        <v>142</v>
      </c>
      <c r="J38" s="6">
        <v>0</v>
      </c>
      <c r="K38" s="6">
        <v>0</v>
      </c>
      <c r="L38" s="6"/>
      <c r="M38" s="6"/>
    </row>
    <row r="39" spans="1:13" ht="12.75" customHeight="1">
      <c r="A39" s="201" t="s">
        <v>189</v>
      </c>
      <c r="B39" s="202"/>
      <c r="C39" s="202"/>
      <c r="D39" s="202"/>
      <c r="E39" s="202"/>
      <c r="F39" s="202"/>
      <c r="G39" s="202"/>
      <c r="H39" s="203"/>
      <c r="I39" s="1">
        <v>143</v>
      </c>
      <c r="J39" s="6">
        <v>0</v>
      </c>
      <c r="K39" s="6">
        <v>0</v>
      </c>
      <c r="L39" s="6"/>
      <c r="M39" s="6"/>
    </row>
    <row r="40" spans="1:13" ht="12.75" customHeight="1">
      <c r="A40" s="201" t="s">
        <v>190</v>
      </c>
      <c r="B40" s="202"/>
      <c r="C40" s="202"/>
      <c r="D40" s="202"/>
      <c r="E40" s="202"/>
      <c r="F40" s="202"/>
      <c r="G40" s="202"/>
      <c r="H40" s="203"/>
      <c r="I40" s="1">
        <v>144</v>
      </c>
      <c r="J40" s="6">
        <v>0</v>
      </c>
      <c r="K40" s="6">
        <v>0</v>
      </c>
      <c r="L40" s="6"/>
      <c r="M40" s="6"/>
    </row>
    <row r="41" spans="1:13" ht="12.75" customHeight="1">
      <c r="A41" s="201" t="s">
        <v>191</v>
      </c>
      <c r="B41" s="202"/>
      <c r="C41" s="202"/>
      <c r="D41" s="202"/>
      <c r="E41" s="202"/>
      <c r="F41" s="202"/>
      <c r="G41" s="202"/>
      <c r="H41" s="203"/>
      <c r="I41" s="1">
        <v>145</v>
      </c>
      <c r="J41" s="6">
        <v>0</v>
      </c>
      <c r="K41" s="6">
        <v>0</v>
      </c>
      <c r="L41" s="6"/>
      <c r="M41" s="6"/>
    </row>
    <row r="42" spans="1:13" ht="12.75" customHeight="1">
      <c r="A42" s="201" t="s">
        <v>192</v>
      </c>
      <c r="B42" s="202"/>
      <c r="C42" s="202"/>
      <c r="D42" s="202"/>
      <c r="E42" s="202"/>
      <c r="F42" s="202"/>
      <c r="G42" s="202"/>
      <c r="H42" s="203"/>
      <c r="I42" s="1">
        <v>146</v>
      </c>
      <c r="J42" s="40">
        <f>J7+J27+J38+J40</f>
        <v>144132278</v>
      </c>
      <c r="K42" s="40">
        <f>K7+K27+K38+K40</f>
        <v>82821313</v>
      </c>
      <c r="L42" s="40">
        <f>L7+L27+L38+L40</f>
        <v>109332277</v>
      </c>
      <c r="M42" s="40">
        <f>M7+M27+M38+M40</f>
        <v>59148601</v>
      </c>
    </row>
    <row r="43" spans="1:13" ht="12.75" customHeight="1">
      <c r="A43" s="201" t="s">
        <v>193</v>
      </c>
      <c r="B43" s="202"/>
      <c r="C43" s="202"/>
      <c r="D43" s="202"/>
      <c r="E43" s="202"/>
      <c r="F43" s="202"/>
      <c r="G43" s="202"/>
      <c r="H43" s="203"/>
      <c r="I43" s="1">
        <v>147</v>
      </c>
      <c r="J43" s="40">
        <f>J10+J33+J39+J41</f>
        <v>139048042</v>
      </c>
      <c r="K43" s="40">
        <f>K10+K33+K39+K41</f>
        <v>77407935</v>
      </c>
      <c r="L43" s="40">
        <f>L10+L33+L39+L41</f>
        <v>104897856</v>
      </c>
      <c r="M43" s="40">
        <f>M10+M33+M39+M41</f>
        <v>55646452</v>
      </c>
    </row>
    <row r="44" spans="1:13" ht="12.75" customHeight="1">
      <c r="A44" s="201" t="s">
        <v>194</v>
      </c>
      <c r="B44" s="202"/>
      <c r="C44" s="202"/>
      <c r="D44" s="202"/>
      <c r="E44" s="202"/>
      <c r="F44" s="202"/>
      <c r="G44" s="202"/>
      <c r="H44" s="203"/>
      <c r="I44" s="1">
        <v>148</v>
      </c>
      <c r="J44" s="40">
        <f>J42-J43</f>
        <v>5084236</v>
      </c>
      <c r="K44" s="40">
        <f>K42-K43</f>
        <v>5413378</v>
      </c>
      <c r="L44" s="40">
        <f>L42-L43</f>
        <v>4434421</v>
      </c>
      <c r="M44" s="40">
        <f>M42-M43</f>
        <v>3502149</v>
      </c>
    </row>
    <row r="45" spans="1:13" ht="12.75" customHeight="1">
      <c r="A45" s="221" t="s">
        <v>195</v>
      </c>
      <c r="B45" s="222"/>
      <c r="C45" s="222"/>
      <c r="D45" s="222"/>
      <c r="E45" s="222"/>
      <c r="F45" s="222"/>
      <c r="G45" s="222"/>
      <c r="H45" s="223"/>
      <c r="I45" s="1">
        <v>149</v>
      </c>
      <c r="J45" s="40">
        <f>IF(J42&gt;J43,J42-J43,0)</f>
        <v>5084236</v>
      </c>
      <c r="K45" s="40">
        <f>IF(K42&gt;K43,K42-K43,0)</f>
        <v>5413378</v>
      </c>
      <c r="L45" s="40">
        <f>IF(L42&gt;L43,L42-L43,0)</f>
        <v>4434421</v>
      </c>
      <c r="M45" s="40">
        <f>IF(M42&gt;M43,M42-M43,0)</f>
        <v>3502149</v>
      </c>
    </row>
    <row r="46" spans="1:13" ht="12.75" customHeight="1">
      <c r="A46" s="221" t="s">
        <v>196</v>
      </c>
      <c r="B46" s="222"/>
      <c r="C46" s="222"/>
      <c r="D46" s="222"/>
      <c r="E46" s="222"/>
      <c r="F46" s="222"/>
      <c r="G46" s="222"/>
      <c r="H46" s="223"/>
      <c r="I46" s="1">
        <v>150</v>
      </c>
      <c r="J46" s="40">
        <f>IF(J43&gt;J42,J43-J42,0)</f>
        <v>0</v>
      </c>
      <c r="K46" s="40">
        <f>IF(K43&gt;K42,K43-K42,0)</f>
        <v>0</v>
      </c>
      <c r="L46" s="40">
        <f>IF(L43&gt;L42,L43-L42,0)</f>
        <v>0</v>
      </c>
      <c r="M46" s="40">
        <f>IF(M43&gt;M42,M43-M42,0)</f>
        <v>0</v>
      </c>
    </row>
    <row r="47" spans="1:13" ht="12.75" customHeight="1">
      <c r="A47" s="201" t="s">
        <v>197</v>
      </c>
      <c r="B47" s="202"/>
      <c r="C47" s="202"/>
      <c r="D47" s="202"/>
      <c r="E47" s="202"/>
      <c r="F47" s="202"/>
      <c r="G47" s="202"/>
      <c r="H47" s="203"/>
      <c r="I47" s="1">
        <v>151</v>
      </c>
      <c r="J47" s="6">
        <v>0</v>
      </c>
      <c r="K47" s="6">
        <v>0</v>
      </c>
      <c r="L47" s="6"/>
      <c r="M47" s="6"/>
    </row>
    <row r="48" spans="1:13" ht="12.75" customHeight="1">
      <c r="A48" s="201" t="s">
        <v>198</v>
      </c>
      <c r="B48" s="202"/>
      <c r="C48" s="202"/>
      <c r="D48" s="202"/>
      <c r="E48" s="202"/>
      <c r="F48" s="202"/>
      <c r="G48" s="202"/>
      <c r="H48" s="203"/>
      <c r="I48" s="1">
        <v>152</v>
      </c>
      <c r="J48" s="40">
        <f>J44-J47</f>
        <v>5084236</v>
      </c>
      <c r="K48" s="40">
        <f>K44-K47</f>
        <v>5413378</v>
      </c>
      <c r="L48" s="40">
        <f>L44-L47</f>
        <v>4434421</v>
      </c>
      <c r="M48" s="40">
        <f>M44-M47</f>
        <v>3502149</v>
      </c>
    </row>
    <row r="49" spans="1:13" ht="12.75" customHeight="1">
      <c r="A49" s="221" t="s">
        <v>199</v>
      </c>
      <c r="B49" s="222"/>
      <c r="C49" s="222"/>
      <c r="D49" s="222"/>
      <c r="E49" s="222"/>
      <c r="F49" s="222"/>
      <c r="G49" s="222"/>
      <c r="H49" s="223"/>
      <c r="I49" s="1">
        <v>153</v>
      </c>
      <c r="J49" s="40">
        <f>IF(J48&gt;0,J48,0)</f>
        <v>5084236</v>
      </c>
      <c r="K49" s="40">
        <f>IF(K48&gt;0,K48,0)</f>
        <v>5413378</v>
      </c>
      <c r="L49" s="40">
        <f>IF(L48&gt;0,L48,0)</f>
        <v>4434421</v>
      </c>
      <c r="M49" s="40">
        <f>IF(M48&gt;0,M48,0)</f>
        <v>3502149</v>
      </c>
    </row>
    <row r="50" spans="1:13" ht="12.75" customHeight="1">
      <c r="A50" s="238" t="s">
        <v>200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47">
        <f>IF(J48&lt;0,-J48,0)</f>
        <v>0</v>
      </c>
      <c r="K50" s="47">
        <f>IF(K48&lt;0,-K48,0)</f>
        <v>0</v>
      </c>
      <c r="L50" s="47">
        <f>IF(L48&lt;0,-L48,0)</f>
        <v>0</v>
      </c>
      <c r="M50" s="47">
        <f>IF(M48&lt;0,-M48,0)</f>
        <v>0</v>
      </c>
    </row>
    <row r="51" spans="1:13" ht="12.75" customHeight="1">
      <c r="A51" s="241" t="s">
        <v>311</v>
      </c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</row>
    <row r="52" spans="1:13" ht="12.75" customHeight="1">
      <c r="A52" s="198" t="s">
        <v>201</v>
      </c>
      <c r="B52" s="199"/>
      <c r="C52" s="199"/>
      <c r="D52" s="199"/>
      <c r="E52" s="199"/>
      <c r="F52" s="199"/>
      <c r="G52" s="199"/>
      <c r="H52" s="199"/>
      <c r="I52" s="41"/>
      <c r="J52" s="41"/>
      <c r="K52" s="41"/>
      <c r="L52" s="41"/>
      <c r="M52" s="48"/>
    </row>
    <row r="53" spans="1:13" ht="12.75" customHeight="1">
      <c r="A53" s="201" t="s">
        <v>202</v>
      </c>
      <c r="B53" s="202"/>
      <c r="C53" s="202"/>
      <c r="D53" s="202"/>
      <c r="E53" s="202"/>
      <c r="F53" s="202"/>
      <c r="G53" s="202"/>
      <c r="H53" s="203"/>
      <c r="I53" s="1">
        <v>155</v>
      </c>
      <c r="J53" s="6"/>
      <c r="K53" s="6"/>
      <c r="L53" s="6"/>
      <c r="M53" s="6"/>
    </row>
    <row r="54" spans="1:13" ht="12.75" customHeight="1">
      <c r="A54" s="215" t="s">
        <v>203</v>
      </c>
      <c r="B54" s="216"/>
      <c r="C54" s="216"/>
      <c r="D54" s="216"/>
      <c r="E54" s="216"/>
      <c r="F54" s="216"/>
      <c r="G54" s="216"/>
      <c r="H54" s="217"/>
      <c r="I54" s="1">
        <v>156</v>
      </c>
      <c r="J54" s="7"/>
      <c r="K54" s="7"/>
      <c r="L54" s="7"/>
      <c r="M54" s="7"/>
    </row>
    <row r="55" spans="1:13" ht="12.75" customHeight="1">
      <c r="A55" s="218" t="s">
        <v>204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 customHeight="1">
      <c r="A56" s="198" t="s">
        <v>205</v>
      </c>
      <c r="B56" s="199"/>
      <c r="C56" s="199"/>
      <c r="D56" s="199"/>
      <c r="E56" s="199"/>
      <c r="F56" s="199"/>
      <c r="G56" s="199"/>
      <c r="H56" s="200"/>
      <c r="I56" s="8">
        <v>157</v>
      </c>
      <c r="J56" s="127">
        <f>J48</f>
        <v>5084236</v>
      </c>
      <c r="K56" s="127">
        <f>K48</f>
        <v>5413378</v>
      </c>
      <c r="L56" s="127">
        <f>L48</f>
        <v>4434421</v>
      </c>
      <c r="M56" s="127">
        <f>M48</f>
        <v>3502149</v>
      </c>
    </row>
    <row r="57" spans="1:13" ht="12.75" customHeight="1">
      <c r="A57" s="201" t="s">
        <v>312</v>
      </c>
      <c r="B57" s="202"/>
      <c r="C57" s="202"/>
      <c r="D57" s="202"/>
      <c r="E57" s="202"/>
      <c r="F57" s="202"/>
      <c r="G57" s="202"/>
      <c r="H57" s="203"/>
      <c r="I57" s="1">
        <v>158</v>
      </c>
      <c r="J57" s="40">
        <f>SUM(J58:J64)</f>
        <v>0</v>
      </c>
      <c r="K57" s="40">
        <f>SUM(K58:K64)</f>
        <v>0</v>
      </c>
      <c r="L57" s="40">
        <f>SUM(L58:L64)</f>
        <v>0</v>
      </c>
      <c r="M57" s="40">
        <f>SUM(M58:M64)</f>
        <v>0</v>
      </c>
    </row>
    <row r="58" spans="1:13" ht="12.75" customHeight="1">
      <c r="A58" s="201" t="s">
        <v>206</v>
      </c>
      <c r="B58" s="202"/>
      <c r="C58" s="202"/>
      <c r="D58" s="202"/>
      <c r="E58" s="202"/>
      <c r="F58" s="202"/>
      <c r="G58" s="202"/>
      <c r="H58" s="203"/>
      <c r="I58" s="1">
        <v>159</v>
      </c>
      <c r="J58" s="6">
        <v>0</v>
      </c>
      <c r="K58" s="6">
        <v>0</v>
      </c>
      <c r="L58" s="6">
        <v>0</v>
      </c>
      <c r="M58" s="6">
        <v>0</v>
      </c>
    </row>
    <row r="59" spans="1:13" ht="12.75" customHeight="1">
      <c r="A59" s="201" t="s">
        <v>207</v>
      </c>
      <c r="B59" s="202"/>
      <c r="C59" s="202"/>
      <c r="D59" s="202"/>
      <c r="E59" s="202"/>
      <c r="F59" s="202"/>
      <c r="G59" s="202"/>
      <c r="H59" s="203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01" t="s">
        <v>208</v>
      </c>
      <c r="B60" s="202"/>
      <c r="C60" s="202"/>
      <c r="D60" s="202"/>
      <c r="E60" s="202"/>
      <c r="F60" s="202"/>
      <c r="G60" s="202"/>
      <c r="H60" s="203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01" t="s">
        <v>209</v>
      </c>
      <c r="B61" s="202"/>
      <c r="C61" s="202"/>
      <c r="D61" s="202"/>
      <c r="E61" s="202"/>
      <c r="F61" s="202"/>
      <c r="G61" s="202"/>
      <c r="H61" s="203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01" t="s">
        <v>314</v>
      </c>
      <c r="B62" s="202"/>
      <c r="C62" s="202"/>
      <c r="D62" s="202"/>
      <c r="E62" s="202"/>
      <c r="F62" s="202"/>
      <c r="G62" s="202"/>
      <c r="H62" s="203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01" t="s">
        <v>210</v>
      </c>
      <c r="B63" s="202"/>
      <c r="C63" s="202"/>
      <c r="D63" s="202"/>
      <c r="E63" s="202"/>
      <c r="F63" s="202"/>
      <c r="G63" s="202"/>
      <c r="H63" s="203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01" t="s">
        <v>313</v>
      </c>
      <c r="B64" s="202"/>
      <c r="C64" s="202"/>
      <c r="D64" s="202"/>
      <c r="E64" s="202"/>
      <c r="F64" s="202"/>
      <c r="G64" s="202"/>
      <c r="H64" s="203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01" t="s">
        <v>211</v>
      </c>
      <c r="B65" s="202"/>
      <c r="C65" s="202"/>
      <c r="D65" s="202"/>
      <c r="E65" s="202"/>
      <c r="F65" s="202"/>
      <c r="G65" s="202"/>
      <c r="H65" s="203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01" t="s">
        <v>212</v>
      </c>
      <c r="B66" s="202"/>
      <c r="C66" s="202"/>
      <c r="D66" s="202"/>
      <c r="E66" s="202"/>
      <c r="F66" s="202"/>
      <c r="G66" s="202"/>
      <c r="H66" s="203"/>
      <c r="I66" s="1">
        <v>167</v>
      </c>
      <c r="J66" s="40">
        <f>J57-J65</f>
        <v>0</v>
      </c>
      <c r="K66" s="40">
        <v>0</v>
      </c>
      <c r="L66" s="40">
        <f>L57-L65</f>
        <v>0</v>
      </c>
      <c r="M66" s="40">
        <v>0</v>
      </c>
    </row>
    <row r="67" spans="1:13" ht="12.75" customHeight="1">
      <c r="A67" s="201" t="s">
        <v>213</v>
      </c>
      <c r="B67" s="202"/>
      <c r="C67" s="202"/>
      <c r="D67" s="202"/>
      <c r="E67" s="202"/>
      <c r="F67" s="202"/>
      <c r="G67" s="202"/>
      <c r="H67" s="203"/>
      <c r="I67" s="1">
        <v>168</v>
      </c>
      <c r="J67" s="47">
        <f>J56+J66</f>
        <v>5084236</v>
      </c>
      <c r="K67" s="47">
        <f>K56+K66</f>
        <v>5413378</v>
      </c>
      <c r="L67" s="47">
        <f>L56+L66</f>
        <v>4434421</v>
      </c>
      <c r="M67" s="47">
        <f>M56+M66</f>
        <v>3502149</v>
      </c>
    </row>
    <row r="68" spans="1:13" ht="12.75" customHeight="1">
      <c r="A68" s="241" t="s">
        <v>214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</row>
    <row r="69" spans="1:13" ht="12.75" customHeight="1">
      <c r="A69" s="244" t="s">
        <v>215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 customHeight="1">
      <c r="A70" s="201" t="s">
        <v>202</v>
      </c>
      <c r="B70" s="202"/>
      <c r="C70" s="202"/>
      <c r="D70" s="202"/>
      <c r="E70" s="202"/>
      <c r="F70" s="202"/>
      <c r="G70" s="202"/>
      <c r="H70" s="203"/>
      <c r="I70" s="1">
        <v>169</v>
      </c>
      <c r="J70" s="6"/>
      <c r="K70" s="6"/>
      <c r="L70" s="6"/>
      <c r="M70" s="6"/>
    </row>
    <row r="71" spans="1:13" ht="12.75" customHeight="1">
      <c r="A71" s="215" t="s">
        <v>203</v>
      </c>
      <c r="B71" s="216"/>
      <c r="C71" s="216"/>
      <c r="D71" s="216"/>
      <c r="E71" s="216"/>
      <c r="F71" s="216"/>
      <c r="G71" s="216"/>
      <c r="H71" s="217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0:H50"/>
    <mergeCell ref="A51:M51"/>
    <mergeCell ref="A52:H52"/>
    <mergeCell ref="A53:H53"/>
    <mergeCell ref="A54:H54"/>
    <mergeCell ref="A56:H56"/>
    <mergeCell ref="A55:M55"/>
    <mergeCell ref="A57:H57"/>
    <mergeCell ref="A42:H42"/>
    <mergeCell ref="A43:H43"/>
    <mergeCell ref="A44:H44"/>
    <mergeCell ref="A45:H45"/>
    <mergeCell ref="A46:H46"/>
    <mergeCell ref="A47:H47"/>
    <mergeCell ref="A48:H48"/>
    <mergeCell ref="A49:H49"/>
    <mergeCell ref="A34:H34"/>
    <mergeCell ref="A35:H35"/>
    <mergeCell ref="A36:H36"/>
    <mergeCell ref="A37:H37"/>
    <mergeCell ref="A38:H38"/>
    <mergeCell ref="A39:H39"/>
    <mergeCell ref="A40:H40"/>
    <mergeCell ref="A41:H41"/>
    <mergeCell ref="A26:H26"/>
    <mergeCell ref="A27:H27"/>
    <mergeCell ref="A28:H28"/>
    <mergeCell ref="A29:H29"/>
    <mergeCell ref="A30:H30"/>
    <mergeCell ref="A31:H31"/>
    <mergeCell ref="A32:H32"/>
    <mergeCell ref="A33:H33"/>
    <mergeCell ref="A18:H18"/>
    <mergeCell ref="A19:H19"/>
    <mergeCell ref="A20:H20"/>
    <mergeCell ref="A21:H21"/>
    <mergeCell ref="A22:H22"/>
    <mergeCell ref="A23:H23"/>
    <mergeCell ref="A24:H24"/>
    <mergeCell ref="A25:H25"/>
    <mergeCell ref="A10:H10"/>
    <mergeCell ref="A11:H11"/>
    <mergeCell ref="A12:H12"/>
    <mergeCell ref="A13:H13"/>
    <mergeCell ref="A14:H14"/>
    <mergeCell ref="A15:H15"/>
    <mergeCell ref="A16:H16"/>
    <mergeCell ref="A17:H17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J70:M71 J47:M47 J53:M54 J5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7:M10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0">
      <selection activeCell="K36" sqref="K36"/>
    </sheetView>
  </sheetViews>
  <sheetFormatPr defaultColWidth="9.140625" defaultRowHeight="12.75"/>
  <cols>
    <col min="1" max="7" width="9.140625" style="39" customWidth="1"/>
    <col min="8" max="8" width="4.7109375" style="39" customWidth="1"/>
    <col min="9" max="9" width="9.140625" style="39" customWidth="1"/>
    <col min="10" max="10" width="10.7109375" style="39" customWidth="1"/>
    <col min="11" max="11" width="11.28125" style="39" customWidth="1"/>
    <col min="12" max="16384" width="9.140625" style="39" customWidth="1"/>
  </cols>
  <sheetData>
    <row r="1" spans="1:11" ht="12.75" customHeight="1">
      <c r="A1" s="249" t="s">
        <v>216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326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246" t="s">
        <v>320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4">
      <c r="A4" s="251" t="s">
        <v>55</v>
      </c>
      <c r="B4" s="251"/>
      <c r="C4" s="251"/>
      <c r="D4" s="251"/>
      <c r="E4" s="251"/>
      <c r="F4" s="251"/>
      <c r="G4" s="251"/>
      <c r="H4" s="251"/>
      <c r="I4" s="52" t="s">
        <v>56</v>
      </c>
      <c r="J4" s="53" t="s">
        <v>57</v>
      </c>
      <c r="K4" s="53" t="s">
        <v>58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54">
        <v>2</v>
      </c>
      <c r="J5" s="55" t="s">
        <v>7</v>
      </c>
      <c r="K5" s="55" t="s">
        <v>8</v>
      </c>
    </row>
    <row r="6" spans="1:11" ht="12.75" customHeight="1">
      <c r="A6" s="218" t="s">
        <v>218</v>
      </c>
      <c r="B6" s="230"/>
      <c r="C6" s="230"/>
      <c r="D6" s="230"/>
      <c r="E6" s="230"/>
      <c r="F6" s="230"/>
      <c r="G6" s="230"/>
      <c r="H6" s="230"/>
      <c r="I6" s="253"/>
      <c r="J6" s="253"/>
      <c r="K6" s="254"/>
    </row>
    <row r="7" spans="1:11" ht="12.75" customHeight="1">
      <c r="A7" s="212" t="s">
        <v>219</v>
      </c>
      <c r="B7" s="213"/>
      <c r="C7" s="213"/>
      <c r="D7" s="213"/>
      <c r="E7" s="213"/>
      <c r="F7" s="213"/>
      <c r="G7" s="213"/>
      <c r="H7" s="213"/>
      <c r="I7" s="1">
        <v>1</v>
      </c>
      <c r="J7" s="6">
        <v>5084236</v>
      </c>
      <c r="K7" s="6">
        <v>4434421</v>
      </c>
    </row>
    <row r="8" spans="1:11" ht="12.75" customHeight="1">
      <c r="A8" s="212" t="s">
        <v>220</v>
      </c>
      <c r="B8" s="213"/>
      <c r="C8" s="213"/>
      <c r="D8" s="213"/>
      <c r="E8" s="213"/>
      <c r="F8" s="213"/>
      <c r="G8" s="213"/>
      <c r="H8" s="213"/>
      <c r="I8" s="1">
        <v>2</v>
      </c>
      <c r="J8" s="6">
        <v>5677166</v>
      </c>
      <c r="K8" s="6">
        <v>2931524</v>
      </c>
    </row>
    <row r="9" spans="1:11" ht="12.75" customHeight="1">
      <c r="A9" s="212" t="s">
        <v>221</v>
      </c>
      <c r="B9" s="213"/>
      <c r="C9" s="213"/>
      <c r="D9" s="213"/>
      <c r="E9" s="213"/>
      <c r="F9" s="213"/>
      <c r="G9" s="213"/>
      <c r="H9" s="213"/>
      <c r="I9" s="1">
        <v>3</v>
      </c>
      <c r="J9" s="6">
        <v>36962980</v>
      </c>
      <c r="K9" s="6">
        <v>0</v>
      </c>
    </row>
    <row r="10" spans="1:11" ht="12.75" customHeight="1">
      <c r="A10" s="212" t="s">
        <v>222</v>
      </c>
      <c r="B10" s="213"/>
      <c r="C10" s="213"/>
      <c r="D10" s="213"/>
      <c r="E10" s="213"/>
      <c r="F10" s="213"/>
      <c r="G10" s="213"/>
      <c r="H10" s="213"/>
      <c r="I10" s="1">
        <v>4</v>
      </c>
      <c r="J10" s="6">
        <v>0</v>
      </c>
      <c r="K10" s="6">
        <v>0</v>
      </c>
    </row>
    <row r="11" spans="1:11" ht="12.75" customHeight="1">
      <c r="A11" s="212" t="s">
        <v>223</v>
      </c>
      <c r="B11" s="213"/>
      <c r="C11" s="213"/>
      <c r="D11" s="213"/>
      <c r="E11" s="213"/>
      <c r="F11" s="213"/>
      <c r="G11" s="213"/>
      <c r="H11" s="213"/>
      <c r="I11" s="1">
        <v>5</v>
      </c>
      <c r="J11" s="6">
        <v>811415</v>
      </c>
      <c r="K11" s="6">
        <v>0</v>
      </c>
    </row>
    <row r="12" spans="1:11" ht="12.75" customHeight="1">
      <c r="A12" s="212" t="s">
        <v>224</v>
      </c>
      <c r="B12" s="213"/>
      <c r="C12" s="213"/>
      <c r="D12" s="213"/>
      <c r="E12" s="213"/>
      <c r="F12" s="213"/>
      <c r="G12" s="213"/>
      <c r="H12" s="213"/>
      <c r="I12" s="1">
        <v>6</v>
      </c>
      <c r="J12" s="6">
        <v>0</v>
      </c>
      <c r="K12" s="6">
        <v>0</v>
      </c>
    </row>
    <row r="13" spans="1:11" ht="12.75" customHeight="1">
      <c r="A13" s="201" t="s">
        <v>225</v>
      </c>
      <c r="B13" s="202"/>
      <c r="C13" s="202"/>
      <c r="D13" s="202"/>
      <c r="E13" s="202"/>
      <c r="F13" s="202"/>
      <c r="G13" s="202"/>
      <c r="H13" s="202"/>
      <c r="I13" s="1">
        <v>7</v>
      </c>
      <c r="J13" s="130">
        <f>SUM(J7:J12)</f>
        <v>48535797</v>
      </c>
      <c r="K13" s="130">
        <f>SUM(K7:K12)</f>
        <v>7365945</v>
      </c>
    </row>
    <row r="14" spans="1:11" ht="12.75" customHeight="1">
      <c r="A14" s="212" t="s">
        <v>226</v>
      </c>
      <c r="B14" s="213"/>
      <c r="C14" s="213"/>
      <c r="D14" s="213"/>
      <c r="E14" s="213"/>
      <c r="F14" s="213"/>
      <c r="G14" s="213"/>
      <c r="H14" s="213"/>
      <c r="I14" s="1">
        <v>8</v>
      </c>
      <c r="J14" s="6">
        <v>0</v>
      </c>
      <c r="K14" s="6">
        <v>16175789</v>
      </c>
    </row>
    <row r="15" spans="1:11" ht="12.75" customHeight="1">
      <c r="A15" s="212" t="s">
        <v>227</v>
      </c>
      <c r="B15" s="213"/>
      <c r="C15" s="213"/>
      <c r="D15" s="213"/>
      <c r="E15" s="213"/>
      <c r="F15" s="213"/>
      <c r="G15" s="213"/>
      <c r="H15" s="213"/>
      <c r="I15" s="1">
        <v>9</v>
      </c>
      <c r="J15" s="6">
        <v>6503336</v>
      </c>
      <c r="K15" s="6">
        <v>1320453</v>
      </c>
    </row>
    <row r="16" spans="1:11" ht="12.75" customHeight="1">
      <c r="A16" s="212" t="s">
        <v>228</v>
      </c>
      <c r="B16" s="213"/>
      <c r="C16" s="213"/>
      <c r="D16" s="213"/>
      <c r="E16" s="213"/>
      <c r="F16" s="213"/>
      <c r="G16" s="213"/>
      <c r="H16" s="213"/>
      <c r="I16" s="1">
        <v>10</v>
      </c>
      <c r="J16" s="6">
        <v>0</v>
      </c>
      <c r="K16" s="6">
        <v>0</v>
      </c>
    </row>
    <row r="17" spans="1:11" ht="12.75" customHeight="1">
      <c r="A17" s="212" t="s">
        <v>229</v>
      </c>
      <c r="B17" s="213"/>
      <c r="C17" s="213"/>
      <c r="D17" s="213"/>
      <c r="E17" s="213"/>
      <c r="F17" s="213"/>
      <c r="G17" s="213"/>
      <c r="H17" s="213"/>
      <c r="I17" s="1">
        <v>11</v>
      </c>
      <c r="J17" s="6">
        <v>27428622</v>
      </c>
      <c r="K17" s="6">
        <v>13373377</v>
      </c>
    </row>
    <row r="18" spans="1:11" ht="12.75" customHeight="1">
      <c r="A18" s="201" t="s">
        <v>230</v>
      </c>
      <c r="B18" s="202"/>
      <c r="C18" s="202"/>
      <c r="D18" s="202"/>
      <c r="E18" s="202"/>
      <c r="F18" s="202"/>
      <c r="G18" s="202"/>
      <c r="H18" s="202"/>
      <c r="I18" s="1">
        <v>12</v>
      </c>
      <c r="J18" s="130">
        <f>SUM(J14:J17)</f>
        <v>33931958</v>
      </c>
      <c r="K18" s="40">
        <f>SUM(K14:K17)</f>
        <v>30869619</v>
      </c>
    </row>
    <row r="19" spans="1:11" ht="12.75" customHeight="1">
      <c r="A19" s="201" t="s">
        <v>231</v>
      </c>
      <c r="B19" s="202"/>
      <c r="C19" s="202"/>
      <c r="D19" s="202"/>
      <c r="E19" s="202"/>
      <c r="F19" s="202"/>
      <c r="G19" s="202"/>
      <c r="H19" s="202"/>
      <c r="I19" s="1">
        <v>13</v>
      </c>
      <c r="J19" s="130">
        <f>J13-J18</f>
        <v>14603839</v>
      </c>
      <c r="K19" s="40">
        <v>0</v>
      </c>
    </row>
    <row r="20" spans="1:11" ht="12.75" customHeight="1">
      <c r="A20" s="201" t="s">
        <v>232</v>
      </c>
      <c r="B20" s="202"/>
      <c r="C20" s="202"/>
      <c r="D20" s="202"/>
      <c r="E20" s="202"/>
      <c r="F20" s="202"/>
      <c r="G20" s="202"/>
      <c r="H20" s="202"/>
      <c r="I20" s="1">
        <v>14</v>
      </c>
      <c r="J20" s="130">
        <f>IF(J18&gt;J13,J18-J13,0)</f>
        <v>0</v>
      </c>
      <c r="K20" s="130">
        <f>IF(K18&gt;K13,K18-K13,0)</f>
        <v>23503674</v>
      </c>
    </row>
    <row r="21" spans="1:11" ht="12.75" customHeight="1">
      <c r="A21" s="218" t="s">
        <v>233</v>
      </c>
      <c r="B21" s="230"/>
      <c r="C21" s="230"/>
      <c r="D21" s="230"/>
      <c r="E21" s="230"/>
      <c r="F21" s="230"/>
      <c r="G21" s="230"/>
      <c r="H21" s="230"/>
      <c r="I21" s="253"/>
      <c r="J21" s="253"/>
      <c r="K21" s="254"/>
    </row>
    <row r="22" spans="1:11" ht="12.75" customHeight="1">
      <c r="A22" s="212" t="s">
        <v>234</v>
      </c>
      <c r="B22" s="213"/>
      <c r="C22" s="213"/>
      <c r="D22" s="213"/>
      <c r="E22" s="213"/>
      <c r="F22" s="213"/>
      <c r="G22" s="213"/>
      <c r="H22" s="213"/>
      <c r="I22" s="1">
        <v>15</v>
      </c>
      <c r="J22" s="6">
        <v>307479</v>
      </c>
      <c r="K22" s="6">
        <v>192006</v>
      </c>
    </row>
    <row r="23" spans="1:11" ht="12.75" customHeight="1">
      <c r="A23" s="212" t="s">
        <v>235</v>
      </c>
      <c r="B23" s="213"/>
      <c r="C23" s="213"/>
      <c r="D23" s="213"/>
      <c r="E23" s="213"/>
      <c r="F23" s="213"/>
      <c r="G23" s="213"/>
      <c r="H23" s="213"/>
      <c r="I23" s="1">
        <v>16</v>
      </c>
      <c r="J23" s="6">
        <v>2840209</v>
      </c>
      <c r="K23" s="6">
        <v>1</v>
      </c>
    </row>
    <row r="24" spans="1:11" ht="12.75" customHeight="1">
      <c r="A24" s="212" t="s">
        <v>236</v>
      </c>
      <c r="B24" s="213"/>
      <c r="C24" s="213"/>
      <c r="D24" s="213"/>
      <c r="E24" s="213"/>
      <c r="F24" s="213"/>
      <c r="G24" s="213"/>
      <c r="H24" s="213"/>
      <c r="I24" s="1">
        <v>17</v>
      </c>
      <c r="J24" s="6">
        <v>297721</v>
      </c>
      <c r="K24" s="6">
        <v>111441</v>
      </c>
    </row>
    <row r="25" spans="1:11" ht="12.75" customHeight="1">
      <c r="A25" s="212" t="s">
        <v>237</v>
      </c>
      <c r="B25" s="213"/>
      <c r="C25" s="213"/>
      <c r="D25" s="213"/>
      <c r="E25" s="213"/>
      <c r="F25" s="213"/>
      <c r="G25" s="213"/>
      <c r="H25" s="213"/>
      <c r="I25" s="1">
        <v>18</v>
      </c>
      <c r="J25" s="6">
        <v>0</v>
      </c>
      <c r="K25" s="6">
        <v>0</v>
      </c>
    </row>
    <row r="26" spans="1:11" ht="12.75" customHeight="1">
      <c r="A26" s="212" t="s">
        <v>238</v>
      </c>
      <c r="B26" s="213"/>
      <c r="C26" s="213"/>
      <c r="D26" s="213"/>
      <c r="E26" s="213"/>
      <c r="F26" s="213"/>
      <c r="G26" s="213"/>
      <c r="H26" s="213"/>
      <c r="I26" s="1">
        <v>19</v>
      </c>
      <c r="J26" s="6">
        <v>5271448</v>
      </c>
      <c r="K26" s="6">
        <v>0</v>
      </c>
    </row>
    <row r="27" spans="1:11" ht="12.75" customHeight="1">
      <c r="A27" s="201" t="s">
        <v>315</v>
      </c>
      <c r="B27" s="202"/>
      <c r="C27" s="202"/>
      <c r="D27" s="202"/>
      <c r="E27" s="202"/>
      <c r="F27" s="202"/>
      <c r="G27" s="202"/>
      <c r="H27" s="202"/>
      <c r="I27" s="1">
        <v>20</v>
      </c>
      <c r="J27" s="130">
        <f>SUM(J22:J26)</f>
        <v>8716857</v>
      </c>
      <c r="K27" s="40">
        <f>SUM(K22:K26)</f>
        <v>303448</v>
      </c>
    </row>
    <row r="28" spans="1:11" ht="12.75" customHeight="1">
      <c r="A28" s="212" t="s">
        <v>240</v>
      </c>
      <c r="B28" s="213"/>
      <c r="C28" s="213"/>
      <c r="D28" s="213"/>
      <c r="E28" s="213"/>
      <c r="F28" s="213"/>
      <c r="G28" s="213"/>
      <c r="H28" s="213"/>
      <c r="I28" s="1">
        <v>21</v>
      </c>
      <c r="J28" s="6">
        <v>832083</v>
      </c>
      <c r="K28" s="6">
        <v>283457</v>
      </c>
    </row>
    <row r="29" spans="1:11" ht="12.75" customHeight="1">
      <c r="A29" s="212" t="s">
        <v>241</v>
      </c>
      <c r="B29" s="213"/>
      <c r="C29" s="213"/>
      <c r="D29" s="213"/>
      <c r="E29" s="213"/>
      <c r="F29" s="213"/>
      <c r="G29" s="213"/>
      <c r="H29" s="213"/>
      <c r="I29" s="1">
        <v>22</v>
      </c>
      <c r="J29" s="6">
        <v>8162661</v>
      </c>
      <c r="K29" s="6">
        <v>0</v>
      </c>
    </row>
    <row r="30" spans="1:11" ht="12.75" customHeight="1">
      <c r="A30" s="212" t="s">
        <v>242</v>
      </c>
      <c r="B30" s="213"/>
      <c r="C30" s="213"/>
      <c r="D30" s="213"/>
      <c r="E30" s="213"/>
      <c r="F30" s="213"/>
      <c r="G30" s="213"/>
      <c r="H30" s="213"/>
      <c r="I30" s="1">
        <v>23</v>
      </c>
      <c r="J30" s="6">
        <v>2961613</v>
      </c>
      <c r="K30" s="6">
        <v>1921795</v>
      </c>
    </row>
    <row r="31" spans="1:11" ht="12.75" customHeight="1">
      <c r="A31" s="201" t="s">
        <v>316</v>
      </c>
      <c r="B31" s="202"/>
      <c r="C31" s="202"/>
      <c r="D31" s="202"/>
      <c r="E31" s="202"/>
      <c r="F31" s="202"/>
      <c r="G31" s="202"/>
      <c r="H31" s="202"/>
      <c r="I31" s="1">
        <v>24</v>
      </c>
      <c r="J31" s="130">
        <f>SUM(J28:J30)</f>
        <v>11956357</v>
      </c>
      <c r="K31" s="130">
        <f>SUM(K28:K30)</f>
        <v>2205252</v>
      </c>
    </row>
    <row r="32" spans="1:11" ht="12.75" customHeight="1">
      <c r="A32" s="201" t="s">
        <v>244</v>
      </c>
      <c r="B32" s="202"/>
      <c r="C32" s="202"/>
      <c r="D32" s="202"/>
      <c r="E32" s="202"/>
      <c r="F32" s="202"/>
      <c r="G32" s="202"/>
      <c r="H32" s="202"/>
      <c r="I32" s="1">
        <v>25</v>
      </c>
      <c r="J32" s="130">
        <f>IF(J27&gt;J31,J27-J31,0)</f>
        <v>0</v>
      </c>
      <c r="K32" s="40">
        <f>IF(K27&gt;K31,K27-K31,0)</f>
        <v>0</v>
      </c>
    </row>
    <row r="33" spans="1:11" ht="12.75" customHeight="1">
      <c r="A33" s="201" t="s">
        <v>245</v>
      </c>
      <c r="B33" s="202"/>
      <c r="C33" s="202"/>
      <c r="D33" s="202"/>
      <c r="E33" s="202"/>
      <c r="F33" s="202"/>
      <c r="G33" s="202"/>
      <c r="H33" s="202"/>
      <c r="I33" s="1">
        <v>26</v>
      </c>
      <c r="J33" s="130">
        <f>IF(J31&gt;J27,J31-J27,0)</f>
        <v>3239500</v>
      </c>
      <c r="K33" s="130">
        <f>IF(K31&gt;K27,K31-K27,0)</f>
        <v>1901804</v>
      </c>
    </row>
    <row r="34" spans="1:11" ht="12.75" customHeight="1">
      <c r="A34" s="218" t="s">
        <v>246</v>
      </c>
      <c r="B34" s="230"/>
      <c r="C34" s="230"/>
      <c r="D34" s="230"/>
      <c r="E34" s="230"/>
      <c r="F34" s="230"/>
      <c r="G34" s="230"/>
      <c r="H34" s="230"/>
      <c r="I34" s="253"/>
      <c r="J34" s="253"/>
      <c r="K34" s="254"/>
    </row>
    <row r="35" spans="1:11" ht="12.75" customHeight="1">
      <c r="A35" s="212" t="s">
        <v>247</v>
      </c>
      <c r="B35" s="213"/>
      <c r="C35" s="213"/>
      <c r="D35" s="213"/>
      <c r="E35" s="213"/>
      <c r="F35" s="213"/>
      <c r="G35" s="213"/>
      <c r="H35" s="213"/>
      <c r="I35" s="1">
        <v>27</v>
      </c>
      <c r="J35" s="6">
        <v>0</v>
      </c>
      <c r="K35" s="6">
        <v>57950000</v>
      </c>
    </row>
    <row r="36" spans="1:11" ht="12.75" customHeight="1">
      <c r="A36" s="212" t="s">
        <v>248</v>
      </c>
      <c r="B36" s="213"/>
      <c r="C36" s="213"/>
      <c r="D36" s="213"/>
      <c r="E36" s="213"/>
      <c r="F36" s="213"/>
      <c r="G36" s="213"/>
      <c r="H36" s="213"/>
      <c r="I36" s="1">
        <v>28</v>
      </c>
      <c r="J36" s="6">
        <v>2106625</v>
      </c>
      <c r="K36" s="6">
        <v>0</v>
      </c>
    </row>
    <row r="37" spans="1:11" ht="12.75" customHeight="1">
      <c r="A37" s="212" t="s">
        <v>249</v>
      </c>
      <c r="B37" s="213"/>
      <c r="C37" s="213"/>
      <c r="D37" s="213"/>
      <c r="E37" s="213"/>
      <c r="F37" s="213"/>
      <c r="G37" s="213"/>
      <c r="H37" s="213"/>
      <c r="I37" s="1">
        <v>29</v>
      </c>
      <c r="J37" s="6">
        <v>0</v>
      </c>
      <c r="K37" s="6">
        <v>0</v>
      </c>
    </row>
    <row r="38" spans="1:11" ht="12.75" customHeight="1">
      <c r="A38" s="201" t="s">
        <v>318</v>
      </c>
      <c r="B38" s="202"/>
      <c r="C38" s="202"/>
      <c r="D38" s="202"/>
      <c r="E38" s="202"/>
      <c r="F38" s="202"/>
      <c r="G38" s="202"/>
      <c r="H38" s="202"/>
      <c r="I38" s="1">
        <v>30</v>
      </c>
      <c r="J38" s="130">
        <f>SUM(J35:J37)</f>
        <v>2106625</v>
      </c>
      <c r="K38" s="130">
        <f>SUM(K35:K37)</f>
        <v>57950000</v>
      </c>
    </row>
    <row r="39" spans="1:11" ht="12.75" customHeight="1">
      <c r="A39" s="212" t="s">
        <v>251</v>
      </c>
      <c r="B39" s="213"/>
      <c r="C39" s="213"/>
      <c r="D39" s="213"/>
      <c r="E39" s="213"/>
      <c r="F39" s="213"/>
      <c r="G39" s="213"/>
      <c r="H39" s="213"/>
      <c r="I39" s="1">
        <v>31</v>
      </c>
      <c r="J39" s="6">
        <v>12819383</v>
      </c>
      <c r="K39" s="6"/>
    </row>
    <row r="40" spans="1:11" ht="12.75" customHeight="1">
      <c r="A40" s="212" t="s">
        <v>252</v>
      </c>
      <c r="B40" s="213"/>
      <c r="C40" s="213"/>
      <c r="D40" s="213"/>
      <c r="E40" s="213"/>
      <c r="F40" s="213"/>
      <c r="G40" s="213"/>
      <c r="H40" s="213"/>
      <c r="I40" s="1">
        <v>32</v>
      </c>
      <c r="J40" s="6">
        <v>0</v>
      </c>
      <c r="K40" s="6"/>
    </row>
    <row r="41" spans="1:11" ht="12.75" customHeight="1">
      <c r="A41" s="212" t="s">
        <v>253</v>
      </c>
      <c r="B41" s="213"/>
      <c r="C41" s="213"/>
      <c r="D41" s="213"/>
      <c r="E41" s="213"/>
      <c r="F41" s="213"/>
      <c r="G41" s="213"/>
      <c r="H41" s="213"/>
      <c r="I41" s="1">
        <v>33</v>
      </c>
      <c r="J41" s="6">
        <v>59772</v>
      </c>
      <c r="K41" s="6">
        <v>33846</v>
      </c>
    </row>
    <row r="42" spans="1:11" ht="12.75" customHeight="1">
      <c r="A42" s="212" t="s">
        <v>254</v>
      </c>
      <c r="B42" s="213"/>
      <c r="C42" s="213"/>
      <c r="D42" s="213"/>
      <c r="E42" s="213"/>
      <c r="F42" s="213"/>
      <c r="G42" s="213"/>
      <c r="H42" s="213"/>
      <c r="I42" s="1">
        <v>34</v>
      </c>
      <c r="J42" s="6">
        <v>0</v>
      </c>
      <c r="K42" s="6"/>
    </row>
    <row r="43" spans="1:11" ht="12.75" customHeight="1">
      <c r="A43" s="212" t="s">
        <v>255</v>
      </c>
      <c r="B43" s="213"/>
      <c r="C43" s="213"/>
      <c r="D43" s="213"/>
      <c r="E43" s="213"/>
      <c r="F43" s="213"/>
      <c r="G43" s="213"/>
      <c r="H43" s="213"/>
      <c r="I43" s="1">
        <v>35</v>
      </c>
      <c r="J43" s="6">
        <v>0</v>
      </c>
      <c r="K43" s="6"/>
    </row>
    <row r="44" spans="1:11" ht="12.75" customHeight="1">
      <c r="A44" s="201" t="s">
        <v>317</v>
      </c>
      <c r="B44" s="202"/>
      <c r="C44" s="202"/>
      <c r="D44" s="202"/>
      <c r="E44" s="202"/>
      <c r="F44" s="202"/>
      <c r="G44" s="202"/>
      <c r="H44" s="202"/>
      <c r="I44" s="1">
        <v>36</v>
      </c>
      <c r="J44" s="130">
        <f>SUM(J39:J43)</f>
        <v>12879155</v>
      </c>
      <c r="K44" s="130">
        <f>SUM(K39:K43)</f>
        <v>33846</v>
      </c>
    </row>
    <row r="45" spans="1:11" ht="12.75" customHeight="1">
      <c r="A45" s="201" t="s">
        <v>257</v>
      </c>
      <c r="B45" s="202"/>
      <c r="C45" s="202"/>
      <c r="D45" s="202"/>
      <c r="E45" s="202"/>
      <c r="F45" s="202"/>
      <c r="G45" s="202"/>
      <c r="H45" s="202"/>
      <c r="I45" s="1">
        <v>37</v>
      </c>
      <c r="J45" s="130">
        <f>IF(J38&gt;J44,J38-J44,0)</f>
        <v>0</v>
      </c>
      <c r="K45" s="130">
        <f>IF(K38&gt;K44,K38-K44,0)</f>
        <v>57916154</v>
      </c>
    </row>
    <row r="46" spans="1:11" ht="12.75" customHeight="1">
      <c r="A46" s="201" t="s">
        <v>258</v>
      </c>
      <c r="B46" s="202"/>
      <c r="C46" s="202"/>
      <c r="D46" s="202"/>
      <c r="E46" s="202"/>
      <c r="F46" s="202"/>
      <c r="G46" s="202"/>
      <c r="H46" s="202"/>
      <c r="I46" s="1">
        <v>38</v>
      </c>
      <c r="J46" s="130">
        <f>IF(J44&gt;J38,J44-J38,0)</f>
        <v>10772530</v>
      </c>
      <c r="K46" s="40">
        <f>IF(K44&gt;K38,K44-K38,0)</f>
        <v>0</v>
      </c>
    </row>
    <row r="47" spans="1:11" ht="12.75" customHeight="1">
      <c r="A47" s="212" t="s">
        <v>259</v>
      </c>
      <c r="B47" s="213"/>
      <c r="C47" s="213"/>
      <c r="D47" s="213"/>
      <c r="E47" s="213"/>
      <c r="F47" s="213"/>
      <c r="G47" s="213"/>
      <c r="H47" s="213"/>
      <c r="I47" s="1">
        <v>39</v>
      </c>
      <c r="J47" s="40">
        <f>IF(J19-J20+J32-J33+J45-J46&gt;0,J19-J20+J32-J33+J45-J46,0)</f>
        <v>591809</v>
      </c>
      <c r="K47" s="40">
        <f>IF(K19-K20+K32-K33+K45-K46&gt;0,K19-K20+K32-K33+K45-K46,0)</f>
        <v>32510676</v>
      </c>
    </row>
    <row r="48" spans="1:11" ht="12.75" customHeight="1">
      <c r="A48" s="212" t="s">
        <v>260</v>
      </c>
      <c r="B48" s="213"/>
      <c r="C48" s="213"/>
      <c r="D48" s="213"/>
      <c r="E48" s="213"/>
      <c r="F48" s="213"/>
      <c r="G48" s="213"/>
      <c r="H48" s="213"/>
      <c r="I48" s="1">
        <v>40</v>
      </c>
      <c r="J48" s="40">
        <f>IF(J20-J19+J33-J32+J46-J45&gt;0,J20-J19+J33-J32+J46-J45,0)</f>
        <v>0</v>
      </c>
      <c r="K48" s="40">
        <f>IF(K20-K19+K33-K32+K46-K45&gt;0,K20-K19+K33-K32+K46-K45,0)</f>
        <v>0</v>
      </c>
    </row>
    <row r="49" spans="1:11" ht="12.75" customHeight="1">
      <c r="A49" s="212" t="s">
        <v>261</v>
      </c>
      <c r="B49" s="213"/>
      <c r="C49" s="213"/>
      <c r="D49" s="213"/>
      <c r="E49" s="213"/>
      <c r="F49" s="213"/>
      <c r="G49" s="213"/>
      <c r="H49" s="213"/>
      <c r="I49" s="1">
        <v>41</v>
      </c>
      <c r="J49" s="6">
        <v>812678</v>
      </c>
      <c r="K49" s="6">
        <v>4022052</v>
      </c>
    </row>
    <row r="50" spans="1:11" ht="12.75" customHeight="1">
      <c r="A50" s="212" t="s">
        <v>263</v>
      </c>
      <c r="B50" s="213"/>
      <c r="C50" s="213"/>
      <c r="D50" s="213"/>
      <c r="E50" s="213"/>
      <c r="F50" s="213"/>
      <c r="G50" s="213"/>
      <c r="H50" s="213"/>
      <c r="I50" s="1">
        <v>42</v>
      </c>
      <c r="J50" s="6">
        <f>J19-J33-J46</f>
        <v>591809</v>
      </c>
      <c r="K50" s="6">
        <f>-K20-K33+K45</f>
        <v>32510676</v>
      </c>
    </row>
    <row r="51" spans="1:11" ht="12.75" customHeight="1">
      <c r="A51" s="212" t="s">
        <v>262</v>
      </c>
      <c r="B51" s="213"/>
      <c r="C51" s="213"/>
      <c r="D51" s="213"/>
      <c r="E51" s="213"/>
      <c r="F51" s="213"/>
      <c r="G51" s="213"/>
      <c r="H51" s="213"/>
      <c r="I51" s="1">
        <v>43</v>
      </c>
      <c r="J51" s="6">
        <v>0</v>
      </c>
      <c r="K51" s="6"/>
    </row>
    <row r="52" spans="1:11" ht="12.75" customHeight="1">
      <c r="A52" s="212" t="s">
        <v>264</v>
      </c>
      <c r="B52" s="213"/>
      <c r="C52" s="213"/>
      <c r="D52" s="213"/>
      <c r="E52" s="213"/>
      <c r="F52" s="213"/>
      <c r="G52" s="213"/>
      <c r="H52" s="213"/>
      <c r="I52" s="4">
        <v>44</v>
      </c>
      <c r="J52" s="47">
        <f>J49+J50-J51</f>
        <v>1404487</v>
      </c>
      <c r="K52" s="47">
        <f>K49+K50-K51</f>
        <v>36532728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K34"/>
    <mergeCell ref="A35:H35"/>
    <mergeCell ref="A36:H36"/>
    <mergeCell ref="A21:K21"/>
    <mergeCell ref="A22:H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2">
    <dataValidation type="whole" operator="notEqual" allowBlank="1" showInputMessage="1" showErrorMessage="1" errorTitle="Pogrešan unos" error="Mogu se unijeti samo cjelobrojne vrijednosti." sqref="J28:K30 J22:K26 J14:K17 J7:K12 J39:K43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27:K27 J13:K13 J31:K33 J18:K20 J44:K48 J52:K52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4" sqref="A4:H4"/>
    </sheetView>
  </sheetViews>
  <sheetFormatPr defaultColWidth="9.140625" defaultRowHeight="12.75"/>
  <cols>
    <col min="1" max="16384" width="9.140625" style="39" customWidth="1"/>
  </cols>
  <sheetData>
    <row r="1" spans="1:11" ht="12.75" customHeight="1">
      <c r="A1" s="249" t="s">
        <v>265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217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 customHeight="1">
      <c r="A3" s="255" t="s">
        <v>321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</row>
    <row r="4" spans="1:11" ht="24">
      <c r="A4" s="251" t="s">
        <v>266</v>
      </c>
      <c r="B4" s="251"/>
      <c r="C4" s="251"/>
      <c r="D4" s="251"/>
      <c r="E4" s="251"/>
      <c r="F4" s="251"/>
      <c r="G4" s="251"/>
      <c r="H4" s="251"/>
      <c r="I4" s="52" t="s">
        <v>56</v>
      </c>
      <c r="J4" s="53" t="s">
        <v>57</v>
      </c>
      <c r="K4" s="53" t="s">
        <v>58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58">
        <v>2</v>
      </c>
      <c r="J5" s="59" t="s">
        <v>7</v>
      </c>
      <c r="K5" s="59" t="s">
        <v>8</v>
      </c>
    </row>
    <row r="6" spans="1:11" ht="12.75" customHeight="1">
      <c r="A6" s="218" t="s">
        <v>218</v>
      </c>
      <c r="B6" s="230"/>
      <c r="C6" s="230"/>
      <c r="D6" s="230"/>
      <c r="E6" s="230"/>
      <c r="F6" s="230"/>
      <c r="G6" s="230"/>
      <c r="H6" s="230"/>
      <c r="I6" s="253"/>
      <c r="J6" s="253"/>
      <c r="K6" s="254"/>
    </row>
    <row r="7" spans="1:11" ht="12.75" customHeight="1">
      <c r="A7" s="212" t="s">
        <v>267</v>
      </c>
      <c r="B7" s="213"/>
      <c r="C7" s="213"/>
      <c r="D7" s="213"/>
      <c r="E7" s="213"/>
      <c r="F7" s="213"/>
      <c r="G7" s="213"/>
      <c r="H7" s="213"/>
      <c r="I7" s="1">
        <v>1</v>
      </c>
      <c r="J7" s="5"/>
      <c r="K7" s="6"/>
    </row>
    <row r="8" spans="1:11" ht="12.75" customHeight="1">
      <c r="A8" s="212" t="s">
        <v>268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6"/>
    </row>
    <row r="9" spans="1:11" ht="12.75" customHeight="1">
      <c r="A9" s="212" t="s">
        <v>269</v>
      </c>
      <c r="B9" s="213"/>
      <c r="C9" s="213"/>
      <c r="D9" s="213"/>
      <c r="E9" s="213"/>
      <c r="F9" s="213"/>
      <c r="G9" s="213"/>
      <c r="H9" s="213"/>
      <c r="I9" s="1">
        <v>3</v>
      </c>
      <c r="J9" s="5"/>
      <c r="K9" s="6"/>
    </row>
    <row r="10" spans="1:11" ht="12.75" customHeight="1">
      <c r="A10" s="212" t="s">
        <v>270</v>
      </c>
      <c r="B10" s="213"/>
      <c r="C10" s="213"/>
      <c r="D10" s="213"/>
      <c r="E10" s="213"/>
      <c r="F10" s="213"/>
      <c r="G10" s="213"/>
      <c r="H10" s="213"/>
      <c r="I10" s="1">
        <v>4</v>
      </c>
      <c r="J10" s="5"/>
      <c r="K10" s="6"/>
    </row>
    <row r="11" spans="1:11" ht="12.75" customHeight="1">
      <c r="A11" s="212" t="s">
        <v>271</v>
      </c>
      <c r="B11" s="213"/>
      <c r="C11" s="213"/>
      <c r="D11" s="213"/>
      <c r="E11" s="213"/>
      <c r="F11" s="213"/>
      <c r="G11" s="213"/>
      <c r="H11" s="213"/>
      <c r="I11" s="1">
        <v>5</v>
      </c>
      <c r="J11" s="5"/>
      <c r="K11" s="6"/>
    </row>
    <row r="12" spans="1:11" ht="12.75" customHeight="1">
      <c r="A12" s="201" t="s">
        <v>272</v>
      </c>
      <c r="B12" s="202"/>
      <c r="C12" s="202"/>
      <c r="D12" s="202"/>
      <c r="E12" s="202"/>
      <c r="F12" s="202"/>
      <c r="G12" s="202"/>
      <c r="H12" s="202"/>
      <c r="I12" s="1">
        <v>6</v>
      </c>
      <c r="J12" s="50">
        <f>SUM(J7:J11)</f>
        <v>0</v>
      </c>
      <c r="K12" s="40">
        <f>SUM(K7:K11)</f>
        <v>0</v>
      </c>
    </row>
    <row r="13" spans="1:11" ht="12.75" customHeight="1">
      <c r="A13" s="212" t="s">
        <v>273</v>
      </c>
      <c r="B13" s="213"/>
      <c r="C13" s="213"/>
      <c r="D13" s="213"/>
      <c r="E13" s="213"/>
      <c r="F13" s="213"/>
      <c r="G13" s="213"/>
      <c r="H13" s="213"/>
      <c r="I13" s="1">
        <v>7</v>
      </c>
      <c r="J13" s="5"/>
      <c r="K13" s="6"/>
    </row>
    <row r="14" spans="1:11" ht="12.75" customHeight="1">
      <c r="A14" s="212" t="s">
        <v>274</v>
      </c>
      <c r="B14" s="213"/>
      <c r="C14" s="213"/>
      <c r="D14" s="213"/>
      <c r="E14" s="213"/>
      <c r="F14" s="213"/>
      <c r="G14" s="213"/>
      <c r="H14" s="213"/>
      <c r="I14" s="1">
        <v>8</v>
      </c>
      <c r="J14" s="5"/>
      <c r="K14" s="6"/>
    </row>
    <row r="15" spans="1:11" ht="12.75" customHeight="1">
      <c r="A15" s="212" t="s">
        <v>275</v>
      </c>
      <c r="B15" s="213"/>
      <c r="C15" s="213"/>
      <c r="D15" s="213"/>
      <c r="E15" s="213"/>
      <c r="F15" s="213"/>
      <c r="G15" s="213"/>
      <c r="H15" s="213"/>
      <c r="I15" s="1">
        <v>9</v>
      </c>
      <c r="J15" s="5"/>
      <c r="K15" s="6"/>
    </row>
    <row r="16" spans="1:11" ht="12.75" customHeight="1">
      <c r="A16" s="212" t="s">
        <v>276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/>
      <c r="K16" s="6"/>
    </row>
    <row r="17" spans="1:11" ht="12.75" customHeight="1">
      <c r="A17" s="212" t="s">
        <v>277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/>
      <c r="K17" s="6"/>
    </row>
    <row r="18" spans="1:11" ht="12.75" customHeight="1">
      <c r="A18" s="212" t="s">
        <v>278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/>
      <c r="K18" s="6"/>
    </row>
    <row r="19" spans="1:11" ht="12.75" customHeight="1">
      <c r="A19" s="201" t="s">
        <v>279</v>
      </c>
      <c r="B19" s="202"/>
      <c r="C19" s="202"/>
      <c r="D19" s="202"/>
      <c r="E19" s="202"/>
      <c r="F19" s="202"/>
      <c r="G19" s="202"/>
      <c r="H19" s="202"/>
      <c r="I19" s="1">
        <v>13</v>
      </c>
      <c r="J19" s="50">
        <f>SUM(J13:J18)</f>
        <v>0</v>
      </c>
      <c r="K19" s="40">
        <f>SUM(K13:K18)</f>
        <v>0</v>
      </c>
    </row>
    <row r="20" spans="1:11" ht="12.75" customHeight="1">
      <c r="A20" s="201" t="s">
        <v>231</v>
      </c>
      <c r="B20" s="202"/>
      <c r="C20" s="202"/>
      <c r="D20" s="202"/>
      <c r="E20" s="202"/>
      <c r="F20" s="202"/>
      <c r="G20" s="202"/>
      <c r="H20" s="202"/>
      <c r="I20" s="1">
        <v>14</v>
      </c>
      <c r="J20" s="50">
        <f>IF(J12&gt;J19,J12-J19,0)</f>
        <v>0</v>
      </c>
      <c r="K20" s="40">
        <f>IF(K12&gt;K19,K12-K19,0)</f>
        <v>0</v>
      </c>
    </row>
    <row r="21" spans="1:11" ht="12.75" customHeight="1">
      <c r="A21" s="201" t="s">
        <v>232</v>
      </c>
      <c r="B21" s="202"/>
      <c r="C21" s="202"/>
      <c r="D21" s="202"/>
      <c r="E21" s="202"/>
      <c r="F21" s="202"/>
      <c r="G21" s="202"/>
      <c r="H21" s="202"/>
      <c r="I21" s="1">
        <v>15</v>
      </c>
      <c r="J21" s="50">
        <f>IF(J19&gt;J12,J19-J12,0)</f>
        <v>0</v>
      </c>
      <c r="K21" s="40">
        <f>IF(K19&gt;K12,K19-K12,0)</f>
        <v>0</v>
      </c>
    </row>
    <row r="22" spans="1:11" ht="12.75" customHeight="1">
      <c r="A22" s="218" t="s">
        <v>233</v>
      </c>
      <c r="B22" s="230"/>
      <c r="C22" s="230"/>
      <c r="D22" s="230"/>
      <c r="E22" s="230"/>
      <c r="F22" s="230"/>
      <c r="G22" s="230"/>
      <c r="H22" s="230"/>
      <c r="I22" s="253"/>
      <c r="J22" s="253"/>
      <c r="K22" s="254"/>
    </row>
    <row r="23" spans="1:11" ht="12.75" customHeight="1">
      <c r="A23" s="212" t="s">
        <v>234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6"/>
    </row>
    <row r="24" spans="1:11" ht="12.75" customHeight="1">
      <c r="A24" s="212" t="s">
        <v>235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6"/>
    </row>
    <row r="25" spans="1:11" ht="12.75" customHeight="1">
      <c r="A25" s="212" t="s">
        <v>236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6"/>
    </row>
    <row r="26" spans="1:11" ht="12.75" customHeight="1">
      <c r="A26" s="212" t="s">
        <v>237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/>
      <c r="K26" s="6"/>
    </row>
    <row r="27" spans="1:11" ht="12.75" customHeight="1">
      <c r="A27" s="212" t="s">
        <v>238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6"/>
    </row>
    <row r="28" spans="1:11" ht="12.75" customHeight="1">
      <c r="A28" s="201" t="s">
        <v>239</v>
      </c>
      <c r="B28" s="202"/>
      <c r="C28" s="202"/>
      <c r="D28" s="202"/>
      <c r="E28" s="202"/>
      <c r="F28" s="202"/>
      <c r="G28" s="202"/>
      <c r="H28" s="202"/>
      <c r="I28" s="1">
        <v>21</v>
      </c>
      <c r="J28" s="50">
        <f>SUM(J23:J27)</f>
        <v>0</v>
      </c>
      <c r="K28" s="40">
        <f>SUM(K23:K27)</f>
        <v>0</v>
      </c>
    </row>
    <row r="29" spans="1:11" ht="12.75" customHeight="1">
      <c r="A29" s="212" t="s">
        <v>240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/>
      <c r="K29" s="6"/>
    </row>
    <row r="30" spans="1:11" ht="12.75" customHeight="1">
      <c r="A30" s="212" t="s">
        <v>241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/>
      <c r="K30" s="6"/>
    </row>
    <row r="31" spans="1:11" ht="12.75" customHeight="1">
      <c r="A31" s="212" t="s">
        <v>242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6"/>
    </row>
    <row r="32" spans="1:11" ht="12.75" customHeight="1">
      <c r="A32" s="201" t="s">
        <v>243</v>
      </c>
      <c r="B32" s="202"/>
      <c r="C32" s="202"/>
      <c r="D32" s="202"/>
      <c r="E32" s="202"/>
      <c r="F32" s="202"/>
      <c r="G32" s="202"/>
      <c r="H32" s="202"/>
      <c r="I32" s="1">
        <v>25</v>
      </c>
      <c r="J32" s="50">
        <f>SUM(J29:J31)</f>
        <v>0</v>
      </c>
      <c r="K32" s="40">
        <f>SUM(K29:K31)</f>
        <v>0</v>
      </c>
    </row>
    <row r="33" spans="1:11" ht="12.75" customHeight="1">
      <c r="A33" s="201" t="s">
        <v>244</v>
      </c>
      <c r="B33" s="202"/>
      <c r="C33" s="202"/>
      <c r="D33" s="202"/>
      <c r="E33" s="202"/>
      <c r="F33" s="202"/>
      <c r="G33" s="202"/>
      <c r="H33" s="202"/>
      <c r="I33" s="1">
        <v>26</v>
      </c>
      <c r="J33" s="50">
        <f>IF(J28&gt;J32,J28-J32,0)</f>
        <v>0</v>
      </c>
      <c r="K33" s="40">
        <f>IF(K28&gt;K32,K28-K32,0)</f>
        <v>0</v>
      </c>
    </row>
    <row r="34" spans="1:11" ht="12.75" customHeight="1">
      <c r="A34" s="201" t="s">
        <v>245</v>
      </c>
      <c r="B34" s="202"/>
      <c r="C34" s="202"/>
      <c r="D34" s="202"/>
      <c r="E34" s="202"/>
      <c r="F34" s="202"/>
      <c r="G34" s="202"/>
      <c r="H34" s="202"/>
      <c r="I34" s="1">
        <v>27</v>
      </c>
      <c r="J34" s="50">
        <f>IF(J32&gt;J28,J32-J28,0)</f>
        <v>0</v>
      </c>
      <c r="K34" s="40">
        <f>IF(K32&gt;K28,K32-K28,0)</f>
        <v>0</v>
      </c>
    </row>
    <row r="35" spans="1:11" ht="12.75" customHeight="1">
      <c r="A35" s="218" t="s">
        <v>246</v>
      </c>
      <c r="B35" s="230"/>
      <c r="C35" s="230"/>
      <c r="D35" s="230"/>
      <c r="E35" s="230"/>
      <c r="F35" s="230"/>
      <c r="G35" s="230"/>
      <c r="H35" s="230"/>
      <c r="I35" s="253"/>
      <c r="J35" s="253"/>
      <c r="K35" s="254"/>
    </row>
    <row r="36" spans="1:11" ht="12.75" customHeight="1">
      <c r="A36" s="212" t="s">
        <v>247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/>
      <c r="K36" s="6"/>
    </row>
    <row r="37" spans="1:11" ht="12.75" customHeight="1">
      <c r="A37" s="212" t="s">
        <v>248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/>
      <c r="K37" s="6"/>
    </row>
    <row r="38" spans="1:11" ht="12.75" customHeight="1">
      <c r="A38" s="212" t="s">
        <v>249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/>
      <c r="K38" s="6"/>
    </row>
    <row r="39" spans="1:11" ht="12.75" customHeight="1">
      <c r="A39" s="201" t="s">
        <v>250</v>
      </c>
      <c r="B39" s="202"/>
      <c r="C39" s="202"/>
      <c r="D39" s="202"/>
      <c r="E39" s="202"/>
      <c r="F39" s="202"/>
      <c r="G39" s="202"/>
      <c r="H39" s="202"/>
      <c r="I39" s="1">
        <v>31</v>
      </c>
      <c r="J39" s="50">
        <f>SUM(J36:J38)</f>
        <v>0</v>
      </c>
      <c r="K39" s="40">
        <f>SUM(K36:K38)</f>
        <v>0</v>
      </c>
    </row>
    <row r="40" spans="1:11" ht="12.75" customHeight="1">
      <c r="A40" s="212" t="s">
        <v>251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/>
      <c r="K40" s="6"/>
    </row>
    <row r="41" spans="1:11" ht="12.75" customHeight="1">
      <c r="A41" s="212" t="s">
        <v>252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6"/>
    </row>
    <row r="42" spans="1:11" ht="12.75" customHeight="1">
      <c r="A42" s="212" t="s">
        <v>253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6"/>
    </row>
    <row r="43" spans="1:11" ht="12.75" customHeight="1">
      <c r="A43" s="212" t="s">
        <v>254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6"/>
    </row>
    <row r="44" spans="1:11" ht="12.75" customHeight="1">
      <c r="A44" s="212" t="s">
        <v>255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/>
      <c r="K44" s="6"/>
    </row>
    <row r="45" spans="1:11" ht="12.75" customHeight="1">
      <c r="A45" s="201" t="s">
        <v>256</v>
      </c>
      <c r="B45" s="202"/>
      <c r="C45" s="202"/>
      <c r="D45" s="202"/>
      <c r="E45" s="202"/>
      <c r="F45" s="202"/>
      <c r="G45" s="202"/>
      <c r="H45" s="202"/>
      <c r="I45" s="1">
        <v>37</v>
      </c>
      <c r="J45" s="50">
        <f>SUM(J40:J44)</f>
        <v>0</v>
      </c>
      <c r="K45" s="40">
        <f>SUM(K40:K44)</f>
        <v>0</v>
      </c>
    </row>
    <row r="46" spans="1:11" ht="12.75" customHeight="1">
      <c r="A46" s="201" t="s">
        <v>257</v>
      </c>
      <c r="B46" s="202"/>
      <c r="C46" s="202"/>
      <c r="D46" s="202"/>
      <c r="E46" s="202"/>
      <c r="F46" s="202"/>
      <c r="G46" s="202"/>
      <c r="H46" s="202"/>
      <c r="I46" s="1">
        <v>38</v>
      </c>
      <c r="J46" s="50">
        <f>IF(J39&gt;J45,J39-J45,0)</f>
        <v>0</v>
      </c>
      <c r="K46" s="40">
        <f>IF(K39&gt;K45,K39-K45,0)</f>
        <v>0</v>
      </c>
    </row>
    <row r="47" spans="1:11" ht="12.75" customHeight="1">
      <c r="A47" s="201" t="s">
        <v>258</v>
      </c>
      <c r="B47" s="202"/>
      <c r="C47" s="202"/>
      <c r="D47" s="202"/>
      <c r="E47" s="202"/>
      <c r="F47" s="202"/>
      <c r="G47" s="202"/>
      <c r="H47" s="202"/>
      <c r="I47" s="1">
        <v>39</v>
      </c>
      <c r="J47" s="50">
        <f>IF(J45&gt;J39,J45-J39,0)</f>
        <v>0</v>
      </c>
      <c r="K47" s="40">
        <f>IF(K45&gt;K39,K45-K39,0)</f>
        <v>0</v>
      </c>
    </row>
    <row r="48" spans="1:11" ht="12.75" customHeight="1">
      <c r="A48" s="212" t="s">
        <v>259</v>
      </c>
      <c r="B48" s="213"/>
      <c r="C48" s="213"/>
      <c r="D48" s="213"/>
      <c r="E48" s="213"/>
      <c r="F48" s="213"/>
      <c r="G48" s="213"/>
      <c r="H48" s="213"/>
      <c r="I48" s="1">
        <v>40</v>
      </c>
      <c r="J48" s="50">
        <f>IF(J20-J21+J33-J34+J46-J47&gt;0,J20-J21+J33-J34+J46-J47,0)</f>
        <v>0</v>
      </c>
      <c r="K48" s="40">
        <f>IF(K20-K21+K33-K34+K46-K47&gt;0,K20-K21+K33-K34+K46-K47,0)</f>
        <v>0</v>
      </c>
    </row>
    <row r="49" spans="1:11" ht="12.75" customHeight="1">
      <c r="A49" s="212" t="s">
        <v>260</v>
      </c>
      <c r="B49" s="213"/>
      <c r="C49" s="213"/>
      <c r="D49" s="213"/>
      <c r="E49" s="213"/>
      <c r="F49" s="213"/>
      <c r="G49" s="213"/>
      <c r="H49" s="213"/>
      <c r="I49" s="1">
        <v>41</v>
      </c>
      <c r="J49" s="50">
        <f>IF(J21-J20+J34-J33+J47-J46&gt;0,J21-J20+J34-J33+J47-J46,0)</f>
        <v>0</v>
      </c>
      <c r="K49" s="40">
        <f>IF(K21-K20+K34-K33+K47-K46&gt;0,K21-K20+K34-K33+K47-K46,0)</f>
        <v>0</v>
      </c>
    </row>
    <row r="50" spans="1:11" ht="12.75" customHeight="1">
      <c r="A50" s="212" t="s">
        <v>261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6"/>
    </row>
    <row r="51" spans="1:11" ht="12.75" customHeight="1">
      <c r="A51" s="212" t="s">
        <v>262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6"/>
    </row>
    <row r="52" spans="1:11" ht="12.75" customHeight="1">
      <c r="A52" s="212" t="s">
        <v>263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6"/>
    </row>
    <row r="53" spans="1:11" ht="12.75" customHeight="1">
      <c r="A53" s="212" t="s">
        <v>264</v>
      </c>
      <c r="B53" s="213"/>
      <c r="C53" s="213"/>
      <c r="D53" s="213"/>
      <c r="E53" s="213"/>
      <c r="F53" s="213"/>
      <c r="G53" s="213"/>
      <c r="H53" s="213"/>
      <c r="I53" s="4">
        <v>45</v>
      </c>
      <c r="J53" s="51">
        <f>J50+J51-J52</f>
        <v>0</v>
      </c>
      <c r="K53" s="47">
        <f>K50+K51-K52</f>
        <v>0</v>
      </c>
    </row>
    <row r="54" spans="1:11" ht="12.75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</row>
  </sheetData>
  <sheetProtection/>
  <mergeCells count="53"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43:H43"/>
    <mergeCell ref="A44:H44"/>
    <mergeCell ref="A29:H29"/>
    <mergeCell ref="A30:H30"/>
    <mergeCell ref="A31:H31"/>
    <mergeCell ref="A32:H32"/>
    <mergeCell ref="A33:H33"/>
    <mergeCell ref="A34:H34"/>
    <mergeCell ref="A35:K35"/>
    <mergeCell ref="A36:H36"/>
    <mergeCell ref="A21:H21"/>
    <mergeCell ref="A22:K22"/>
    <mergeCell ref="A23:H23"/>
    <mergeCell ref="A24:H24"/>
    <mergeCell ref="A25:H25"/>
    <mergeCell ref="A26:H26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5:H5"/>
    <mergeCell ref="A6:K6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45:K49 J28:K28 J19:K21 J39:K39 J32:K3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2" customWidth="1"/>
    <col min="5" max="5" width="10.421875" style="62" bestFit="1" customWidth="1"/>
    <col min="6" max="9" width="9.140625" style="62" customWidth="1"/>
    <col min="10" max="11" width="9.57421875" style="62" bestFit="1" customWidth="1"/>
    <col min="12" max="16384" width="9.140625" style="62" customWidth="1"/>
  </cols>
  <sheetData>
    <row r="1" spans="1:12" ht="12.75" customHeight="1">
      <c r="A1" s="263" t="s">
        <v>280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61"/>
    </row>
    <row r="2" spans="1:12" ht="15.75">
      <c r="A2" s="32"/>
      <c r="B2" s="60"/>
      <c r="C2" s="273" t="s">
        <v>281</v>
      </c>
      <c r="D2" s="273"/>
      <c r="E2" s="63">
        <v>41640</v>
      </c>
      <c r="F2" s="33" t="s">
        <v>282</v>
      </c>
      <c r="G2" s="274">
        <v>41820</v>
      </c>
      <c r="H2" s="275"/>
      <c r="I2" s="60"/>
      <c r="J2" s="60"/>
      <c r="K2" s="60"/>
      <c r="L2" s="64"/>
    </row>
    <row r="3" spans="1:11" ht="23.25" customHeight="1">
      <c r="A3" s="276" t="s">
        <v>55</v>
      </c>
      <c r="B3" s="276"/>
      <c r="C3" s="276"/>
      <c r="D3" s="276"/>
      <c r="E3" s="276"/>
      <c r="F3" s="276"/>
      <c r="G3" s="276"/>
      <c r="H3" s="276"/>
      <c r="I3" s="66" t="s">
        <v>56</v>
      </c>
      <c r="J3" s="53" t="s">
        <v>283</v>
      </c>
      <c r="K3" s="53" t="s">
        <v>284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68">
        <v>2</v>
      </c>
      <c r="J4" s="67" t="s">
        <v>7</v>
      </c>
      <c r="K4" s="67" t="s">
        <v>8</v>
      </c>
    </row>
    <row r="5" spans="1:11" ht="12.75" customHeight="1">
      <c r="A5" s="265" t="s">
        <v>285</v>
      </c>
      <c r="B5" s="266"/>
      <c r="C5" s="266"/>
      <c r="D5" s="266"/>
      <c r="E5" s="266"/>
      <c r="F5" s="266"/>
      <c r="G5" s="266"/>
      <c r="H5" s="266"/>
      <c r="I5" s="34">
        <v>1</v>
      </c>
      <c r="J5" s="35">
        <v>105668000</v>
      </c>
      <c r="K5" s="35">
        <v>116604710</v>
      </c>
    </row>
    <row r="6" spans="1:11" ht="12.75" customHeight="1">
      <c r="A6" s="265" t="s">
        <v>286</v>
      </c>
      <c r="B6" s="266"/>
      <c r="C6" s="266"/>
      <c r="D6" s="266"/>
      <c r="E6" s="266"/>
      <c r="F6" s="266"/>
      <c r="G6" s="266"/>
      <c r="H6" s="266"/>
      <c r="I6" s="34">
        <v>2</v>
      </c>
      <c r="J6" s="129"/>
      <c r="K6" s="129"/>
    </row>
    <row r="7" spans="1:11" ht="12.75" customHeight="1">
      <c r="A7" s="265" t="s">
        <v>287</v>
      </c>
      <c r="B7" s="266"/>
      <c r="C7" s="266"/>
      <c r="D7" s="266"/>
      <c r="E7" s="266"/>
      <c r="F7" s="266"/>
      <c r="G7" s="266"/>
      <c r="H7" s="266"/>
      <c r="I7" s="34">
        <v>3</v>
      </c>
      <c r="J7" s="129">
        <v>23505600</v>
      </c>
      <c r="K7" s="129"/>
    </row>
    <row r="8" spans="1:11" ht="12.75" customHeight="1">
      <c r="A8" s="265" t="s">
        <v>288</v>
      </c>
      <c r="B8" s="266"/>
      <c r="C8" s="266"/>
      <c r="D8" s="266"/>
      <c r="E8" s="266"/>
      <c r="F8" s="266"/>
      <c r="G8" s="266"/>
      <c r="H8" s="266"/>
      <c r="I8" s="34">
        <v>4</v>
      </c>
      <c r="J8" s="129">
        <v>-154322134</v>
      </c>
      <c r="K8" s="129">
        <v>-134819440</v>
      </c>
    </row>
    <row r="9" spans="1:11" ht="12.75" customHeight="1">
      <c r="A9" s="265" t="s">
        <v>289</v>
      </c>
      <c r="B9" s="266"/>
      <c r="C9" s="266"/>
      <c r="D9" s="266"/>
      <c r="E9" s="266"/>
      <c r="F9" s="266"/>
      <c r="G9" s="266"/>
      <c r="H9" s="266"/>
      <c r="I9" s="34">
        <v>5</v>
      </c>
      <c r="J9" s="129">
        <v>-45326196</v>
      </c>
      <c r="K9" s="129">
        <v>4434421</v>
      </c>
    </row>
    <row r="10" spans="1:11" ht="12.75" customHeight="1">
      <c r="A10" s="265" t="s">
        <v>290</v>
      </c>
      <c r="B10" s="266"/>
      <c r="C10" s="266"/>
      <c r="D10" s="266"/>
      <c r="E10" s="266"/>
      <c r="F10" s="266"/>
      <c r="G10" s="266"/>
      <c r="H10" s="266"/>
      <c r="I10" s="34">
        <v>6</v>
      </c>
      <c r="J10" s="129">
        <v>131636562</v>
      </c>
      <c r="K10" s="129">
        <v>131636562</v>
      </c>
    </row>
    <row r="11" spans="1:11" ht="12.75" customHeight="1">
      <c r="A11" s="265" t="s">
        <v>291</v>
      </c>
      <c r="B11" s="266"/>
      <c r="C11" s="266"/>
      <c r="D11" s="266"/>
      <c r="E11" s="266"/>
      <c r="F11" s="266"/>
      <c r="G11" s="266"/>
      <c r="H11" s="266"/>
      <c r="I11" s="34">
        <v>7</v>
      </c>
      <c r="J11" s="129"/>
      <c r="K11" s="129"/>
    </row>
    <row r="12" spans="1:11" ht="12.75" customHeight="1">
      <c r="A12" s="265" t="s">
        <v>292</v>
      </c>
      <c r="B12" s="266"/>
      <c r="C12" s="266"/>
      <c r="D12" s="266"/>
      <c r="E12" s="266"/>
      <c r="F12" s="266"/>
      <c r="G12" s="266"/>
      <c r="H12" s="266"/>
      <c r="I12" s="34">
        <v>8</v>
      </c>
      <c r="J12" s="129"/>
      <c r="K12" s="129"/>
    </row>
    <row r="13" spans="1:11" ht="12.75" customHeight="1">
      <c r="A13" s="265" t="s">
        <v>293</v>
      </c>
      <c r="B13" s="266"/>
      <c r="C13" s="266"/>
      <c r="D13" s="266"/>
      <c r="E13" s="266"/>
      <c r="F13" s="266"/>
      <c r="G13" s="266"/>
      <c r="H13" s="266"/>
      <c r="I13" s="34">
        <v>9</v>
      </c>
      <c r="J13" s="129"/>
      <c r="K13" s="129"/>
    </row>
    <row r="14" spans="1:11" ht="12.75" customHeight="1">
      <c r="A14" s="267" t="s">
        <v>294</v>
      </c>
      <c r="B14" s="268"/>
      <c r="C14" s="268"/>
      <c r="D14" s="268"/>
      <c r="E14" s="268"/>
      <c r="F14" s="268"/>
      <c r="G14" s="268"/>
      <c r="H14" s="268"/>
      <c r="I14" s="34">
        <v>10</v>
      </c>
      <c r="J14" s="130">
        <f>SUM(J5:J13)</f>
        <v>61161832</v>
      </c>
      <c r="K14" s="130">
        <f>SUM(K5:K13)</f>
        <v>117856253</v>
      </c>
    </row>
    <row r="15" spans="1:11" ht="12.75" customHeight="1">
      <c r="A15" s="265" t="s">
        <v>295</v>
      </c>
      <c r="B15" s="266"/>
      <c r="C15" s="266"/>
      <c r="D15" s="266"/>
      <c r="E15" s="266"/>
      <c r="F15" s="266"/>
      <c r="G15" s="266"/>
      <c r="H15" s="266"/>
      <c r="I15" s="34">
        <v>11</v>
      </c>
      <c r="J15" s="129"/>
      <c r="K15" s="129"/>
    </row>
    <row r="16" spans="1:11" ht="12.75" customHeight="1">
      <c r="A16" s="265" t="s">
        <v>296</v>
      </c>
      <c r="B16" s="266"/>
      <c r="C16" s="266"/>
      <c r="D16" s="266"/>
      <c r="E16" s="266"/>
      <c r="F16" s="266"/>
      <c r="G16" s="266"/>
      <c r="H16" s="266"/>
      <c r="I16" s="34">
        <v>12</v>
      </c>
      <c r="J16" s="129"/>
      <c r="K16" s="129"/>
    </row>
    <row r="17" spans="1:11" ht="12.75" customHeight="1">
      <c r="A17" s="265" t="s">
        <v>297</v>
      </c>
      <c r="B17" s="266"/>
      <c r="C17" s="266"/>
      <c r="D17" s="266"/>
      <c r="E17" s="266"/>
      <c r="F17" s="266"/>
      <c r="G17" s="266"/>
      <c r="H17" s="266"/>
      <c r="I17" s="34">
        <v>13</v>
      </c>
      <c r="J17" s="129"/>
      <c r="K17" s="129"/>
    </row>
    <row r="18" spans="1:11" ht="12.75" customHeight="1">
      <c r="A18" s="265" t="s">
        <v>298</v>
      </c>
      <c r="B18" s="266"/>
      <c r="C18" s="266"/>
      <c r="D18" s="266"/>
      <c r="E18" s="266"/>
      <c r="F18" s="266"/>
      <c r="G18" s="266"/>
      <c r="H18" s="266"/>
      <c r="I18" s="34">
        <v>14</v>
      </c>
      <c r="J18" s="129"/>
      <c r="K18" s="129"/>
    </row>
    <row r="19" spans="1:11" ht="12.75" customHeight="1">
      <c r="A19" s="265" t="s">
        <v>299</v>
      </c>
      <c r="B19" s="266"/>
      <c r="C19" s="266"/>
      <c r="D19" s="266"/>
      <c r="E19" s="266"/>
      <c r="F19" s="266"/>
      <c r="G19" s="266"/>
      <c r="H19" s="266"/>
      <c r="I19" s="34">
        <v>15</v>
      </c>
      <c r="J19" s="129"/>
      <c r="K19" s="129"/>
    </row>
    <row r="20" spans="1:11" ht="12.75" customHeight="1">
      <c r="A20" s="265" t="s">
        <v>300</v>
      </c>
      <c r="B20" s="266"/>
      <c r="C20" s="266"/>
      <c r="D20" s="266"/>
      <c r="E20" s="266"/>
      <c r="F20" s="266"/>
      <c r="G20" s="266"/>
      <c r="H20" s="266"/>
      <c r="I20" s="34">
        <v>16</v>
      </c>
      <c r="J20" s="129"/>
      <c r="K20" s="129"/>
    </row>
    <row r="21" spans="1:11" ht="12.75" customHeight="1">
      <c r="A21" s="267" t="s">
        <v>301</v>
      </c>
      <c r="B21" s="268"/>
      <c r="C21" s="268"/>
      <c r="D21" s="268"/>
      <c r="E21" s="268"/>
      <c r="F21" s="268"/>
      <c r="G21" s="268"/>
      <c r="H21" s="268"/>
      <c r="I21" s="34">
        <v>17</v>
      </c>
      <c r="J21" s="65">
        <f>SUM(J15:J20)</f>
        <v>0</v>
      </c>
      <c r="K21" s="65">
        <f>SUM(K15:K20)</f>
        <v>0</v>
      </c>
    </row>
    <row r="22" spans="1:11" ht="12.75">
      <c r="A22" s="269"/>
      <c r="B22" s="270"/>
      <c r="C22" s="270"/>
      <c r="D22" s="270"/>
      <c r="E22" s="270"/>
      <c r="F22" s="270"/>
      <c r="G22" s="270"/>
      <c r="H22" s="270"/>
      <c r="I22" s="271"/>
      <c r="J22" s="271"/>
      <c r="K22" s="272"/>
    </row>
    <row r="23" spans="1:11" ht="12.75" customHeight="1">
      <c r="A23" s="257" t="s">
        <v>302</v>
      </c>
      <c r="B23" s="258"/>
      <c r="C23" s="258"/>
      <c r="D23" s="258"/>
      <c r="E23" s="258"/>
      <c r="F23" s="258"/>
      <c r="G23" s="258"/>
      <c r="H23" s="258"/>
      <c r="I23" s="36">
        <v>18</v>
      </c>
      <c r="J23" s="35"/>
      <c r="K23" s="35"/>
    </row>
    <row r="24" spans="1:11" ht="17.25" customHeight="1">
      <c r="A24" s="259" t="s">
        <v>303</v>
      </c>
      <c r="B24" s="260"/>
      <c r="C24" s="260"/>
      <c r="D24" s="260"/>
      <c r="E24" s="260"/>
      <c r="F24" s="260"/>
      <c r="G24" s="260"/>
      <c r="H24" s="260"/>
      <c r="I24" s="37">
        <v>19</v>
      </c>
      <c r="J24" s="65"/>
      <c r="K24" s="65"/>
    </row>
    <row r="25" spans="1:11" ht="30" customHeight="1">
      <c r="A25" s="261" t="s">
        <v>322</v>
      </c>
      <c r="B25" s="262"/>
      <c r="C25" s="262"/>
      <c r="D25" s="262"/>
      <c r="E25" s="262"/>
      <c r="F25" s="262"/>
      <c r="G25" s="262"/>
      <c r="H25" s="262"/>
      <c r="I25" s="262"/>
      <c r="J25" s="262"/>
      <c r="K25" s="262"/>
    </row>
  </sheetData>
  <sheetProtection/>
  <protectedRanges>
    <protectedRange sqref="E2" name="Range1_1_1"/>
    <protectedRange sqref="G2:H2" name="Range1_2"/>
  </protectedRanges>
  <mergeCells count="26">
    <mergeCell ref="A5:H5"/>
    <mergeCell ref="A6:H6"/>
    <mergeCell ref="C2:D2"/>
    <mergeCell ref="G2:H2"/>
    <mergeCell ref="A3:H3"/>
    <mergeCell ref="A4:H4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5.75">
      <c r="A2" s="278" t="s">
        <v>6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2.75" customHeight="1">
      <c r="A4" s="279" t="s">
        <v>9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ht="12.7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ht="12.75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0" ht="12.75">
      <c r="A15" s="30"/>
      <c r="B15" s="30"/>
      <c r="C15" s="30"/>
      <c r="D15" s="30"/>
      <c r="E15" s="30"/>
      <c r="F15" s="30"/>
      <c r="G15" s="30"/>
      <c r="H15" s="30"/>
      <c r="I15" s="30"/>
      <c r="J15" s="30"/>
    </row>
    <row r="16" spans="1:10" ht="12.75">
      <c r="A16" s="30"/>
      <c r="B16" s="30"/>
      <c r="C16" s="30"/>
      <c r="D16" s="30"/>
      <c r="E16" s="30"/>
      <c r="F16" s="30"/>
      <c r="G16" s="30"/>
      <c r="H16" s="30"/>
      <c r="I16" s="30"/>
      <c r="J16" s="30"/>
    </row>
    <row r="17" spans="1:10" ht="12.75">
      <c r="A17" s="30"/>
      <c r="B17" s="30"/>
      <c r="C17" s="30"/>
      <c r="D17" s="30"/>
      <c r="E17" s="30"/>
      <c r="F17" s="30"/>
      <c r="G17" s="30"/>
      <c r="H17" s="30"/>
      <c r="I17" s="30"/>
      <c r="J17" s="30"/>
    </row>
    <row r="18" spans="1:10" ht="12.7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0" ht="12.75">
      <c r="A19" s="30"/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2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12.75">
      <c r="A21" s="30"/>
      <c r="B21" s="30"/>
      <c r="C21" s="30"/>
      <c r="D21" s="30"/>
      <c r="E21" s="30"/>
      <c r="F21" s="30"/>
      <c r="G21" s="30"/>
      <c r="H21" s="30"/>
      <c r="I21" s="30"/>
      <c r="J21" s="30"/>
    </row>
    <row r="22" spans="1:10" ht="12.75">
      <c r="A22" s="30"/>
      <c r="B22" s="30"/>
      <c r="C22" s="30"/>
      <c r="D22" s="30"/>
      <c r="E22" s="30"/>
      <c r="F22" s="30"/>
      <c r="G22" s="30"/>
      <c r="H22" s="30"/>
      <c r="I22" s="30"/>
      <c r="J22" s="30"/>
    </row>
    <row r="23" spans="1:10" ht="12.75">
      <c r="A23" s="30"/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2.75">
      <c r="A24" s="30"/>
      <c r="B24" s="30"/>
      <c r="C24" s="30"/>
      <c r="D24" s="30"/>
      <c r="E24" s="30"/>
      <c r="F24" s="30"/>
      <c r="G24" s="30"/>
      <c r="H24" s="30"/>
      <c r="I24" s="30"/>
      <c r="J24" s="30"/>
    </row>
    <row r="25" spans="1:10" ht="12.7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0" ht="15">
      <c r="A26" s="30"/>
      <c r="B26" s="30"/>
      <c r="C26" s="30"/>
      <c r="D26" s="30"/>
      <c r="E26" s="30"/>
      <c r="F26" s="30"/>
      <c r="G26" s="30"/>
      <c r="H26" s="30"/>
      <c r="I26" s="31"/>
      <c r="J26" s="30"/>
    </row>
    <row r="27" spans="1:10" ht="12.75">
      <c r="A27" s="30"/>
      <c r="B27" s="30"/>
      <c r="C27" s="30"/>
      <c r="D27" s="30"/>
      <c r="E27" s="30"/>
      <c r="F27" s="30"/>
      <c r="G27" s="30"/>
      <c r="H27" s="30"/>
      <c r="I27" s="30"/>
      <c r="J27" s="30"/>
    </row>
    <row r="28" spans="1:10" ht="12.75">
      <c r="A28" s="30"/>
      <c r="B28" s="30"/>
      <c r="C28" s="30"/>
      <c r="D28" s="30"/>
      <c r="E28" s="30"/>
      <c r="F28" s="30"/>
      <c r="G28" s="30"/>
      <c r="H28" s="30"/>
      <c r="I28" s="30"/>
      <c r="J28" s="3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User</cp:lastModifiedBy>
  <cp:lastPrinted>2011-10-26T09:31:19Z</cp:lastPrinted>
  <dcterms:created xsi:type="dcterms:W3CDTF">2008-10-17T11:51:54Z</dcterms:created>
  <dcterms:modified xsi:type="dcterms:W3CDTF">2014-07-31T12:19:31Z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