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PODACI'!$A$1:$I$87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<sst xmlns="http://schemas.openxmlformats.org/spreadsheetml/2006/main" count="451" uniqueCount="392">
  <si>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</si>
  <si>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</si>
  <si>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</si>
  <si>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</si>
  <si>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</si>
  <si>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</si>
  <si>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</si>
  <si>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</si>
  <si>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</si>
  <si>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</si>
  <si>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</si>
  <si>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</si>
  <si>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</si>
  <si>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</si>
  <si>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</si>
  <si>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</si>
  <si>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</si>
  <si>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</si>
  <si>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</si>
  <si>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</si>
  <si>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</si>
  <si>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</si>
  <si>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</si>
  <si>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</si>
  <si>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</si>
  <si>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</si>
  <si>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</si>
  <si>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</si>
  <si>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</si>
  <si>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</si>
  <si>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</si>
  <si>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</si>
  <si>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</si>
  <si>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</si>
  <si>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</si>
  <si>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</si>
  <si>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</si>
  <si>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</si>
  <si>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</si>
  <si>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</si>
  <si>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</si>
  <si>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</si>
  <si>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</si>
  <si>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</si>
  <si>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</si>
  <si>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</si>
  <si>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</si>
  <si>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</si>
  <si>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</si>
  <si>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</si>
  <si>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</si>
  <si>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</si>
  <si>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</si>
  <si>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</si>
  <si>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</si>
  <si>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</si>
  <si>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</si>
  <si>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</si>
  <si>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</si>
  <si>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</si>
  <si>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</si>
  <si>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</si>
  <si>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</si>
  <si>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</si>
  <si>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</si>
  <si>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</si>
  <si>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</si>
  <si>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</si>
  <si>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</si>
  <si>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</si>
  <si>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</si>
  <si>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</si>
  <si>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</si>
  <si>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</si>
  <si>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</si>
  <si>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</si>
  <si>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</si>
  <si>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</si>
  <si>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</si>
  <si>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</si>
  <si>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</si>
  <si>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</si>
  <si>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</si>
  <si>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</si>
  <si>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</si>
  <si>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</si>
  <si>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</si>
  <si>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</si>
  <si>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</si>
  <si>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</si>
  <si>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</si>
  <si>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</si>
  <si>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</si>
  <si>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</si>
  <si>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</si>
  <si>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</si>
  <si>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</si>
  <si>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</si>
  <si>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</si>
  <si>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</si>
  <si>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</si>
  <si>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</si>
  <si>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</si>
  <si>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</si>
  <si>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</si>
  <si>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</si>
  <si>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</si>
  <si>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</si>
  <si>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</si>
  <si>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</si>
  <si>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</si>
  <si>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</si>
  <si>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</si>
  <si>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</si>
  <si>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</si>
  <si>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</si>
  <si>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</si>
  <si>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</si>
  <si>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</si>
  <si>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</si>
  <si>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</si>
  <si>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</si>
  <si>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</si>
  <si>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</si>
  <si>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</si>
  <si>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</si>
  <si>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</si>
  <si>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</si>
  <si>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</si>
  <si>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</si>
  <si>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</si>
  <si>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</si>
  <si>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</si>
  <si>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</si>
  <si>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</si>
  <si>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</si>
  <si>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</si>
  <si>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</si>
  <si>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</si>
  <si>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</si>
  <si>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</si>
  <si>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</si>
  <si>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</si>
  <si>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</si>
  <si>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</si>
  <si>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</si>
  <si>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</si>
  <si>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</si>
  <si>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</si>
  <si>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</si>
  <si>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</si>
  <si>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</si>
  <si>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</si>
  <si>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</si>
  <si>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</si>
  <si>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</si>
  <si>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</si>
  <si>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</si>
  <si>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</si>
  <si>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</si>
  <si>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</si>
  <si>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</si>
  <si>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</si>
  <si>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</si>
  <si>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</si>
  <si>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</si>
  <si>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</si>
  <si>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</si>
  <si>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</si>
  <si>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</si>
  <si>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</si>
  <si>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</si>
  <si>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</si>
  <si>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</si>
  <si>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</si>
  <si>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</si>
  <si>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</si>
  <si>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</si>
  <si>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</si>
  <si>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</si>
  <si>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</si>
  <si>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</si>
  <si>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</si>
  <si>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</si>
  <si>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</si>
  <si>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</si>
  <si>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</si>
  <si>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</si>
  <si>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</si>
  <si>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</si>
  <si>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</si>
  <si>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</si>
  <si>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</si>
  <si>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</si>
  <si>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</si>
  <si>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</si>
  <si>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</si>
  <si>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</si>
  <si>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</si>
  <si>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</si>
  <si>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</si>
  <si>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</si>
  <si>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</si>
  <si>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</si>
  <si>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</si>
  <si>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</si>
  <si>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</si>
  <si>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</si>
  <si>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</si>
  <si>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</si>
  <si>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</si>
  <si>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</si>
  <si>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</si>
  <si>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</si>
  <si>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</si>
  <si>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</si>
  <si>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</si>
  <si>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</si>
  <si>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</si>
  <si>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</si>
  <si>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</si>
  <si>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</si>
  <si>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</si>
  <si>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</si>
  <si>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</si>
  <si>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</si>
  <si>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</si>
  <si>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</si>
  <si>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</si>
  <si>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</si>
  <si>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</si>
  <si>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</si>
  <si>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</si>
  <si>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</si>
  <si>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</si>
  <si>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</si>
  <si>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</si>
  <si>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</si>
  <si>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</si>
  <si>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</si>
  <si>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</si>
  <si>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</si>
  <si>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</si>
  <si>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</si>
  <si>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</si>
  <si>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</si>
  <si>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</si>
  <si>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</si>
  <si>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</si>
  <si>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</si>
  <si>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</si>
  <si>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</si>
  <si>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</si>
  <si>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</si>
  <si>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</si>
  <si>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</si>
  <si>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</si>
  <si>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</si>
  <si>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</si>
  <si>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</si>
  <si>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</si>
  <si>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</si>
  <si>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</si>
  <si>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</si>
  <si>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</si>
  <si>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</si>
  <si>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</si>
  <si>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</si>
  <si>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</si>
  <si>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</si>
  <si>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</si>
  <si>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</si>
  <si>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</si>
  <si>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</si>
  <si>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</si>
  <si>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</si>
  <si>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</si>
  <si>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</si>
  <si>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</si>
  <si>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</si>
  <si>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</si>
  <si>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</si>
  <si>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</si>
  <si>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</si>
  <si>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</si>
  <si>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</si>
  <si>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</si>
  <si>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</si>
  <si>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</si>
  <si>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</si>
  <si>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</si>
  <si>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</si>
  <si>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</si>
  <si>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</si>
  <si>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</si>
  <si>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</si>
  <si>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</si>
  <si>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</si>
  <si>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</si>
  <si>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</si>
  <si>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</si>
  <si>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</si>
  <si>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</si>
  <si>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</si>
  <si>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</si>
  <si>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</si>
  <si>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</si>
  <si>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</si>
  <si>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</si>
  <si>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</si>
  <si>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</si>
  <si>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</si>
  <si>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</si>
  <si>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</si>
  <si>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</si>
  <si>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</si>
  <si>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</si>
  <si>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</si>
  <si>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</si>
  <si>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</si>
  <si>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</si>
  <si>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</si>
  <si>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</si>
  <si>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</si>
  <si>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</si>
  <si>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</si>
  <si>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</si>
  <si>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</si>
  <si>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</si>
  <si>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</si>
  <si>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</si>
  <si>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DA</t>
  </si>
  <si>
    <t>IGH MOSTAR D.O.O.</t>
  </si>
  <si>
    <t>MOSTAR, BIŠĆE POLJE BB</t>
  </si>
  <si>
    <t>4227060470005</t>
  </si>
  <si>
    <t>GEOTEHNIKA INŽENJERING D.O.O.</t>
  </si>
  <si>
    <t>ZAGREB, GRADIŠĆANSKA 26</t>
  </si>
  <si>
    <t>01517597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</si>
  <si>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</si>
  <si>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</si>
  <si>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</si>
  <si>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</si>
  <si>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</si>
  <si>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</si>
  <si>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</si>
  <si>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</si>
  <si>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</si>
  <si>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ZAGREB, JAGODNJAK 17</t>
  </si>
  <si>
    <t>01960229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</si>
  <si>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</si>
  <si>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</si>
  <si>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</si>
  <si>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</si>
  <si>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</si>
  <si>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</si>
  <si>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OSIJEK, TRG A. STARČEVIĆA 7/II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</si>
  <si>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</si>
  <si>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</si>
  <si>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</si>
  <si>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</si>
  <si>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</si>
  <si>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</si>
  <si>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HIDROINŽENJERING D.O.O.</t>
  </si>
  <si>
    <t>ZAGREB, OKUČANSKA 30</t>
  </si>
  <si>
    <t>03685110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</si>
  <si>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</si>
  <si>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</si>
  <si>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</si>
  <si>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</si>
  <si>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</si>
  <si>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</si>
  <si>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</si>
  <si>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</si>
  <si>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</si>
  <si>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RADELJEVIĆ D.O.O.</t>
  </si>
  <si>
    <t>01938533</t>
  </si>
  <si>
    <t>ŠPINDERK JADRANKA</t>
  </si>
  <si>
    <t>01 6125 444</t>
  </si>
  <si>
    <t>01 6125 404</t>
  </si>
  <si>
    <t>Obveznik: __INSTITUT IGH D.D.___________________________________________________________</t>
  </si>
  <si>
    <t>Obveznik: INSTITUT IGH D.D._____________________________________________________________</t>
  </si>
  <si>
    <t>03750272</t>
  </si>
  <si>
    <t>GRATIUS PROJEKT D.O.O.</t>
  </si>
  <si>
    <t>MARTERRA D.O.O.</t>
  </si>
  <si>
    <t>02462478</t>
  </si>
  <si>
    <t>28983577816</t>
  </si>
  <si>
    <t>NOVI ČRNOMEREC CENTAR D.O.O.</t>
  </si>
  <si>
    <t>08291561940</t>
  </si>
  <si>
    <t>http://www.igh.hr</t>
  </si>
  <si>
    <t>ŽELJKO GRZUNOV, dipl. oec.</t>
  </si>
  <si>
    <t>stanje na dan 30.06.2014.</t>
  </si>
  <si>
    <t>u razdoblju 01.01.2014. do 30.06.2014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</si>
</sst>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1" fillId="0" borderId="0">
      <alignment vertical="top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4" fillId="0" borderId="16" xfId="60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Fill="1" applyBorder="1" applyAlignment="1" applyProtection="1">
      <alignment horizontal="left" vertical="center"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horizontal="center" vertical="center" wrapText="1"/>
      <protection hidden="1"/>
    </xf>
    <xf numFmtId="0" fontId="4" fillId="0" borderId="0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4" fillId="0" borderId="0" xfId="60" applyFont="1" applyBorder="1" applyAlignment="1" applyProtection="1">
      <alignment horizontal="left"/>
      <protection hidden="1"/>
    </xf>
    <xf numFmtId="0" fontId="4" fillId="0" borderId="0" xfId="60" applyFont="1" applyBorder="1" applyAlignment="1" applyProtection="1">
      <alignment vertical="top"/>
      <protection hidden="1"/>
    </xf>
    <xf numFmtId="0" fontId="4" fillId="0" borderId="0" xfId="60" applyFont="1" applyBorder="1" applyAlignment="1" applyProtection="1">
      <alignment horizontal="right"/>
      <protection hidden="1"/>
    </xf>
    <xf numFmtId="0" fontId="4" fillId="0" borderId="0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4" fillId="0" borderId="0" xfId="60" applyFont="1" applyFill="1" applyBorder="1" applyAlignment="1" applyProtection="1">
      <alignment/>
      <protection hidden="1"/>
    </xf>
    <xf numFmtId="0" fontId="4" fillId="0" borderId="0" xfId="60" applyFont="1" applyBorder="1" applyAlignment="1" applyProtection="1">
      <alignment horizontal="center" vertical="center"/>
      <protection hidden="1" locked="0"/>
    </xf>
    <xf numFmtId="0" fontId="4" fillId="0" borderId="0" xfId="60" applyFont="1" applyBorder="1" applyAlignment="1" applyProtection="1">
      <alignment wrapText="1"/>
      <protection hidden="1"/>
    </xf>
    <xf numFmtId="0" fontId="4" fillId="0" borderId="0" xfId="60" applyFont="1" applyBorder="1" applyAlignment="1" applyProtection="1">
      <alignment horizontal="right" vertical="top"/>
      <protection hidden="1"/>
    </xf>
    <xf numFmtId="0" fontId="4" fillId="0" borderId="0" xfId="60" applyFont="1" applyBorder="1" applyAlignment="1" applyProtection="1">
      <alignment horizontal="left" vertical="top"/>
      <protection hidden="1"/>
    </xf>
    <xf numFmtId="0" fontId="4" fillId="0" borderId="17" xfId="60" applyFont="1" applyBorder="1" applyAlignment="1" applyProtection="1">
      <alignment/>
      <protection hidden="1"/>
    </xf>
    <xf numFmtId="0" fontId="4" fillId="0" borderId="0" xfId="60" applyFont="1" applyBorder="1" applyAlignment="1" applyProtection="1">
      <alignment vertical="center"/>
      <protection hidden="1"/>
    </xf>
    <xf numFmtId="0" fontId="4" fillId="0" borderId="18" xfId="60" applyFont="1" applyBorder="1" applyAlignment="1" applyProtection="1">
      <alignment/>
      <protection hidden="1"/>
    </xf>
    <xf numFmtId="0" fontId="4" fillId="0" borderId="18" xfId="60" applyFont="1" applyBorder="1" applyAlignment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right" wrapText="1"/>
      <protection hidden="1"/>
    </xf>
    <xf numFmtId="0" fontId="4" fillId="0" borderId="0" xfId="6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Fill="1" applyBorder="1" applyAlignment="1" applyProtection="1">
      <alignment horizontal="left" vertical="center" wrapText="1"/>
      <protection hidden="1"/>
    </xf>
    <xf numFmtId="0" fontId="4" fillId="0" borderId="16" xfId="60" applyFont="1" applyFill="1" applyBorder="1" applyAlignment="1" applyProtection="1">
      <alignment vertical="center"/>
      <protection hidden="1"/>
    </xf>
    <xf numFmtId="0" fontId="4" fillId="0" borderId="25" xfId="60" applyFont="1" applyBorder="1" applyAlignment="1" applyProtection="1">
      <alignment horizontal="left" vertical="center" wrapText="1"/>
      <protection hidden="1"/>
    </xf>
    <xf numFmtId="0" fontId="4" fillId="0" borderId="16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/>
      <protection hidden="1"/>
    </xf>
    <xf numFmtId="0" fontId="4" fillId="0" borderId="25" xfId="60" applyFont="1" applyFill="1" applyBorder="1" applyAlignment="1" applyProtection="1">
      <alignment/>
      <protection hidden="1"/>
    </xf>
    <xf numFmtId="0" fontId="4" fillId="0" borderId="25" xfId="60" applyFont="1" applyBorder="1" applyAlignment="1" applyProtection="1">
      <alignment wrapText="1"/>
      <protection hidden="1"/>
    </xf>
    <xf numFmtId="0" fontId="4" fillId="0" borderId="16" xfId="60" applyFont="1" applyBorder="1" applyAlignment="1" applyProtection="1">
      <alignment horizontal="right"/>
      <protection hidden="1"/>
    </xf>
    <xf numFmtId="0" fontId="4" fillId="0" borderId="25" xfId="60" applyFont="1" applyBorder="1" applyAlignment="1" applyProtection="1">
      <alignment/>
      <protection hidden="1"/>
    </xf>
    <xf numFmtId="0" fontId="4" fillId="0" borderId="16" xfId="60" applyFont="1" applyBorder="1" applyAlignment="1" applyProtection="1">
      <alignment horizontal="right" wrapText="1"/>
      <protection hidden="1"/>
    </xf>
    <xf numFmtId="0" fontId="3" fillId="0" borderId="25" xfId="60" applyFont="1" applyFill="1" applyBorder="1" applyAlignment="1" applyProtection="1">
      <alignment horizontal="right" vertical="center"/>
      <protection hidden="1" locked="0"/>
    </xf>
    <xf numFmtId="0" fontId="4" fillId="0" borderId="25" xfId="60" applyFont="1" applyBorder="1" applyAlignment="1" applyProtection="1">
      <alignment vertical="top"/>
      <protection hidden="1"/>
    </xf>
    <xf numFmtId="0" fontId="4" fillId="0" borderId="0" xfId="60" applyFont="1" applyBorder="1" applyAlignment="1">
      <alignment/>
      <protection/>
    </xf>
    <xf numFmtId="0" fontId="4" fillId="0" borderId="25" xfId="60" applyFont="1" applyBorder="1" applyAlignment="1" applyProtection="1">
      <alignment horizontal="left" vertical="top" wrapText="1"/>
      <protection hidden="1"/>
    </xf>
    <xf numFmtId="0" fontId="4" fillId="0" borderId="16" xfId="60" applyFont="1" applyBorder="1" applyAlignment="1">
      <alignment/>
      <protection/>
    </xf>
    <xf numFmtId="0" fontId="4" fillId="0" borderId="16" xfId="60" applyFont="1" applyBorder="1" applyAlignment="1" applyProtection="1">
      <alignment horizontal="right" vertical="top"/>
      <protection hidden="1"/>
    </xf>
    <xf numFmtId="0" fontId="4" fillId="0" borderId="16" xfId="60" applyFont="1" applyBorder="1" applyAlignment="1" applyProtection="1">
      <alignment horizontal="left" vertical="top"/>
      <protection hidden="1"/>
    </xf>
    <xf numFmtId="0" fontId="4" fillId="0" borderId="25" xfId="60" applyFont="1" applyBorder="1" applyAlignment="1" applyProtection="1">
      <alignment horizontal="left"/>
      <protection hidden="1"/>
    </xf>
    <xf numFmtId="0" fontId="4" fillId="0" borderId="24" xfId="60" applyFont="1" applyBorder="1" applyAlignment="1" applyProtection="1">
      <alignment/>
      <protection hidden="1"/>
    </xf>
    <xf numFmtId="0" fontId="4" fillId="0" borderId="16" xfId="60" applyFont="1" applyBorder="1" applyAlignment="1" applyProtection="1">
      <alignment horizontal="left"/>
      <protection hidden="1"/>
    </xf>
    <xf numFmtId="0" fontId="4" fillId="0" borderId="25" xfId="60" applyFont="1" applyFill="1" applyBorder="1" applyAlignment="1" applyProtection="1">
      <alignment vertical="center"/>
      <protection hidden="1"/>
    </xf>
    <xf numFmtId="0" fontId="13" fillId="0" borderId="25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25" xfId="15" applyBorder="1" applyAlignment="1">
      <alignment/>
      <protection/>
    </xf>
    <xf numFmtId="0" fontId="3" fillId="0" borderId="16" xfId="60" applyFont="1" applyBorder="1" applyAlignment="1" applyProtection="1">
      <alignment vertical="center"/>
      <protection hidden="1"/>
    </xf>
    <xf numFmtId="0" fontId="4" fillId="0" borderId="26" xfId="60" applyFont="1" applyBorder="1" applyAlignment="1" applyProtection="1">
      <alignment/>
      <protection hidden="1"/>
    </xf>
    <xf numFmtId="0" fontId="4" fillId="0" borderId="27" xfId="60" applyFont="1" applyFill="1" applyBorder="1" applyAlignment="1" applyProtection="1">
      <alignment horizontal="right" vertical="top" wrapText="1"/>
      <protection hidden="1"/>
    </xf>
    <xf numFmtId="0" fontId="4" fillId="0" borderId="28" xfId="60" applyFont="1" applyFill="1" applyBorder="1" applyAlignment="1" applyProtection="1">
      <alignment horizontal="right" vertical="top" wrapText="1"/>
      <protection hidden="1"/>
    </xf>
    <xf numFmtId="0" fontId="4" fillId="0" borderId="28" xfId="60" applyFont="1" applyFill="1" applyBorder="1" applyAlignment="1" applyProtection="1">
      <alignment/>
      <protection hidden="1"/>
    </xf>
    <xf numFmtId="0" fontId="4" fillId="0" borderId="29" xfId="60" applyFont="1" applyFill="1" applyBorder="1" applyAlignment="1" applyProtection="1">
      <alignment/>
      <protection hidden="1"/>
    </xf>
    <xf numFmtId="14" fontId="3" fillId="0" borderId="21" xfId="60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60" applyFont="1" applyFill="1" applyBorder="1" applyAlignment="1" applyProtection="1">
      <alignment horizontal="center" vertical="center"/>
      <protection hidden="1" locked="0"/>
    </xf>
    <xf numFmtId="49" fontId="3" fillId="0" borderId="20" xfId="60" applyNumberFormat="1" applyFont="1" applyFill="1" applyBorder="1" applyAlignment="1" applyProtection="1">
      <alignment horizontal="right" vertical="center"/>
      <protection hidden="1" locked="0"/>
    </xf>
    <xf numFmtId="49" fontId="3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60" applyFont="1" applyBorder="1" applyAlignment="1" applyProtection="1">
      <alignment vertical="top" wrapText="1"/>
      <protection hidden="1"/>
    </xf>
    <xf numFmtId="0" fontId="4" fillId="0" borderId="0" xfId="60" applyFont="1" applyBorder="1" applyAlignment="1" applyProtection="1">
      <alignment horizontal="left" vertical="top" wrapText="1"/>
      <protection hidden="1"/>
    </xf>
    <xf numFmtId="0" fontId="4" fillId="0" borderId="0" xfId="60" applyFont="1" applyBorder="1" applyAlignment="1" applyProtection="1">
      <alignment horizontal="left" wrapText="1"/>
      <protection hidden="1"/>
    </xf>
    <xf numFmtId="0" fontId="4" fillId="0" borderId="0" xfId="60" applyFont="1" applyFill="1" applyBorder="1" applyAlignment="1">
      <alignment horizontal="left"/>
      <protection/>
    </xf>
    <xf numFmtId="0" fontId="3" fillId="0" borderId="0" xfId="60" applyFont="1" applyFill="1" applyBorder="1" applyAlignment="1" applyProtection="1">
      <alignment horizontal="left" vertical="center"/>
      <protection hidden="1" locked="0"/>
    </xf>
    <xf numFmtId="3" fontId="0" fillId="0" borderId="0" xfId="0" applyNumberFormat="1" applyFont="1" applyFill="1" applyAlignment="1">
      <alignment/>
    </xf>
    <xf numFmtId="0" fontId="3" fillId="0" borderId="16" xfId="60" applyFont="1" applyFill="1" applyBorder="1" applyAlignment="1" applyProtection="1">
      <alignment horizontal="left" vertical="center"/>
      <protection hidden="1" locked="0"/>
    </xf>
    <xf numFmtId="49" fontId="3" fillId="0" borderId="25" xfId="60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3" fillId="0" borderId="20" xfId="60" applyNumberFormat="1" applyFont="1" applyFill="1" applyBorder="1" applyAlignment="1" applyProtection="1">
      <alignment horizontal="right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3" fillId="0" borderId="27" xfId="60" applyFont="1" applyFill="1" applyBorder="1" applyAlignment="1" applyProtection="1">
      <alignment horizontal="left" vertical="center"/>
      <protection hidden="1" locked="0"/>
    </xf>
    <xf numFmtId="0" fontId="4" fillId="0" borderId="28" xfId="60" applyFont="1" applyFill="1" applyBorder="1" applyAlignment="1">
      <alignment horizontal="left"/>
      <protection/>
    </xf>
    <xf numFmtId="0" fontId="4" fillId="0" borderId="29" xfId="60" applyFont="1" applyFill="1" applyBorder="1" applyAlignment="1">
      <alignment horizontal="left"/>
      <protection/>
    </xf>
    <xf numFmtId="49" fontId="3" fillId="0" borderId="27" xfId="60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6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60" applyFont="1" applyBorder="1" applyAlignment="1" applyProtection="1">
      <alignment horizontal="center" vertical="top"/>
      <protection hidden="1"/>
    </xf>
    <xf numFmtId="0" fontId="4" fillId="0" borderId="25" xfId="60" applyFont="1" applyBorder="1" applyAlignment="1" applyProtection="1">
      <alignment horizontal="center" vertical="top" wrapText="1"/>
      <protection hidden="1"/>
    </xf>
    <xf numFmtId="0" fontId="4" fillId="0" borderId="25" xfId="60" applyFont="1" applyBorder="1" applyAlignment="1" applyProtection="1">
      <alignment horizontal="center" vertical="top"/>
      <protection hidden="1"/>
    </xf>
    <xf numFmtId="49" fontId="3" fillId="0" borderId="0" xfId="6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0" fontId="4" fillId="0" borderId="16" xfId="60" applyFont="1" applyBorder="1" applyAlignment="1" applyProtection="1">
      <alignment horizontal="right" vertical="center"/>
      <protection hidden="1"/>
    </xf>
    <xf numFmtId="0" fontId="4" fillId="0" borderId="0" xfId="60" applyFont="1" applyBorder="1" applyAlignment="1" applyProtection="1">
      <alignment horizontal="right"/>
      <protection hidden="1"/>
    </xf>
    <xf numFmtId="0" fontId="4" fillId="0" borderId="0" xfId="60" applyFont="1" applyBorder="1" applyAlignment="1" applyProtection="1">
      <alignment horizontal="right" vertical="center"/>
      <protection hidden="1"/>
    </xf>
    <xf numFmtId="0" fontId="4" fillId="0" borderId="25" xfId="60" applyFont="1" applyBorder="1" applyAlignment="1" applyProtection="1">
      <alignment horizontal="right"/>
      <protection hidden="1"/>
    </xf>
    <xf numFmtId="0" fontId="3" fillId="0" borderId="27" xfId="60" applyFont="1" applyFill="1" applyBorder="1" applyAlignment="1" applyProtection="1">
      <alignment horizontal="left" vertical="center"/>
      <protection hidden="1" locked="0"/>
    </xf>
    <xf numFmtId="0" fontId="4" fillId="0" borderId="28" xfId="60" applyFont="1" applyFill="1" applyBorder="1" applyAlignment="1">
      <alignment horizontal="left"/>
      <protection/>
    </xf>
    <xf numFmtId="0" fontId="4" fillId="0" borderId="29" xfId="60" applyFont="1" applyFill="1" applyBorder="1" applyAlignment="1">
      <alignment horizontal="left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 applyProtection="1">
      <alignment horizontal="left" vertical="top"/>
      <protection hidden="1"/>
    </xf>
    <xf numFmtId="0" fontId="4" fillId="0" borderId="0" xfId="60" applyFont="1" applyBorder="1" applyAlignment="1" applyProtection="1">
      <alignment horizontal="left"/>
      <protection hidden="1"/>
    </xf>
    <xf numFmtId="0" fontId="4" fillId="0" borderId="0" xfId="60" applyFont="1" applyBorder="1" applyAlignment="1">
      <alignment horizontal="center"/>
      <protection/>
    </xf>
    <xf numFmtId="0" fontId="4" fillId="0" borderId="25" xfId="60" applyFont="1" applyBorder="1" applyAlignment="1">
      <alignment horizontal="center"/>
      <protection/>
    </xf>
    <xf numFmtId="0" fontId="4" fillId="0" borderId="28" xfId="60" applyFont="1" applyFill="1" applyBorder="1" applyAlignment="1">
      <alignment horizontal="left" vertical="center"/>
      <protection/>
    </xf>
    <xf numFmtId="0" fontId="4" fillId="0" borderId="29" xfId="60" applyFont="1" applyFill="1" applyBorder="1" applyAlignment="1">
      <alignment horizontal="left" vertical="center"/>
      <protection/>
    </xf>
    <xf numFmtId="0" fontId="5" fillId="0" borderId="27" xfId="55" applyFill="1" applyBorder="1" applyAlignment="1" applyProtection="1">
      <alignment/>
      <protection hidden="1" locked="0"/>
    </xf>
    <xf numFmtId="0" fontId="3" fillId="0" borderId="28" xfId="60" applyFont="1" applyFill="1" applyBorder="1" applyAlignment="1" applyProtection="1">
      <alignment/>
      <protection hidden="1" locked="0"/>
    </xf>
    <xf numFmtId="0" fontId="3" fillId="0" borderId="29" xfId="60" applyFont="1" applyFill="1" applyBorder="1" applyAlignment="1" applyProtection="1">
      <alignment/>
      <protection hidden="1" locked="0"/>
    </xf>
    <xf numFmtId="49" fontId="3" fillId="0" borderId="27" xfId="60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60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60" applyFont="1" applyBorder="1" applyAlignment="1" applyProtection="1">
      <alignment horizontal="center" vertical="center"/>
      <protection hidden="1"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0" fontId="4" fillId="0" borderId="16" xfId="60" applyFont="1" applyBorder="1" applyAlignment="1" applyProtection="1">
      <alignment horizontal="right" vertical="center" wrapText="1"/>
      <protection hidden="1"/>
    </xf>
    <xf numFmtId="0" fontId="4" fillId="0" borderId="0" xfId="60" applyFont="1" applyBorder="1" applyAlignment="1" applyProtection="1">
      <alignment horizontal="right" wrapText="1"/>
      <protection hidden="1"/>
    </xf>
    <xf numFmtId="0" fontId="4" fillId="0" borderId="16" xfId="60" applyFont="1" applyBorder="1" applyAlignment="1" applyProtection="1">
      <alignment horizontal="right" wrapText="1"/>
      <protection hidden="1"/>
    </xf>
    <xf numFmtId="1" fontId="3" fillId="0" borderId="27" xfId="60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60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60" applyNumberFormat="1" applyFont="1" applyFill="1" applyBorder="1" applyAlignment="1" applyProtection="1">
      <alignment horizontal="center"/>
      <protection hidden="1" locked="0"/>
    </xf>
    <xf numFmtId="49" fontId="3" fillId="0" borderId="29" xfId="60" applyNumberFormat="1" applyFont="1" applyFill="1" applyBorder="1" applyAlignment="1" applyProtection="1">
      <alignment horizontal="center"/>
      <protection hidden="1" locked="0"/>
    </xf>
    <xf numFmtId="0" fontId="3" fillId="0" borderId="16" xfId="60" applyFont="1" applyFill="1" applyBorder="1" applyAlignment="1" applyProtection="1">
      <alignment horizontal="left" vertical="center" wrapText="1"/>
      <protection hidden="1"/>
    </xf>
    <xf numFmtId="0" fontId="3" fillId="0" borderId="0" xfId="60" applyFont="1" applyFill="1" applyBorder="1" applyAlignment="1" applyProtection="1">
      <alignment horizontal="left" vertical="center" wrapText="1"/>
      <protection hidden="1"/>
    </xf>
    <xf numFmtId="0" fontId="3" fillId="0" borderId="25" xfId="60" applyFont="1" applyFill="1" applyBorder="1" applyAlignment="1" applyProtection="1">
      <alignment horizontal="left" vertical="center" wrapText="1"/>
      <protection hidden="1"/>
    </xf>
    <xf numFmtId="0" fontId="11" fillId="0" borderId="16" xfId="60" applyFont="1" applyBorder="1" applyAlignment="1" applyProtection="1">
      <alignment horizontal="center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11" fillId="0" borderId="25" xfId="60" applyFont="1" applyBorder="1" applyAlignment="1" applyProtection="1">
      <alignment horizontal="center" vertical="center" wrapText="1"/>
      <protection hidden="1"/>
    </xf>
    <xf numFmtId="0" fontId="10" fillId="0" borderId="30" xfId="60" applyFont="1" applyBorder="1" applyAlignment="1">
      <alignment/>
      <protection/>
    </xf>
    <xf numFmtId="0" fontId="10" fillId="0" borderId="17" xfId="60" applyFont="1" applyBorder="1" applyAlignment="1">
      <alignment/>
      <protection/>
    </xf>
    <xf numFmtId="0" fontId="2" fillId="0" borderId="16" xfId="60" applyFont="1" applyBorder="1" applyAlignment="1" applyProtection="1">
      <alignment horizontal="right" vertical="center" wrapText="1"/>
      <protection hidden="1"/>
    </xf>
    <xf numFmtId="0" fontId="2" fillId="0" borderId="25" xfId="60" applyFont="1" applyBorder="1" applyAlignment="1" applyProtection="1">
      <alignment horizontal="right" wrapText="1"/>
      <protection hidden="1"/>
    </xf>
    <xf numFmtId="0" fontId="4" fillId="0" borderId="0" xfId="60" applyFont="1" applyBorder="1" applyAlignment="1" applyProtection="1">
      <alignment horizontal="center" vertical="top"/>
      <protection hidden="1"/>
    </xf>
    <xf numFmtId="0" fontId="4" fillId="0" borderId="17" xfId="60" applyFont="1" applyBorder="1" applyAlignment="1" applyProtection="1">
      <alignment horizontal="center"/>
      <protection hidden="1"/>
    </xf>
    <xf numFmtId="0" fontId="4" fillId="0" borderId="25" xfId="60" applyFont="1" applyBorder="1" applyAlignment="1" applyProtection="1">
      <alignment horizontal="right" wrapText="1"/>
      <protection hidden="1"/>
    </xf>
    <xf numFmtId="49" fontId="3" fillId="0" borderId="27" xfId="60" applyNumberFormat="1" applyFont="1" applyFill="1" applyBorder="1" applyAlignment="1" applyProtection="1">
      <alignment horizontal="left" vertical="center"/>
      <protection hidden="1" locked="0"/>
    </xf>
    <xf numFmtId="49" fontId="3" fillId="0" borderId="28" xfId="60" applyNumberFormat="1" applyFont="1" applyFill="1" applyBorder="1" applyAlignment="1" applyProtection="1">
      <alignment horizontal="left" vertical="center"/>
      <protection hidden="1" locked="0"/>
    </xf>
    <xf numFmtId="49" fontId="3" fillId="0" borderId="29" xfId="60" applyNumberFormat="1" applyFont="1" applyFill="1" applyBorder="1" applyAlignment="1" applyProtection="1">
      <alignment horizontal="left" vertical="center"/>
      <protection hidden="1" locked="0"/>
    </xf>
    <xf numFmtId="0" fontId="4" fillId="0" borderId="0" xfId="60" applyFont="1" applyBorder="1" applyAlignment="1" applyProtection="1">
      <alignment horizontal="center"/>
      <protection hidden="1"/>
    </xf>
    <xf numFmtId="0" fontId="4" fillId="0" borderId="28" xfId="60" applyFont="1" applyFill="1" applyBorder="1" applyAlignment="1" applyProtection="1">
      <alignment horizontal="center" vertical="top"/>
      <protection hidden="1"/>
    </xf>
    <xf numFmtId="0" fontId="4" fillId="0" borderId="28" xfId="60" applyFont="1" applyFill="1" applyBorder="1" applyAlignment="1" applyProtection="1">
      <alignment horizontal="center"/>
      <protection hidden="1"/>
    </xf>
    <xf numFmtId="49" fontId="5" fillId="0" borderId="27" xfId="55" applyNumberFormat="1" applyFill="1" applyBorder="1" applyAlignment="1" applyProtection="1">
      <alignment horizontal="left" vertical="center"/>
      <protection hidden="1" locked="0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25" xfId="15" applyBorder="1" applyAlignment="1">
      <alignment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4" fillId="0" borderId="31" xfId="60" applyFont="1" applyBorder="1" applyAlignment="1" applyProtection="1">
      <alignment horizontal="center" vertical="top"/>
      <protection hidden="1"/>
    </xf>
    <xf numFmtId="0" fontId="4" fillId="0" borderId="31" xfId="60" applyFont="1" applyBorder="1" applyAlignment="1">
      <alignment horizontal="center"/>
      <protection/>
    </xf>
    <xf numFmtId="0" fontId="4" fillId="0" borderId="32" xfId="60" applyFont="1" applyBorder="1" applyAlignment="1">
      <alignment/>
      <protection/>
    </xf>
    <xf numFmtId="0" fontId="3" fillId="0" borderId="28" xfId="60" applyFont="1" applyFill="1" applyBorder="1" applyAlignment="1" applyProtection="1">
      <alignment horizontal="left" vertical="center"/>
      <protection hidden="1" locked="0"/>
    </xf>
    <xf numFmtId="0" fontId="3" fillId="0" borderId="29" xfId="60" applyFont="1" applyFill="1" applyBorder="1" applyAlignment="1" applyProtection="1">
      <alignment horizontal="left" vertical="center"/>
      <protection hidden="1" locked="0"/>
    </xf>
    <xf numFmtId="0" fontId="4" fillId="0" borderId="28" xfId="60" applyFont="1" applyFill="1" applyBorder="1" applyAlignment="1">
      <alignment/>
      <protection/>
    </xf>
    <xf numFmtId="0" fontId="4" fillId="0" borderId="29" xfId="60" applyFont="1" applyFill="1" applyBorder="1" applyAlignment="1">
      <alignment/>
      <protection/>
    </xf>
    <xf numFmtId="0" fontId="4" fillId="0" borderId="0" xfId="60" applyFont="1" applyBorder="1" applyAlignment="1" applyProtection="1">
      <alignment vertical="center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54">
    <cellStyle name="Normal" xfId="0"/>
    <cellStyle name=" 1" xfId="15"/>
    <cellStyle name=" 1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_TFI-POD" xfId="60"/>
    <cellStyle name="Note" xfId="61"/>
    <cellStyle name="Obično_Knjiga2" xfId="62"/>
    <cellStyle name="Output" xfId="63"/>
    <cellStyle name="Percent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110" zoomScaleSheetLayoutView="110" zoomScalePageLayoutView="0" workbookViewId="0" topLeftCell="A55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70" t="s">
        <v>249</v>
      </c>
      <c r="B2" s="171"/>
      <c r="C2" s="171"/>
      <c r="D2" s="172"/>
      <c r="E2" s="109">
        <v>41640</v>
      </c>
      <c r="F2" s="12"/>
      <c r="G2" s="13" t="s">
        <v>250</v>
      </c>
      <c r="H2" s="109">
        <v>41820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>
      <c r="A4" s="173" t="s">
        <v>317</v>
      </c>
      <c r="B4" s="174"/>
      <c r="C4" s="174"/>
      <c r="D4" s="174"/>
      <c r="E4" s="174"/>
      <c r="F4" s="174"/>
      <c r="G4" s="174"/>
      <c r="H4" s="174"/>
      <c r="I4" s="175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40" t="s">
        <v>251</v>
      </c>
      <c r="B6" s="143"/>
      <c r="C6" s="158" t="s">
        <v>381</v>
      </c>
      <c r="D6" s="159"/>
      <c r="E6" s="27"/>
      <c r="F6" s="27"/>
      <c r="G6" s="27"/>
      <c r="H6" s="27"/>
      <c r="I6" s="84"/>
      <c r="J6" s="10"/>
      <c r="K6" s="10"/>
      <c r="L6" s="10"/>
    </row>
    <row r="7" spans="1:12" ht="12.75">
      <c r="A7" s="85"/>
      <c r="B7" s="22"/>
      <c r="C7" s="16"/>
      <c r="D7" s="16"/>
      <c r="E7" s="27"/>
      <c r="F7" s="27"/>
      <c r="G7" s="27"/>
      <c r="H7" s="27"/>
      <c r="I7" s="84"/>
      <c r="J7" s="10"/>
      <c r="K7" s="10"/>
      <c r="L7" s="10"/>
    </row>
    <row r="8" spans="1:12" ht="12.75">
      <c r="A8" s="178" t="s">
        <v>252</v>
      </c>
      <c r="B8" s="179"/>
      <c r="C8" s="158" t="s">
        <v>323</v>
      </c>
      <c r="D8" s="159"/>
      <c r="E8" s="27"/>
      <c r="F8" s="27"/>
      <c r="G8" s="27"/>
      <c r="H8" s="27"/>
      <c r="I8" s="86"/>
      <c r="J8" s="10"/>
      <c r="K8" s="10"/>
      <c r="L8" s="10"/>
    </row>
    <row r="9" spans="1:12" ht="12.75">
      <c r="A9" s="87"/>
      <c r="B9" s="43"/>
      <c r="C9" s="20"/>
      <c r="D9" s="25"/>
      <c r="E9" s="16"/>
      <c r="F9" s="16"/>
      <c r="G9" s="16"/>
      <c r="H9" s="16"/>
      <c r="I9" s="86"/>
      <c r="J9" s="10"/>
      <c r="K9" s="10"/>
      <c r="L9" s="10"/>
    </row>
    <row r="10" spans="1:12" ht="12.75">
      <c r="A10" s="163" t="s">
        <v>253</v>
      </c>
      <c r="B10" s="164"/>
      <c r="C10" s="158" t="s">
        <v>324</v>
      </c>
      <c r="D10" s="159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65"/>
      <c r="B11" s="164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40" t="s">
        <v>254</v>
      </c>
      <c r="B12" s="143"/>
      <c r="C12" s="144" t="s">
        <v>325</v>
      </c>
      <c r="D12" s="153"/>
      <c r="E12" s="153"/>
      <c r="F12" s="153"/>
      <c r="G12" s="153"/>
      <c r="H12" s="153"/>
      <c r="I12" s="154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40" t="s">
        <v>255</v>
      </c>
      <c r="B14" s="143"/>
      <c r="C14" s="166">
        <v>10000</v>
      </c>
      <c r="D14" s="167"/>
      <c r="E14" s="16"/>
      <c r="F14" s="144" t="s">
        <v>326</v>
      </c>
      <c r="G14" s="153"/>
      <c r="H14" s="153"/>
      <c r="I14" s="154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40" t="s">
        <v>256</v>
      </c>
      <c r="B16" s="143"/>
      <c r="C16" s="144" t="s">
        <v>327</v>
      </c>
      <c r="D16" s="153"/>
      <c r="E16" s="153"/>
      <c r="F16" s="153"/>
      <c r="G16" s="153"/>
      <c r="H16" s="153"/>
      <c r="I16" s="154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40" t="s">
        <v>257</v>
      </c>
      <c r="B18" s="143"/>
      <c r="C18" s="155" t="s">
        <v>328</v>
      </c>
      <c r="D18" s="156"/>
      <c r="E18" s="156"/>
      <c r="F18" s="156"/>
      <c r="G18" s="156"/>
      <c r="H18" s="156"/>
      <c r="I18" s="157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40" t="s">
        <v>258</v>
      </c>
      <c r="B20" s="143"/>
      <c r="C20" s="155" t="s">
        <v>388</v>
      </c>
      <c r="D20" s="156"/>
      <c r="E20" s="156"/>
      <c r="F20" s="156"/>
      <c r="G20" s="156"/>
      <c r="H20" s="156"/>
      <c r="I20" s="157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40" t="s">
        <v>259</v>
      </c>
      <c r="B22" s="143"/>
      <c r="C22" s="110">
        <v>133</v>
      </c>
      <c r="D22" s="144" t="s">
        <v>326</v>
      </c>
      <c r="E22" s="145"/>
      <c r="F22" s="146"/>
      <c r="G22" s="140"/>
      <c r="H22" s="141"/>
      <c r="I22" s="88"/>
      <c r="J22" s="10"/>
      <c r="K22" s="10"/>
      <c r="L22" s="10"/>
    </row>
    <row r="23" spans="1:12" ht="12.75">
      <c r="A23" s="85"/>
      <c r="B23" s="22"/>
      <c r="C23" s="16"/>
      <c r="D23" s="23"/>
      <c r="E23" s="23"/>
      <c r="F23" s="23"/>
      <c r="G23" s="23"/>
      <c r="H23" s="16"/>
      <c r="I23" s="86"/>
      <c r="J23" s="10"/>
      <c r="K23" s="10"/>
      <c r="L23" s="10"/>
    </row>
    <row r="24" spans="1:12" ht="12.75">
      <c r="A24" s="140" t="s">
        <v>260</v>
      </c>
      <c r="B24" s="143"/>
      <c r="C24" s="110">
        <v>21</v>
      </c>
      <c r="D24" s="144" t="s">
        <v>329</v>
      </c>
      <c r="E24" s="145"/>
      <c r="F24" s="145"/>
      <c r="G24" s="146"/>
      <c r="H24" s="44" t="s">
        <v>261</v>
      </c>
      <c r="I24" s="128">
        <v>678</v>
      </c>
      <c r="J24" s="10"/>
      <c r="K24" s="10"/>
      <c r="L24" s="10"/>
    </row>
    <row r="25" spans="1:12" ht="12.75">
      <c r="A25" s="85"/>
      <c r="B25" s="22"/>
      <c r="C25" s="16"/>
      <c r="D25" s="23"/>
      <c r="E25" s="23"/>
      <c r="F25" s="23"/>
      <c r="G25" s="22"/>
      <c r="H25" s="22" t="s">
        <v>318</v>
      </c>
      <c r="I25" s="89"/>
      <c r="J25" s="10"/>
      <c r="K25" s="10"/>
      <c r="L25" s="10"/>
    </row>
    <row r="26" spans="1:12" ht="12.75">
      <c r="A26" s="140" t="s">
        <v>262</v>
      </c>
      <c r="B26" s="143"/>
      <c r="C26" s="111" t="s">
        <v>331</v>
      </c>
      <c r="D26" s="24"/>
      <c r="E26" s="90"/>
      <c r="F26" s="23"/>
      <c r="G26" s="142" t="s">
        <v>263</v>
      </c>
      <c r="H26" s="143"/>
      <c r="I26" s="112" t="s">
        <v>330</v>
      </c>
      <c r="J26" s="10"/>
      <c r="K26" s="10"/>
      <c r="L26" s="10"/>
    </row>
    <row r="27" spans="1:12" ht="12.75">
      <c r="A27" s="85"/>
      <c r="B27" s="22"/>
      <c r="C27" s="16"/>
      <c r="D27" s="23"/>
      <c r="E27" s="23"/>
      <c r="F27" s="23"/>
      <c r="G27" s="23"/>
      <c r="H27" s="16"/>
      <c r="I27" s="91"/>
      <c r="J27" s="10"/>
      <c r="K27" s="10"/>
      <c r="L27" s="10"/>
    </row>
    <row r="28" spans="1:12" ht="12.75">
      <c r="A28" s="160" t="s">
        <v>264</v>
      </c>
      <c r="B28" s="161"/>
      <c r="C28" s="162"/>
      <c r="D28" s="162"/>
      <c r="E28" s="147" t="s">
        <v>265</v>
      </c>
      <c r="F28" s="148"/>
      <c r="G28" s="148"/>
      <c r="H28" s="151" t="s">
        <v>266</v>
      </c>
      <c r="I28" s="152"/>
      <c r="J28" s="10"/>
      <c r="K28" s="10"/>
      <c r="L28" s="10"/>
    </row>
    <row r="29" spans="1:12" ht="12.75">
      <c r="A29" s="92"/>
      <c r="B29" s="90"/>
      <c r="C29" s="90"/>
      <c r="D29" s="25"/>
      <c r="E29" s="16"/>
      <c r="F29" s="16"/>
      <c r="G29" s="16"/>
      <c r="H29" s="26"/>
      <c r="I29" s="91"/>
      <c r="J29" s="10"/>
      <c r="K29" s="10"/>
      <c r="L29" s="10"/>
    </row>
    <row r="30" spans="1:12" ht="12.75">
      <c r="A30" s="144" t="s">
        <v>332</v>
      </c>
      <c r="B30" s="145"/>
      <c r="C30" s="145"/>
      <c r="D30" s="146"/>
      <c r="E30" s="144" t="s">
        <v>333</v>
      </c>
      <c r="F30" s="145"/>
      <c r="G30" s="146"/>
      <c r="H30" s="158" t="s">
        <v>334</v>
      </c>
      <c r="I30" s="159"/>
      <c r="J30" s="10"/>
      <c r="K30" s="10"/>
      <c r="L30" s="10"/>
    </row>
    <row r="31" spans="1:12" ht="12.75">
      <c r="A31" s="85"/>
      <c r="B31" s="22"/>
      <c r="C31" s="21"/>
      <c r="D31" s="114"/>
      <c r="E31" s="114"/>
      <c r="F31" s="114"/>
      <c r="G31" s="27"/>
      <c r="H31" s="135"/>
      <c r="I31" s="136"/>
      <c r="J31" s="10"/>
      <c r="K31" s="10"/>
      <c r="L31" s="10"/>
    </row>
    <row r="32" spans="1:12" ht="12.75">
      <c r="A32" s="144" t="s">
        <v>335</v>
      </c>
      <c r="B32" s="145"/>
      <c r="C32" s="145"/>
      <c r="D32" s="146"/>
      <c r="E32" s="144" t="s">
        <v>336</v>
      </c>
      <c r="F32" s="145"/>
      <c r="G32" s="145"/>
      <c r="H32" s="158" t="s">
        <v>337</v>
      </c>
      <c r="I32" s="159"/>
      <c r="J32" s="10"/>
      <c r="K32" s="10"/>
      <c r="L32" s="10"/>
    </row>
    <row r="33" spans="1:12" ht="12.75">
      <c r="A33" s="97"/>
      <c r="B33" s="20"/>
      <c r="C33" s="29"/>
      <c r="D33" s="115"/>
      <c r="E33" s="115"/>
      <c r="F33" s="115"/>
      <c r="G33" s="116"/>
      <c r="H33" s="135"/>
      <c r="I33" s="136"/>
      <c r="J33" s="10"/>
      <c r="K33" s="10"/>
      <c r="L33" s="10"/>
    </row>
    <row r="34" spans="1:12" ht="12.75">
      <c r="A34" s="144" t="s">
        <v>338</v>
      </c>
      <c r="B34" s="145"/>
      <c r="C34" s="145"/>
      <c r="D34" s="146"/>
      <c r="E34" s="144" t="s">
        <v>339</v>
      </c>
      <c r="F34" s="145"/>
      <c r="G34" s="145"/>
      <c r="H34" s="158" t="s">
        <v>340</v>
      </c>
      <c r="I34" s="159"/>
      <c r="J34" s="10"/>
      <c r="K34" s="10"/>
      <c r="L34" s="10"/>
    </row>
    <row r="35" spans="1:12" ht="12.75">
      <c r="A35" s="94"/>
      <c r="B35" s="29"/>
      <c r="C35" s="149"/>
      <c r="D35" s="150"/>
      <c r="E35" s="20"/>
      <c r="F35" s="149"/>
      <c r="G35" s="150"/>
      <c r="H35" s="135"/>
      <c r="I35" s="137"/>
      <c r="J35" s="10"/>
      <c r="K35" s="10"/>
      <c r="L35" s="10"/>
    </row>
    <row r="36" spans="1:12" ht="12.75">
      <c r="A36" s="144" t="s">
        <v>341</v>
      </c>
      <c r="B36" s="145"/>
      <c r="C36" s="145"/>
      <c r="D36" s="146"/>
      <c r="E36" s="144" t="s">
        <v>342</v>
      </c>
      <c r="F36" s="145"/>
      <c r="G36" s="145"/>
      <c r="H36" s="158" t="s">
        <v>343</v>
      </c>
      <c r="I36" s="159"/>
      <c r="J36" s="10"/>
      <c r="K36" s="10"/>
      <c r="L36" s="10"/>
    </row>
    <row r="37" spans="1:12" ht="12.75">
      <c r="A37" s="94"/>
      <c r="B37" s="29"/>
      <c r="C37" s="29"/>
      <c r="D37" s="20"/>
      <c r="E37" s="20"/>
      <c r="F37" s="29"/>
      <c r="G37" s="20"/>
      <c r="H37" s="135"/>
      <c r="I37" s="137"/>
      <c r="J37" s="10"/>
      <c r="K37" s="10"/>
      <c r="L37" s="10"/>
    </row>
    <row r="38" spans="1:12" ht="12.75">
      <c r="A38" s="144" t="s">
        <v>344</v>
      </c>
      <c r="B38" s="145"/>
      <c r="C38" s="145"/>
      <c r="D38" s="146"/>
      <c r="E38" s="144" t="s">
        <v>339</v>
      </c>
      <c r="F38" s="145"/>
      <c r="G38" s="145"/>
      <c r="H38" s="158" t="s">
        <v>345</v>
      </c>
      <c r="I38" s="159"/>
      <c r="J38" s="10"/>
      <c r="K38" s="10"/>
      <c r="L38" s="10"/>
    </row>
    <row r="39" spans="1:12" ht="12.75">
      <c r="A39" s="94"/>
      <c r="B39" s="29"/>
      <c r="C39" s="29"/>
      <c r="D39" s="20"/>
      <c r="E39" s="20"/>
      <c r="F39" s="29"/>
      <c r="G39" s="20"/>
      <c r="H39" s="135"/>
      <c r="I39" s="137"/>
      <c r="J39" s="10"/>
      <c r="K39" s="10"/>
      <c r="L39" s="10"/>
    </row>
    <row r="40" spans="1:12" ht="12.75">
      <c r="A40" s="144" t="s">
        <v>346</v>
      </c>
      <c r="B40" s="145"/>
      <c r="C40" s="145"/>
      <c r="D40" s="146"/>
      <c r="E40" s="144" t="s">
        <v>347</v>
      </c>
      <c r="F40" s="145"/>
      <c r="G40" s="145"/>
      <c r="H40" s="158" t="s">
        <v>348</v>
      </c>
      <c r="I40" s="159"/>
      <c r="J40" s="10"/>
      <c r="K40" s="10"/>
      <c r="L40" s="10"/>
    </row>
    <row r="41" spans="1:12" ht="12.75">
      <c r="A41" s="94"/>
      <c r="B41" s="29"/>
      <c r="C41" s="29"/>
      <c r="D41" s="20"/>
      <c r="E41" s="20"/>
      <c r="F41" s="29"/>
      <c r="G41" s="20"/>
      <c r="H41" s="135"/>
      <c r="I41" s="137"/>
      <c r="J41" s="10"/>
      <c r="K41" s="10"/>
      <c r="L41" s="10"/>
    </row>
    <row r="42" spans="1:12" ht="12.75">
      <c r="A42" s="130" t="s">
        <v>349</v>
      </c>
      <c r="B42" s="131"/>
      <c r="C42" s="131"/>
      <c r="D42" s="132"/>
      <c r="E42" s="130" t="s">
        <v>339</v>
      </c>
      <c r="F42" s="131"/>
      <c r="G42" s="131"/>
      <c r="H42" s="168" t="s">
        <v>350</v>
      </c>
      <c r="I42" s="169"/>
      <c r="J42" s="10"/>
      <c r="K42" s="10"/>
      <c r="L42" s="10"/>
    </row>
    <row r="43" spans="1:12" ht="12.75">
      <c r="A43" s="94"/>
      <c r="B43" s="29"/>
      <c r="C43" s="29"/>
      <c r="D43" s="20"/>
      <c r="E43" s="20"/>
      <c r="F43" s="29"/>
      <c r="G43" s="20"/>
      <c r="H43" s="135"/>
      <c r="I43" s="137"/>
      <c r="J43" s="10"/>
      <c r="K43" s="10"/>
      <c r="L43" s="10"/>
    </row>
    <row r="44" spans="1:12" ht="12.75">
      <c r="A44" s="130" t="s">
        <v>351</v>
      </c>
      <c r="B44" s="131"/>
      <c r="C44" s="131"/>
      <c r="D44" s="132"/>
      <c r="E44" s="130" t="s">
        <v>352</v>
      </c>
      <c r="F44" s="131"/>
      <c r="G44" s="131"/>
      <c r="H44" s="158" t="s">
        <v>353</v>
      </c>
      <c r="I44" s="159"/>
      <c r="J44" s="10"/>
      <c r="K44" s="10"/>
      <c r="L44" s="10"/>
    </row>
    <row r="45" spans="1:12" ht="12.75">
      <c r="A45" s="120"/>
      <c r="B45" s="117"/>
      <c r="C45" s="117"/>
      <c r="D45" s="117"/>
      <c r="E45" s="118"/>
      <c r="F45" s="117"/>
      <c r="G45" s="117"/>
      <c r="H45" s="138"/>
      <c r="I45" s="121"/>
      <c r="J45" s="10"/>
      <c r="K45" s="10"/>
      <c r="L45" s="10"/>
    </row>
    <row r="46" spans="1:12" ht="12.75">
      <c r="A46" s="130" t="s">
        <v>354</v>
      </c>
      <c r="B46" s="131"/>
      <c r="C46" s="131"/>
      <c r="D46" s="132"/>
      <c r="E46" s="130" t="s">
        <v>355</v>
      </c>
      <c r="F46" s="131"/>
      <c r="G46" s="131"/>
      <c r="H46" s="158" t="s">
        <v>356</v>
      </c>
      <c r="I46" s="159"/>
      <c r="J46" s="10"/>
      <c r="K46" s="10"/>
      <c r="L46" s="10"/>
    </row>
    <row r="47" spans="1:12" ht="12.75">
      <c r="A47" s="94"/>
      <c r="B47" s="29"/>
      <c r="C47" s="29"/>
      <c r="D47" s="20"/>
      <c r="E47" s="20"/>
      <c r="F47" s="29"/>
      <c r="G47" s="20"/>
      <c r="H47" s="28"/>
      <c r="I47" s="137"/>
      <c r="J47" s="10"/>
      <c r="K47" s="10"/>
      <c r="L47" s="10"/>
    </row>
    <row r="48" spans="1:12" ht="12.75">
      <c r="A48" s="130" t="s">
        <v>357</v>
      </c>
      <c r="B48" s="131"/>
      <c r="C48" s="131"/>
      <c r="D48" s="132"/>
      <c r="E48" s="130" t="s">
        <v>358</v>
      </c>
      <c r="F48" s="131"/>
      <c r="G48" s="131"/>
      <c r="H48" s="158" t="s">
        <v>359</v>
      </c>
      <c r="I48" s="159"/>
      <c r="J48" s="10"/>
      <c r="K48" s="10"/>
      <c r="L48" s="10"/>
    </row>
    <row r="49" spans="1:12" ht="12.75">
      <c r="A49" s="94"/>
      <c r="B49" s="29"/>
      <c r="C49" s="29"/>
      <c r="D49" s="20"/>
      <c r="E49" s="20"/>
      <c r="F49" s="29"/>
      <c r="G49" s="20"/>
      <c r="H49" s="135"/>
      <c r="I49" s="137"/>
      <c r="J49" s="10"/>
      <c r="K49" s="10"/>
      <c r="L49" s="10"/>
    </row>
    <row r="50" spans="1:12" ht="12.75">
      <c r="A50" s="130" t="s">
        <v>360</v>
      </c>
      <c r="B50" s="131"/>
      <c r="C50" s="131"/>
      <c r="D50" s="132"/>
      <c r="E50" s="130" t="s">
        <v>361</v>
      </c>
      <c r="F50" s="131"/>
      <c r="G50" s="131"/>
      <c r="H50" s="133"/>
      <c r="I50" s="134"/>
      <c r="J50" s="10"/>
      <c r="K50" s="10"/>
      <c r="L50" s="10"/>
    </row>
    <row r="51" spans="1:12" ht="12.75">
      <c r="A51" s="120"/>
      <c r="B51" s="117"/>
      <c r="C51" s="117"/>
      <c r="D51" s="117"/>
      <c r="E51" s="118"/>
      <c r="F51" s="117"/>
      <c r="G51" s="117"/>
      <c r="H51" s="113"/>
      <c r="I51" s="121"/>
      <c r="J51" s="10"/>
      <c r="K51" s="10"/>
      <c r="L51" s="10"/>
    </row>
    <row r="52" spans="1:12" ht="12.75">
      <c r="A52" s="130" t="s">
        <v>382</v>
      </c>
      <c r="B52" s="131"/>
      <c r="C52" s="131"/>
      <c r="D52" s="132"/>
      <c r="E52" s="130" t="s">
        <v>339</v>
      </c>
      <c r="F52" s="131"/>
      <c r="G52" s="131"/>
      <c r="H52" s="158" t="s">
        <v>384</v>
      </c>
      <c r="I52" s="159"/>
      <c r="J52" s="10"/>
      <c r="K52" s="10"/>
      <c r="L52" s="10"/>
    </row>
    <row r="53" spans="1:12" ht="12.75">
      <c r="A53" s="94"/>
      <c r="B53" s="29"/>
      <c r="C53" s="29"/>
      <c r="D53" s="20"/>
      <c r="E53" s="20"/>
      <c r="F53" s="29"/>
      <c r="G53" s="20"/>
      <c r="H53" s="28"/>
      <c r="I53" s="137"/>
      <c r="J53" s="10"/>
      <c r="K53" s="10"/>
      <c r="L53" s="10"/>
    </row>
    <row r="54" spans="1:12" ht="12.75">
      <c r="A54" s="130" t="s">
        <v>362</v>
      </c>
      <c r="B54" s="131"/>
      <c r="C54" s="131"/>
      <c r="D54" s="132"/>
      <c r="E54" s="130" t="s">
        <v>363</v>
      </c>
      <c r="F54" s="131"/>
      <c r="G54" s="131"/>
      <c r="H54" s="158" t="s">
        <v>364</v>
      </c>
      <c r="I54" s="159"/>
      <c r="J54" s="10"/>
      <c r="K54" s="10"/>
      <c r="L54" s="10"/>
    </row>
    <row r="55" spans="1:12" ht="12.75">
      <c r="A55" s="94"/>
      <c r="B55" s="29"/>
      <c r="C55" s="29"/>
      <c r="D55" s="20"/>
      <c r="E55" s="20"/>
      <c r="F55" s="29"/>
      <c r="G55" s="20"/>
      <c r="H55" s="28"/>
      <c r="I55" s="137"/>
      <c r="J55" s="10"/>
      <c r="K55" s="10"/>
      <c r="L55" s="10"/>
    </row>
    <row r="56" spans="1:12" ht="12.75">
      <c r="A56" s="130" t="s">
        <v>365</v>
      </c>
      <c r="B56" s="131"/>
      <c r="C56" s="131"/>
      <c r="D56" s="132"/>
      <c r="E56" s="130" t="s">
        <v>366</v>
      </c>
      <c r="F56" s="131"/>
      <c r="G56" s="131"/>
      <c r="H56" s="158" t="s">
        <v>367</v>
      </c>
      <c r="I56" s="159"/>
      <c r="J56" s="10"/>
      <c r="K56" s="10"/>
      <c r="L56" s="10"/>
    </row>
    <row r="57" spans="1:12" ht="12.75">
      <c r="A57" s="120"/>
      <c r="B57" s="117"/>
      <c r="C57" s="117"/>
      <c r="D57" s="117"/>
      <c r="E57" s="118"/>
      <c r="F57" s="117"/>
      <c r="G57" s="117"/>
      <c r="H57" s="138"/>
      <c r="I57" s="121"/>
      <c r="J57" s="10"/>
      <c r="K57" s="10"/>
      <c r="L57" s="10"/>
    </row>
    <row r="58" spans="1:12" ht="12.75">
      <c r="A58" s="130" t="s">
        <v>368</v>
      </c>
      <c r="B58" s="131"/>
      <c r="C58" s="131"/>
      <c r="D58" s="132"/>
      <c r="E58" s="130" t="s">
        <v>369</v>
      </c>
      <c r="F58" s="131"/>
      <c r="G58" s="131"/>
      <c r="H58" s="158" t="s">
        <v>370</v>
      </c>
      <c r="I58" s="159"/>
      <c r="J58" s="10"/>
      <c r="K58" s="10"/>
      <c r="L58" s="10"/>
    </row>
    <row r="59" spans="1:12" ht="12.75">
      <c r="A59" s="94"/>
      <c r="B59" s="29"/>
      <c r="C59" s="29"/>
      <c r="D59" s="20"/>
      <c r="E59" s="20"/>
      <c r="F59" s="29"/>
      <c r="G59" s="20"/>
      <c r="H59" s="28"/>
      <c r="I59" s="137"/>
      <c r="J59" s="10"/>
      <c r="K59" s="10"/>
      <c r="L59" s="10"/>
    </row>
    <row r="60" spans="1:12" ht="12.75">
      <c r="A60" s="130" t="s">
        <v>371</v>
      </c>
      <c r="B60" s="131"/>
      <c r="C60" s="131"/>
      <c r="D60" s="132"/>
      <c r="E60" s="130" t="s">
        <v>372</v>
      </c>
      <c r="F60" s="131"/>
      <c r="G60" s="131"/>
      <c r="H60" s="158" t="s">
        <v>373</v>
      </c>
      <c r="I60" s="159"/>
      <c r="J60" s="10"/>
      <c r="K60" s="10"/>
      <c r="L60" s="10"/>
    </row>
    <row r="61" spans="1:12" ht="12.75">
      <c r="A61" s="94"/>
      <c r="B61" s="29"/>
      <c r="C61" s="29"/>
      <c r="D61" s="20"/>
      <c r="E61" s="20"/>
      <c r="F61" s="29"/>
      <c r="G61" s="20"/>
      <c r="H61" s="28"/>
      <c r="I61" s="137"/>
      <c r="J61" s="10"/>
      <c r="K61" s="10"/>
      <c r="L61" s="10"/>
    </row>
    <row r="62" spans="1:12" ht="12.75">
      <c r="A62" s="130" t="s">
        <v>386</v>
      </c>
      <c r="B62" s="131"/>
      <c r="C62" s="131"/>
      <c r="D62" s="132"/>
      <c r="E62" s="130" t="s">
        <v>339</v>
      </c>
      <c r="F62" s="131"/>
      <c r="G62" s="131"/>
      <c r="H62" s="158" t="s">
        <v>387</v>
      </c>
      <c r="I62" s="159"/>
      <c r="J62" s="10"/>
      <c r="K62" s="10"/>
      <c r="L62" s="10"/>
    </row>
    <row r="63" spans="1:12" ht="12.75">
      <c r="A63" s="120"/>
      <c r="B63" s="117"/>
      <c r="C63" s="117"/>
      <c r="D63" s="117"/>
      <c r="E63" s="118"/>
      <c r="F63" s="117"/>
      <c r="G63" s="117"/>
      <c r="H63" s="138"/>
      <c r="I63" s="121"/>
      <c r="J63" s="10"/>
      <c r="K63" s="10"/>
      <c r="L63" s="10"/>
    </row>
    <row r="64" spans="1:12" ht="12.75">
      <c r="A64" s="130" t="s">
        <v>374</v>
      </c>
      <c r="B64" s="131"/>
      <c r="C64" s="131"/>
      <c r="D64" s="132"/>
      <c r="E64" s="130" t="s">
        <v>339</v>
      </c>
      <c r="F64" s="131"/>
      <c r="G64" s="131"/>
      <c r="H64" s="158" t="s">
        <v>375</v>
      </c>
      <c r="I64" s="159"/>
      <c r="J64" s="10"/>
      <c r="K64" s="10"/>
      <c r="L64" s="10"/>
    </row>
    <row r="65" spans="1:12" ht="12.75">
      <c r="A65" s="120"/>
      <c r="B65" s="117"/>
      <c r="C65" s="117"/>
      <c r="D65" s="117"/>
      <c r="E65" s="118"/>
      <c r="F65" s="117"/>
      <c r="G65" s="117"/>
      <c r="H65" s="113"/>
      <c r="I65" s="121"/>
      <c r="J65" s="10"/>
      <c r="K65" s="10"/>
      <c r="L65" s="10"/>
    </row>
    <row r="66" spans="1:12" ht="12.75">
      <c r="A66" s="144" t="s">
        <v>383</v>
      </c>
      <c r="B66" s="145"/>
      <c r="C66" s="145"/>
      <c r="D66" s="146"/>
      <c r="E66" s="144" t="s">
        <v>342</v>
      </c>
      <c r="F66" s="145"/>
      <c r="G66" s="145"/>
      <c r="H66" s="158" t="s">
        <v>385</v>
      </c>
      <c r="I66" s="159"/>
      <c r="J66" s="10"/>
      <c r="K66" s="10"/>
      <c r="L66" s="10"/>
    </row>
    <row r="67" spans="1:12" ht="12.75">
      <c r="A67" s="94"/>
      <c r="B67" s="29"/>
      <c r="C67" s="29"/>
      <c r="D67" s="20"/>
      <c r="E67" s="20"/>
      <c r="F67" s="29"/>
      <c r="G67" s="20"/>
      <c r="H67" s="20"/>
      <c r="I67" s="95"/>
      <c r="J67" s="10"/>
      <c r="K67" s="10"/>
      <c r="L67" s="10"/>
    </row>
    <row r="68" spans="1:12" ht="12.75">
      <c r="A68" s="163" t="s">
        <v>267</v>
      </c>
      <c r="B68" s="182"/>
      <c r="C68" s="158"/>
      <c r="D68" s="159"/>
      <c r="E68" s="25"/>
      <c r="F68" s="144"/>
      <c r="G68" s="200"/>
      <c r="H68" s="200"/>
      <c r="I68" s="201"/>
      <c r="J68" s="10"/>
      <c r="K68" s="10"/>
      <c r="L68" s="10"/>
    </row>
    <row r="69" spans="1:12" ht="12.75">
      <c r="A69" s="93"/>
      <c r="B69" s="28"/>
      <c r="C69" s="180"/>
      <c r="D69" s="186"/>
      <c r="E69" s="16"/>
      <c r="F69" s="180"/>
      <c r="G69" s="181"/>
      <c r="H69" s="30"/>
      <c r="I69" s="96"/>
      <c r="J69" s="10"/>
      <c r="K69" s="10"/>
      <c r="L69" s="10"/>
    </row>
    <row r="70" spans="1:12" ht="12.75">
      <c r="A70" s="163" t="s">
        <v>268</v>
      </c>
      <c r="B70" s="182"/>
      <c r="C70" s="144" t="s">
        <v>376</v>
      </c>
      <c r="D70" s="198"/>
      <c r="E70" s="198"/>
      <c r="F70" s="198"/>
      <c r="G70" s="198"/>
      <c r="H70" s="198"/>
      <c r="I70" s="199"/>
      <c r="J70" s="10"/>
      <c r="K70" s="10"/>
      <c r="L70" s="10"/>
    </row>
    <row r="71" spans="1:12" ht="12.75">
      <c r="A71" s="85"/>
      <c r="B71" s="22"/>
      <c r="C71" s="21" t="s">
        <v>269</v>
      </c>
      <c r="D71" s="16"/>
      <c r="E71" s="16"/>
      <c r="F71" s="16"/>
      <c r="G71" s="16"/>
      <c r="H71" s="16"/>
      <c r="I71" s="86"/>
      <c r="J71" s="10"/>
      <c r="K71" s="10"/>
      <c r="L71" s="10"/>
    </row>
    <row r="72" spans="1:12" ht="12.75">
      <c r="A72" s="163" t="s">
        <v>270</v>
      </c>
      <c r="B72" s="182"/>
      <c r="C72" s="183" t="s">
        <v>377</v>
      </c>
      <c r="D72" s="184"/>
      <c r="E72" s="185"/>
      <c r="F72" s="16"/>
      <c r="G72" s="44" t="s">
        <v>271</v>
      </c>
      <c r="H72" s="183" t="s">
        <v>378</v>
      </c>
      <c r="I72" s="185"/>
      <c r="J72" s="10"/>
      <c r="K72" s="10"/>
      <c r="L72" s="10"/>
    </row>
    <row r="73" spans="1:12" ht="12.75">
      <c r="A73" s="85"/>
      <c r="B73" s="22"/>
      <c r="C73" s="21"/>
      <c r="D73" s="16"/>
      <c r="E73" s="16"/>
      <c r="F73" s="16"/>
      <c r="G73" s="16"/>
      <c r="H73" s="16"/>
      <c r="I73" s="86"/>
      <c r="J73" s="10"/>
      <c r="K73" s="10"/>
      <c r="L73" s="10"/>
    </row>
    <row r="74" spans="1:12" ht="12.75">
      <c r="A74" s="163" t="s">
        <v>257</v>
      </c>
      <c r="B74" s="182"/>
      <c r="C74" s="189" t="s">
        <v>328</v>
      </c>
      <c r="D74" s="184"/>
      <c r="E74" s="184"/>
      <c r="F74" s="184"/>
      <c r="G74" s="184"/>
      <c r="H74" s="184"/>
      <c r="I74" s="185"/>
      <c r="J74" s="10"/>
      <c r="K74" s="10"/>
      <c r="L74" s="10"/>
    </row>
    <row r="75" spans="1:12" ht="12.75">
      <c r="A75" s="85"/>
      <c r="B75" s="22"/>
      <c r="C75" s="16"/>
      <c r="D75" s="16"/>
      <c r="E75" s="16"/>
      <c r="F75" s="16"/>
      <c r="G75" s="16"/>
      <c r="H75" s="16"/>
      <c r="I75" s="86"/>
      <c r="J75" s="10"/>
      <c r="K75" s="10"/>
      <c r="L75" s="10"/>
    </row>
    <row r="76" spans="1:12" ht="12.75">
      <c r="A76" s="140" t="s">
        <v>272</v>
      </c>
      <c r="B76" s="143"/>
      <c r="C76" s="183" t="s">
        <v>389</v>
      </c>
      <c r="D76" s="184"/>
      <c r="E76" s="184"/>
      <c r="F76" s="184"/>
      <c r="G76" s="184"/>
      <c r="H76" s="184"/>
      <c r="I76" s="154"/>
      <c r="J76" s="10"/>
      <c r="K76" s="10"/>
      <c r="L76" s="10"/>
    </row>
    <row r="77" spans="1:12" ht="12.75">
      <c r="A77" s="97"/>
      <c r="B77" s="20"/>
      <c r="C77" s="202" t="s">
        <v>273</v>
      </c>
      <c r="D77" s="202"/>
      <c r="E77" s="202"/>
      <c r="F77" s="202"/>
      <c r="G77" s="202"/>
      <c r="H77" s="202"/>
      <c r="I77" s="98"/>
      <c r="J77" s="10"/>
      <c r="K77" s="10"/>
      <c r="L77" s="10"/>
    </row>
    <row r="78" spans="1:12" ht="12.75">
      <c r="A78" s="97"/>
      <c r="B78" s="20"/>
      <c r="C78" s="31"/>
      <c r="D78" s="31"/>
      <c r="E78" s="31"/>
      <c r="F78" s="31"/>
      <c r="G78" s="31"/>
      <c r="H78" s="31"/>
      <c r="I78" s="98"/>
      <c r="J78" s="10"/>
      <c r="K78" s="10"/>
      <c r="L78" s="10"/>
    </row>
    <row r="79" spans="1:12" ht="12.75">
      <c r="A79" s="97"/>
      <c r="B79" s="193" t="s">
        <v>274</v>
      </c>
      <c r="C79" s="194"/>
      <c r="D79" s="194"/>
      <c r="E79" s="194"/>
      <c r="F79" s="42"/>
      <c r="G79" s="42"/>
      <c r="H79" s="42"/>
      <c r="I79" s="99"/>
      <c r="J79" s="10"/>
      <c r="K79" s="10"/>
      <c r="L79" s="10"/>
    </row>
    <row r="80" spans="1:12" ht="12.75">
      <c r="A80" s="97"/>
      <c r="B80" s="190" t="s">
        <v>306</v>
      </c>
      <c r="C80" s="191"/>
      <c r="D80" s="191"/>
      <c r="E80" s="191"/>
      <c r="F80" s="191"/>
      <c r="G80" s="191"/>
      <c r="H80" s="191"/>
      <c r="I80" s="192"/>
      <c r="J80" s="10"/>
      <c r="K80" s="10"/>
      <c r="L80" s="10"/>
    </row>
    <row r="81" spans="1:12" ht="12.75">
      <c r="A81" s="97"/>
      <c r="B81" s="190" t="s">
        <v>307</v>
      </c>
      <c r="C81" s="191"/>
      <c r="D81" s="191"/>
      <c r="E81" s="191"/>
      <c r="F81" s="191"/>
      <c r="G81" s="191"/>
      <c r="H81" s="191"/>
      <c r="I81" s="99"/>
      <c r="J81" s="10"/>
      <c r="K81" s="10"/>
      <c r="L81" s="10"/>
    </row>
    <row r="82" spans="1:12" ht="12.75">
      <c r="A82" s="97"/>
      <c r="B82" s="190" t="s">
        <v>308</v>
      </c>
      <c r="C82" s="191"/>
      <c r="D82" s="191"/>
      <c r="E82" s="191"/>
      <c r="F82" s="191"/>
      <c r="G82" s="191"/>
      <c r="H82" s="191"/>
      <c r="I82" s="192"/>
      <c r="J82" s="10"/>
      <c r="K82" s="10"/>
      <c r="L82" s="10"/>
    </row>
    <row r="83" spans="1:12" ht="12.75">
      <c r="A83" s="97"/>
      <c r="B83" s="190" t="s">
        <v>309</v>
      </c>
      <c r="C83" s="191"/>
      <c r="D83" s="191"/>
      <c r="E83" s="191"/>
      <c r="F83" s="191"/>
      <c r="G83" s="191"/>
      <c r="H83" s="191"/>
      <c r="I83" s="192"/>
      <c r="J83" s="10"/>
      <c r="K83" s="10"/>
      <c r="L83" s="10"/>
    </row>
    <row r="84" spans="1:12" ht="12.75">
      <c r="A84" s="97"/>
      <c r="B84" s="100"/>
      <c r="C84" s="101"/>
      <c r="D84" s="101"/>
      <c r="E84" s="101"/>
      <c r="F84" s="101"/>
      <c r="G84" s="101"/>
      <c r="H84" s="101"/>
      <c r="I84" s="102"/>
      <c r="J84" s="10"/>
      <c r="K84" s="10"/>
      <c r="L84" s="10"/>
    </row>
    <row r="85" spans="1:12" ht="13.5" thickBot="1">
      <c r="A85" s="103" t="s">
        <v>275</v>
      </c>
      <c r="B85" s="16"/>
      <c r="C85" s="16"/>
      <c r="D85" s="16"/>
      <c r="E85" s="16"/>
      <c r="F85" s="16"/>
      <c r="G85" s="32"/>
      <c r="H85" s="33"/>
      <c r="I85" s="104"/>
      <c r="J85" s="10"/>
      <c r="K85" s="10"/>
      <c r="L85" s="10"/>
    </row>
    <row r="86" spans="1:12" ht="12.75">
      <c r="A86" s="81"/>
      <c r="B86" s="16"/>
      <c r="C86" s="16"/>
      <c r="D86" s="16"/>
      <c r="E86" s="20" t="s">
        <v>276</v>
      </c>
      <c r="F86" s="90"/>
      <c r="G86" s="195" t="s">
        <v>277</v>
      </c>
      <c r="H86" s="196"/>
      <c r="I86" s="197"/>
      <c r="J86" s="10"/>
      <c r="K86" s="10"/>
      <c r="L86" s="10"/>
    </row>
    <row r="87" spans="1:12" ht="12.75">
      <c r="A87" s="105"/>
      <c r="B87" s="106"/>
      <c r="C87" s="107"/>
      <c r="D87" s="107"/>
      <c r="E87" s="107"/>
      <c r="F87" s="107"/>
      <c r="G87" s="187"/>
      <c r="H87" s="188"/>
      <c r="I87" s="108"/>
      <c r="J87" s="10"/>
      <c r="K87" s="10"/>
      <c r="L87" s="10"/>
    </row>
  </sheetData>
  <sheetProtection/>
  <protectedRanges>
    <protectedRange sqref="E2 H2 C6:D6 C8:D8 C10:D10 C12:I12 C14:D14 F14:I14 C16:I16 C18:I18 C20:I20 C24:G24 C22:F22 C26 I26 I24" name="Range1"/>
    <protectedRange sqref="A32:D32 A30:D30" name="Range1_2"/>
    <protectedRange sqref="E30:G30" name="Range1_3"/>
    <protectedRange sqref="H30:I30" name="Range1_4"/>
  </protectedRanges>
  <mergeCells count="86">
    <mergeCell ref="B83:I83"/>
    <mergeCell ref="A66:D66"/>
    <mergeCell ref="C70:I70"/>
    <mergeCell ref="E66:G66"/>
    <mergeCell ref="C68:D68"/>
    <mergeCell ref="F68:I68"/>
    <mergeCell ref="H72:I72"/>
    <mergeCell ref="C77:H77"/>
    <mergeCell ref="A70:B70"/>
    <mergeCell ref="H66:I66"/>
    <mergeCell ref="G87:H87"/>
    <mergeCell ref="A74:B74"/>
    <mergeCell ref="C74:I74"/>
    <mergeCell ref="A76:B76"/>
    <mergeCell ref="C76:I76"/>
    <mergeCell ref="B82:I82"/>
    <mergeCell ref="B79:E79"/>
    <mergeCell ref="B80:I80"/>
    <mergeCell ref="B81:H81"/>
    <mergeCell ref="G86:I86"/>
    <mergeCell ref="F69:G69"/>
    <mergeCell ref="A68:B68"/>
    <mergeCell ref="C72:E72"/>
    <mergeCell ref="A72:B72"/>
    <mergeCell ref="C69:D69"/>
    <mergeCell ref="H44:I44"/>
    <mergeCell ref="A38:D38"/>
    <mergeCell ref="E38:G38"/>
    <mergeCell ref="E40:G40"/>
    <mergeCell ref="H62:I62"/>
    <mergeCell ref="H54:I54"/>
    <mergeCell ref="D24:G24"/>
    <mergeCell ref="H48:I48"/>
    <mergeCell ref="H46:I46"/>
    <mergeCell ref="A40:D40"/>
    <mergeCell ref="A36:D36"/>
    <mergeCell ref="A2:D2"/>
    <mergeCell ref="A4:I4"/>
    <mergeCell ref="A6:B6"/>
    <mergeCell ref="C6:D6"/>
    <mergeCell ref="A24:B24"/>
    <mergeCell ref="A1:C1"/>
    <mergeCell ref="C12:I12"/>
    <mergeCell ref="A16:B16"/>
    <mergeCell ref="A12:B12"/>
    <mergeCell ref="A8:B8"/>
    <mergeCell ref="H64:I64"/>
    <mergeCell ref="H60:I60"/>
    <mergeCell ref="H58:I58"/>
    <mergeCell ref="H52:I52"/>
    <mergeCell ref="E36:G36"/>
    <mergeCell ref="H56:I56"/>
    <mergeCell ref="H42:I42"/>
    <mergeCell ref="H40:I40"/>
    <mergeCell ref="H38:I38"/>
    <mergeCell ref="C8:D8"/>
    <mergeCell ref="A10:B11"/>
    <mergeCell ref="C10:D10"/>
    <mergeCell ref="A14:B14"/>
    <mergeCell ref="C14:D14"/>
    <mergeCell ref="C16:I16"/>
    <mergeCell ref="H36:I36"/>
    <mergeCell ref="E32:G32"/>
    <mergeCell ref="H30:I30"/>
    <mergeCell ref="H32:I32"/>
    <mergeCell ref="A28:D28"/>
    <mergeCell ref="A26:B26"/>
    <mergeCell ref="A34:D34"/>
    <mergeCell ref="C35:D35"/>
    <mergeCell ref="E30:G30"/>
    <mergeCell ref="E34:G34"/>
    <mergeCell ref="F14:I14"/>
    <mergeCell ref="A30:D30"/>
    <mergeCell ref="A20:B20"/>
    <mergeCell ref="C20:I20"/>
    <mergeCell ref="A18:B18"/>
    <mergeCell ref="D22:F22"/>
    <mergeCell ref="C18:I18"/>
    <mergeCell ref="G22:H22"/>
    <mergeCell ref="G26:H26"/>
    <mergeCell ref="A22:B22"/>
    <mergeCell ref="A32:D32"/>
    <mergeCell ref="E28:G28"/>
    <mergeCell ref="F35:G35"/>
    <mergeCell ref="H28:I28"/>
    <mergeCell ref="H34:I3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igh@igh.hr"/>
    <hyperlink ref="C20" r:id="rId2" display="http://www.igh.hr"/>
    <hyperlink ref="C74" r:id="rId3" display="igh@igh.hr"/>
  </hyperlinks>
  <printOptions/>
  <pageMargins left="0.75" right="0.75" top="1" bottom="1" header="0.5" footer="0.5"/>
  <pageSetup horizontalDpi="600" verticalDpi="600" orientation="portrait" paperSize="9" scale="6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110" zoomScaleSheetLayoutView="110" zoomScalePageLayoutView="0" workbookViewId="0" topLeftCell="A28">
      <selection activeCell="J118" sqref="J118"/>
    </sheetView>
  </sheetViews>
  <sheetFormatPr defaultColWidth="9.140625" defaultRowHeight="12.75"/>
  <cols>
    <col min="1" max="9" width="9.140625" style="45" customWidth="1"/>
    <col min="10" max="10" width="11.8515625" style="45" customWidth="1"/>
    <col min="11" max="11" width="12.57421875" style="45" customWidth="1"/>
    <col min="12" max="12" width="9.140625" style="45" customWidth="1"/>
    <col min="13" max="13" width="10.28125" style="45" bestFit="1" customWidth="1"/>
    <col min="14" max="16384" width="9.140625" style="45" customWidth="1"/>
  </cols>
  <sheetData>
    <row r="1" spans="1:11" ht="12.75" customHeight="1">
      <c r="A1" s="240" t="s">
        <v>153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390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>
      <c r="A3" s="242" t="s">
        <v>379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2.5">
      <c r="A4" s="245" t="s">
        <v>59</v>
      </c>
      <c r="B4" s="246"/>
      <c r="C4" s="246"/>
      <c r="D4" s="246"/>
      <c r="E4" s="246"/>
      <c r="F4" s="246"/>
      <c r="G4" s="246"/>
      <c r="H4" s="247"/>
      <c r="I4" s="51" t="s">
        <v>278</v>
      </c>
      <c r="J4" s="52" t="s">
        <v>319</v>
      </c>
      <c r="K4" s="53" t="s">
        <v>320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0">
        <v>2</v>
      </c>
      <c r="J5" s="49">
        <v>3</v>
      </c>
      <c r="K5" s="49">
        <v>4</v>
      </c>
    </row>
    <row r="6" spans="1:11" ht="12.75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2.75">
      <c r="A7" s="217" t="s">
        <v>60</v>
      </c>
      <c r="B7" s="218"/>
      <c r="C7" s="218"/>
      <c r="D7" s="218"/>
      <c r="E7" s="218"/>
      <c r="F7" s="218"/>
      <c r="G7" s="218"/>
      <c r="H7" s="227"/>
      <c r="I7" s="3">
        <v>1</v>
      </c>
      <c r="J7" s="6"/>
      <c r="K7" s="6"/>
    </row>
    <row r="8" spans="1:11" ht="12.75">
      <c r="A8" s="203" t="s">
        <v>13</v>
      </c>
      <c r="B8" s="204"/>
      <c r="C8" s="204"/>
      <c r="D8" s="204"/>
      <c r="E8" s="204"/>
      <c r="F8" s="204"/>
      <c r="G8" s="204"/>
      <c r="H8" s="205"/>
      <c r="I8" s="1">
        <v>2</v>
      </c>
      <c r="J8" s="122">
        <f>J9+J16+J26+J35+J39</f>
        <v>459613585</v>
      </c>
      <c r="K8" s="122">
        <f>K9+K16+K26+K35+K39</f>
        <v>427872573</v>
      </c>
    </row>
    <row r="9" spans="1:11" ht="12.75">
      <c r="A9" s="221" t="s">
        <v>205</v>
      </c>
      <c r="B9" s="222"/>
      <c r="C9" s="222"/>
      <c r="D9" s="222"/>
      <c r="E9" s="222"/>
      <c r="F9" s="222"/>
      <c r="G9" s="222"/>
      <c r="H9" s="223"/>
      <c r="I9" s="1">
        <v>3</v>
      </c>
      <c r="J9" s="46">
        <v>8593358</v>
      </c>
      <c r="K9" s="46">
        <f>SUM(K10:K15)</f>
        <v>8159658</v>
      </c>
    </row>
    <row r="10" spans="1:11" ht="12.75">
      <c r="A10" s="221" t="s">
        <v>112</v>
      </c>
      <c r="B10" s="222"/>
      <c r="C10" s="222"/>
      <c r="D10" s="222"/>
      <c r="E10" s="222"/>
      <c r="F10" s="222"/>
      <c r="G10" s="222"/>
      <c r="H10" s="223"/>
      <c r="I10" s="1">
        <v>4</v>
      </c>
      <c r="J10" s="7"/>
      <c r="K10" s="7"/>
    </row>
    <row r="11" spans="1:11" ht="12.75">
      <c r="A11" s="221" t="s">
        <v>14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2984536</v>
      </c>
      <c r="K11" s="7">
        <v>2311772</v>
      </c>
    </row>
    <row r="12" spans="1:11" ht="12.75">
      <c r="A12" s="221" t="s">
        <v>113</v>
      </c>
      <c r="B12" s="222"/>
      <c r="C12" s="222"/>
      <c r="D12" s="222"/>
      <c r="E12" s="222"/>
      <c r="F12" s="222"/>
      <c r="G12" s="222"/>
      <c r="H12" s="223"/>
      <c r="I12" s="1">
        <v>6</v>
      </c>
      <c r="J12" s="7">
        <v>3015395</v>
      </c>
      <c r="K12" s="7">
        <v>3015395</v>
      </c>
    </row>
    <row r="13" spans="1:11" ht="12.75">
      <c r="A13" s="221" t="s">
        <v>208</v>
      </c>
      <c r="B13" s="222"/>
      <c r="C13" s="222"/>
      <c r="D13" s="222"/>
      <c r="E13" s="222"/>
      <c r="F13" s="222"/>
      <c r="G13" s="222"/>
      <c r="H13" s="223"/>
      <c r="I13" s="1">
        <v>7</v>
      </c>
      <c r="J13" s="7"/>
      <c r="K13" s="7"/>
    </row>
    <row r="14" spans="1:11" ht="12.75">
      <c r="A14" s="221" t="s">
        <v>209</v>
      </c>
      <c r="B14" s="222"/>
      <c r="C14" s="222"/>
      <c r="D14" s="222"/>
      <c r="E14" s="222"/>
      <c r="F14" s="222"/>
      <c r="G14" s="222"/>
      <c r="H14" s="223"/>
      <c r="I14" s="1">
        <v>8</v>
      </c>
      <c r="J14" s="7">
        <v>2593427</v>
      </c>
      <c r="K14" s="7">
        <v>2832491</v>
      </c>
    </row>
    <row r="15" spans="1:11" ht="12.75">
      <c r="A15" s="221" t="s">
        <v>210</v>
      </c>
      <c r="B15" s="222"/>
      <c r="C15" s="222"/>
      <c r="D15" s="222"/>
      <c r="E15" s="222"/>
      <c r="F15" s="222"/>
      <c r="G15" s="222"/>
      <c r="H15" s="223"/>
      <c r="I15" s="1">
        <v>9</v>
      </c>
      <c r="J15" s="7"/>
      <c r="K15" s="7"/>
    </row>
    <row r="16" spans="1:11" ht="12.75">
      <c r="A16" s="221" t="s">
        <v>206</v>
      </c>
      <c r="B16" s="222"/>
      <c r="C16" s="222"/>
      <c r="D16" s="222"/>
      <c r="E16" s="222"/>
      <c r="F16" s="222"/>
      <c r="G16" s="222"/>
      <c r="H16" s="223"/>
      <c r="I16" s="1">
        <v>10</v>
      </c>
      <c r="J16" s="46">
        <f>SUM(J17:J25)</f>
        <v>394390805</v>
      </c>
      <c r="K16" s="46">
        <f>SUM(K17:K25)</f>
        <v>369641702</v>
      </c>
    </row>
    <row r="17" spans="1:11" ht="12.75">
      <c r="A17" s="221" t="s">
        <v>211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102793895</v>
      </c>
      <c r="K17" s="7">
        <v>108755581</v>
      </c>
    </row>
    <row r="18" spans="1:11" ht="12.75">
      <c r="A18" s="221" t="s">
        <v>247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109932086</v>
      </c>
      <c r="K18" s="7">
        <v>82426125</v>
      </c>
    </row>
    <row r="19" spans="1:11" ht="12.75">
      <c r="A19" s="221" t="s">
        <v>212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5899452</v>
      </c>
      <c r="K19" s="7">
        <v>4577890</v>
      </c>
    </row>
    <row r="20" spans="1:11" ht="12.75">
      <c r="A20" s="221" t="s">
        <v>27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4274678</v>
      </c>
      <c r="K20" s="7">
        <v>2315901</v>
      </c>
    </row>
    <row r="21" spans="1:11" ht="12.75">
      <c r="A21" s="221" t="s">
        <v>28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/>
      <c r="K21" s="7"/>
    </row>
    <row r="22" spans="1:11" ht="12.75">
      <c r="A22" s="221" t="s">
        <v>72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>
        <v>108895</v>
      </c>
      <c r="K22" s="7">
        <v>137364</v>
      </c>
    </row>
    <row r="23" spans="1:11" ht="12.75">
      <c r="A23" s="221" t="s">
        <v>73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28676181</v>
      </c>
      <c r="K23" s="7">
        <v>28723223</v>
      </c>
    </row>
    <row r="24" spans="1:11" ht="12.75">
      <c r="A24" s="221" t="s">
        <v>74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364625</v>
      </c>
      <c r="K24" s="7">
        <v>364625</v>
      </c>
    </row>
    <row r="25" spans="1:11" ht="12.75">
      <c r="A25" s="221" t="s">
        <v>75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>
        <v>142340993</v>
      </c>
      <c r="K25" s="7">
        <v>142340993</v>
      </c>
    </row>
    <row r="26" spans="1:11" ht="12.75">
      <c r="A26" s="221" t="s">
        <v>190</v>
      </c>
      <c r="B26" s="222"/>
      <c r="C26" s="222"/>
      <c r="D26" s="222"/>
      <c r="E26" s="222"/>
      <c r="F26" s="222"/>
      <c r="G26" s="222"/>
      <c r="H26" s="223"/>
      <c r="I26" s="1">
        <v>20</v>
      </c>
      <c r="J26" s="46">
        <v>54340353</v>
      </c>
      <c r="K26" s="46">
        <f>SUM(K27:K34)</f>
        <v>47948570</v>
      </c>
    </row>
    <row r="27" spans="1:11" ht="12.75">
      <c r="A27" s="221" t="s">
        <v>76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/>
      <c r="K27" s="7"/>
    </row>
    <row r="28" spans="1:11" ht="12.75">
      <c r="A28" s="221" t="s">
        <v>77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/>
      <c r="K28" s="7"/>
    </row>
    <row r="29" spans="1:11" ht="12.75">
      <c r="A29" s="221" t="s">
        <v>78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153413</v>
      </c>
      <c r="K29" s="7">
        <v>1363483</v>
      </c>
    </row>
    <row r="30" spans="1:11" ht="12.75">
      <c r="A30" s="221" t="s">
        <v>83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/>
      <c r="K30" s="7"/>
    </row>
    <row r="31" spans="1:11" ht="12.75">
      <c r="A31" s="221" t="s">
        <v>84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>
        <v>2151439</v>
      </c>
      <c r="K31" s="7"/>
    </row>
    <row r="32" spans="1:11" ht="12.75">
      <c r="A32" s="221" t="s">
        <v>85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1385484</v>
      </c>
      <c r="K32" s="7">
        <v>1021453</v>
      </c>
    </row>
    <row r="33" spans="1:11" ht="12.75">
      <c r="A33" s="221" t="s">
        <v>79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v>4478131</v>
      </c>
      <c r="K33" s="7">
        <v>5496346</v>
      </c>
    </row>
    <row r="34" spans="1:11" ht="12.75">
      <c r="A34" s="221" t="s">
        <v>183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>
        <v>46171886</v>
      </c>
      <c r="K34" s="7">
        <v>40067288</v>
      </c>
    </row>
    <row r="35" spans="1:11" ht="12.75">
      <c r="A35" s="221" t="s">
        <v>184</v>
      </c>
      <c r="B35" s="222"/>
      <c r="C35" s="222"/>
      <c r="D35" s="222"/>
      <c r="E35" s="222"/>
      <c r="F35" s="222"/>
      <c r="G35" s="222"/>
      <c r="H35" s="223"/>
      <c r="I35" s="1">
        <v>29</v>
      </c>
      <c r="J35" s="46">
        <v>2289069</v>
      </c>
      <c r="K35" s="46">
        <f>SUM(K36:K38)</f>
        <v>2122643</v>
      </c>
    </row>
    <row r="36" spans="1:11" ht="12.75">
      <c r="A36" s="221" t="s">
        <v>80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/>
      <c r="K36" s="7"/>
    </row>
    <row r="37" spans="1:11" ht="12.75">
      <c r="A37" s="221" t="s">
        <v>81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>
        <v>2289069</v>
      </c>
      <c r="K37" s="7">
        <v>2122643</v>
      </c>
    </row>
    <row r="38" spans="1:11" ht="12.75">
      <c r="A38" s="221" t="s">
        <v>82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/>
      <c r="K38" s="7"/>
    </row>
    <row r="39" spans="1:11" ht="12.75">
      <c r="A39" s="221" t="s">
        <v>185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/>
      <c r="K39" s="7"/>
    </row>
    <row r="40" spans="1:11" ht="12.75">
      <c r="A40" s="203" t="s">
        <v>240</v>
      </c>
      <c r="B40" s="204"/>
      <c r="C40" s="204"/>
      <c r="D40" s="204"/>
      <c r="E40" s="204"/>
      <c r="F40" s="204"/>
      <c r="G40" s="204"/>
      <c r="H40" s="205"/>
      <c r="I40" s="1">
        <v>34</v>
      </c>
      <c r="J40" s="122">
        <f>J41+J49+J56+J64</f>
        <v>435355059</v>
      </c>
      <c r="K40" s="122">
        <f>K41+K49+K56+K64</f>
        <v>381722210</v>
      </c>
    </row>
    <row r="41" spans="1:11" ht="12.75">
      <c r="A41" s="221" t="s">
        <v>100</v>
      </c>
      <c r="B41" s="222"/>
      <c r="C41" s="222"/>
      <c r="D41" s="222"/>
      <c r="E41" s="222"/>
      <c r="F41" s="222"/>
      <c r="G41" s="222"/>
      <c r="H41" s="223"/>
      <c r="I41" s="1">
        <v>35</v>
      </c>
      <c r="J41" s="46">
        <f>SUM(J42:J48)</f>
        <v>339197756</v>
      </c>
      <c r="K41" s="46">
        <f>SUM(K42:K48)</f>
        <v>250932808</v>
      </c>
    </row>
    <row r="42" spans="1:11" ht="12.75">
      <c r="A42" s="221" t="s">
        <v>117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80060</v>
      </c>
      <c r="K42" s="7">
        <v>5025</v>
      </c>
    </row>
    <row r="43" spans="1:11" ht="12.75">
      <c r="A43" s="221" t="s">
        <v>118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>
        <v>86777746</v>
      </c>
      <c r="K43" s="7">
        <v>87447209</v>
      </c>
    </row>
    <row r="44" spans="1:11" ht="12.75">
      <c r="A44" s="221" t="s">
        <v>86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>
        <v>629512</v>
      </c>
      <c r="K44" s="7">
        <v>629512</v>
      </c>
    </row>
    <row r="45" spans="1:11" ht="12.75">
      <c r="A45" s="221" t="s">
        <v>87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592963</v>
      </c>
      <c r="K45" s="7">
        <v>1496387</v>
      </c>
    </row>
    <row r="46" spans="1:11" ht="12.75">
      <c r="A46" s="221" t="s">
        <v>88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>
        <v>1007624</v>
      </c>
      <c r="K46" s="7"/>
    </row>
    <row r="47" spans="1:11" ht="12.75">
      <c r="A47" s="221" t="s">
        <v>89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>
        <v>250109851</v>
      </c>
      <c r="K47" s="7">
        <v>161354675</v>
      </c>
    </row>
    <row r="48" spans="1:11" ht="12.75">
      <c r="A48" s="221" t="s">
        <v>90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/>
      <c r="K48" s="7"/>
    </row>
    <row r="49" spans="1:11" ht="12.75">
      <c r="A49" s="221" t="s">
        <v>101</v>
      </c>
      <c r="B49" s="222"/>
      <c r="C49" s="222"/>
      <c r="D49" s="222"/>
      <c r="E49" s="222"/>
      <c r="F49" s="222"/>
      <c r="G49" s="222"/>
      <c r="H49" s="223"/>
      <c r="I49" s="1">
        <v>43</v>
      </c>
      <c r="J49" s="46">
        <v>85068351</v>
      </c>
      <c r="K49" s="46">
        <f>SUM(K50:K55)</f>
        <v>84276835</v>
      </c>
    </row>
    <row r="50" spans="1:11" ht="12.75">
      <c r="A50" s="221" t="s">
        <v>200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>
        <v>259038</v>
      </c>
      <c r="K50" s="7">
        <v>653037</v>
      </c>
    </row>
    <row r="51" spans="1:11" ht="12.75">
      <c r="A51" s="221" t="s">
        <v>201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76537319</v>
      </c>
      <c r="K51" s="7">
        <v>75798780</v>
      </c>
    </row>
    <row r="52" spans="1:11" ht="12.75">
      <c r="A52" s="221" t="s">
        <v>202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/>
      <c r="K52" s="7"/>
    </row>
    <row r="53" spans="1:11" ht="12.75">
      <c r="A53" s="221" t="s">
        <v>203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782892</v>
      </c>
      <c r="K53" s="7">
        <v>772422</v>
      </c>
    </row>
    <row r="54" spans="1:11" ht="12.75">
      <c r="A54" s="221" t="s">
        <v>10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2755778</v>
      </c>
      <c r="K54" s="7">
        <v>1216751</v>
      </c>
    </row>
    <row r="55" spans="1:11" ht="12.75">
      <c r="A55" s="221" t="s">
        <v>11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4733324</v>
      </c>
      <c r="K55" s="7">
        <v>5835845</v>
      </c>
    </row>
    <row r="56" spans="1:11" ht="12.75">
      <c r="A56" s="221" t="s">
        <v>102</v>
      </c>
      <c r="B56" s="222"/>
      <c r="C56" s="222"/>
      <c r="D56" s="222"/>
      <c r="E56" s="222"/>
      <c r="F56" s="222"/>
      <c r="G56" s="222"/>
      <c r="H56" s="223"/>
      <c r="I56" s="1">
        <v>50</v>
      </c>
      <c r="J56" s="46">
        <v>5443683</v>
      </c>
      <c r="K56" s="46">
        <f>SUM(K57:K63)</f>
        <v>36295040</v>
      </c>
    </row>
    <row r="57" spans="1:11" ht="12.75">
      <c r="A57" s="221" t="s">
        <v>76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/>
      <c r="K57" s="7"/>
    </row>
    <row r="58" spans="1:11" ht="12.75">
      <c r="A58" s="221" t="s">
        <v>77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/>
      <c r="K58" s="7">
        <v>20000</v>
      </c>
    </row>
    <row r="59" spans="1:11" ht="12.75">
      <c r="A59" s="221" t="s">
        <v>242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/>
      <c r="K59" s="7"/>
    </row>
    <row r="60" spans="1:11" ht="12.75">
      <c r="A60" s="221" t="s">
        <v>83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/>
      <c r="K60" s="7"/>
    </row>
    <row r="61" spans="1:11" ht="12.75">
      <c r="A61" s="221" t="s">
        <v>84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/>
      <c r="K61" s="7"/>
    </row>
    <row r="62" spans="1:11" ht="12.75">
      <c r="A62" s="221" t="s">
        <v>85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5269725</v>
      </c>
      <c r="K62" s="7">
        <v>5169102</v>
      </c>
    </row>
    <row r="63" spans="1:11" ht="12.75">
      <c r="A63" s="221" t="s">
        <v>46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v>173958</v>
      </c>
      <c r="K63" s="7">
        <v>31105938</v>
      </c>
    </row>
    <row r="64" spans="1:11" ht="12.75">
      <c r="A64" s="221" t="s">
        <v>207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5645269</v>
      </c>
      <c r="K64" s="7">
        <v>10217527</v>
      </c>
    </row>
    <row r="65" spans="1:11" ht="12.75">
      <c r="A65" s="203" t="s">
        <v>56</v>
      </c>
      <c r="B65" s="204"/>
      <c r="C65" s="204"/>
      <c r="D65" s="204"/>
      <c r="E65" s="204"/>
      <c r="F65" s="204"/>
      <c r="G65" s="204"/>
      <c r="H65" s="205"/>
      <c r="I65" s="1">
        <v>59</v>
      </c>
      <c r="J65" s="129">
        <v>8976263</v>
      </c>
      <c r="K65" s="129">
        <v>6546368</v>
      </c>
    </row>
    <row r="66" spans="1:11" ht="12.75">
      <c r="A66" s="203" t="s">
        <v>241</v>
      </c>
      <c r="B66" s="204"/>
      <c r="C66" s="204"/>
      <c r="D66" s="204"/>
      <c r="E66" s="204"/>
      <c r="F66" s="204"/>
      <c r="G66" s="204"/>
      <c r="H66" s="205"/>
      <c r="I66" s="1">
        <v>60</v>
      </c>
      <c r="J66" s="122">
        <f>J7+J8+J40+J65</f>
        <v>903944907</v>
      </c>
      <c r="K66" s="122">
        <f>K7+K8+K40+K65</f>
        <v>816141151</v>
      </c>
    </row>
    <row r="67" spans="1:11" ht="12.75">
      <c r="A67" s="231" t="s">
        <v>91</v>
      </c>
      <c r="B67" s="232"/>
      <c r="C67" s="232"/>
      <c r="D67" s="232"/>
      <c r="E67" s="232"/>
      <c r="F67" s="232"/>
      <c r="G67" s="232"/>
      <c r="H67" s="233"/>
      <c r="I67" s="4">
        <v>61</v>
      </c>
      <c r="J67" s="8">
        <v>49512554</v>
      </c>
      <c r="K67" s="8">
        <v>42366321</v>
      </c>
    </row>
    <row r="68" spans="1:11" ht="12.75">
      <c r="A68" s="213" t="s">
        <v>58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.75">
      <c r="A69" s="217" t="s">
        <v>191</v>
      </c>
      <c r="B69" s="218"/>
      <c r="C69" s="218"/>
      <c r="D69" s="218"/>
      <c r="E69" s="218"/>
      <c r="F69" s="218"/>
      <c r="G69" s="218"/>
      <c r="H69" s="227"/>
      <c r="I69" s="3">
        <v>62</v>
      </c>
      <c r="J69" s="127">
        <v>36076269</v>
      </c>
      <c r="K69" s="127">
        <f>K70+K71+K72+K78+K79+K82+K85</f>
        <v>80524670</v>
      </c>
    </row>
    <row r="70" spans="1:13" ht="12.75">
      <c r="A70" s="221" t="s">
        <v>141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105668000</v>
      </c>
      <c r="K70" s="7">
        <v>116604710</v>
      </c>
      <c r="M70" s="139"/>
    </row>
    <row r="71" spans="1:11" ht="12.75">
      <c r="A71" s="221" t="s">
        <v>142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/>
      <c r="K71" s="7"/>
    </row>
    <row r="72" spans="1:11" ht="12.75">
      <c r="A72" s="221" t="s">
        <v>143</v>
      </c>
      <c r="B72" s="222"/>
      <c r="C72" s="222"/>
      <c r="D72" s="222"/>
      <c r="E72" s="222"/>
      <c r="F72" s="222"/>
      <c r="G72" s="222"/>
      <c r="H72" s="223"/>
      <c r="I72" s="1">
        <v>65</v>
      </c>
      <c r="J72" s="46">
        <v>21089209</v>
      </c>
      <c r="K72" s="46">
        <v>-2416391</v>
      </c>
    </row>
    <row r="73" spans="1:11" ht="12.75">
      <c r="A73" s="221" t="s">
        <v>144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/>
      <c r="K73" s="7"/>
    </row>
    <row r="74" spans="1:11" ht="12.75">
      <c r="A74" s="221" t="s">
        <v>145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>
        <v>1446309</v>
      </c>
      <c r="K74" s="7">
        <v>1446309</v>
      </c>
    </row>
    <row r="75" spans="1:11" ht="12.75">
      <c r="A75" s="221" t="s">
        <v>133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>
        <v>3862700</v>
      </c>
      <c r="K75" s="7">
        <v>3862700</v>
      </c>
    </row>
    <row r="76" spans="1:11" ht="12.75">
      <c r="A76" s="221" t="s">
        <v>134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/>
      <c r="K76" s="7"/>
    </row>
    <row r="77" spans="1:11" ht="12.75">
      <c r="A77" s="221" t="s">
        <v>135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v>23505600</v>
      </c>
      <c r="K77" s="7"/>
    </row>
    <row r="78" spans="1:11" ht="12.75">
      <c r="A78" s="221" t="s">
        <v>136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>
        <v>141756915</v>
      </c>
      <c r="K78" s="7">
        <v>141961036</v>
      </c>
    </row>
    <row r="79" spans="1:11" ht="12.75">
      <c r="A79" s="221" t="s">
        <v>238</v>
      </c>
      <c r="B79" s="222"/>
      <c r="C79" s="222"/>
      <c r="D79" s="222"/>
      <c r="E79" s="222"/>
      <c r="F79" s="222"/>
      <c r="G79" s="222"/>
      <c r="H79" s="223"/>
      <c r="I79" s="1">
        <v>72</v>
      </c>
      <c r="J79" s="46">
        <v>-173980088</v>
      </c>
      <c r="K79" s="46">
        <f>K80-K81</f>
        <v>-190533003</v>
      </c>
    </row>
    <row r="80" spans="1:11" ht="12.75">
      <c r="A80" s="228" t="s">
        <v>169</v>
      </c>
      <c r="B80" s="229"/>
      <c r="C80" s="229"/>
      <c r="D80" s="229"/>
      <c r="E80" s="229"/>
      <c r="F80" s="229"/>
      <c r="G80" s="229"/>
      <c r="H80" s="230"/>
      <c r="I80" s="1">
        <v>73</v>
      </c>
      <c r="J80" s="7"/>
      <c r="K80" s="7"/>
    </row>
    <row r="81" spans="1:11" ht="12.75">
      <c r="A81" s="228" t="s">
        <v>170</v>
      </c>
      <c r="B81" s="229"/>
      <c r="C81" s="229"/>
      <c r="D81" s="229"/>
      <c r="E81" s="229"/>
      <c r="F81" s="229"/>
      <c r="G81" s="229"/>
      <c r="H81" s="230"/>
      <c r="I81" s="1">
        <v>74</v>
      </c>
      <c r="J81" s="7">
        <v>173980088</v>
      </c>
      <c r="K81" s="7">
        <v>190533003</v>
      </c>
    </row>
    <row r="82" spans="1:11" ht="12.75">
      <c r="A82" s="221" t="s">
        <v>239</v>
      </c>
      <c r="B82" s="222"/>
      <c r="C82" s="222"/>
      <c r="D82" s="222"/>
      <c r="E82" s="222"/>
      <c r="F82" s="222"/>
      <c r="G82" s="222"/>
      <c r="H82" s="223"/>
      <c r="I82" s="1">
        <v>75</v>
      </c>
      <c r="J82" s="46">
        <v>-60369788</v>
      </c>
      <c r="K82" s="46">
        <f>K83-K84</f>
        <v>12576191</v>
      </c>
    </row>
    <row r="83" spans="1:11" ht="12.75">
      <c r="A83" s="228" t="s">
        <v>171</v>
      </c>
      <c r="B83" s="229"/>
      <c r="C83" s="229"/>
      <c r="D83" s="229"/>
      <c r="E83" s="229"/>
      <c r="F83" s="229"/>
      <c r="G83" s="229"/>
      <c r="H83" s="230"/>
      <c r="I83" s="1">
        <v>76</v>
      </c>
      <c r="J83" s="7"/>
      <c r="K83" s="7">
        <v>12576191</v>
      </c>
    </row>
    <row r="84" spans="1:11" ht="12.75">
      <c r="A84" s="228" t="s">
        <v>172</v>
      </c>
      <c r="B84" s="229"/>
      <c r="C84" s="229"/>
      <c r="D84" s="229"/>
      <c r="E84" s="229"/>
      <c r="F84" s="229"/>
      <c r="G84" s="229"/>
      <c r="H84" s="230"/>
      <c r="I84" s="1">
        <v>77</v>
      </c>
      <c r="J84" s="7">
        <v>60369788</v>
      </c>
      <c r="K84" s="7"/>
    </row>
    <row r="85" spans="1:11" ht="12.75">
      <c r="A85" s="221" t="s">
        <v>173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>
        <v>1912021</v>
      </c>
      <c r="K85" s="7">
        <v>2332127</v>
      </c>
    </row>
    <row r="86" spans="1:11" ht="12.75">
      <c r="A86" s="203" t="s">
        <v>19</v>
      </c>
      <c r="B86" s="204"/>
      <c r="C86" s="204"/>
      <c r="D86" s="204"/>
      <c r="E86" s="204"/>
      <c r="F86" s="204"/>
      <c r="G86" s="204"/>
      <c r="H86" s="205"/>
      <c r="I86" s="1">
        <v>79</v>
      </c>
      <c r="J86" s="122">
        <f>SUM(J87:J89)</f>
        <v>12961680</v>
      </c>
      <c r="K86" s="122">
        <f>SUM(K87:K89)</f>
        <v>12561680</v>
      </c>
    </row>
    <row r="87" spans="1:11" ht="12.75">
      <c r="A87" s="221" t="s">
        <v>129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>
        <v>1277055</v>
      </c>
      <c r="K87" s="7">
        <v>1277055</v>
      </c>
    </row>
    <row r="88" spans="1:11" ht="12.75">
      <c r="A88" s="221" t="s">
        <v>130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/>
      <c r="K88" s="7"/>
    </row>
    <row r="89" spans="1:11" ht="12.75">
      <c r="A89" s="221" t="s">
        <v>131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11684625</v>
      </c>
      <c r="K89" s="7">
        <v>11284625</v>
      </c>
    </row>
    <row r="90" spans="1:11" ht="12.75">
      <c r="A90" s="203" t="s">
        <v>20</v>
      </c>
      <c r="B90" s="204"/>
      <c r="C90" s="204"/>
      <c r="D90" s="204"/>
      <c r="E90" s="204"/>
      <c r="F90" s="204"/>
      <c r="G90" s="204"/>
      <c r="H90" s="205"/>
      <c r="I90" s="1">
        <v>83</v>
      </c>
      <c r="J90" s="122">
        <f>SUM(J91:J99)</f>
        <v>465024114</v>
      </c>
      <c r="K90" s="122">
        <f>SUM(K91:K99)</f>
        <v>403114721</v>
      </c>
    </row>
    <row r="91" spans="1:11" ht="12.75">
      <c r="A91" s="221" t="s">
        <v>132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>
        <v>730775</v>
      </c>
      <c r="K91" s="7">
        <v>639428</v>
      </c>
    </row>
    <row r="92" spans="1:11" ht="12.75">
      <c r="A92" s="221" t="s">
        <v>243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>
        <v>101700</v>
      </c>
      <c r="K92" s="7">
        <v>101700</v>
      </c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385866457</v>
      </c>
      <c r="K93" s="7">
        <v>319470411</v>
      </c>
    </row>
    <row r="94" spans="1:11" ht="12.75">
      <c r="A94" s="221" t="s">
        <v>244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/>
      <c r="K94" s="7"/>
    </row>
    <row r="95" spans="1:11" ht="12.75">
      <c r="A95" s="221" t="s">
        <v>245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>
        <v>25080381</v>
      </c>
      <c r="K95" s="7">
        <v>29938422</v>
      </c>
    </row>
    <row r="96" spans="1:11" ht="12.75">
      <c r="A96" s="221" t="s">
        <v>246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/>
      <c r="K96" s="7"/>
    </row>
    <row r="97" spans="1:11" ht="12.75">
      <c r="A97" s="221" t="s">
        <v>94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/>
      <c r="K97" s="7"/>
    </row>
    <row r="98" spans="1:11" ht="12.75">
      <c r="A98" s="221" t="s">
        <v>92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17117083</v>
      </c>
      <c r="K98" s="7">
        <v>16837042</v>
      </c>
    </row>
    <row r="99" spans="1:11" ht="12.75">
      <c r="A99" s="221" t="s">
        <v>93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>
        <v>36127718</v>
      </c>
      <c r="K99" s="7">
        <v>36127718</v>
      </c>
    </row>
    <row r="100" spans="1:11" ht="12.75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122">
        <f>SUM(J101:J112)</f>
        <v>377617927</v>
      </c>
      <c r="K100" s="122">
        <f>SUM(K101:K112)</f>
        <v>303554131</v>
      </c>
    </row>
    <row r="101" spans="1:11" ht="12.75">
      <c r="A101" s="221" t="s">
        <v>132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>
        <v>182693</v>
      </c>
      <c r="K101" s="7">
        <v>182693</v>
      </c>
    </row>
    <row r="102" spans="1:11" ht="12.75">
      <c r="A102" s="221" t="s">
        <v>243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>
        <v>3261325</v>
      </c>
      <c r="K102" s="7">
        <v>985378</v>
      </c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155630526</v>
      </c>
      <c r="K103" s="7">
        <v>133610417</v>
      </c>
    </row>
    <row r="104" spans="1:11" ht="12.75">
      <c r="A104" s="221" t="s">
        <v>244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5603735</v>
      </c>
      <c r="K104" s="7">
        <v>3316778</v>
      </c>
    </row>
    <row r="105" spans="1:11" ht="12.75">
      <c r="A105" s="221" t="s">
        <v>245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63661988</v>
      </c>
      <c r="K105" s="7">
        <v>35786252</v>
      </c>
    </row>
    <row r="106" spans="1:11" ht="12.75">
      <c r="A106" s="221" t="s">
        <v>246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>
        <v>76376430</v>
      </c>
      <c r="K106" s="7">
        <v>76376430</v>
      </c>
    </row>
    <row r="107" spans="1:11" ht="12.75">
      <c r="A107" s="221" t="s">
        <v>94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/>
      <c r="K107" s="7"/>
    </row>
    <row r="108" spans="1:11" ht="12.75">
      <c r="A108" s="221" t="s">
        <v>95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16071173</v>
      </c>
      <c r="K108" s="7">
        <v>10362655</v>
      </c>
    </row>
    <row r="109" spans="1:11" ht="12.75">
      <c r="A109" s="221" t="s">
        <v>96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21802394</v>
      </c>
      <c r="K109" s="7">
        <v>13143013</v>
      </c>
    </row>
    <row r="110" spans="1:11" ht="12.75">
      <c r="A110" s="221" t="s">
        <v>99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>
        <v>1765024</v>
      </c>
      <c r="K110" s="7">
        <v>1765024</v>
      </c>
    </row>
    <row r="111" spans="1:11" ht="12.75">
      <c r="A111" s="221" t="s">
        <v>97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/>
      <c r="K111" s="7"/>
    </row>
    <row r="112" spans="1:11" ht="12.75">
      <c r="A112" s="221" t="s">
        <v>98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33262639</v>
      </c>
      <c r="K112" s="7">
        <v>28025491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129">
        <v>12264917</v>
      </c>
      <c r="K113" s="129">
        <v>16385949</v>
      </c>
    </row>
    <row r="114" spans="1:11" ht="12.75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122">
        <f>J69+J86+J90+J100+J113</f>
        <v>903944907</v>
      </c>
      <c r="K114" s="122">
        <f>K69+K86+K90+K100+K113</f>
        <v>816141151</v>
      </c>
    </row>
    <row r="115" spans="1:11" ht="12.75">
      <c r="A115" s="210" t="s">
        <v>57</v>
      </c>
      <c r="B115" s="211"/>
      <c r="C115" s="211"/>
      <c r="D115" s="211"/>
      <c r="E115" s="211"/>
      <c r="F115" s="211"/>
      <c r="G115" s="211"/>
      <c r="H115" s="212"/>
      <c r="I115" s="2">
        <v>108</v>
      </c>
      <c r="J115" s="8">
        <v>49512554</v>
      </c>
      <c r="K115" s="8">
        <v>42366321</v>
      </c>
    </row>
    <row r="116" spans="1:11" ht="12.75">
      <c r="A116" s="213" t="s">
        <v>310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</row>
    <row r="117" spans="1:11" ht="12.75">
      <c r="A117" s="217" t="s">
        <v>186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221" t="s">
        <v>8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>
        <v>34164248</v>
      </c>
      <c r="K118" s="7">
        <f>K69-K119</f>
        <v>78192543</v>
      </c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>
        <v>1912021</v>
      </c>
      <c r="K119" s="8">
        <f>K85</f>
        <v>2332127</v>
      </c>
    </row>
    <row r="120" spans="1:11" ht="12.75">
      <c r="A120" s="206" t="s">
        <v>311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1:11" ht="12.75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</row>
  </sheetData>
  <sheetProtection/>
  <mergeCells count="121">
    <mergeCell ref="A12:H12"/>
    <mergeCell ref="A10:H10"/>
    <mergeCell ref="A17:H17"/>
    <mergeCell ref="A18:H18"/>
    <mergeCell ref="A1:K1"/>
    <mergeCell ref="A2:K2"/>
    <mergeCell ref="A3:K3"/>
    <mergeCell ref="A4:H4"/>
    <mergeCell ref="A13:H13"/>
    <mergeCell ref="A15:H15"/>
    <mergeCell ref="A25:H25"/>
    <mergeCell ref="A26:H26"/>
    <mergeCell ref="A24:H24"/>
    <mergeCell ref="A23:H23"/>
    <mergeCell ref="A20:H20"/>
    <mergeCell ref="A21:H21"/>
    <mergeCell ref="A19:H19"/>
    <mergeCell ref="A14:H14"/>
    <mergeCell ref="A6:K6"/>
    <mergeCell ref="A5:H5"/>
    <mergeCell ref="A22:H22"/>
    <mergeCell ref="A7:H7"/>
    <mergeCell ref="A8:H8"/>
    <mergeCell ref="A11:H11"/>
    <mergeCell ref="A16:H16"/>
    <mergeCell ref="A9:H9"/>
    <mergeCell ref="A34:H34"/>
    <mergeCell ref="A31:H31"/>
    <mergeCell ref="A33:H33"/>
    <mergeCell ref="A32:H32"/>
    <mergeCell ref="A41:H41"/>
    <mergeCell ref="A35:H35"/>
    <mergeCell ref="A36:H36"/>
    <mergeCell ref="A37:H37"/>
    <mergeCell ref="A38:H38"/>
    <mergeCell ref="A39:H39"/>
    <mergeCell ref="A55:H55"/>
    <mergeCell ref="A56:H56"/>
    <mergeCell ref="A40:H40"/>
    <mergeCell ref="A75:H75"/>
    <mergeCell ref="A43:H43"/>
    <mergeCell ref="A48:H48"/>
    <mergeCell ref="A54:H54"/>
    <mergeCell ref="A49:H49"/>
    <mergeCell ref="A50:H50"/>
    <mergeCell ref="A51:H51"/>
    <mergeCell ref="A52:H52"/>
    <mergeCell ref="A53:H53"/>
    <mergeCell ref="A61:H61"/>
    <mergeCell ref="A83:H83"/>
    <mergeCell ref="A76:H76"/>
    <mergeCell ref="A80:H80"/>
    <mergeCell ref="A81:H81"/>
    <mergeCell ref="A77:H77"/>
    <mergeCell ref="A68:K68"/>
    <mergeCell ref="A78:H78"/>
    <mergeCell ref="A27:H27"/>
    <mergeCell ref="A28:H28"/>
    <mergeCell ref="A29:H29"/>
    <mergeCell ref="A30:H30"/>
    <mergeCell ref="A70:H70"/>
    <mergeCell ref="A58:H58"/>
    <mergeCell ref="A64:H64"/>
    <mergeCell ref="A65:H65"/>
    <mergeCell ref="A66:H66"/>
    <mergeCell ref="A67:H67"/>
    <mergeCell ref="A42:H42"/>
    <mergeCell ref="A82:H82"/>
    <mergeCell ref="A57:H57"/>
    <mergeCell ref="A44:H44"/>
    <mergeCell ref="A47:H47"/>
    <mergeCell ref="A45:H45"/>
    <mergeCell ref="A46:H46"/>
    <mergeCell ref="A59:H59"/>
    <mergeCell ref="A60:H60"/>
    <mergeCell ref="A63:H63"/>
    <mergeCell ref="A94:H94"/>
    <mergeCell ref="A84:H84"/>
    <mergeCell ref="A106:H106"/>
    <mergeCell ref="A93:H93"/>
    <mergeCell ref="A85:H85"/>
    <mergeCell ref="A86:H86"/>
    <mergeCell ref="A92:H92"/>
    <mergeCell ref="A97:H97"/>
    <mergeCell ref="A79:H79"/>
    <mergeCell ref="A74:H74"/>
    <mergeCell ref="A96:H96"/>
    <mergeCell ref="A95:H95"/>
    <mergeCell ref="A69:H69"/>
    <mergeCell ref="A88:H88"/>
    <mergeCell ref="A90:H90"/>
    <mergeCell ref="A91:H91"/>
    <mergeCell ref="A87:H87"/>
    <mergeCell ref="A71:H71"/>
    <mergeCell ref="A73:H73"/>
    <mergeCell ref="A72:H72"/>
    <mergeCell ref="A62:H62"/>
    <mergeCell ref="A89:H89"/>
    <mergeCell ref="A112:H112"/>
    <mergeCell ref="A108:H108"/>
    <mergeCell ref="A102:H102"/>
    <mergeCell ref="A105:H105"/>
    <mergeCell ref="A103:H103"/>
    <mergeCell ref="A104:H104"/>
    <mergeCell ref="A107:H107"/>
    <mergeCell ref="A109:H109"/>
    <mergeCell ref="A111:H111"/>
    <mergeCell ref="A110:H110"/>
    <mergeCell ref="A98:H98"/>
    <mergeCell ref="A101:H101"/>
    <mergeCell ref="A100:H100"/>
    <mergeCell ref="A99:H99"/>
    <mergeCell ref="A114:H114"/>
    <mergeCell ref="A113:H113"/>
    <mergeCell ref="A120:K120"/>
    <mergeCell ref="A121:K121"/>
    <mergeCell ref="A115:H115"/>
    <mergeCell ref="A116:K116"/>
    <mergeCell ref="A117:K117"/>
    <mergeCell ref="A118:H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86:K115 J79:K84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6">
      <selection activeCell="L70" sqref="L70:L71"/>
    </sheetView>
  </sheetViews>
  <sheetFormatPr defaultColWidth="9.140625" defaultRowHeight="12.75"/>
  <cols>
    <col min="1" max="9" width="9.140625" style="45" customWidth="1"/>
    <col min="10" max="10" width="9.8515625" style="45" customWidth="1"/>
    <col min="11" max="11" width="10.00390625" style="45" customWidth="1"/>
    <col min="12" max="12" width="9.851562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40" t="s">
        <v>154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2.75" customHeight="1">
      <c r="A2" s="263" t="s">
        <v>391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 customHeight="1">
      <c r="A3" s="264" t="s">
        <v>380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3.25">
      <c r="A4" s="261" t="s">
        <v>59</v>
      </c>
      <c r="B4" s="261"/>
      <c r="C4" s="261"/>
      <c r="D4" s="261"/>
      <c r="E4" s="261"/>
      <c r="F4" s="261"/>
      <c r="G4" s="261"/>
      <c r="H4" s="261"/>
      <c r="I4" s="51" t="s">
        <v>279</v>
      </c>
      <c r="J4" s="262" t="s">
        <v>319</v>
      </c>
      <c r="K4" s="262"/>
      <c r="L4" s="262" t="s">
        <v>320</v>
      </c>
      <c r="M4" s="262"/>
    </row>
    <row r="5" spans="1:13" ht="22.5">
      <c r="A5" s="261"/>
      <c r="B5" s="261"/>
      <c r="C5" s="261"/>
      <c r="D5" s="261"/>
      <c r="E5" s="261"/>
      <c r="F5" s="261"/>
      <c r="G5" s="261"/>
      <c r="H5" s="261"/>
      <c r="I5" s="51"/>
      <c r="J5" s="53" t="s">
        <v>314</v>
      </c>
      <c r="K5" s="53" t="s">
        <v>315</v>
      </c>
      <c r="L5" s="53" t="s">
        <v>314</v>
      </c>
      <c r="M5" s="53" t="s">
        <v>315</v>
      </c>
    </row>
    <row r="6" spans="1:13" ht="12.75">
      <c r="A6" s="262">
        <v>1</v>
      </c>
      <c r="B6" s="262"/>
      <c r="C6" s="262"/>
      <c r="D6" s="262"/>
      <c r="E6" s="262"/>
      <c r="F6" s="262"/>
      <c r="G6" s="262"/>
      <c r="H6" s="262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17" t="s">
        <v>26</v>
      </c>
      <c r="B7" s="218"/>
      <c r="C7" s="218"/>
      <c r="D7" s="218"/>
      <c r="E7" s="218"/>
      <c r="F7" s="218"/>
      <c r="G7" s="218"/>
      <c r="H7" s="227"/>
      <c r="I7" s="3">
        <v>111</v>
      </c>
      <c r="J7" s="47">
        <f>SUM(J8:J9)</f>
        <v>154296300</v>
      </c>
      <c r="K7" s="47">
        <f>SUM(K8:K9)</f>
        <v>90990208</v>
      </c>
      <c r="L7" s="47">
        <f>SUM(L8:L9)</f>
        <v>144425944</v>
      </c>
      <c r="M7" s="47">
        <f>SUM(M8:M9)</f>
        <v>76828746</v>
      </c>
    </row>
    <row r="8" spans="1:13" ht="12.75">
      <c r="A8" s="203" t="s">
        <v>152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143106373</v>
      </c>
      <c r="K8" s="7">
        <v>81604768</v>
      </c>
      <c r="L8" s="7">
        <v>119746196</v>
      </c>
      <c r="M8" s="7">
        <v>53787930</v>
      </c>
    </row>
    <row r="9" spans="1:13" ht="12.75">
      <c r="A9" s="203" t="s">
        <v>103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11189927</v>
      </c>
      <c r="K9" s="7">
        <v>9385440</v>
      </c>
      <c r="L9" s="7">
        <v>24679748</v>
      </c>
      <c r="M9" s="7">
        <v>23040816</v>
      </c>
    </row>
    <row r="10" spans="1:13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1">
        <v>114</v>
      </c>
      <c r="J10" s="46">
        <f>J11+J12+J16+J20+J21+J22+J25+J26</f>
        <v>140489598</v>
      </c>
      <c r="K10" s="46">
        <f>K11+K12+K16+K20+K21+K22+K25+K26</f>
        <v>81205875</v>
      </c>
      <c r="L10" s="46">
        <f>L11+L12+L16+L20+L21+L22+L25+L26</f>
        <v>120625281</v>
      </c>
      <c r="M10" s="46">
        <f>M11+M12+M16+M20+M21+M22+M25+M26</f>
        <v>57295477</v>
      </c>
    </row>
    <row r="11" spans="1:13" ht="12.75">
      <c r="A11" s="203" t="s">
        <v>104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>
        <v>-158750</v>
      </c>
      <c r="K11" s="7"/>
      <c r="L11" s="7"/>
      <c r="M11" s="7"/>
    </row>
    <row r="12" spans="1:13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46">
        <f>SUM(J13:J15)</f>
        <v>43708004</v>
      </c>
      <c r="K12" s="46">
        <f>SUM(K13:K15)</f>
        <v>24759230</v>
      </c>
      <c r="L12" s="46">
        <f>SUM(L13:L15)</f>
        <v>43173756</v>
      </c>
      <c r="M12" s="46">
        <f>SUM(M13:M15)</f>
        <v>18623808</v>
      </c>
    </row>
    <row r="13" spans="1:13" ht="12.75">
      <c r="A13" s="221" t="s">
        <v>146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8075401</v>
      </c>
      <c r="K13" s="7">
        <v>4520249</v>
      </c>
      <c r="L13" s="7">
        <v>5573409</v>
      </c>
      <c r="M13" s="7">
        <v>2673231</v>
      </c>
    </row>
    <row r="14" spans="1:13" ht="12.75">
      <c r="A14" s="221" t="s">
        <v>147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811415</v>
      </c>
      <c r="K14" s="7">
        <v>811415</v>
      </c>
      <c r="L14" s="7"/>
      <c r="M14" s="7"/>
    </row>
    <row r="15" spans="1:13" ht="12.75">
      <c r="A15" s="221" t="s">
        <v>61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34821188</v>
      </c>
      <c r="K15" s="7">
        <v>19427566</v>
      </c>
      <c r="L15" s="7">
        <v>37600347</v>
      </c>
      <c r="M15" s="7">
        <v>15950577</v>
      </c>
    </row>
    <row r="16" spans="1:13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46">
        <f>SUM(J17:J19)</f>
        <v>60448168</v>
      </c>
      <c r="K16" s="46">
        <f>SUM(K17:K19)</f>
        <v>30513516</v>
      </c>
      <c r="L16" s="46">
        <f>SUM(L17:L19)</f>
        <v>52171494</v>
      </c>
      <c r="M16" s="46">
        <f>SUM(M17:M19)</f>
        <v>25855528</v>
      </c>
    </row>
    <row r="17" spans="1:13" ht="12.75">
      <c r="A17" s="221" t="s">
        <v>62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34931681</v>
      </c>
      <c r="K17" s="7">
        <v>17574110</v>
      </c>
      <c r="L17" s="7">
        <v>29907922</v>
      </c>
      <c r="M17" s="7">
        <v>14672124</v>
      </c>
    </row>
    <row r="18" spans="1:13" ht="12.75">
      <c r="A18" s="221" t="s">
        <v>63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17481352</v>
      </c>
      <c r="K18" s="7">
        <v>8878747</v>
      </c>
      <c r="L18" s="7">
        <v>14841602</v>
      </c>
      <c r="M18" s="7">
        <v>7305806</v>
      </c>
    </row>
    <row r="19" spans="1:13" ht="12.75">
      <c r="A19" s="221" t="s">
        <v>64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8035135</v>
      </c>
      <c r="K19" s="7">
        <v>4060659</v>
      </c>
      <c r="L19" s="7">
        <v>7421970</v>
      </c>
      <c r="M19" s="7">
        <v>3877598</v>
      </c>
    </row>
    <row r="20" spans="1:13" ht="12.75">
      <c r="A20" s="203" t="s">
        <v>105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8974118</v>
      </c>
      <c r="K20" s="7">
        <v>4016232</v>
      </c>
      <c r="L20" s="7">
        <v>5778046</v>
      </c>
      <c r="M20" s="7">
        <v>1301791</v>
      </c>
    </row>
    <row r="21" spans="1:13" ht="12.75">
      <c r="A21" s="203" t="s">
        <v>106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17356695</v>
      </c>
      <c r="K21" s="7">
        <v>11768766</v>
      </c>
      <c r="L21" s="7">
        <v>14428581</v>
      </c>
      <c r="M21" s="7">
        <v>9141501</v>
      </c>
    </row>
    <row r="22" spans="1:13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46">
        <f>SUM(J23:J24)</f>
        <v>6542083</v>
      </c>
      <c r="K22" s="46">
        <f>SUM(K23:K24)</f>
        <v>6542083</v>
      </c>
      <c r="L22" s="46">
        <f>SUM(L23:L24)</f>
        <v>4707435</v>
      </c>
      <c r="M22" s="46">
        <f>SUM(M23:M24)</f>
        <v>2072806</v>
      </c>
    </row>
    <row r="23" spans="1:13" ht="12.75">
      <c r="A23" s="221" t="s">
        <v>137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/>
      <c r="K23" s="7"/>
      <c r="L23" s="7"/>
      <c r="M23" s="7"/>
    </row>
    <row r="24" spans="1:13" ht="12.75">
      <c r="A24" s="221" t="s">
        <v>138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>
        <v>6542083</v>
      </c>
      <c r="K24" s="7">
        <v>6542083</v>
      </c>
      <c r="L24" s="7">
        <v>4707435</v>
      </c>
      <c r="M24" s="7">
        <v>2072806</v>
      </c>
    </row>
    <row r="25" spans="1:13" ht="12.75">
      <c r="A25" s="203" t="s">
        <v>107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>
        <v>138472</v>
      </c>
      <c r="K25" s="7">
        <v>138472</v>
      </c>
      <c r="L25" s="7"/>
      <c r="M25" s="7"/>
    </row>
    <row r="26" spans="1:13" ht="12.75">
      <c r="A26" s="203" t="s">
        <v>50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3480808</v>
      </c>
      <c r="K26" s="7">
        <v>3467576</v>
      </c>
      <c r="L26" s="7">
        <v>365969</v>
      </c>
      <c r="M26" s="7">
        <v>300043</v>
      </c>
    </row>
    <row r="27" spans="1:13" ht="12.75">
      <c r="A27" s="203" t="s">
        <v>213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46">
        <f>SUM(J28:J32)</f>
        <v>6507575</v>
      </c>
      <c r="K27" s="46">
        <f>SUM(K28:K32)</f>
        <v>3975603</v>
      </c>
      <c r="L27" s="46">
        <f>SUM(L28:L32)</f>
        <v>9254546</v>
      </c>
      <c r="M27" s="46">
        <f>SUM(M28:M32)</f>
        <v>9081225</v>
      </c>
    </row>
    <row r="28" spans="1:13" ht="12.75">
      <c r="A28" s="203" t="s">
        <v>227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/>
      <c r="K28" s="7"/>
      <c r="L28" s="7"/>
      <c r="M28" s="7"/>
    </row>
    <row r="29" spans="1:13" ht="12.75">
      <c r="A29" s="203" t="s">
        <v>155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6477596</v>
      </c>
      <c r="K29" s="7">
        <v>3972515</v>
      </c>
      <c r="L29" s="7">
        <v>3743874</v>
      </c>
      <c r="M29" s="7">
        <v>3570553</v>
      </c>
    </row>
    <row r="30" spans="1:13" ht="12.75">
      <c r="A30" s="203" t="s">
        <v>139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/>
      <c r="L30" s="7"/>
      <c r="M30" s="7"/>
    </row>
    <row r="31" spans="1:13" ht="12.75">
      <c r="A31" s="203" t="s">
        <v>223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/>
      <c r="K31" s="7"/>
      <c r="L31" s="7"/>
      <c r="M31" s="7"/>
    </row>
    <row r="32" spans="1:13" ht="12.75">
      <c r="A32" s="203" t="s">
        <v>140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>
        <v>29979</v>
      </c>
      <c r="K32" s="7">
        <v>3088</v>
      </c>
      <c r="L32" s="7">
        <v>5510672</v>
      </c>
      <c r="M32" s="7">
        <v>5510672</v>
      </c>
    </row>
    <row r="33" spans="1:13" ht="12.75">
      <c r="A33" s="203" t="s">
        <v>214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46">
        <f>SUM(J34:J37)</f>
        <v>26153945</v>
      </c>
      <c r="K33" s="46">
        <f>SUM(K34:K37)</f>
        <v>12643059</v>
      </c>
      <c r="L33" s="46">
        <f>SUM(L34:L37)</f>
        <v>13677279</v>
      </c>
      <c r="M33" s="46">
        <f>SUM(M34:M37)</f>
        <v>6656147</v>
      </c>
    </row>
    <row r="34" spans="1:13" ht="12.75">
      <c r="A34" s="203" t="s">
        <v>66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/>
      <c r="K34" s="7"/>
      <c r="L34" s="7"/>
      <c r="M34" s="7"/>
    </row>
    <row r="35" spans="1:13" ht="12.75">
      <c r="A35" s="203" t="s">
        <v>65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25061102</v>
      </c>
      <c r="K35" s="7">
        <v>11788346</v>
      </c>
      <c r="L35" s="7">
        <v>11063250</v>
      </c>
      <c r="M35" s="7">
        <v>4042118</v>
      </c>
    </row>
    <row r="36" spans="1:13" ht="12.75">
      <c r="A36" s="203" t="s">
        <v>224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/>
      <c r="L36" s="7"/>
      <c r="M36" s="7"/>
    </row>
    <row r="37" spans="1:13" ht="12.75">
      <c r="A37" s="203" t="s">
        <v>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>
        <v>1092843</v>
      </c>
      <c r="K37" s="7">
        <v>854713</v>
      </c>
      <c r="L37" s="7">
        <v>2614029</v>
      </c>
      <c r="M37" s="7">
        <v>2614029</v>
      </c>
    </row>
    <row r="38" spans="1:13" ht="12.75">
      <c r="A38" s="203" t="s">
        <v>195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</row>
    <row r="39" spans="1:13" ht="12.75">
      <c r="A39" s="203" t="s">
        <v>196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>
        <v>998725</v>
      </c>
      <c r="K39" s="7">
        <v>801563</v>
      </c>
      <c r="L39" s="7">
        <v>6104599</v>
      </c>
      <c r="M39" s="7">
        <v>5982225</v>
      </c>
    </row>
    <row r="40" spans="1:13" ht="12.75">
      <c r="A40" s="203" t="s">
        <v>225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.75">
      <c r="A41" s="203" t="s">
        <v>226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.75">
      <c r="A42" s="203" t="s">
        <v>215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46">
        <f>J7+J27+J38+J40</f>
        <v>160803875</v>
      </c>
      <c r="K42" s="46">
        <f>K7+K27+K38+K40</f>
        <v>94965811</v>
      </c>
      <c r="L42" s="46">
        <f>L7+L27+L38+L40</f>
        <v>153680490</v>
      </c>
      <c r="M42" s="46">
        <f>M7+M27+M38+M40</f>
        <v>85909971</v>
      </c>
    </row>
    <row r="43" spans="1:13" ht="12.75">
      <c r="A43" s="203" t="s">
        <v>216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46">
        <f>J10+J33+J39+J41</f>
        <v>167642268</v>
      </c>
      <c r="K43" s="46">
        <f>K10+K33+K39+K41</f>
        <v>94650497</v>
      </c>
      <c r="L43" s="46">
        <f>L10+L33+L39+L41</f>
        <v>140407159</v>
      </c>
      <c r="M43" s="46">
        <f>M10+M33+M39+M41</f>
        <v>69933849</v>
      </c>
    </row>
    <row r="44" spans="1:13" ht="12.75">
      <c r="A44" s="203" t="s">
        <v>236</v>
      </c>
      <c r="B44" s="204"/>
      <c r="C44" s="204"/>
      <c r="D44" s="204"/>
      <c r="E44" s="204"/>
      <c r="F44" s="204"/>
      <c r="G44" s="204"/>
      <c r="H44" s="205"/>
      <c r="I44" s="1">
        <v>148</v>
      </c>
      <c r="J44" s="46">
        <f>J42-J43</f>
        <v>-6838393</v>
      </c>
      <c r="K44" s="46">
        <f>K42-K43</f>
        <v>315314</v>
      </c>
      <c r="L44" s="46">
        <f>L42-L43</f>
        <v>13273331</v>
      </c>
      <c r="M44" s="46">
        <f>M42-M43</f>
        <v>15976122</v>
      </c>
    </row>
    <row r="45" spans="1:13" ht="12.75">
      <c r="A45" s="228" t="s">
        <v>218</v>
      </c>
      <c r="B45" s="229"/>
      <c r="C45" s="229"/>
      <c r="D45" s="229"/>
      <c r="E45" s="229"/>
      <c r="F45" s="229"/>
      <c r="G45" s="229"/>
      <c r="H45" s="230"/>
      <c r="I45" s="1">
        <v>149</v>
      </c>
      <c r="J45" s="46">
        <f>IF(J42&gt;J43,J42-J43,0)</f>
        <v>0</v>
      </c>
      <c r="K45" s="46">
        <f>IF(K42&gt;K43,K42-K43,0)</f>
        <v>315314</v>
      </c>
      <c r="L45" s="46">
        <f>IF(L42&gt;L43,L42-L43,0)</f>
        <v>13273331</v>
      </c>
      <c r="M45" s="46">
        <f>IF(M42&gt;M43,M42-M43,0)</f>
        <v>15976122</v>
      </c>
    </row>
    <row r="46" spans="1:13" ht="12.75">
      <c r="A46" s="228" t="s">
        <v>219</v>
      </c>
      <c r="B46" s="229"/>
      <c r="C46" s="229"/>
      <c r="D46" s="229"/>
      <c r="E46" s="229"/>
      <c r="F46" s="229"/>
      <c r="G46" s="229"/>
      <c r="H46" s="230"/>
      <c r="I46" s="1">
        <v>150</v>
      </c>
      <c r="J46" s="46">
        <f>IF(J43&gt;J42,J43-J42,0)</f>
        <v>6838393</v>
      </c>
      <c r="K46" s="46">
        <f>IF(K43&gt;K42,K43-K42,0)</f>
        <v>0</v>
      </c>
      <c r="L46" s="46">
        <f>IF(L43&gt;L42,L43-L42,0)</f>
        <v>0</v>
      </c>
      <c r="M46" s="46">
        <f>IF(M43&gt;M42,M43-M42,0)</f>
        <v>0</v>
      </c>
    </row>
    <row r="47" spans="1:13" ht="12.75">
      <c r="A47" s="203" t="s">
        <v>217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>
        <v>185402</v>
      </c>
      <c r="K47" s="7">
        <v>185402</v>
      </c>
      <c r="L47" s="7">
        <v>266442</v>
      </c>
      <c r="M47" s="7">
        <v>67222</v>
      </c>
    </row>
    <row r="48" spans="1:13" ht="12.75">
      <c r="A48" s="203" t="s">
        <v>237</v>
      </c>
      <c r="B48" s="204"/>
      <c r="C48" s="204"/>
      <c r="D48" s="204"/>
      <c r="E48" s="204"/>
      <c r="F48" s="204"/>
      <c r="G48" s="204"/>
      <c r="H48" s="205"/>
      <c r="I48" s="1">
        <v>152</v>
      </c>
      <c r="J48" s="46">
        <f>J44-J47</f>
        <v>-7023795</v>
      </c>
      <c r="K48" s="46">
        <f>K44-K47</f>
        <v>129912</v>
      </c>
      <c r="L48" s="46">
        <f>L44-L47</f>
        <v>13006889</v>
      </c>
      <c r="M48" s="46">
        <f>M44-M47</f>
        <v>15908900</v>
      </c>
    </row>
    <row r="49" spans="1:13" ht="12.75">
      <c r="A49" s="228" t="s">
        <v>192</v>
      </c>
      <c r="B49" s="229"/>
      <c r="C49" s="229"/>
      <c r="D49" s="229"/>
      <c r="E49" s="229"/>
      <c r="F49" s="229"/>
      <c r="G49" s="229"/>
      <c r="H49" s="230"/>
      <c r="I49" s="1">
        <v>153</v>
      </c>
      <c r="J49" s="46">
        <f>IF(J48&gt;0,J48,0)</f>
        <v>0</v>
      </c>
      <c r="K49" s="46">
        <f>IF(K48&gt;0,K48,0)</f>
        <v>129912</v>
      </c>
      <c r="L49" s="46">
        <f>IF(L48&gt;0,L48,0)</f>
        <v>13006889</v>
      </c>
      <c r="M49" s="46">
        <f>IF(M48&gt;0,M48,0)</f>
        <v>15908900</v>
      </c>
    </row>
    <row r="50" spans="1:13" ht="12.75">
      <c r="A50" s="251" t="s">
        <v>220</v>
      </c>
      <c r="B50" s="252"/>
      <c r="C50" s="252"/>
      <c r="D50" s="252"/>
      <c r="E50" s="252"/>
      <c r="F50" s="252"/>
      <c r="G50" s="252"/>
      <c r="H50" s="253"/>
      <c r="I50" s="2">
        <v>154</v>
      </c>
      <c r="J50" s="54">
        <f>IF(J48&lt;0,-J48,0)</f>
        <v>7023795</v>
      </c>
      <c r="K50" s="54">
        <f>IF(K48&lt;0,-K48,0)</f>
        <v>0</v>
      </c>
      <c r="L50" s="54">
        <f>IF(L48&lt;0,-L48,0)</f>
        <v>0</v>
      </c>
      <c r="M50" s="54">
        <f>IF(M48&lt;0,-M48,0)</f>
        <v>0</v>
      </c>
    </row>
    <row r="51" spans="1:13" ht="12.75" customHeight="1">
      <c r="A51" s="213" t="s">
        <v>312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12.75" customHeight="1">
      <c r="A52" s="217" t="s">
        <v>187</v>
      </c>
      <c r="B52" s="218"/>
      <c r="C52" s="218"/>
      <c r="D52" s="218"/>
      <c r="E52" s="218"/>
      <c r="F52" s="218"/>
      <c r="G52" s="218"/>
      <c r="H52" s="218"/>
      <c r="I52" s="48"/>
      <c r="J52" s="48"/>
      <c r="K52" s="48"/>
      <c r="L52" s="48"/>
      <c r="M52" s="55"/>
    </row>
    <row r="53" spans="1:13" ht="12.75">
      <c r="A53" s="248" t="s">
        <v>234</v>
      </c>
      <c r="B53" s="249"/>
      <c r="C53" s="249"/>
      <c r="D53" s="249"/>
      <c r="E53" s="249"/>
      <c r="F53" s="249"/>
      <c r="G53" s="249"/>
      <c r="H53" s="250"/>
      <c r="I53" s="1">
        <v>155</v>
      </c>
      <c r="J53" s="7">
        <f>-J50-J54</f>
        <v>-7038098</v>
      </c>
      <c r="K53" s="7">
        <v>23511</v>
      </c>
      <c r="L53" s="7">
        <v>12576191</v>
      </c>
      <c r="M53" s="7">
        <v>15755834</v>
      </c>
    </row>
    <row r="54" spans="1:13" ht="12.75">
      <c r="A54" s="248" t="s">
        <v>235</v>
      </c>
      <c r="B54" s="249"/>
      <c r="C54" s="249"/>
      <c r="D54" s="249"/>
      <c r="E54" s="249"/>
      <c r="F54" s="249"/>
      <c r="G54" s="249"/>
      <c r="H54" s="250"/>
      <c r="I54" s="1">
        <v>156</v>
      </c>
      <c r="J54" s="8">
        <v>14303</v>
      </c>
      <c r="K54" s="8">
        <v>106401</v>
      </c>
      <c r="L54" s="8">
        <v>430698</v>
      </c>
      <c r="M54" s="8">
        <v>153066</v>
      </c>
    </row>
    <row r="55" spans="1:13" ht="12.75" customHeight="1">
      <c r="A55" s="213" t="s">
        <v>189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13" ht="12.75">
      <c r="A56" s="217" t="s">
        <v>204</v>
      </c>
      <c r="B56" s="218"/>
      <c r="C56" s="218"/>
      <c r="D56" s="218"/>
      <c r="E56" s="218"/>
      <c r="F56" s="218"/>
      <c r="G56" s="218"/>
      <c r="H56" s="227"/>
      <c r="I56" s="9">
        <v>157</v>
      </c>
      <c r="J56" s="6">
        <f>J48</f>
        <v>-7023795</v>
      </c>
      <c r="K56" s="6">
        <f>K48</f>
        <v>129912</v>
      </c>
      <c r="L56" s="6">
        <f>L48</f>
        <v>13006889</v>
      </c>
      <c r="M56" s="6">
        <f>M48</f>
        <v>15908900</v>
      </c>
    </row>
    <row r="57" spans="1:13" ht="12.75">
      <c r="A57" s="203" t="s">
        <v>221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46">
        <f>SUM(J58:J64)</f>
        <v>-2170</v>
      </c>
      <c r="K57" s="46">
        <f>SUM(K58:K64)</f>
        <v>-6129</v>
      </c>
      <c r="L57" s="46">
        <f>SUM(L58:L64)</f>
        <v>119919</v>
      </c>
      <c r="M57" s="46">
        <f>SUM(M58:M64)</f>
        <v>-181773</v>
      </c>
    </row>
    <row r="58" spans="1:13" ht="12.75">
      <c r="A58" s="203" t="s">
        <v>228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>
        <v>-2170</v>
      </c>
      <c r="K58" s="7">
        <v>-6129</v>
      </c>
      <c r="L58" s="7">
        <v>119919</v>
      </c>
      <c r="M58" s="7">
        <v>-181773</v>
      </c>
    </row>
    <row r="59" spans="1:13" ht="12.75">
      <c r="A59" s="203" t="s">
        <v>229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/>
      <c r="M59" s="7"/>
    </row>
    <row r="60" spans="1:13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.75">
      <c r="A61" s="203" t="s">
        <v>230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231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232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233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222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>
        <v>-434</v>
      </c>
      <c r="K65" s="7">
        <v>-1226</v>
      </c>
      <c r="L65" s="7">
        <v>23984</v>
      </c>
      <c r="M65" s="7">
        <v>-36354</v>
      </c>
    </row>
    <row r="66" spans="1:13" ht="12.75">
      <c r="A66" s="203" t="s">
        <v>193</v>
      </c>
      <c r="B66" s="204"/>
      <c r="C66" s="204"/>
      <c r="D66" s="204"/>
      <c r="E66" s="204"/>
      <c r="F66" s="204"/>
      <c r="G66" s="204"/>
      <c r="H66" s="205"/>
      <c r="I66" s="1">
        <v>167</v>
      </c>
      <c r="J66" s="46">
        <f>J57-J65</f>
        <v>-1736</v>
      </c>
      <c r="K66" s="46">
        <f>K57-K65</f>
        <v>-4903</v>
      </c>
      <c r="L66" s="46">
        <f>L57-L65</f>
        <v>95935</v>
      </c>
      <c r="M66" s="46">
        <f>M57-M65</f>
        <v>-145419</v>
      </c>
    </row>
    <row r="67" spans="1:13" ht="12.75">
      <c r="A67" s="203" t="s">
        <v>194</v>
      </c>
      <c r="B67" s="204"/>
      <c r="C67" s="204"/>
      <c r="D67" s="204"/>
      <c r="E67" s="204"/>
      <c r="F67" s="204"/>
      <c r="G67" s="204"/>
      <c r="H67" s="205"/>
      <c r="I67" s="1">
        <v>168</v>
      </c>
      <c r="J67" s="54">
        <f>J56+J66</f>
        <v>-7025531</v>
      </c>
      <c r="K67" s="54">
        <f>K56+K66</f>
        <v>125009</v>
      </c>
      <c r="L67" s="54">
        <f>L56+L66</f>
        <v>13102824</v>
      </c>
      <c r="M67" s="54">
        <f>M56+M66</f>
        <v>15763481</v>
      </c>
    </row>
    <row r="68" spans="1:13" ht="12.75" customHeight="1">
      <c r="A68" s="257" t="s">
        <v>313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48" t="s">
        <v>234</v>
      </c>
      <c r="B70" s="249"/>
      <c r="C70" s="249"/>
      <c r="D70" s="249"/>
      <c r="E70" s="249"/>
      <c r="F70" s="249"/>
      <c r="G70" s="249"/>
      <c r="H70" s="250"/>
      <c r="I70" s="1">
        <v>169</v>
      </c>
      <c r="J70" s="7">
        <f>J67-J71</f>
        <v>-7039834</v>
      </c>
      <c r="K70" s="7">
        <f>K67-K71</f>
        <v>18608</v>
      </c>
      <c r="L70" s="7">
        <f>L67-L71</f>
        <v>12672126</v>
      </c>
      <c r="M70" s="7">
        <f>M67-M71</f>
        <v>15610415</v>
      </c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>
        <f>J54</f>
        <v>14303</v>
      </c>
      <c r="K71" s="8">
        <f>K54</f>
        <v>106401</v>
      </c>
      <c r="L71" s="8">
        <f>L54</f>
        <v>430698</v>
      </c>
      <c r="M71" s="8">
        <f>M54</f>
        <v>153066</v>
      </c>
    </row>
  </sheetData>
  <sheetProtection/>
  <mergeCells count="73">
    <mergeCell ref="A32:H32"/>
    <mergeCell ref="A34:H34"/>
    <mergeCell ref="A33:H33"/>
    <mergeCell ref="A18:H18"/>
    <mergeCell ref="A1:M1"/>
    <mergeCell ref="A8:H8"/>
    <mergeCell ref="A2:M2"/>
    <mergeCell ref="A3:M3"/>
    <mergeCell ref="J4:K4"/>
    <mergeCell ref="L4:M4"/>
    <mergeCell ref="A5:H5"/>
    <mergeCell ref="A7:H7"/>
    <mergeCell ref="A4:H4"/>
    <mergeCell ref="A6:H6"/>
    <mergeCell ref="A47:H47"/>
    <mergeCell ref="A44:H44"/>
    <mergeCell ref="A36:H36"/>
    <mergeCell ref="A37:H37"/>
    <mergeCell ref="A40:H40"/>
    <mergeCell ref="A43:H43"/>
    <mergeCell ref="A17:H17"/>
    <mergeCell ref="A15:H15"/>
    <mergeCell ref="A14:H14"/>
    <mergeCell ref="A16:H16"/>
    <mergeCell ref="A12:H12"/>
    <mergeCell ref="A13:H13"/>
    <mergeCell ref="A9:H9"/>
    <mergeCell ref="A26:H26"/>
    <mergeCell ref="A27:H27"/>
    <mergeCell ref="A19:H19"/>
    <mergeCell ref="A25:H25"/>
    <mergeCell ref="A21:H21"/>
    <mergeCell ref="A22:H22"/>
    <mergeCell ref="A11:H11"/>
    <mergeCell ref="A20:H20"/>
    <mergeCell ref="A24:H24"/>
    <mergeCell ref="A10:H10"/>
    <mergeCell ref="A29:H29"/>
    <mergeCell ref="A28:H28"/>
    <mergeCell ref="A23:H23"/>
    <mergeCell ref="A53:H53"/>
    <mergeCell ref="A35:H35"/>
    <mergeCell ref="A30:H30"/>
    <mergeCell ref="A31:H31"/>
    <mergeCell ref="A46:H46"/>
    <mergeCell ref="A45:H45"/>
    <mergeCell ref="A71:H71"/>
    <mergeCell ref="A65:H65"/>
    <mergeCell ref="A66:H66"/>
    <mergeCell ref="A67:H67"/>
    <mergeCell ref="A68:M68"/>
    <mergeCell ref="A69:M69"/>
    <mergeCell ref="A70:H70"/>
    <mergeCell ref="A57:H57"/>
    <mergeCell ref="A42:H42"/>
    <mergeCell ref="A41:H41"/>
    <mergeCell ref="A38:H38"/>
    <mergeCell ref="A49:H49"/>
    <mergeCell ref="A48:H48"/>
    <mergeCell ref="A52:H52"/>
    <mergeCell ref="A50:H50"/>
    <mergeCell ref="A51:M51"/>
    <mergeCell ref="A39:H39"/>
    <mergeCell ref="A61:H61"/>
    <mergeCell ref="A64:H64"/>
    <mergeCell ref="A54:H54"/>
    <mergeCell ref="A56:H56"/>
    <mergeCell ref="A63:H63"/>
    <mergeCell ref="A62:H62"/>
    <mergeCell ref="A55:M55"/>
    <mergeCell ref="A58:H58"/>
    <mergeCell ref="A59:H59"/>
    <mergeCell ref="A60:H60"/>
  </mergeCells>
  <dataValidations count="3">
    <dataValidation type="whole" operator="notEqual" allowBlank="1" showInputMessage="1" showErrorMessage="1" errorTitle="Pogrešan unos" error="Mogu se unijeti samo cjelobrojne vrijednosti." sqref="J57:K67 J53:M54 J47:M47 L56:M67 J56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6" width="9.140625" style="45" customWidth="1"/>
    <col min="7" max="7" width="4.57421875" style="45" customWidth="1"/>
    <col min="8" max="8" width="7.7109375" style="45" customWidth="1"/>
    <col min="9" max="9" width="9.140625" style="45" customWidth="1"/>
    <col min="10" max="10" width="10.421875" style="45" customWidth="1"/>
    <col min="11" max="11" width="11.28125" style="45" customWidth="1"/>
    <col min="12" max="12" width="10.28125" style="45" bestFit="1" customWidth="1"/>
    <col min="13" max="16384" width="9.140625" style="45" customWidth="1"/>
  </cols>
  <sheetData>
    <row r="1" spans="1:11" ht="12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70" t="s">
        <v>380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3.25">
      <c r="A4" s="269" t="s">
        <v>59</v>
      </c>
      <c r="B4" s="269"/>
      <c r="C4" s="269"/>
      <c r="D4" s="269"/>
      <c r="E4" s="269"/>
      <c r="F4" s="269"/>
      <c r="G4" s="269"/>
      <c r="H4" s="269"/>
      <c r="I4" s="59" t="s">
        <v>279</v>
      </c>
      <c r="J4" s="60" t="s">
        <v>319</v>
      </c>
      <c r="K4" s="60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1">
        <v>2</v>
      </c>
      <c r="J5" s="62" t="s">
        <v>283</v>
      </c>
      <c r="K5" s="62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65"/>
      <c r="J6" s="265"/>
      <c r="K6" s="266"/>
    </row>
    <row r="7" spans="1:11" ht="12.75">
      <c r="A7" s="221" t="s">
        <v>40</v>
      </c>
      <c r="B7" s="222"/>
      <c r="C7" s="222"/>
      <c r="D7" s="222"/>
      <c r="E7" s="222"/>
      <c r="F7" s="222"/>
      <c r="G7" s="222"/>
      <c r="H7" s="222"/>
      <c r="I7" s="1">
        <v>1</v>
      </c>
      <c r="J7" s="7">
        <v>-6838393</v>
      </c>
      <c r="K7" s="7">
        <v>13273331</v>
      </c>
    </row>
    <row r="8" spans="1:11" ht="12.75">
      <c r="A8" s="221" t="s">
        <v>41</v>
      </c>
      <c r="B8" s="222"/>
      <c r="C8" s="222"/>
      <c r="D8" s="222"/>
      <c r="E8" s="222"/>
      <c r="F8" s="222"/>
      <c r="G8" s="222"/>
      <c r="H8" s="222"/>
      <c r="I8" s="1">
        <v>2</v>
      </c>
      <c r="J8" s="7">
        <v>8974118</v>
      </c>
      <c r="K8" s="7">
        <v>5778046</v>
      </c>
    </row>
    <row r="9" spans="1:11" ht="12.75">
      <c r="A9" s="221" t="s">
        <v>42</v>
      </c>
      <c r="B9" s="222"/>
      <c r="C9" s="222"/>
      <c r="D9" s="222"/>
      <c r="E9" s="222"/>
      <c r="F9" s="222"/>
      <c r="G9" s="222"/>
      <c r="H9" s="222"/>
      <c r="I9" s="1">
        <v>3</v>
      </c>
      <c r="J9" s="7">
        <v>51478288</v>
      </c>
      <c r="K9" s="7">
        <v>0</v>
      </c>
    </row>
    <row r="10" spans="1:11" ht="12.75">
      <c r="A10" s="221" t="s">
        <v>43</v>
      </c>
      <c r="B10" s="222"/>
      <c r="C10" s="222"/>
      <c r="D10" s="222"/>
      <c r="E10" s="222"/>
      <c r="F10" s="222"/>
      <c r="G10" s="222"/>
      <c r="H10" s="222"/>
      <c r="I10" s="1">
        <v>4</v>
      </c>
      <c r="J10" s="7"/>
      <c r="K10" s="7">
        <v>3221411</v>
      </c>
    </row>
    <row r="11" spans="1:11" ht="12.75">
      <c r="A11" s="221" t="s">
        <v>44</v>
      </c>
      <c r="B11" s="222"/>
      <c r="C11" s="222"/>
      <c r="D11" s="222"/>
      <c r="E11" s="222"/>
      <c r="F11" s="222"/>
      <c r="G11" s="222"/>
      <c r="H11" s="222"/>
      <c r="I11" s="1">
        <v>5</v>
      </c>
      <c r="J11" s="7"/>
      <c r="K11" s="7">
        <v>88264948</v>
      </c>
    </row>
    <row r="12" spans="1:11" ht="12.75">
      <c r="A12" s="221" t="s">
        <v>51</v>
      </c>
      <c r="B12" s="222"/>
      <c r="C12" s="222"/>
      <c r="D12" s="222"/>
      <c r="E12" s="222"/>
      <c r="F12" s="222"/>
      <c r="G12" s="222"/>
      <c r="H12" s="222"/>
      <c r="I12" s="1">
        <v>6</v>
      </c>
      <c r="J12" s="7"/>
      <c r="K12" s="7"/>
    </row>
    <row r="13" spans="1:11" ht="12.75">
      <c r="A13" s="203" t="s">
        <v>157</v>
      </c>
      <c r="B13" s="204"/>
      <c r="C13" s="204"/>
      <c r="D13" s="204"/>
      <c r="E13" s="204"/>
      <c r="F13" s="204"/>
      <c r="G13" s="204"/>
      <c r="H13" s="204"/>
      <c r="I13" s="1">
        <v>7</v>
      </c>
      <c r="J13" s="122">
        <f>SUM(J7:J12)</f>
        <v>53614013</v>
      </c>
      <c r="K13" s="122">
        <f>SUM(K7:K12)</f>
        <v>110537736</v>
      </c>
    </row>
    <row r="14" spans="1:11" ht="12.75">
      <c r="A14" s="221" t="s">
        <v>52</v>
      </c>
      <c r="B14" s="222"/>
      <c r="C14" s="222"/>
      <c r="D14" s="222"/>
      <c r="E14" s="222"/>
      <c r="F14" s="222"/>
      <c r="G14" s="222"/>
      <c r="H14" s="222"/>
      <c r="I14" s="1">
        <v>8</v>
      </c>
      <c r="J14" s="7"/>
      <c r="K14" s="7">
        <v>74063797</v>
      </c>
    </row>
    <row r="15" spans="1:11" ht="12.75">
      <c r="A15" s="221" t="s">
        <v>53</v>
      </c>
      <c r="B15" s="222"/>
      <c r="C15" s="222"/>
      <c r="D15" s="222"/>
      <c r="E15" s="222"/>
      <c r="F15" s="222"/>
      <c r="G15" s="222"/>
      <c r="H15" s="222"/>
      <c r="I15" s="1">
        <v>9</v>
      </c>
      <c r="J15" s="7">
        <v>11229335</v>
      </c>
      <c r="K15" s="7"/>
    </row>
    <row r="16" spans="1:11" ht="12.75">
      <c r="A16" s="221" t="s">
        <v>54</v>
      </c>
      <c r="B16" s="222"/>
      <c r="C16" s="222"/>
      <c r="D16" s="222"/>
      <c r="E16" s="222"/>
      <c r="F16" s="222"/>
      <c r="G16" s="222"/>
      <c r="H16" s="222"/>
      <c r="I16" s="1">
        <v>10</v>
      </c>
      <c r="J16" s="7">
        <v>1247007</v>
      </c>
      <c r="K16" s="7"/>
    </row>
    <row r="17" spans="1:11" ht="12.75">
      <c r="A17" s="221" t="s">
        <v>55</v>
      </c>
      <c r="B17" s="222"/>
      <c r="C17" s="222"/>
      <c r="D17" s="222"/>
      <c r="E17" s="222"/>
      <c r="F17" s="222"/>
      <c r="G17" s="222"/>
      <c r="H17" s="222"/>
      <c r="I17" s="1">
        <v>11</v>
      </c>
      <c r="J17" s="7">
        <v>27867048</v>
      </c>
      <c r="K17" s="7">
        <v>59359388</v>
      </c>
    </row>
    <row r="18" spans="1:11" ht="12.75">
      <c r="A18" s="203" t="s">
        <v>158</v>
      </c>
      <c r="B18" s="204"/>
      <c r="C18" s="204"/>
      <c r="D18" s="204"/>
      <c r="E18" s="204"/>
      <c r="F18" s="204"/>
      <c r="G18" s="204"/>
      <c r="H18" s="204"/>
      <c r="I18" s="1">
        <v>12</v>
      </c>
      <c r="J18" s="122">
        <f>SUM(J14:J17)</f>
        <v>40343390</v>
      </c>
      <c r="K18" s="122">
        <f>SUM(K14:K17)</f>
        <v>133423185</v>
      </c>
    </row>
    <row r="19" spans="1:11" ht="12.75">
      <c r="A19" s="203" t="s">
        <v>36</v>
      </c>
      <c r="B19" s="204"/>
      <c r="C19" s="204"/>
      <c r="D19" s="204"/>
      <c r="E19" s="204"/>
      <c r="F19" s="204"/>
      <c r="G19" s="204"/>
      <c r="H19" s="204"/>
      <c r="I19" s="1">
        <v>13</v>
      </c>
      <c r="J19" s="122">
        <f>IF(J13&gt;J18,J13-J18,0)</f>
        <v>13270623</v>
      </c>
      <c r="K19" s="122">
        <f>IF(K13&gt;K18,K13-K18,0)</f>
        <v>0</v>
      </c>
    </row>
    <row r="20" spans="1:11" ht="12.75">
      <c r="A20" s="203" t="s">
        <v>37</v>
      </c>
      <c r="B20" s="204"/>
      <c r="C20" s="204"/>
      <c r="D20" s="204"/>
      <c r="E20" s="204"/>
      <c r="F20" s="204"/>
      <c r="G20" s="204"/>
      <c r="H20" s="204"/>
      <c r="I20" s="1">
        <v>14</v>
      </c>
      <c r="J20" s="122">
        <f>IF(J18&gt;J13,J18-J13,0)</f>
        <v>0</v>
      </c>
      <c r="K20" s="122">
        <f>IF(K18&gt;K13,K18-K13,0)</f>
        <v>22885449</v>
      </c>
    </row>
    <row r="21" spans="1:11" ht="12.75">
      <c r="A21" s="213" t="s">
        <v>159</v>
      </c>
      <c r="B21" s="214"/>
      <c r="C21" s="214"/>
      <c r="D21" s="214"/>
      <c r="E21" s="214"/>
      <c r="F21" s="214"/>
      <c r="G21" s="214"/>
      <c r="H21" s="214"/>
      <c r="I21" s="265"/>
      <c r="J21" s="265"/>
      <c r="K21" s="266"/>
    </row>
    <row r="22" spans="1:11" ht="12.75">
      <c r="A22" s="221" t="s">
        <v>178</v>
      </c>
      <c r="B22" s="222"/>
      <c r="C22" s="222"/>
      <c r="D22" s="222"/>
      <c r="E22" s="222"/>
      <c r="F22" s="222"/>
      <c r="G22" s="222"/>
      <c r="H22" s="222"/>
      <c r="I22" s="1">
        <v>15</v>
      </c>
      <c r="J22" s="7">
        <v>307479</v>
      </c>
      <c r="K22" s="7">
        <v>1656148</v>
      </c>
    </row>
    <row r="23" spans="1:11" ht="12.75">
      <c r="A23" s="221" t="s">
        <v>179</v>
      </c>
      <c r="B23" s="222"/>
      <c r="C23" s="222"/>
      <c r="D23" s="222"/>
      <c r="E23" s="222"/>
      <c r="F23" s="222"/>
      <c r="G23" s="222"/>
      <c r="H23" s="222"/>
      <c r="I23" s="1">
        <v>16</v>
      </c>
      <c r="J23" s="7">
        <v>694263</v>
      </c>
      <c r="K23" s="7"/>
    </row>
    <row r="24" spans="1:11" ht="12.75">
      <c r="A24" s="221" t="s">
        <v>180</v>
      </c>
      <c r="B24" s="222"/>
      <c r="C24" s="222"/>
      <c r="D24" s="222"/>
      <c r="E24" s="222"/>
      <c r="F24" s="222"/>
      <c r="G24" s="222"/>
      <c r="H24" s="222"/>
      <c r="I24" s="1">
        <v>17</v>
      </c>
      <c r="J24" s="7">
        <v>297721</v>
      </c>
      <c r="K24" s="7">
        <v>111441</v>
      </c>
    </row>
    <row r="25" spans="1:11" ht="12.75">
      <c r="A25" s="221" t="s">
        <v>181</v>
      </c>
      <c r="B25" s="222"/>
      <c r="C25" s="222"/>
      <c r="D25" s="222"/>
      <c r="E25" s="222"/>
      <c r="F25" s="222"/>
      <c r="G25" s="222"/>
      <c r="H25" s="222"/>
      <c r="I25" s="1">
        <v>18</v>
      </c>
      <c r="J25" s="7"/>
      <c r="K25" s="7"/>
    </row>
    <row r="26" spans="1:11" ht="12.75">
      <c r="A26" s="221" t="s">
        <v>182</v>
      </c>
      <c r="B26" s="222"/>
      <c r="C26" s="222"/>
      <c r="D26" s="222"/>
      <c r="E26" s="222"/>
      <c r="F26" s="222"/>
      <c r="G26" s="222"/>
      <c r="H26" s="222"/>
      <c r="I26" s="1">
        <v>19</v>
      </c>
      <c r="J26" s="7"/>
      <c r="K26" s="7"/>
    </row>
    <row r="27" spans="1:11" ht="12.75">
      <c r="A27" s="203" t="s">
        <v>168</v>
      </c>
      <c r="B27" s="204"/>
      <c r="C27" s="204"/>
      <c r="D27" s="204"/>
      <c r="E27" s="204"/>
      <c r="F27" s="204"/>
      <c r="G27" s="204"/>
      <c r="H27" s="204"/>
      <c r="I27" s="1">
        <v>20</v>
      </c>
      <c r="J27" s="122">
        <f>SUM(J22:J26)</f>
        <v>1299463</v>
      </c>
      <c r="K27" s="122">
        <f>SUM(K22:K26)</f>
        <v>1767589</v>
      </c>
    </row>
    <row r="28" spans="1:11" ht="12.75">
      <c r="A28" s="221" t="s">
        <v>115</v>
      </c>
      <c r="B28" s="222"/>
      <c r="C28" s="222"/>
      <c r="D28" s="222"/>
      <c r="E28" s="222"/>
      <c r="F28" s="222"/>
      <c r="G28" s="222"/>
      <c r="H28" s="222"/>
      <c r="I28" s="1">
        <v>21</v>
      </c>
      <c r="J28" s="7">
        <v>1463903</v>
      </c>
      <c r="K28" s="7">
        <v>551492</v>
      </c>
    </row>
    <row r="29" spans="1:11" ht="12.75">
      <c r="A29" s="221" t="s">
        <v>116</v>
      </c>
      <c r="B29" s="222"/>
      <c r="C29" s="222"/>
      <c r="D29" s="222"/>
      <c r="E29" s="222"/>
      <c r="F29" s="222"/>
      <c r="G29" s="222"/>
      <c r="H29" s="222"/>
      <c r="I29" s="1">
        <v>22</v>
      </c>
      <c r="J29" s="7"/>
      <c r="K29" s="7"/>
    </row>
    <row r="30" spans="1:11" ht="12.75">
      <c r="A30" s="221" t="s">
        <v>16</v>
      </c>
      <c r="B30" s="222"/>
      <c r="C30" s="222"/>
      <c r="D30" s="222"/>
      <c r="E30" s="222"/>
      <c r="F30" s="222"/>
      <c r="G30" s="222"/>
      <c r="H30" s="222"/>
      <c r="I30" s="1">
        <v>23</v>
      </c>
      <c r="J30" s="7"/>
      <c r="K30" s="7">
        <v>20000</v>
      </c>
    </row>
    <row r="31" spans="1:11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122">
        <f>SUM(J28:J30)</f>
        <v>1463903</v>
      </c>
      <c r="K31" s="122">
        <f>SUM(K28:K30)</f>
        <v>571492</v>
      </c>
    </row>
    <row r="32" spans="1:11" ht="12.75">
      <c r="A32" s="203" t="s">
        <v>38</v>
      </c>
      <c r="B32" s="204"/>
      <c r="C32" s="204"/>
      <c r="D32" s="204"/>
      <c r="E32" s="204"/>
      <c r="F32" s="204"/>
      <c r="G32" s="204"/>
      <c r="H32" s="204"/>
      <c r="I32" s="1">
        <v>25</v>
      </c>
      <c r="J32" s="122">
        <f>IF(J27&gt;J31,J27-J31,0)</f>
        <v>0</v>
      </c>
      <c r="K32" s="122">
        <f>IF(K27&gt;K31,K27-K31,0)</f>
        <v>1196097</v>
      </c>
    </row>
    <row r="33" spans="1:11" ht="12.75">
      <c r="A33" s="203" t="s">
        <v>39</v>
      </c>
      <c r="B33" s="204"/>
      <c r="C33" s="204"/>
      <c r="D33" s="204"/>
      <c r="E33" s="204"/>
      <c r="F33" s="204"/>
      <c r="G33" s="204"/>
      <c r="H33" s="204"/>
      <c r="I33" s="1">
        <v>26</v>
      </c>
      <c r="J33" s="122">
        <f>IF(J31&gt;J27,J31-J27,0)</f>
        <v>164440</v>
      </c>
      <c r="K33" s="122">
        <f>IF(K31&gt;K27,K31-K27,0)</f>
        <v>0</v>
      </c>
    </row>
    <row r="34" spans="1:11" ht="12.75">
      <c r="A34" s="213" t="s">
        <v>160</v>
      </c>
      <c r="B34" s="214"/>
      <c r="C34" s="214"/>
      <c r="D34" s="214"/>
      <c r="E34" s="214"/>
      <c r="F34" s="214"/>
      <c r="G34" s="214"/>
      <c r="H34" s="214"/>
      <c r="I34" s="265"/>
      <c r="J34" s="265"/>
      <c r="K34" s="266"/>
    </row>
    <row r="35" spans="1:11" ht="12.75">
      <c r="A35" s="221" t="s">
        <v>174</v>
      </c>
      <c r="B35" s="222"/>
      <c r="C35" s="222"/>
      <c r="D35" s="222"/>
      <c r="E35" s="222"/>
      <c r="F35" s="222"/>
      <c r="G35" s="222"/>
      <c r="H35" s="222"/>
      <c r="I35" s="1">
        <v>27</v>
      </c>
      <c r="J35" s="7"/>
      <c r="K35" s="7">
        <v>57950000</v>
      </c>
    </row>
    <row r="36" spans="1:11" ht="12.75">
      <c r="A36" s="221" t="s">
        <v>29</v>
      </c>
      <c r="B36" s="222"/>
      <c r="C36" s="222"/>
      <c r="D36" s="222"/>
      <c r="E36" s="222"/>
      <c r="F36" s="222"/>
      <c r="G36" s="222"/>
      <c r="H36" s="222"/>
      <c r="I36" s="1">
        <v>28</v>
      </c>
      <c r="J36" s="7">
        <v>1789625</v>
      </c>
      <c r="K36" s="7">
        <v>20000</v>
      </c>
    </row>
    <row r="37" spans="1:11" ht="12.75">
      <c r="A37" s="221" t="s">
        <v>30</v>
      </c>
      <c r="B37" s="222"/>
      <c r="C37" s="222"/>
      <c r="D37" s="222"/>
      <c r="E37" s="222"/>
      <c r="F37" s="222"/>
      <c r="G37" s="222"/>
      <c r="H37" s="222"/>
      <c r="I37" s="1">
        <v>29</v>
      </c>
      <c r="J37" s="7"/>
      <c r="K37" s="7"/>
    </row>
    <row r="38" spans="1:11" ht="12.75">
      <c r="A38" s="203" t="s">
        <v>68</v>
      </c>
      <c r="B38" s="204"/>
      <c r="C38" s="204"/>
      <c r="D38" s="204"/>
      <c r="E38" s="204"/>
      <c r="F38" s="204"/>
      <c r="G38" s="204"/>
      <c r="H38" s="204"/>
      <c r="I38" s="1">
        <v>30</v>
      </c>
      <c r="J38" s="122">
        <f>SUM(J35:J37)</f>
        <v>1789625</v>
      </c>
      <c r="K38" s="122">
        <f>SUM(K35:K37)</f>
        <v>57970000</v>
      </c>
    </row>
    <row r="39" spans="1:11" ht="12.75">
      <c r="A39" s="221" t="s">
        <v>31</v>
      </c>
      <c r="B39" s="222"/>
      <c r="C39" s="222"/>
      <c r="D39" s="222"/>
      <c r="E39" s="222"/>
      <c r="F39" s="222"/>
      <c r="G39" s="222"/>
      <c r="H39" s="222"/>
      <c r="I39" s="1">
        <v>31</v>
      </c>
      <c r="J39" s="7">
        <v>13558708</v>
      </c>
      <c r="K39" s="7">
        <v>521090</v>
      </c>
    </row>
    <row r="40" spans="1:11" ht="12.75">
      <c r="A40" s="221" t="s">
        <v>32</v>
      </c>
      <c r="B40" s="222"/>
      <c r="C40" s="222"/>
      <c r="D40" s="222"/>
      <c r="E40" s="222"/>
      <c r="F40" s="222"/>
      <c r="G40" s="222"/>
      <c r="H40" s="222"/>
      <c r="I40" s="1">
        <v>32</v>
      </c>
      <c r="J40" s="7"/>
      <c r="K40" s="7"/>
    </row>
    <row r="41" spans="1:11" ht="12.75">
      <c r="A41" s="221" t="s">
        <v>33</v>
      </c>
      <c r="B41" s="222"/>
      <c r="C41" s="222"/>
      <c r="D41" s="222"/>
      <c r="E41" s="222"/>
      <c r="F41" s="222"/>
      <c r="G41" s="222"/>
      <c r="H41" s="222"/>
      <c r="I41" s="1">
        <v>33</v>
      </c>
      <c r="J41" s="7">
        <v>78268</v>
      </c>
      <c r="K41" s="7">
        <v>81362</v>
      </c>
    </row>
    <row r="42" spans="1:11" ht="12.75">
      <c r="A42" s="221" t="s">
        <v>34</v>
      </c>
      <c r="B42" s="222"/>
      <c r="C42" s="222"/>
      <c r="D42" s="222"/>
      <c r="E42" s="222"/>
      <c r="F42" s="222"/>
      <c r="G42" s="222"/>
      <c r="H42" s="222"/>
      <c r="I42" s="1">
        <v>34</v>
      </c>
      <c r="J42" s="7"/>
      <c r="K42" s="7"/>
    </row>
    <row r="43" spans="1:11" ht="12.75">
      <c r="A43" s="221" t="s">
        <v>35</v>
      </c>
      <c r="B43" s="222"/>
      <c r="C43" s="222"/>
      <c r="D43" s="222"/>
      <c r="E43" s="222"/>
      <c r="F43" s="222"/>
      <c r="G43" s="222"/>
      <c r="H43" s="222"/>
      <c r="I43" s="1">
        <v>35</v>
      </c>
      <c r="J43" s="7"/>
      <c r="K43" s="7"/>
    </row>
    <row r="44" spans="1:11" ht="12.75">
      <c r="A44" s="203" t="s">
        <v>69</v>
      </c>
      <c r="B44" s="204"/>
      <c r="C44" s="204"/>
      <c r="D44" s="204"/>
      <c r="E44" s="204"/>
      <c r="F44" s="204"/>
      <c r="G44" s="204"/>
      <c r="H44" s="204"/>
      <c r="I44" s="1">
        <v>36</v>
      </c>
      <c r="J44" s="122">
        <f>SUM(J39:J43)</f>
        <v>13636976</v>
      </c>
      <c r="K44" s="122">
        <f>SUM(K39:K43)</f>
        <v>602452</v>
      </c>
    </row>
    <row r="45" spans="1:11" ht="12.75">
      <c r="A45" s="203" t="s">
        <v>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122">
        <f>IF(J38&gt;J44,J38-J44,0)</f>
        <v>0</v>
      </c>
      <c r="K45" s="122">
        <f>IF(K38&gt;K44,K38-K44,0)</f>
        <v>57367548</v>
      </c>
    </row>
    <row r="46" spans="1:11" ht="12.75">
      <c r="A46" s="203" t="s">
        <v>18</v>
      </c>
      <c r="B46" s="204"/>
      <c r="C46" s="204"/>
      <c r="D46" s="204"/>
      <c r="E46" s="204"/>
      <c r="F46" s="204"/>
      <c r="G46" s="204"/>
      <c r="H46" s="204"/>
      <c r="I46" s="1">
        <v>38</v>
      </c>
      <c r="J46" s="122">
        <f>IF(J44&gt;J38,J44-J38,0)</f>
        <v>11847351</v>
      </c>
      <c r="K46" s="122">
        <f>IF(K44&gt;K38,K44-K38,0)</f>
        <v>0</v>
      </c>
    </row>
    <row r="47" spans="1:11" ht="12.75">
      <c r="A47" s="221" t="s">
        <v>70</v>
      </c>
      <c r="B47" s="222"/>
      <c r="C47" s="222"/>
      <c r="D47" s="222"/>
      <c r="E47" s="222"/>
      <c r="F47" s="222"/>
      <c r="G47" s="222"/>
      <c r="H47" s="222"/>
      <c r="I47" s="1">
        <v>39</v>
      </c>
      <c r="J47" s="46">
        <f>IF(J19-J20+J32-J33+J45-J46&gt;0,J19-J20+J32-J33+J45-J46,0)</f>
        <v>1258832</v>
      </c>
      <c r="K47" s="46">
        <f>IF(K19-K20+K32-K33+K45-K46&gt;0,K19-K20+K32-K33+K45-K46,0)</f>
        <v>35678196</v>
      </c>
    </row>
    <row r="48" spans="1:11" ht="12.75">
      <c r="A48" s="221" t="s">
        <v>71</v>
      </c>
      <c r="B48" s="222"/>
      <c r="C48" s="222"/>
      <c r="D48" s="222"/>
      <c r="E48" s="222"/>
      <c r="F48" s="222"/>
      <c r="G48" s="222"/>
      <c r="H48" s="222"/>
      <c r="I48" s="1">
        <v>40</v>
      </c>
      <c r="J48" s="46">
        <f>IF(J20-J19+J33-J32+J46-J45&gt;0,J20-J19+J33-J32+J46-J45,0)</f>
        <v>0</v>
      </c>
      <c r="K48" s="46">
        <f>IF(K20-K19+K33-K32+K46-K45&gt;0,K20-K19+K33-K32+K46-K45,0)</f>
        <v>0</v>
      </c>
    </row>
    <row r="49" spans="1:11" ht="12.75">
      <c r="A49" s="221" t="s">
        <v>161</v>
      </c>
      <c r="B49" s="222"/>
      <c r="C49" s="222"/>
      <c r="D49" s="222"/>
      <c r="E49" s="222"/>
      <c r="F49" s="222"/>
      <c r="G49" s="222"/>
      <c r="H49" s="222"/>
      <c r="I49" s="1">
        <v>41</v>
      </c>
      <c r="J49" s="7">
        <v>2534981</v>
      </c>
      <c r="K49" s="7">
        <v>5645269</v>
      </c>
    </row>
    <row r="50" spans="1:12" ht="12.75">
      <c r="A50" s="221" t="s">
        <v>175</v>
      </c>
      <c r="B50" s="222"/>
      <c r="C50" s="222"/>
      <c r="D50" s="222"/>
      <c r="E50" s="222"/>
      <c r="F50" s="222"/>
      <c r="G50" s="222"/>
      <c r="H50" s="222"/>
      <c r="I50" s="1">
        <v>42</v>
      </c>
      <c r="J50" s="7">
        <v>1258832</v>
      </c>
      <c r="K50" s="7">
        <v>35678196</v>
      </c>
      <c r="L50" s="139"/>
    </row>
    <row r="51" spans="1:12" ht="12.75">
      <c r="A51" s="221" t="s">
        <v>176</v>
      </c>
      <c r="B51" s="222"/>
      <c r="C51" s="222"/>
      <c r="D51" s="222"/>
      <c r="E51" s="222"/>
      <c r="F51" s="222"/>
      <c r="G51" s="222"/>
      <c r="H51" s="222"/>
      <c r="I51" s="1">
        <v>43</v>
      </c>
      <c r="J51" s="7"/>
      <c r="K51" s="7"/>
      <c r="L51" s="139"/>
    </row>
    <row r="52" spans="1:11" ht="12.75">
      <c r="A52" s="224" t="s">
        <v>177</v>
      </c>
      <c r="B52" s="225"/>
      <c r="C52" s="225"/>
      <c r="D52" s="225"/>
      <c r="E52" s="225"/>
      <c r="F52" s="225"/>
      <c r="G52" s="225"/>
      <c r="H52" s="225"/>
      <c r="I52" s="4">
        <v>44</v>
      </c>
      <c r="J52" s="54">
        <f>J49+J50-J51</f>
        <v>3793813</v>
      </c>
      <c r="K52" s="54">
        <f>K49+K50-K51</f>
        <v>41323465</v>
      </c>
    </row>
  </sheetData>
  <sheetProtection/>
  <mergeCells count="52">
    <mergeCell ref="A12:H12"/>
    <mergeCell ref="A5:H5"/>
    <mergeCell ref="A6:K6"/>
    <mergeCell ref="A7:H7"/>
    <mergeCell ref="A8:H8"/>
    <mergeCell ref="A21:K21"/>
    <mergeCell ref="A19:H19"/>
    <mergeCell ref="A13:H13"/>
    <mergeCell ref="A11:H11"/>
    <mergeCell ref="A1:K1"/>
    <mergeCell ref="A2:K2"/>
    <mergeCell ref="A4:H4"/>
    <mergeCell ref="A10:H10"/>
    <mergeCell ref="A9:H9"/>
    <mergeCell ref="A3:K3"/>
    <mergeCell ref="A37:H37"/>
    <mergeCell ref="A39:H39"/>
    <mergeCell ref="A14:H14"/>
    <mergeCell ref="A15:H15"/>
    <mergeCell ref="A17:H17"/>
    <mergeCell ref="A23:H23"/>
    <mergeCell ref="A20:H20"/>
    <mergeCell ref="A22:H22"/>
    <mergeCell ref="A16:H16"/>
    <mergeCell ref="A18:H18"/>
    <mergeCell ref="A32:H32"/>
    <mergeCell ref="A35:H35"/>
    <mergeCell ref="A25:H25"/>
    <mergeCell ref="A26:H26"/>
    <mergeCell ref="A27:H27"/>
    <mergeCell ref="A24:H24"/>
    <mergeCell ref="A31:H31"/>
    <mergeCell ref="A28:H28"/>
    <mergeCell ref="A29:H29"/>
    <mergeCell ref="A30:H30"/>
    <mergeCell ref="A33:H33"/>
    <mergeCell ref="A34:K34"/>
    <mergeCell ref="A43:H43"/>
    <mergeCell ref="A46:H46"/>
    <mergeCell ref="A44:H44"/>
    <mergeCell ref="A41:H41"/>
    <mergeCell ref="A40:H40"/>
    <mergeCell ref="A36:H36"/>
    <mergeCell ref="A45:H45"/>
    <mergeCell ref="A38:H38"/>
    <mergeCell ref="A52:H52"/>
    <mergeCell ref="A48:H48"/>
    <mergeCell ref="A49:H49"/>
    <mergeCell ref="A50:H50"/>
    <mergeCell ref="A51:H51"/>
    <mergeCell ref="A42:H42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7:K12 J35:K37 J39:K43 J22:K26 J28:K30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8:K38 J44:K48 J27:K27 J31:K33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8" t="s">
        <v>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9" t="s">
        <v>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59" t="s">
        <v>279</v>
      </c>
      <c r="J4" s="60" t="s">
        <v>319</v>
      </c>
      <c r="K4" s="60" t="s">
        <v>320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65">
        <v>2</v>
      </c>
      <c r="J5" s="66" t="s">
        <v>283</v>
      </c>
      <c r="K5" s="66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65"/>
      <c r="J6" s="265"/>
      <c r="K6" s="266"/>
    </row>
    <row r="7" spans="1:11" ht="12.75">
      <c r="A7" s="221" t="s">
        <v>199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119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120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121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03" t="s">
        <v>198</v>
      </c>
      <c r="B12" s="204"/>
      <c r="C12" s="204"/>
      <c r="D12" s="204"/>
      <c r="E12" s="204"/>
      <c r="F12" s="204"/>
      <c r="G12" s="204"/>
      <c r="H12" s="204"/>
      <c r="I12" s="1">
        <v>6</v>
      </c>
      <c r="J12" s="57">
        <f>SUM(J7:J11)</f>
        <v>0</v>
      </c>
      <c r="K12" s="46">
        <f>SUM(K7:K11)</f>
        <v>0</v>
      </c>
    </row>
    <row r="13" spans="1:11" ht="12.75">
      <c r="A13" s="221" t="s">
        <v>123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124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125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127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128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03" t="s">
        <v>47</v>
      </c>
      <c r="B19" s="204"/>
      <c r="C19" s="204"/>
      <c r="D19" s="204"/>
      <c r="E19" s="204"/>
      <c r="F19" s="204"/>
      <c r="G19" s="204"/>
      <c r="H19" s="204"/>
      <c r="I19" s="1">
        <v>13</v>
      </c>
      <c r="J19" s="57">
        <f>SUM(J13:J18)</f>
        <v>0</v>
      </c>
      <c r="K19" s="46">
        <f>SUM(K13:K18)</f>
        <v>0</v>
      </c>
    </row>
    <row r="20" spans="1:11" ht="12.75">
      <c r="A20" s="203" t="s">
        <v>108</v>
      </c>
      <c r="B20" s="276"/>
      <c r="C20" s="276"/>
      <c r="D20" s="276"/>
      <c r="E20" s="276"/>
      <c r="F20" s="276"/>
      <c r="G20" s="276"/>
      <c r="H20" s="277"/>
      <c r="I20" s="1">
        <v>14</v>
      </c>
      <c r="J20" s="57">
        <f>IF(J12&gt;J19,J12-J19,0)</f>
        <v>0</v>
      </c>
      <c r="K20" s="46">
        <f>IF(K12&gt;K19,K12-K19,0)</f>
        <v>0</v>
      </c>
    </row>
    <row r="21" spans="1:11" ht="12.75">
      <c r="A21" s="231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57">
        <f>IF(J19&gt;J12,J19-J12,0)</f>
        <v>0</v>
      </c>
      <c r="K21" s="46">
        <f>IF(K19&gt;K12,K19-K12,0)</f>
        <v>0</v>
      </c>
    </row>
    <row r="22" spans="1:11" ht="12.75">
      <c r="A22" s="213" t="s">
        <v>159</v>
      </c>
      <c r="B22" s="214"/>
      <c r="C22" s="214"/>
      <c r="D22" s="214"/>
      <c r="E22" s="214"/>
      <c r="F22" s="214"/>
      <c r="G22" s="214"/>
      <c r="H22" s="214"/>
      <c r="I22" s="265"/>
      <c r="J22" s="265"/>
      <c r="K22" s="266"/>
    </row>
    <row r="23" spans="1:11" ht="12.75">
      <c r="A23" s="221" t="s">
        <v>165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166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321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322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03" t="s">
        <v>114</v>
      </c>
      <c r="B28" s="204"/>
      <c r="C28" s="204"/>
      <c r="D28" s="204"/>
      <c r="E28" s="204"/>
      <c r="F28" s="204"/>
      <c r="G28" s="204"/>
      <c r="H28" s="204"/>
      <c r="I28" s="1">
        <v>21</v>
      </c>
      <c r="J28" s="57">
        <f>SUM(J23:J27)</f>
        <v>0</v>
      </c>
      <c r="K28" s="46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03" t="s">
        <v>48</v>
      </c>
      <c r="B32" s="204"/>
      <c r="C32" s="204"/>
      <c r="D32" s="204"/>
      <c r="E32" s="204"/>
      <c r="F32" s="204"/>
      <c r="G32" s="204"/>
      <c r="H32" s="204"/>
      <c r="I32" s="1">
        <v>25</v>
      </c>
      <c r="J32" s="57">
        <f>SUM(J29:J31)</f>
        <v>0</v>
      </c>
      <c r="K32" s="46">
        <f>SUM(K29:K31)</f>
        <v>0</v>
      </c>
    </row>
    <row r="33" spans="1:11" ht="12.75">
      <c r="A33" s="203" t="s">
        <v>110</v>
      </c>
      <c r="B33" s="204"/>
      <c r="C33" s="204"/>
      <c r="D33" s="204"/>
      <c r="E33" s="204"/>
      <c r="F33" s="204"/>
      <c r="G33" s="204"/>
      <c r="H33" s="204"/>
      <c r="I33" s="1">
        <v>26</v>
      </c>
      <c r="J33" s="57">
        <f>IF(J28&gt;J32,J28-J32,0)</f>
        <v>0</v>
      </c>
      <c r="K33" s="46">
        <f>IF(K28&gt;K32,K28-K32,0)</f>
        <v>0</v>
      </c>
    </row>
    <row r="34" spans="1:11" ht="12.75">
      <c r="A34" s="203" t="s">
        <v>111</v>
      </c>
      <c r="B34" s="204"/>
      <c r="C34" s="204"/>
      <c r="D34" s="204"/>
      <c r="E34" s="204"/>
      <c r="F34" s="204"/>
      <c r="G34" s="204"/>
      <c r="H34" s="204"/>
      <c r="I34" s="1">
        <v>27</v>
      </c>
      <c r="J34" s="57">
        <f>IF(J32&gt;J28,J32-J28,0)</f>
        <v>0</v>
      </c>
      <c r="K34" s="46">
        <f>IF(K32&gt;K28,K32-K28,0)</f>
        <v>0</v>
      </c>
    </row>
    <row r="35" spans="1:11" ht="12.75">
      <c r="A35" s="213" t="s">
        <v>160</v>
      </c>
      <c r="B35" s="214"/>
      <c r="C35" s="214"/>
      <c r="D35" s="214"/>
      <c r="E35" s="214"/>
      <c r="F35" s="214"/>
      <c r="G35" s="214"/>
      <c r="H35" s="214"/>
      <c r="I35" s="265">
        <v>0</v>
      </c>
      <c r="J35" s="265"/>
      <c r="K35" s="266"/>
    </row>
    <row r="36" spans="1:11" ht="12.75">
      <c r="A36" s="221" t="s">
        <v>174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03" t="s">
        <v>49</v>
      </c>
      <c r="B39" s="204"/>
      <c r="C39" s="204"/>
      <c r="D39" s="204"/>
      <c r="E39" s="204"/>
      <c r="F39" s="204"/>
      <c r="G39" s="204"/>
      <c r="H39" s="204"/>
      <c r="I39" s="1">
        <v>31</v>
      </c>
      <c r="J39" s="57">
        <f>SUM(J36:J38)</f>
        <v>0</v>
      </c>
      <c r="K39" s="46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03" t="s">
        <v>148</v>
      </c>
      <c r="B45" s="204"/>
      <c r="C45" s="204"/>
      <c r="D45" s="204"/>
      <c r="E45" s="204"/>
      <c r="F45" s="204"/>
      <c r="G45" s="204"/>
      <c r="H45" s="204"/>
      <c r="I45" s="1">
        <v>37</v>
      </c>
      <c r="J45" s="57">
        <f>SUM(J40:J44)</f>
        <v>0</v>
      </c>
      <c r="K45" s="46">
        <f>SUM(K40:K44)</f>
        <v>0</v>
      </c>
    </row>
    <row r="46" spans="1:11" ht="12.75">
      <c r="A46" s="203" t="s">
        <v>162</v>
      </c>
      <c r="B46" s="204"/>
      <c r="C46" s="204"/>
      <c r="D46" s="204"/>
      <c r="E46" s="204"/>
      <c r="F46" s="204"/>
      <c r="G46" s="204"/>
      <c r="H46" s="204"/>
      <c r="I46" s="1">
        <v>38</v>
      </c>
      <c r="J46" s="57">
        <f>IF(J39&gt;J45,J39-J45,0)</f>
        <v>0</v>
      </c>
      <c r="K46" s="46">
        <f>IF(K39&gt;K45,K39-K45,0)</f>
        <v>0</v>
      </c>
    </row>
    <row r="47" spans="1:11" ht="12.75">
      <c r="A47" s="203" t="s">
        <v>163</v>
      </c>
      <c r="B47" s="204"/>
      <c r="C47" s="204"/>
      <c r="D47" s="204"/>
      <c r="E47" s="204"/>
      <c r="F47" s="204"/>
      <c r="G47" s="204"/>
      <c r="H47" s="204"/>
      <c r="I47" s="1">
        <v>39</v>
      </c>
      <c r="J47" s="57">
        <f>IF(J45&gt;J39,J45-J39,0)</f>
        <v>0</v>
      </c>
      <c r="K47" s="46">
        <f>IF(K45&gt;K39,K45-K39,0)</f>
        <v>0</v>
      </c>
    </row>
    <row r="48" spans="1:11" ht="12.75">
      <c r="A48" s="203" t="s">
        <v>149</v>
      </c>
      <c r="B48" s="204"/>
      <c r="C48" s="204"/>
      <c r="D48" s="204"/>
      <c r="E48" s="204"/>
      <c r="F48" s="204"/>
      <c r="G48" s="204"/>
      <c r="H48" s="204"/>
      <c r="I48" s="1">
        <v>40</v>
      </c>
      <c r="J48" s="57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>
      <c r="A49" s="203" t="s">
        <v>15</v>
      </c>
      <c r="B49" s="204"/>
      <c r="C49" s="204"/>
      <c r="D49" s="204"/>
      <c r="E49" s="204"/>
      <c r="F49" s="204"/>
      <c r="G49" s="204"/>
      <c r="H49" s="204"/>
      <c r="I49" s="1">
        <v>41</v>
      </c>
      <c r="J49" s="57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>
      <c r="A50" s="203" t="s">
        <v>161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176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31" t="s">
        <v>177</v>
      </c>
      <c r="B53" s="232"/>
      <c r="C53" s="232"/>
      <c r="D53" s="232"/>
      <c r="E53" s="232"/>
      <c r="F53" s="232"/>
      <c r="G53" s="232"/>
      <c r="H53" s="232"/>
      <c r="I53" s="4">
        <v>45</v>
      </c>
      <c r="J53" s="58">
        <f>J50+J51-J52</f>
        <v>0</v>
      </c>
      <c r="K53" s="54">
        <f>K50+K51-K52</f>
        <v>0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8:H8"/>
    <mergeCell ref="A11:H11"/>
    <mergeCell ref="A1:K1"/>
    <mergeCell ref="A2:K2"/>
    <mergeCell ref="A4:H4"/>
    <mergeCell ref="A10:H10"/>
    <mergeCell ref="A9:H9"/>
    <mergeCell ref="A13:H13"/>
    <mergeCell ref="A3:K3"/>
    <mergeCell ref="A5:H5"/>
    <mergeCell ref="A6:K6"/>
    <mergeCell ref="A7:H7"/>
    <mergeCell ref="A19:H19"/>
    <mergeCell ref="A14:H14"/>
    <mergeCell ref="A15:H15"/>
    <mergeCell ref="A17:H17"/>
    <mergeCell ref="A20:H20"/>
    <mergeCell ref="A12:H12"/>
    <mergeCell ref="A16:H16"/>
    <mergeCell ref="A31:H31"/>
    <mergeCell ref="A34:H34"/>
    <mergeCell ref="A28:H28"/>
    <mergeCell ref="A23:H23"/>
    <mergeCell ref="A33:H33"/>
    <mergeCell ref="A22:K22"/>
    <mergeCell ref="A26:H26"/>
    <mergeCell ref="A27:H27"/>
    <mergeCell ref="A41:H41"/>
    <mergeCell ref="A40:H40"/>
    <mergeCell ref="A39:H39"/>
    <mergeCell ref="A18:H18"/>
    <mergeCell ref="A21:H21"/>
    <mergeCell ref="A32:H32"/>
    <mergeCell ref="A24:H24"/>
    <mergeCell ref="A30:H30"/>
    <mergeCell ref="A25:H25"/>
    <mergeCell ref="A29:H29"/>
    <mergeCell ref="A46:H46"/>
    <mergeCell ref="A52:H52"/>
    <mergeCell ref="A44:H44"/>
    <mergeCell ref="A42:H42"/>
    <mergeCell ref="A35:K35"/>
    <mergeCell ref="A38:H38"/>
    <mergeCell ref="A45:H45"/>
    <mergeCell ref="A37:H37"/>
    <mergeCell ref="A36:H36"/>
    <mergeCell ref="A43:H43"/>
    <mergeCell ref="A47:H47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125" zoomScaleSheetLayoutView="125" zoomScalePageLayoutView="0" workbookViewId="0" topLeftCell="A1">
      <selection activeCell="H27" sqref="H27"/>
    </sheetView>
  </sheetViews>
  <sheetFormatPr defaultColWidth="9.140625" defaultRowHeight="12.75"/>
  <cols>
    <col min="1" max="4" width="9.140625" style="69" customWidth="1"/>
    <col min="5" max="5" width="10.421875" style="69" bestFit="1" customWidth="1"/>
    <col min="6" max="9" width="9.140625" style="69" customWidth="1"/>
    <col min="10" max="10" width="11.421875" style="69" bestFit="1" customWidth="1"/>
    <col min="11" max="11" width="11.421875" style="69" customWidth="1"/>
    <col min="12" max="16384" width="9.140625" style="69" customWidth="1"/>
  </cols>
  <sheetData>
    <row r="1" spans="1:12" ht="12.75">
      <c r="A1" s="299" t="s">
        <v>281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68"/>
    </row>
    <row r="2" spans="1:12" ht="15.75">
      <c r="A2" s="37"/>
      <c r="B2" s="67"/>
      <c r="C2" s="301" t="s">
        <v>282</v>
      </c>
      <c r="D2" s="301"/>
      <c r="E2" s="70">
        <v>41640</v>
      </c>
      <c r="F2" s="38" t="s">
        <v>250</v>
      </c>
      <c r="G2" s="295">
        <v>41820</v>
      </c>
      <c r="H2" s="296"/>
      <c r="I2" s="67"/>
      <c r="J2" s="67"/>
      <c r="K2" s="67"/>
      <c r="L2" s="71"/>
    </row>
    <row r="3" spans="1:11" ht="23.25">
      <c r="A3" s="297" t="s">
        <v>59</v>
      </c>
      <c r="B3" s="297"/>
      <c r="C3" s="297"/>
      <c r="D3" s="297"/>
      <c r="E3" s="297"/>
      <c r="F3" s="297"/>
      <c r="G3" s="297"/>
      <c r="H3" s="297"/>
      <c r="I3" s="72" t="s">
        <v>305</v>
      </c>
      <c r="J3" s="73" t="s">
        <v>150</v>
      </c>
      <c r="K3" s="73" t="s">
        <v>151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75">
        <v>2</v>
      </c>
      <c r="J4" s="74" t="s">
        <v>283</v>
      </c>
      <c r="K4" s="74" t="s">
        <v>284</v>
      </c>
    </row>
    <row r="5" spans="1:11" ht="12.75">
      <c r="A5" s="289" t="s">
        <v>285</v>
      </c>
      <c r="B5" s="290"/>
      <c r="C5" s="290"/>
      <c r="D5" s="290"/>
      <c r="E5" s="290"/>
      <c r="F5" s="290"/>
      <c r="G5" s="290"/>
      <c r="H5" s="290"/>
      <c r="I5" s="39">
        <v>1</v>
      </c>
      <c r="J5" s="123">
        <v>105668000</v>
      </c>
      <c r="K5" s="123">
        <v>116604710</v>
      </c>
    </row>
    <row r="6" spans="1:11" ht="12.75">
      <c r="A6" s="289" t="s">
        <v>286</v>
      </c>
      <c r="B6" s="290"/>
      <c r="C6" s="290"/>
      <c r="D6" s="290"/>
      <c r="E6" s="290"/>
      <c r="F6" s="290"/>
      <c r="G6" s="290"/>
      <c r="H6" s="290"/>
      <c r="I6" s="39">
        <v>2</v>
      </c>
      <c r="J6" s="125"/>
      <c r="K6" s="125"/>
    </row>
    <row r="7" spans="1:11" ht="12.75">
      <c r="A7" s="289" t="s">
        <v>287</v>
      </c>
      <c r="B7" s="290"/>
      <c r="C7" s="290"/>
      <c r="D7" s="290"/>
      <c r="E7" s="290"/>
      <c r="F7" s="290"/>
      <c r="G7" s="290"/>
      <c r="H7" s="290"/>
      <c r="I7" s="39">
        <v>3</v>
      </c>
      <c r="J7" s="125">
        <v>21089209</v>
      </c>
      <c r="K7" s="125">
        <v>-2416391</v>
      </c>
    </row>
    <row r="8" spans="1:11" ht="12.75">
      <c r="A8" s="289" t="s">
        <v>288</v>
      </c>
      <c r="B8" s="290"/>
      <c r="C8" s="290"/>
      <c r="D8" s="290"/>
      <c r="E8" s="290"/>
      <c r="F8" s="290"/>
      <c r="G8" s="290"/>
      <c r="H8" s="290"/>
      <c r="I8" s="39">
        <v>4</v>
      </c>
      <c r="J8" s="125">
        <v>-173980088</v>
      </c>
      <c r="K8" s="125">
        <v>-190533003</v>
      </c>
    </row>
    <row r="9" spans="1:11" ht="12.75">
      <c r="A9" s="289" t="s">
        <v>289</v>
      </c>
      <c r="B9" s="290"/>
      <c r="C9" s="290"/>
      <c r="D9" s="290"/>
      <c r="E9" s="290"/>
      <c r="F9" s="290"/>
      <c r="G9" s="290"/>
      <c r="H9" s="290"/>
      <c r="I9" s="39">
        <v>5</v>
      </c>
      <c r="J9" s="125">
        <v>-60369788</v>
      </c>
      <c r="K9" s="125">
        <v>12576191</v>
      </c>
    </row>
    <row r="10" spans="1:11" ht="12.75">
      <c r="A10" s="289" t="s">
        <v>290</v>
      </c>
      <c r="B10" s="290"/>
      <c r="C10" s="290"/>
      <c r="D10" s="290"/>
      <c r="E10" s="290"/>
      <c r="F10" s="290"/>
      <c r="G10" s="290"/>
      <c r="H10" s="290"/>
      <c r="I10" s="39">
        <v>6</v>
      </c>
      <c r="J10" s="125">
        <v>141505530</v>
      </c>
      <c r="K10" s="125">
        <v>141841117</v>
      </c>
    </row>
    <row r="11" spans="1:11" ht="12.75">
      <c r="A11" s="289" t="s">
        <v>291</v>
      </c>
      <c r="B11" s="290"/>
      <c r="C11" s="290"/>
      <c r="D11" s="290"/>
      <c r="E11" s="290"/>
      <c r="F11" s="290"/>
      <c r="G11" s="290"/>
      <c r="H11" s="290"/>
      <c r="I11" s="39">
        <v>7</v>
      </c>
      <c r="J11" s="125"/>
      <c r="K11" s="125"/>
    </row>
    <row r="12" spans="1:11" ht="12.75">
      <c r="A12" s="289" t="s">
        <v>292</v>
      </c>
      <c r="B12" s="290"/>
      <c r="C12" s="290"/>
      <c r="D12" s="290"/>
      <c r="E12" s="290"/>
      <c r="F12" s="290"/>
      <c r="G12" s="290"/>
      <c r="H12" s="290"/>
      <c r="I12" s="39">
        <v>8</v>
      </c>
      <c r="J12" s="125"/>
      <c r="K12" s="125"/>
    </row>
    <row r="13" spans="1:11" ht="12.75">
      <c r="A13" s="289" t="s">
        <v>293</v>
      </c>
      <c r="B13" s="290"/>
      <c r="C13" s="290"/>
      <c r="D13" s="290"/>
      <c r="E13" s="290"/>
      <c r="F13" s="290"/>
      <c r="G13" s="290"/>
      <c r="H13" s="290"/>
      <c r="I13" s="39">
        <v>9</v>
      </c>
      <c r="J13" s="125"/>
      <c r="K13" s="125"/>
    </row>
    <row r="14" spans="1:11" ht="12.75">
      <c r="A14" s="293" t="s">
        <v>294</v>
      </c>
      <c r="B14" s="294"/>
      <c r="C14" s="294"/>
      <c r="D14" s="294"/>
      <c r="E14" s="294"/>
      <c r="F14" s="294"/>
      <c r="G14" s="294"/>
      <c r="H14" s="294"/>
      <c r="I14" s="39">
        <v>10</v>
      </c>
      <c r="J14" s="126">
        <v>33912863</v>
      </c>
      <c r="K14" s="126">
        <f>SUM(K5:K13)</f>
        <v>78072624</v>
      </c>
    </row>
    <row r="15" spans="1:11" ht="12.75">
      <c r="A15" s="289" t="s">
        <v>295</v>
      </c>
      <c r="B15" s="290"/>
      <c r="C15" s="290"/>
      <c r="D15" s="290"/>
      <c r="E15" s="290"/>
      <c r="F15" s="290"/>
      <c r="G15" s="290"/>
      <c r="H15" s="290"/>
      <c r="I15" s="39">
        <v>11</v>
      </c>
      <c r="J15" s="125">
        <v>251385</v>
      </c>
      <c r="K15" s="125">
        <v>119919</v>
      </c>
    </row>
    <row r="16" spans="1:11" ht="12.75">
      <c r="A16" s="289" t="s">
        <v>296</v>
      </c>
      <c r="B16" s="290"/>
      <c r="C16" s="290"/>
      <c r="D16" s="290"/>
      <c r="E16" s="290"/>
      <c r="F16" s="290"/>
      <c r="G16" s="290"/>
      <c r="H16" s="290"/>
      <c r="I16" s="39">
        <v>12</v>
      </c>
      <c r="J16" s="125"/>
      <c r="K16" s="125"/>
    </row>
    <row r="17" spans="1:11" ht="12.75">
      <c r="A17" s="289" t="s">
        <v>297</v>
      </c>
      <c r="B17" s="290"/>
      <c r="C17" s="290"/>
      <c r="D17" s="290"/>
      <c r="E17" s="290"/>
      <c r="F17" s="290"/>
      <c r="G17" s="290"/>
      <c r="H17" s="290"/>
      <c r="I17" s="39">
        <v>13</v>
      </c>
      <c r="J17" s="125"/>
      <c r="K17" s="125"/>
    </row>
    <row r="18" spans="1:11" ht="12.75">
      <c r="A18" s="289" t="s">
        <v>298</v>
      </c>
      <c r="B18" s="290"/>
      <c r="C18" s="290"/>
      <c r="D18" s="290"/>
      <c r="E18" s="290"/>
      <c r="F18" s="290"/>
      <c r="G18" s="290"/>
      <c r="H18" s="290"/>
      <c r="I18" s="39">
        <v>14</v>
      </c>
      <c r="J18" s="125"/>
      <c r="K18" s="125"/>
    </row>
    <row r="19" spans="1:11" ht="12.75">
      <c r="A19" s="289" t="s">
        <v>299</v>
      </c>
      <c r="B19" s="290"/>
      <c r="C19" s="290"/>
      <c r="D19" s="290"/>
      <c r="E19" s="290"/>
      <c r="F19" s="290"/>
      <c r="G19" s="290"/>
      <c r="H19" s="290"/>
      <c r="I19" s="39">
        <v>15</v>
      </c>
      <c r="J19" s="125"/>
      <c r="K19" s="125"/>
    </row>
    <row r="20" spans="1:11" ht="12.75">
      <c r="A20" s="289" t="s">
        <v>300</v>
      </c>
      <c r="B20" s="290"/>
      <c r="C20" s="290"/>
      <c r="D20" s="290"/>
      <c r="E20" s="290"/>
      <c r="F20" s="290"/>
      <c r="G20" s="290"/>
      <c r="H20" s="290"/>
      <c r="I20" s="39">
        <v>16</v>
      </c>
      <c r="J20" s="125"/>
      <c r="K20" s="125"/>
    </row>
    <row r="21" spans="1:11" ht="12.75">
      <c r="A21" s="293" t="s">
        <v>301</v>
      </c>
      <c r="B21" s="294"/>
      <c r="C21" s="294"/>
      <c r="D21" s="294"/>
      <c r="E21" s="294"/>
      <c r="F21" s="294"/>
      <c r="G21" s="294"/>
      <c r="H21" s="294"/>
      <c r="I21" s="39">
        <v>17</v>
      </c>
      <c r="J21" s="124">
        <v>251385</v>
      </c>
      <c r="K21" s="124">
        <f>SUM(K15:K20)</f>
        <v>119919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83" t="s">
        <v>302</v>
      </c>
      <c r="B23" s="284"/>
      <c r="C23" s="284"/>
      <c r="D23" s="284"/>
      <c r="E23" s="284"/>
      <c r="F23" s="284"/>
      <c r="G23" s="284"/>
      <c r="H23" s="284"/>
      <c r="I23" s="40">
        <v>18</v>
      </c>
      <c r="J23" s="123">
        <v>34164248</v>
      </c>
      <c r="K23" s="123">
        <f>K14+K21</f>
        <v>78192543</v>
      </c>
    </row>
    <row r="24" spans="1:11" ht="17.25" customHeight="1">
      <c r="A24" s="291" t="s">
        <v>303</v>
      </c>
      <c r="B24" s="292"/>
      <c r="C24" s="292"/>
      <c r="D24" s="292"/>
      <c r="E24" s="292"/>
      <c r="F24" s="292"/>
      <c r="G24" s="292"/>
      <c r="H24" s="292"/>
      <c r="I24" s="41">
        <v>19</v>
      </c>
      <c r="J24" s="124">
        <v>1912021</v>
      </c>
      <c r="K24" s="124">
        <v>2332127</v>
      </c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  <row r="26" ht="12.75">
      <c r="J26" s="119"/>
    </row>
    <row r="27" spans="10:11" ht="12.75">
      <c r="J27" s="119"/>
      <c r="K27" s="119"/>
    </row>
  </sheetData>
  <sheetProtection/>
  <protectedRanges>
    <protectedRange sqref="E2" name="Range1_1"/>
    <protectedRange sqref="G2:H2" name="Range1"/>
  </protectedRanges>
  <mergeCells count="26"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  <mergeCell ref="G2:H2"/>
    <mergeCell ref="A3:H3"/>
    <mergeCell ref="A4:H4"/>
    <mergeCell ref="A15:H15"/>
    <mergeCell ref="A7:H7"/>
    <mergeCell ref="A8:H8"/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</mergeCells>
  <conditionalFormatting sqref="G2">
    <cfRule type="cellIs" priority="1" dxfId="0" operator="lessThan" stopIfTrue="1">
      <formula>PK!#REF!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02" t="s">
        <v>280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303" t="s">
        <v>316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Jadranka Špinderk</cp:lastModifiedBy>
  <cp:lastPrinted>2014-07-29T12:40:47Z</cp:lastPrinted>
  <dcterms:created xsi:type="dcterms:W3CDTF">2008-10-17T11:51:54Z</dcterms:created>
  <dcterms:modified xsi:type="dcterms:W3CDTF">2014-07-31T10:16:18Z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