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120" windowHeight="7980" activeTab="0"/>
  </bookViews>
  <sheets>
    <sheet name="GENERAL" sheetId="1" r:id="rId1"/>
    <sheet name="BS" sheetId="2" r:id="rId2"/>
    <sheet name="PL" sheetId="3" r:id="rId3"/>
    <sheet name="CF_I" sheetId="4" r:id="rId4"/>
    <sheet name="CF_D" sheetId="5" r:id="rId5"/>
    <sheet name="EQUITY" sheetId="6" r:id="rId6"/>
    <sheet name="NOTES" sheetId="7" r:id="rId7"/>
  </sheets>
  <definedNames>
    <definedName name="_xlnm.Print_Area" localSheetId="5">'EQUITY'!$A$1:$K$25</definedName>
    <definedName name="_xlnm.Print_Area" localSheetId="0">'GENERAL'!$A$1:$I$61</definedName>
    <definedName name="_xlnm.Print_Area" localSheetId="6">'NOTES'!$A$1:$J$53</definedName>
  </definedNames>
  <calcPr fullCalcOnLoad="1"/>
</workbook>
</file>

<file path=xl/sharedStrings.xml><?xml version="1.0" encoding="utf-8"?>
<sst xmlns="http://schemas.openxmlformats.org/spreadsheetml/2006/main" count="394" uniqueCount="327">
  <si>
    <t xml:space="preserve">   3. Goodwill</t>
  </si>
  <si>
    <t>do</t>
  </si>
  <si>
    <t>MB:</t>
  </si>
  <si>
    <t>Telefaks:</t>
  </si>
  <si>
    <t/>
  </si>
  <si>
    <t>M.P.</t>
  </si>
  <si>
    <t>Bilješke uz financijske izvještaje</t>
  </si>
  <si>
    <t>3</t>
  </si>
  <si>
    <t>4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</si>
  <si>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</si>
  <si>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80000959</t>
  </si>
  <si>
    <t>79766124714</t>
  </si>
  <si>
    <t>INSTITUT IGH D.D.</t>
  </si>
  <si>
    <t>ZAGREB</t>
  </si>
  <si>
    <t>JANKA RAKUŠE 1</t>
  </si>
  <si>
    <t>igh@igh.hr</t>
  </si>
  <si>
    <t>http://www.institutigh.com</t>
  </si>
  <si>
    <t>GRAD ZAGREB</t>
  </si>
  <si>
    <t>7219</t>
  </si>
  <si>
    <t>ŠPINDERK JADRANKA</t>
  </si>
  <si>
    <t>01 6125 444</t>
  </si>
  <si>
    <t>01 6125 404</t>
  </si>
  <si>
    <t>Attachment 1.</t>
  </si>
  <si>
    <t>Reporting period:</t>
  </si>
  <si>
    <t>Quarterly financial statement of the entrepreneur -  TFI-POD</t>
  </si>
  <si>
    <t>Tax number (MB):</t>
  </si>
  <si>
    <t>Company registration number (MBS):</t>
  </si>
  <si>
    <t>Personal identification number (OIB):</t>
  </si>
  <si>
    <t>Issuing company:</t>
  </si>
  <si>
    <t>Postal code and place:</t>
  </si>
  <si>
    <t>Street and house number:</t>
  </si>
  <si>
    <t>E-mail adress:</t>
  </si>
  <si>
    <t>Internet adress:</t>
  </si>
  <si>
    <t>Municipality/city code and name:</t>
  </si>
  <si>
    <t>County code and name:</t>
  </si>
  <si>
    <t>Consolidated report:</t>
  </si>
  <si>
    <t>NO</t>
  </si>
  <si>
    <t>Number of employees</t>
  </si>
  <si>
    <t>(quarter end)</t>
  </si>
  <si>
    <t>NKD code:</t>
  </si>
  <si>
    <t>Companies of the consolidation subject (according to IFRS):</t>
  </si>
  <si>
    <t>Seat:</t>
  </si>
  <si>
    <t>Bookkeeping service:</t>
  </si>
  <si>
    <t>Contact person:</t>
  </si>
  <si>
    <t>(please enter only contact person's family name and name)</t>
  </si>
  <si>
    <t>Telephone:</t>
  </si>
  <si>
    <t>Family name and name:</t>
  </si>
  <si>
    <t>(person authorized to represent the company)</t>
  </si>
  <si>
    <t xml:space="preserve">Documents to be published: </t>
  </si>
  <si>
    <t xml:space="preserve">1. Financial statements (balance sheet, profit and loss statement, cash flow statement, statement of changes in equity, </t>
  </si>
  <si>
    <t xml:space="preserve">   and notes to financial statements</t>
  </si>
  <si>
    <t>2. Statement of persons responsible for the drawing-up of financial statements</t>
  </si>
  <si>
    <t>3. Report of the Management Board on the Company Status</t>
  </si>
  <si>
    <t>(signature of the person authorized to represent the company)</t>
  </si>
  <si>
    <t>BALANCE SHEET</t>
  </si>
  <si>
    <t>Position</t>
  </si>
  <si>
    <t xml:space="preserve">AOP
</t>
  </si>
  <si>
    <t>Previous period</t>
  </si>
  <si>
    <t>Current period</t>
  </si>
  <si>
    <t>A)  RECEIVABLES FOR SUBSCRIBED AND NON - PAID CAPITAL</t>
  </si>
  <si>
    <r>
      <t xml:space="preserve">B)  LONG - TERM ASSETS </t>
    </r>
    <r>
      <rPr>
        <sz val="9"/>
        <rFont val="Arial"/>
        <family val="2"/>
      </rPr>
      <t>(003+010+020+029+033)</t>
    </r>
  </si>
  <si>
    <t>I. INTANGIBLE ASSETS (004 to 009)</t>
  </si>
  <si>
    <t xml:space="preserve">   1. Assets development</t>
  </si>
  <si>
    <t xml:space="preserve">   2. Concessions, patents, licence fees, merchandise and service brands, software and other rights</t>
  </si>
  <si>
    <t xml:space="preserve">   4. Prepayments for purchase of intangible assets</t>
  </si>
  <si>
    <t xml:space="preserve">   5. Intangible assets in preparation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</si>
  <si>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</si>
  <si>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</si>
  <si>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</si>
  <si>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</si>
  <si>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3. Plant and equipment</t>
  </si>
  <si>
    <t xml:space="preserve">    4. Instuments, plant inventories and transportation assets</t>
  </si>
  <si>
    <t xml:space="preserve">    5. Biological assets</t>
  </si>
  <si>
    <t xml:space="preserve">    6. Prepayments for tangible assets</t>
  </si>
  <si>
    <t xml:space="preserve">    7. Tangible assets in preparation</t>
  </si>
  <si>
    <t xml:space="preserve">    8. Other material assets</t>
  </si>
  <si>
    <t xml:space="preserve">    9. Investment in buildings</t>
  </si>
  <si>
    <t>III. LONG-TERM FINANCIAL ASSETS (021 to 028)</t>
  </si>
  <si>
    <t xml:space="preserve">     1. Shares (stocks) in related parties</t>
  </si>
  <si>
    <t xml:space="preserve">     2. Loans given to related parties</t>
  </si>
  <si>
    <t xml:space="preserve">     3. Participating interests (shares)</t>
  </si>
  <si>
    <t xml:space="preserve">     5. Investment in securities</t>
  </si>
  <si>
    <t xml:space="preserve">     6. Loans, deposits and similar assets</t>
  </si>
  <si>
    <t xml:space="preserve">     7. Other long - term financial assets</t>
  </si>
  <si>
    <t xml:space="preserve">     8.  Investments accounted by equity method</t>
  </si>
  <si>
    <t>IV. RECEIVABLES (030 to 032)</t>
  </si>
  <si>
    <t xml:space="preserve">     1. Receivables from related parties</t>
  </si>
  <si>
    <t xml:space="preserve">     2. Receivables based on trade loans</t>
  </si>
  <si>
    <t xml:space="preserve">     3. Other receivables</t>
  </si>
  <si>
    <t>V. DEFERRED TAX ASSETS</t>
  </si>
  <si>
    <r>
      <t xml:space="preserve">C)  SHORT TERMS ASSETS </t>
    </r>
    <r>
      <rPr>
        <sz val="9"/>
        <rFont val="Arial"/>
        <family val="2"/>
      </rPr>
      <t>(035+043+050+058)</t>
    </r>
  </si>
  <si>
    <t>I.  INVENTORIES (036 to 042)</t>
  </si>
  <si>
    <t xml:space="preserve">   1. Row material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</si>
  <si>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</si>
  <si>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</si>
  <si>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</si>
  <si>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</t>
  </si>
  <si>
    <t xml:space="preserve">   6. Long - term assets held for sale</t>
  </si>
  <si>
    <t xml:space="preserve">   7. Biological assets</t>
  </si>
  <si>
    <t>II. RECEIVABLES (044 to 049)</t>
  </si>
  <si>
    <t xml:space="preserve">   1. Receivables from related parties</t>
  </si>
  <si>
    <t xml:space="preserve">   2. Accounts receivable</t>
  </si>
  <si>
    <t xml:space="preserve">   3. Receivables from participating entrepreneurs</t>
  </si>
  <si>
    <t xml:space="preserve">   4. Receivables from employees and shareholders</t>
  </si>
  <si>
    <t xml:space="preserve">   5. Receivables from government and other institutions</t>
  </si>
  <si>
    <t xml:space="preserve">   6. Other receivables</t>
  </si>
  <si>
    <t>III. SHORT - TERM FINANCIAL ASSETS (051 to 057)</t>
  </si>
  <si>
    <t xml:space="preserve">     7. Other financial assets</t>
  </si>
  <si>
    <t>IV. CASH AT BANK AND IN CASHIER</t>
  </si>
  <si>
    <r>
      <t xml:space="preserve">E)  TOTAL ASSETS </t>
    </r>
    <r>
      <rPr>
        <sz val="9"/>
        <rFont val="Arial"/>
        <family val="2"/>
      </rPr>
      <t>(001+002+034+059)</t>
    </r>
  </si>
  <si>
    <t>F)  OFF-BALANCE SHEET NOTES</t>
  </si>
  <si>
    <t>LIABILITIES AND CAPITAL</t>
  </si>
  <si>
    <r>
      <t xml:space="preserve">A)  CAPITAL AND RESERVES </t>
    </r>
    <r>
      <rPr>
        <sz val="9"/>
        <rFont val="Arial"/>
        <family val="2"/>
      </rPr>
      <t>(063+064+065+071+072+075+078)</t>
    </r>
  </si>
  <si>
    <t>I. SUBSCRIBED CAPITAL</t>
  </si>
  <si>
    <t>II. CAPITAL RESERVES</t>
  </si>
  <si>
    <t>III. RESERVES FROM PROFIT (066+067-068+069+070)</t>
  </si>
  <si>
    <t>1. Reserves prescribed by law</t>
  </si>
  <si>
    <t>2. Reserves for treasury stocks</t>
  </si>
  <si>
    <t>3. Treasury stocks and shares (deduction)</t>
  </si>
  <si>
    <t>4. Statutory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</si>
  <si>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</si>
  <si>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</si>
  <si>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</si>
  <si>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</si>
  <si>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</si>
  <si>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 / LOSS FOR THE CURRENT YEAR (076-077)</t>
  </si>
  <si>
    <t>1. Profit for the current year</t>
  </si>
  <si>
    <t>2. Loss for the current year</t>
  </si>
  <si>
    <t>VII. MINORITY INTEREST</t>
  </si>
  <si>
    <r>
      <t xml:space="preserve">B)  PROVISIONS </t>
    </r>
    <r>
      <rPr>
        <sz val="9"/>
        <rFont val="Arial"/>
        <family val="2"/>
      </rPr>
      <t>(080 to 082)</t>
    </r>
  </si>
  <si>
    <t xml:space="preserve">     1. Provisions for pensions, severance pay and similar liabilities</t>
  </si>
  <si>
    <t xml:space="preserve">     2. Reserves for tax liabilities</t>
  </si>
  <si>
    <t xml:space="preserve">     3. Other reserves</t>
  </si>
  <si>
    <r>
      <t xml:space="preserve">C)  LONG TERM LIABILITIES </t>
    </r>
    <r>
      <rPr>
        <sz val="9"/>
        <rFont val="Arial"/>
        <family val="2"/>
      </rPr>
      <t>(084 to 092)</t>
    </r>
  </si>
  <si>
    <t xml:space="preserve">     1. Liabilities to related parties</t>
  </si>
  <si>
    <t xml:space="preserve">     2. Liabilities for loans, deposits etc.</t>
  </si>
  <si>
    <t xml:space="preserve">     3. Liabilities to banks and other financial institutions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</si>
  <si>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</si>
  <si>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</si>
  <si>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</si>
  <si>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enterpreneurs in whom the entity holds participating interests</t>
  </si>
  <si>
    <t xml:space="preserve">     8. Other long-term liabilities</t>
  </si>
  <si>
    <t xml:space="preserve">     9. Deferred tax liability</t>
  </si>
  <si>
    <r>
      <t xml:space="preserve">D)  SHORT - TERM LIABILITIES </t>
    </r>
    <r>
      <rPr>
        <sz val="9"/>
        <rFont val="Arial"/>
        <family val="2"/>
      </rPr>
      <t>(094 to 105)</t>
    </r>
  </si>
  <si>
    <t xml:space="preserve">     8. Liabilities to employees</t>
  </si>
  <si>
    <t xml:space="preserve">   10. Liabilities to share - holders</t>
  </si>
  <si>
    <t xml:space="preserve">   11. Liabilities for long term assets held for sale</t>
  </si>
  <si>
    <t xml:space="preserve">   12. Other short - term liabilities</t>
  </si>
  <si>
    <t>E) DEFERRED SETTLEMENTS OF CHARGES AND INCOME DEFERRED TO FUTURE PERIOD</t>
  </si>
  <si>
    <t>G)  OFF-BALANCE SHEET NOTES</t>
  </si>
  <si>
    <r>
      <t>APPENDIX TO BALANCE SHEET</t>
    </r>
    <r>
      <rPr>
        <b/>
        <sz val="8"/>
        <rFont val="Arial"/>
        <family val="2"/>
      </rPr>
      <t xml:space="preserve"> (only for consolidated financial statements)</t>
    </r>
  </si>
  <si>
    <t>A) CAPITAL AND RESERVES</t>
  </si>
  <si>
    <t>1. Attributed to equity holders of parent company</t>
  </si>
  <si>
    <t>2. Attributed  to minority interests</t>
  </si>
  <si>
    <t>PROFIT AND LOSS ACCOUNT</t>
  </si>
  <si>
    <t>Cummulative</t>
  </si>
  <si>
    <t>Periodical</t>
  </si>
  <si>
    <r>
      <t xml:space="preserve">I. OPERATING REVENUES </t>
    </r>
    <r>
      <rPr>
        <sz val="9"/>
        <rFont val="Arial"/>
        <family val="2"/>
      </rPr>
      <t>(112+113)</t>
    </r>
  </si>
  <si>
    <t xml:space="preserve">   1. Sales revenues</t>
  </si>
  <si>
    <t xml:space="preserve">   2. Other operating revenues</t>
  </si>
  <si>
    <r>
      <t xml:space="preserve">II. OPERATNG EXPENSES </t>
    </r>
    <r>
      <rPr>
        <sz val="9"/>
        <rFont val="Arial"/>
        <family val="2"/>
      </rPr>
      <t>(115+116+120+124+125+126+129+130)</t>
    </r>
  </si>
  <si>
    <t xml:space="preserve">    1. Changes in the value of work in progress and finished goods</t>
  </si>
  <si>
    <r>
      <t xml:space="preserve">    2. Material costs </t>
    </r>
    <r>
      <rPr>
        <sz val="9"/>
        <rFont val="Arial"/>
        <family val="2"/>
      </rPr>
      <t>(117 to 119)</t>
    </r>
  </si>
  <si>
    <t xml:space="preserve">        a) Raw material and material costs</t>
  </si>
  <si>
    <t xml:space="preserve">        b) Costs of goods sold</t>
  </si>
  <si>
    <t xml:space="preserve">        c) Other external costs</t>
  </si>
  <si>
    <r>
      <t xml:space="preserve">   3. Staff costs </t>
    </r>
    <r>
      <rPr>
        <sz val="9"/>
        <rFont val="Arial"/>
        <family val="2"/>
      </rPr>
      <t>(121 to 123)</t>
    </r>
  </si>
  <si>
    <t xml:space="preserve">        a) Net salaries and wages</t>
  </si>
  <si>
    <t xml:space="preserve">        b) Costs for taxes and contributions from salaries</t>
  </si>
  <si>
    <t xml:space="preserve">        c) Contributions on gross salaries</t>
  </si>
  <si>
    <t xml:space="preserve">   4. Depreciation</t>
  </si>
  <si>
    <t xml:space="preserve">   5. Other costs</t>
  </si>
  <si>
    <r>
      <t xml:space="preserve">   6. Impairment </t>
    </r>
    <r>
      <rPr>
        <sz val="9"/>
        <rFont val="Arial"/>
        <family val="2"/>
      </rPr>
      <t>(127+128)</t>
    </r>
  </si>
  <si>
    <t xml:space="preserve">       a) Impairment of long-term assets (excluding financial assets)</t>
  </si>
  <si>
    <t xml:space="preserve">       b)  Impairment of short-term assets (excluding financial assets)</t>
  </si>
  <si>
    <t xml:space="preserve">   7. Provisions</t>
  </si>
  <si>
    <t xml:space="preserve">   8. Other operating expenses</t>
  </si>
  <si>
    <r>
      <t xml:space="preserve">III. FINANCIAL INCOME  </t>
    </r>
    <r>
      <rPr>
        <sz val="9"/>
        <rFont val="Arial"/>
        <family val="2"/>
      </rPr>
      <t>(132 to 136)</t>
    </r>
  </si>
  <si>
    <t xml:space="preserve">     1. Interest income, foreign exchange gains, dividends and similar income from related parties</t>
  </si>
  <si>
    <t xml:space="preserve">     2. Interest income, foreign exchange gains, dividends and similar income from non-related parties</t>
  </si>
  <si>
    <t xml:space="preserve">     3. Share in income from affiliated entrepreneurs and participating interests</t>
  </si>
  <si>
    <t xml:space="preserve">     4. Unrealized gains (income) from financial assets</t>
  </si>
  <si>
    <t xml:space="preserve">     5. Other financial income</t>
  </si>
  <si>
    <r>
      <t xml:space="preserve">IV. FINANCIAL EXPENSES </t>
    </r>
    <r>
      <rPr>
        <sz val="9"/>
        <rFont val="Arial"/>
        <family val="2"/>
      </rPr>
      <t>(138 to 141)</t>
    </r>
  </si>
  <si>
    <t xml:space="preserve">    1. Interest expenses, foreign exchange losses and similar expenses from  related parties </t>
  </si>
  <si>
    <t xml:space="preserve">    2. Interest expenses, foreign exchange losses and similar expenses from non - related parties and other entities</t>
  </si>
  <si>
    <t xml:space="preserve">    3. Unrealized losses (expenses) on financial assets</t>
  </si>
  <si>
    <t xml:space="preserve">    4. Other financial expenses</t>
  </si>
  <si>
    <t>V.   INCOME FROM INVESTMENT SHARE IN PROFIT OF ASSOCIATED ENTREPRENEURS</t>
  </si>
  <si>
    <t>VI.   LOSS FROM INVESTMENT SHARE IN LOSS OF ASSOCIATED ENTREPRENEURS</t>
  </si>
  <si>
    <t>VII.  EXTRAORDINARY - OTHER INCOME</t>
  </si>
  <si>
    <t>VIII. EXTRAORDINARY - OTHER EXPENSES</t>
  </si>
  <si>
    <r>
      <t xml:space="preserve">IX.  TOTAL INCOME </t>
    </r>
    <r>
      <rPr>
        <sz val="9"/>
        <rFont val="Arial"/>
        <family val="2"/>
      </rPr>
      <t>(111+131+142 + 144)</t>
    </r>
  </si>
  <si>
    <r>
      <t xml:space="preserve">X.   TOTAL EXPENSES </t>
    </r>
    <r>
      <rPr>
        <sz val="9"/>
        <rFont val="Arial"/>
        <family val="2"/>
      </rPr>
      <t>(114+137+143 + 145)</t>
    </r>
  </si>
  <si>
    <r>
      <t xml:space="preserve">XI.  PROFIT OR LOSS BEFORE TAXATION </t>
    </r>
    <r>
      <rPr>
        <sz val="9"/>
        <rFont val="Arial"/>
        <family val="2"/>
      </rPr>
      <t>(146-147)</t>
    </r>
  </si>
  <si>
    <t xml:space="preserve">  1. Profit before taxation (146-147)</t>
  </si>
  <si>
    <t xml:space="preserve">  2. Loss before taxation (147-146)</t>
  </si>
  <si>
    <t>XII.  PROFIT TAX</t>
  </si>
  <si>
    <r>
      <t xml:space="preserve">XIII. PROFIT OR LOSS FOR THE PERIOD </t>
    </r>
    <r>
      <rPr>
        <sz val="9"/>
        <rFont val="Arial"/>
        <family val="2"/>
      </rPr>
      <t>(148-151)</t>
    </r>
  </si>
  <si>
    <t xml:space="preserve">  1. Profit for the period(149-151)</t>
  </si>
  <si>
    <t xml:space="preserve">  2. Loss for the period (151-148)</t>
  </si>
  <si>
    <t>XIV. PROFIT OR LOSS FOR THE PERIOD</t>
  </si>
  <si>
    <t xml:space="preserve">    1. Attributed to equity holders of parent company</t>
  </si>
  <si>
    <t xml:space="preserve">    2. Attributed  to minority interests</t>
  </si>
  <si>
    <t>STATEMENT OF COMPREHENSIVE INCOME  (IFRS)</t>
  </si>
  <si>
    <t>I.  PROFIT OR LOSS FOR THE PERIOD (= 152)</t>
  </si>
  <si>
    <t xml:space="preserve">    1. Exchange differences on translation of foreign operations</t>
  </si>
  <si>
    <t xml:space="preserve">    2. Movements in revaluation reserves of long-term tangible and intangible assets</t>
  </si>
  <si>
    <t xml:space="preserve">    3. Profit or loss from revaluation of financial assets available for sale</t>
  </si>
  <si>
    <t xml:space="preserve">    4. Gains or losses on efficient cash flow hedging</t>
  </si>
  <si>
    <t xml:space="preserve">    6. Share in other comprehensive income / loss of associated companies</t>
  </si>
  <si>
    <t>III. TAX ON OTHER COMPREHENSIVE INCOME FOR THE PERIOD</t>
  </si>
  <si>
    <r>
      <t>IV. NET OTHER COMPREHENSIVE INCOME/ LOSS FOR THE PERIOD</t>
    </r>
    <r>
      <rPr>
        <sz val="9"/>
        <rFont val="Arial"/>
        <family val="2"/>
      </rPr>
      <t xml:space="preserve"> (158-166)</t>
    </r>
  </si>
  <si>
    <t>V. COMPREHENSIVE INCOME OR LOSS FOR THE PERIOD(157+167)</t>
  </si>
  <si>
    <t>APPENDIX to Statement of comprehensive income (only for consolidated financial statements)</t>
  </si>
  <si>
    <t>VI. COMPREHENSIVE INCOME OR LOSS FOR THE PERIOD</t>
  </si>
  <si>
    <t>STATEMENT OF CASH FLOWS  - Indirect method</t>
  </si>
  <si>
    <t>CASH FLOW FROM OPERATING ACTIVITIES</t>
  </si>
  <si>
    <t xml:space="preserve">   1. Profit before tax</t>
  </si>
  <si>
    <t xml:space="preserve">   2. Depreciation</t>
  </si>
  <si>
    <t xml:space="preserve">   3. Increase in short-term liabilities</t>
  </si>
  <si>
    <t xml:space="preserve">   4. Decrease in short term receivables</t>
  </si>
  <si>
    <t xml:space="preserve">   5. Decrease in inventories</t>
  </si>
  <si>
    <t xml:space="preserve">   6. Other cash flow increases</t>
  </si>
  <si>
    <t>I. Total increase in cash flow from operating activities (001 to 006)</t>
  </si>
  <si>
    <t xml:space="preserve">   1. Decrease in short - term liabilities</t>
  </si>
  <si>
    <t xml:space="preserve">   2. Insrease in short - term receivables</t>
  </si>
  <si>
    <t xml:space="preserve">   3. Increase in inventories</t>
  </si>
  <si>
    <t xml:space="preserve">   4. Other cash flow decreases</t>
  </si>
  <si>
    <t>II. Total decrease in cash flow from operating activities (008 to 011)</t>
  </si>
  <si>
    <t>A1) NET INCREASE OF CASH FLOW FROM OPERATING ACTIVITIES (007-012)</t>
  </si>
  <si>
    <t>A2) NET DECREASE OF CASH FLOW FROM OPERATING ACTIVITIES (012-007)</t>
  </si>
  <si>
    <t>CASH FLOW FROM INVESTING ACTIVITIES</t>
  </si>
  <si>
    <t xml:space="preserve">   1. Cash flow from sale of long - term tangible and intangible assets</t>
  </si>
  <si>
    <t xml:space="preserve">   2. Cash inflows from sale of equity and debt financial instruments</t>
  </si>
  <si>
    <t xml:space="preserve">   3. Interest receipts</t>
  </si>
  <si>
    <t xml:space="preserve">   4. Dividend receipts</t>
  </si>
  <si>
    <t xml:space="preserve">   5. Other cash inflows from investing activities</t>
  </si>
  <si>
    <t>III. Total cash inflows from investing activities(015 do 019)</t>
  </si>
  <si>
    <t xml:space="preserve">   1.Cash outflows for purchase of long - term tangible and intangible assets</t>
  </si>
  <si>
    <t xml:space="preserve">   2. Cash outflows for purchase of equity and debt financial instruments</t>
  </si>
  <si>
    <t xml:space="preserve">   3. Other cash outflows from investing activities</t>
  </si>
  <si>
    <t>IV. Total cash inflows from investing activities (021 do 023)</t>
  </si>
  <si>
    <t>B1) NET INCREASE OF CASH FLOW FROM INVESTING ACTIVITIES(020-024)</t>
  </si>
  <si>
    <t>B2) NET DECREASE OF CASH FLOW FROM INVESTING  ACTIVITIES(024-020)</t>
  </si>
  <si>
    <t>CASH FLOW FROM FINANCING ACTIVITIES</t>
  </si>
  <si>
    <t xml:space="preserve">   1. Cash receipts from issuance of equity and debt financial instruments</t>
  </si>
  <si>
    <t xml:space="preserve">   2. Cash inflows from loans, debentures, credits and other borrowings</t>
  </si>
  <si>
    <t xml:space="preserve">   3. Other cash inflows from financing activities</t>
  </si>
  <si>
    <t>V. Total cash inflows from financing activities (027 do 029)</t>
  </si>
  <si>
    <t xml:space="preserve">   1. Cash outflows for repayment of loans and bonds</t>
  </si>
  <si>
    <t xml:space="preserve">   2. Dividends paid</t>
  </si>
  <si>
    <t xml:space="preserve">   3. Cash outflows for finance lease</t>
  </si>
  <si>
    <t xml:space="preserve">   4. Cash outflows for purchase of own stocks</t>
  </si>
  <si>
    <t xml:space="preserve">   5. Other cash outflows from financing activities</t>
  </si>
  <si>
    <t>VI. Total cash inflows from financing activities (031 do 035)</t>
  </si>
  <si>
    <t>C1) NET INCREASE OF CASH FLOW FROM FINANCING ACTIVITIES (030-036)</t>
  </si>
  <si>
    <t>C2) NET DECREASE OF CASH FLOW FROM FINANCING  ACTIVITIES (036-030)</t>
  </si>
  <si>
    <t>Total increases of cash flows (013 – 014 + 025 – 026 + 037 – 038)</t>
  </si>
  <si>
    <t>Total decreases of cash flows (014 – 013 + 026 – 025 + 038 – 037)</t>
  </si>
  <si>
    <t>Cash and cash equivalents at the beginning of period</t>
  </si>
  <si>
    <t>Decrease in cash and cash equivalents</t>
  </si>
  <si>
    <t>Increase in cash and cash equivalents</t>
  </si>
  <si>
    <t>Cash and cash equivalents at the end of period</t>
  </si>
  <si>
    <t>STATEMENT OF CASH FLOWS  - Direct method</t>
  </si>
  <si>
    <t xml:space="preserve">Position </t>
  </si>
  <si>
    <t xml:space="preserve">     1. Cash receipts from customers</t>
  </si>
  <si>
    <t xml:space="preserve">     2. Cash receipts from royalities, fees, commissions, etc.</t>
  </si>
  <si>
    <t xml:space="preserve">     3. Cash receipts from insurance for damages compensation</t>
  </si>
  <si>
    <t xml:space="preserve">     4. Cash receipts arising from tax refunds</t>
  </si>
  <si>
    <t xml:space="preserve">     5. Other cash receipts</t>
  </si>
  <si>
    <t>I.  Total increase in cash flow from operating activities (001 do 005)</t>
  </si>
  <si>
    <t xml:space="preserve">     1. Cash paid to suppliers</t>
  </si>
  <si>
    <t xml:space="preserve">     2. Cash paid to employees</t>
  </si>
  <si>
    <t xml:space="preserve">     3. Cash outflows for insurance for damages compensation</t>
  </si>
  <si>
    <t xml:space="preserve">     4. Interest paid</t>
  </si>
  <si>
    <t xml:space="preserve">     5. Tax paid</t>
  </si>
  <si>
    <t xml:space="preserve">     6. Other cash outflows</t>
  </si>
  <si>
    <t>II.  Total decrease in cash flow from operating activities (007 do 012)</t>
  </si>
  <si>
    <t>STATEMENT OF CHANGES IN EQUITY</t>
  </si>
  <si>
    <t>from</t>
  </si>
  <si>
    <t>to</t>
  </si>
  <si>
    <t>Previous year</t>
  </si>
  <si>
    <t>Current year</t>
  </si>
  <si>
    <t xml:space="preserve">  1. Subscribed capital</t>
  </si>
  <si>
    <t xml:space="preserve">  2. Capital reserves</t>
  </si>
  <si>
    <t xml:space="preserve">  3. Reserves from profit</t>
  </si>
  <si>
    <t xml:space="preserve">  4. Retained earnings or accumulated loss</t>
  </si>
  <si>
    <t xml:space="preserve">  5. Profit / loss for the current year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</si>
  <si>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</si>
  <si>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</si>
  <si>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</si>
  <si>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</si>
  <si>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10. Total capital and reserves (AOP 001 to 009)</t>
  </si>
  <si>
    <t>11. Currency gains and losses arising from net investments in foreign operations</t>
  </si>
  <si>
    <t>12. Current and deferred taxes (part)</t>
  </si>
  <si>
    <t>13. Cash flow hedging</t>
  </si>
  <si>
    <t>14. Changes in accounting policies</t>
  </si>
  <si>
    <t>15. Correction of significant errors in prior periods</t>
  </si>
  <si>
    <t>16. Other changes in capital</t>
  </si>
  <si>
    <t>17. Total increase or decrease in capital (AOP 011 to 016)</t>
  </si>
  <si>
    <t>17 a. Attributed to equity holders of parent company</t>
  </si>
  <si>
    <t>17 b. Attributed to minority interst</t>
  </si>
  <si>
    <t>INSTITUT IGH D.D.___________________________________________________________</t>
  </si>
  <si>
    <t xml:space="preserve">     4. Loans to entrepreneurs in whom the entity hold participating interests</t>
  </si>
  <si>
    <t>D)  PREPAID EXPENSES AND ACCRUED INCOME</t>
  </si>
  <si>
    <t xml:space="preserve">     7. Liabilities to entrepreneurs in whom the entity holds participating interests</t>
  </si>
  <si>
    <t xml:space="preserve">     9. Liabilities for taxes, contributions and similar fees</t>
  </si>
  <si>
    <r>
      <t xml:space="preserve">F) TOTAL CAPITAL AND LIABILITIES </t>
    </r>
    <r>
      <rPr>
        <sz val="9"/>
        <rFont val="Arial"/>
        <family val="2"/>
      </rPr>
      <t>(062+079+083+093+106)</t>
    </r>
  </si>
  <si>
    <t>INSTITUT IGH D.D._____________________________________________________________</t>
  </si>
  <si>
    <t>APPENDIX to Profit and Loss Account (only for consolidated financial statements)</t>
  </si>
  <si>
    <r>
      <t>II. OTHER COMPREHENSIVE INCOME  / LOSS BEFORE TAX</t>
    </r>
    <r>
      <rPr>
        <sz val="9"/>
        <rFont val="Arial"/>
        <family val="2"/>
      </rPr>
      <t>(159 to 165)</t>
    </r>
  </si>
  <si>
    <t xml:space="preserve">    7. Actuarial gains / losses on defined benefit plans</t>
  </si>
  <si>
    <t xml:space="preserve">    5. Gains or losses on efficient hedge of a net investment in foreign countries</t>
  </si>
  <si>
    <t>III. Total cash inflows from investing activities(015 to 019)</t>
  </si>
  <si>
    <t>IV. Total cash outflows from investing activities (021 to 023)</t>
  </si>
  <si>
    <t>VI. Total cash outflows from financing activities (031 do 035)</t>
  </si>
  <si>
    <t>V. Total cash inflows from financing activities (027 to 029)</t>
  </si>
  <si>
    <t>03750272</t>
  </si>
  <si>
    <t>Legal entity : INSTITUT IGH D.D._____________________________________________________________</t>
  </si>
  <si>
    <t>Legal entity: _____________________________________________________________</t>
  </si>
  <si>
    <t>Items decreasing the capital are entered with a negative number sign 
Data entered under AOP marks 001 to 009 are entered as situation on the Balance Sheet date</t>
  </si>
  <si>
    <t>period  01.01.2011. to 30.06.2011.</t>
  </si>
  <si>
    <t>prof. dr. JURE RADIĆ, dipl. ing. građ.;  Željko Grzunov, dipl. oec.</t>
  </si>
  <si>
    <t>as of  31.12.2012.</t>
  </si>
  <si>
    <t>for period  01.01.2012. to  31.12.2012.</t>
  </si>
  <si>
    <t>period  01.01.2012. to 31.12.2012.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</si>
</sst>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17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 vertical="top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95">
    <xf numFmtId="0" fontId="0" fillId="0" borderId="0" xfId="0" applyAlignment="1">
      <alignment/>
    </xf>
    <xf numFmtId="167" fontId="2" fillId="0" borderId="1" xfId="0" applyNumberFormat="1" applyFont="1" applyFill="1" applyBorder="1" applyAlignment="1">
      <alignment horizontal="center" vertical="center"/>
    </xf>
    <xf numFmtId="167" fontId="2" fillId="0" borderId="2" xfId="0" applyNumberFormat="1" applyFont="1" applyFill="1" applyBorder="1" applyAlignment="1">
      <alignment horizontal="center" vertical="center"/>
    </xf>
    <xf numFmtId="167" fontId="2" fillId="0" borderId="3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 applyProtection="1">
      <alignment vertical="center"/>
      <protection locked="0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3" fontId="1" fillId="0" borderId="4" xfId="0" applyNumberFormat="1" applyFont="1" applyFill="1" applyBorder="1" applyAlignment="1" applyProtection="1">
      <alignment vertical="center"/>
      <protection locked="0"/>
    </xf>
    <xf numFmtId="167" fontId="2" fillId="0" borderId="6" xfId="0" applyNumberFormat="1" applyFont="1" applyFill="1" applyBorder="1" applyAlignment="1">
      <alignment horizontal="center" vertical="center"/>
    </xf>
    <xf numFmtId="0" fontId="3" fillId="0" borderId="0" xfId="22" applyFont="1">
      <alignment/>
      <protection/>
    </xf>
    <xf numFmtId="0" fontId="0" fillId="0" borderId="0" xfId="22" applyFont="1">
      <alignment/>
      <protection/>
    </xf>
    <xf numFmtId="0" fontId="3" fillId="0" borderId="7" xfId="22" applyFont="1" applyFill="1" applyBorder="1" applyAlignment="1" applyProtection="1">
      <alignment horizontal="center" vertical="center"/>
      <protection hidden="1" locked="0"/>
    </xf>
    <xf numFmtId="0" fontId="2" fillId="0" borderId="0" xfId="22" applyFont="1" applyFill="1" applyBorder="1" applyAlignment="1" applyProtection="1">
      <alignment horizontal="left" vertical="center"/>
      <protection hidden="1"/>
    </xf>
    <xf numFmtId="0" fontId="3" fillId="0" borderId="0" xfId="22" applyFont="1" applyFill="1" applyBorder="1" applyAlignment="1" applyProtection="1">
      <alignment vertical="center"/>
      <protection hidden="1"/>
    </xf>
    <xf numFmtId="0" fontId="3" fillId="0" borderId="0" xfId="22" applyFont="1" applyFill="1" applyBorder="1" applyAlignment="1" applyProtection="1">
      <alignment horizontal="center" vertical="center" wrapText="1"/>
      <protection hidden="1"/>
    </xf>
    <xf numFmtId="0" fontId="3" fillId="0" borderId="0" xfId="22" applyFont="1" applyBorder="1" applyProtection="1">
      <alignment/>
      <protection hidden="1"/>
    </xf>
    <xf numFmtId="0" fontId="3" fillId="0" borderId="0" xfId="22" applyFont="1" applyBorder="1" applyAlignment="1" applyProtection="1">
      <alignment/>
      <protection hidden="1"/>
    </xf>
    <xf numFmtId="0" fontId="11" fillId="0" borderId="0" xfId="22" applyFont="1" applyBorder="1" applyAlignment="1" applyProtection="1">
      <alignment horizontal="right" vertical="center" wrapText="1"/>
      <protection hidden="1"/>
    </xf>
    <xf numFmtId="0" fontId="11" fillId="0" borderId="0" xfId="22" applyNumberFormat="1" applyFont="1" applyFill="1" applyBorder="1" applyAlignment="1" applyProtection="1">
      <alignment horizontal="right" vertical="center" shrinkToFit="1"/>
      <protection hidden="1" locked="0"/>
    </xf>
    <xf numFmtId="0" fontId="11" fillId="0" borderId="0" xfId="22" applyFont="1" applyFill="1" applyBorder="1" applyAlignment="1" applyProtection="1">
      <alignment horizontal="left" vertical="center"/>
      <protection hidden="1"/>
    </xf>
    <xf numFmtId="0" fontId="3" fillId="0" borderId="0" xfId="22" applyFont="1" applyBorder="1" applyAlignment="1" applyProtection="1">
      <alignment horizontal="left"/>
      <protection hidden="1"/>
    </xf>
    <xf numFmtId="0" fontId="3" fillId="0" borderId="0" xfId="22" applyFont="1" applyBorder="1" applyAlignment="1" applyProtection="1">
      <alignment vertical="top"/>
      <protection hidden="1"/>
    </xf>
    <xf numFmtId="0" fontId="3" fillId="0" borderId="0" xfId="22" applyFont="1" applyBorder="1" applyAlignment="1" applyProtection="1">
      <alignment horizontal="right"/>
      <protection hidden="1"/>
    </xf>
    <xf numFmtId="0" fontId="2" fillId="0" borderId="0" xfId="22" applyFont="1" applyFill="1" applyBorder="1" applyAlignment="1" applyProtection="1">
      <alignment horizontal="right" vertical="center"/>
      <protection hidden="1" locked="0"/>
    </xf>
    <xf numFmtId="0" fontId="3" fillId="0" borderId="0" xfId="22" applyFont="1" applyBorder="1" applyProtection="1">
      <alignment/>
      <protection hidden="1"/>
    </xf>
    <xf numFmtId="0" fontId="2" fillId="0" borderId="0" xfId="22" applyFont="1" applyBorder="1" applyAlignment="1" applyProtection="1">
      <alignment vertical="top"/>
      <protection hidden="1"/>
    </xf>
    <xf numFmtId="0" fontId="3" fillId="0" borderId="0" xfId="22" applyFont="1" applyFill="1" applyBorder="1" applyProtection="1">
      <alignment/>
      <protection hidden="1"/>
    </xf>
    <xf numFmtId="0" fontId="3" fillId="0" borderId="0" xfId="22" applyFont="1" applyBorder="1" applyAlignment="1" applyProtection="1">
      <alignment horizontal="center" vertical="center"/>
      <protection hidden="1" locked="0"/>
    </xf>
    <xf numFmtId="0" fontId="3" fillId="0" borderId="0" xfId="22" applyFont="1" applyBorder="1" applyAlignment="1" applyProtection="1">
      <alignment wrapText="1"/>
      <protection hidden="1"/>
    </xf>
    <xf numFmtId="0" fontId="3" fillId="0" borderId="0" xfId="22" applyFont="1" applyBorder="1" applyAlignment="1" applyProtection="1">
      <alignment horizontal="left" vertical="top"/>
      <protection hidden="1"/>
    </xf>
    <xf numFmtId="0" fontId="8" fillId="0" borderId="0" xfId="15">
      <alignment vertical="top"/>
      <protection/>
    </xf>
    <xf numFmtId="0" fontId="8" fillId="0" borderId="0" xfId="15" applyAlignment="1">
      <alignment/>
      <protection/>
    </xf>
    <xf numFmtId="0" fontId="14" fillId="0" borderId="0" xfId="15" applyFont="1" applyAlignment="1">
      <alignment/>
      <protection/>
    </xf>
    <xf numFmtId="0" fontId="9" fillId="0" borderId="0" xfId="15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67" fontId="2" fillId="0" borderId="1" xfId="0" applyNumberFormat="1" applyFont="1" applyFill="1" applyBorder="1" applyAlignment="1">
      <alignment horizontal="center" vertical="center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167" fontId="2" fillId="0" borderId="6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0" fontId="12" fillId="0" borderId="0" xfId="15" applyFont="1" applyBorder="1" applyAlignment="1" applyProtection="1">
      <alignment vertical="center"/>
      <protection hidden="1"/>
    </xf>
    <xf numFmtId="0" fontId="0" fillId="0" borderId="0" xfId="0" applyFill="1" applyAlignment="1">
      <alignment/>
    </xf>
    <xf numFmtId="3" fontId="1" fillId="0" borderId="1" xfId="0" applyNumberFormat="1" applyFont="1" applyFill="1" applyBorder="1" applyAlignment="1" applyProtection="1">
      <alignment vertical="center"/>
      <protection hidden="1"/>
    </xf>
    <xf numFmtId="3" fontId="1" fillId="0" borderId="6" xfId="0" applyNumberFormat="1" applyFont="1" applyFill="1" applyBorder="1" applyAlignment="1" applyProtection="1">
      <alignment vertical="center"/>
      <protection hidden="1"/>
    </xf>
    <xf numFmtId="0" fontId="0" fillId="0" borderId="8" xfId="0" applyFont="1" applyFill="1" applyBorder="1" applyAlignment="1">
      <alignment vertical="center"/>
    </xf>
    <xf numFmtId="0" fontId="6" fillId="0" borderId="9" xfId="0" applyFont="1" applyFill="1" applyBorder="1" applyAlignment="1" applyProtection="1">
      <alignment horizontal="center" vertical="center" wrapText="1"/>
      <protection hidden="1"/>
    </xf>
    <xf numFmtId="0" fontId="6" fillId="0" borderId="9" xfId="0" applyFont="1" applyFill="1" applyBorder="1" applyAlignment="1" applyProtection="1">
      <alignment horizontal="center" vertical="center"/>
      <protection hidden="1"/>
    </xf>
    <xf numFmtId="0" fontId="2" fillId="0" borderId="10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10" xfId="0" applyFont="1" applyFill="1" applyBorder="1" applyAlignment="1" applyProtection="1">
      <alignment horizontal="center" vertical="center" wrapText="1"/>
      <protection hidden="1"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0" fillId="0" borderId="8" xfId="0" applyFill="1" applyBorder="1" applyAlignment="1">
      <alignment/>
    </xf>
    <xf numFmtId="0" fontId="6" fillId="0" borderId="10" xfId="0" applyFont="1" applyFill="1" applyBorder="1" applyAlignment="1" applyProtection="1">
      <alignment horizontal="center" vertical="center"/>
      <protection hidden="1"/>
    </xf>
    <xf numFmtId="3" fontId="1" fillId="0" borderId="5" xfId="0" applyNumberFormat="1" applyFont="1" applyFill="1" applyBorder="1" applyAlignment="1" applyProtection="1">
      <alignment vertical="center"/>
      <protection hidden="1"/>
    </xf>
    <xf numFmtId="3" fontId="1" fillId="0" borderId="12" xfId="0" applyNumberFormat="1" applyFont="1" applyFill="1" applyBorder="1" applyAlignment="1" applyProtection="1">
      <alignment vertical="center"/>
      <protection hidden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9" xfId="0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15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wrapText="1"/>
      <protection/>
    </xf>
    <xf numFmtId="3" fontId="1" fillId="0" borderId="1" xfId="0" applyNumberFormat="1" applyFont="1" applyFill="1" applyBorder="1" applyAlignment="1" applyProtection="1">
      <alignment vertical="center"/>
      <protection hidden="1"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2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3" fillId="0" borderId="13" xfId="22" applyFont="1" applyFill="1" applyBorder="1" applyAlignment="1" applyProtection="1">
      <alignment horizontal="left" vertical="center" wrapText="1"/>
      <protection hidden="1"/>
    </xf>
    <xf numFmtId="0" fontId="3" fillId="0" borderId="7" xfId="22" applyFont="1" applyFill="1" applyBorder="1" applyAlignment="1" applyProtection="1">
      <alignment vertical="center"/>
      <protection hidden="1"/>
    </xf>
    <xf numFmtId="0" fontId="3" fillId="0" borderId="7" xfId="22" applyFont="1" applyBorder="1" applyProtection="1">
      <alignment/>
      <protection hidden="1"/>
    </xf>
    <xf numFmtId="0" fontId="11" fillId="0" borderId="0" xfId="22" applyFont="1" applyBorder="1" applyAlignment="1" applyProtection="1">
      <alignment horizontal="right"/>
      <protection hidden="1"/>
    </xf>
    <xf numFmtId="0" fontId="3" fillId="0" borderId="13" xfId="22" applyFont="1" applyFill="1" applyBorder="1" applyAlignment="1" applyProtection="1">
      <alignment/>
      <protection hidden="1"/>
    </xf>
    <xf numFmtId="0" fontId="3" fillId="0" borderId="13" xfId="22" applyFont="1" applyBorder="1" applyAlignment="1" applyProtection="1">
      <alignment wrapText="1"/>
      <protection hidden="1"/>
    </xf>
    <xf numFmtId="0" fontId="3" fillId="0" borderId="7" xfId="22" applyFont="1" applyBorder="1" applyAlignment="1" applyProtection="1">
      <alignment horizontal="right"/>
      <protection hidden="1"/>
    </xf>
    <xf numFmtId="0" fontId="3" fillId="0" borderId="13" xfId="22" applyFont="1" applyBorder="1" applyProtection="1">
      <alignment/>
      <protection hidden="1"/>
    </xf>
    <xf numFmtId="0" fontId="2" fillId="0" borderId="13" xfId="22" applyFont="1" applyFill="1" applyBorder="1" applyAlignment="1" applyProtection="1">
      <alignment horizontal="right" vertical="center"/>
      <protection hidden="1" locked="0"/>
    </xf>
    <xf numFmtId="0" fontId="3" fillId="0" borderId="13" xfId="22" applyFont="1" applyBorder="1" applyAlignment="1" applyProtection="1">
      <alignment vertical="top"/>
      <protection hidden="1"/>
    </xf>
    <xf numFmtId="0" fontId="3" fillId="0" borderId="0" xfId="22" applyFont="1" applyBorder="1">
      <alignment/>
      <protection/>
    </xf>
    <xf numFmtId="0" fontId="3" fillId="0" borderId="0" xfId="22" applyFont="1" applyBorder="1" applyAlignment="1" applyProtection="1">
      <alignment/>
      <protection hidden="1"/>
    </xf>
    <xf numFmtId="0" fontId="3" fillId="0" borderId="13" xfId="22" applyFont="1" applyBorder="1" applyAlignment="1" applyProtection="1">
      <alignment horizontal="left" vertical="top" wrapText="1"/>
      <protection hidden="1"/>
    </xf>
    <xf numFmtId="0" fontId="3" fillId="0" borderId="7" xfId="22" applyFont="1" applyBorder="1">
      <alignment/>
      <protection/>
    </xf>
    <xf numFmtId="0" fontId="3" fillId="0" borderId="7" xfId="22" applyFont="1" applyBorder="1" applyAlignment="1" applyProtection="1">
      <alignment horizontal="left" vertical="top"/>
      <protection hidden="1"/>
    </xf>
    <xf numFmtId="0" fontId="3" fillId="0" borderId="13" xfId="22" applyFont="1" applyBorder="1" applyAlignment="1" applyProtection="1">
      <alignment horizontal="left"/>
      <protection hidden="1"/>
    </xf>
    <xf numFmtId="0" fontId="3" fillId="0" borderId="13" xfId="22" applyFont="1" applyFill="1" applyBorder="1" applyAlignment="1" applyProtection="1">
      <alignment vertical="center"/>
      <protection hidden="1"/>
    </xf>
    <xf numFmtId="0" fontId="12" fillId="0" borderId="13" xfId="15" applyFont="1" applyFill="1" applyBorder="1" applyAlignment="1" applyProtection="1">
      <alignment vertical="center"/>
      <protection hidden="1"/>
    </xf>
    <xf numFmtId="0" fontId="12" fillId="0" borderId="0" xfId="15" applyFont="1" applyBorder="1" applyAlignment="1" applyProtection="1">
      <alignment horizontal="left"/>
      <protection hidden="1"/>
    </xf>
    <xf numFmtId="0" fontId="8" fillId="0" borderId="0" xfId="15" applyBorder="1" applyAlignment="1">
      <alignment/>
      <protection/>
    </xf>
    <xf numFmtId="0" fontId="8" fillId="0" borderId="14" xfId="15" applyBorder="1" applyAlignment="1">
      <alignment/>
      <protection/>
    </xf>
    <xf numFmtId="0" fontId="3" fillId="0" borderId="15" xfId="22" applyFont="1" applyFill="1" applyBorder="1" applyAlignment="1" applyProtection="1">
      <alignment horizontal="right" vertical="top" wrapText="1"/>
      <protection hidden="1"/>
    </xf>
    <xf numFmtId="0" fontId="3" fillId="0" borderId="16" xfId="22" applyFont="1" applyFill="1" applyBorder="1" applyAlignment="1" applyProtection="1">
      <alignment horizontal="right" vertical="top" wrapText="1"/>
      <protection hidden="1"/>
    </xf>
    <xf numFmtId="14" fontId="2" fillId="0" borderId="10" xfId="22" applyNumberFormat="1" applyFont="1" applyFill="1" applyBorder="1" applyAlignment="1" applyProtection="1">
      <alignment horizontal="center" vertical="center"/>
      <protection hidden="1" locked="0"/>
    </xf>
    <xf numFmtId="1" fontId="2" fillId="0" borderId="9" xfId="22" applyNumberFormat="1" applyFont="1" applyFill="1" applyBorder="1" applyAlignment="1" applyProtection="1">
      <alignment horizontal="center" vertical="center"/>
      <protection hidden="1" locked="0"/>
    </xf>
    <xf numFmtId="0" fontId="2" fillId="0" borderId="9" xfId="22" applyFont="1" applyFill="1" applyBorder="1" applyAlignment="1" applyProtection="1">
      <alignment horizontal="center" vertical="center"/>
      <protection hidden="1" locked="0"/>
    </xf>
    <xf numFmtId="49" fontId="2" fillId="0" borderId="9" xfId="22" applyNumberFormat="1" applyFont="1" applyFill="1" applyBorder="1" applyAlignment="1" applyProtection="1">
      <alignment horizontal="right" vertical="center"/>
      <protection hidden="1" locked="0"/>
    </xf>
    <xf numFmtId="0" fontId="2" fillId="0" borderId="7" xfId="22" applyFont="1" applyFill="1" applyBorder="1" applyAlignment="1" applyProtection="1">
      <alignment horizontal="right" vertical="center"/>
      <protection hidden="1" locked="0"/>
    </xf>
    <xf numFmtId="0" fontId="3" fillId="0" borderId="0" xfId="22" applyFont="1" applyFill="1" applyBorder="1" applyAlignment="1">
      <alignment/>
      <protection/>
    </xf>
    <xf numFmtId="49" fontId="2" fillId="0" borderId="0" xfId="22" applyNumberFormat="1" applyFont="1" applyFill="1" applyBorder="1" applyAlignment="1" applyProtection="1">
      <alignment horizontal="center" vertical="center"/>
      <protection hidden="1" locked="0"/>
    </xf>
    <xf numFmtId="49" fontId="2" fillId="0" borderId="13" xfId="22" applyNumberFormat="1" applyFont="1" applyFill="1" applyBorder="1" applyAlignment="1" applyProtection="1">
      <alignment horizontal="center" vertical="center"/>
      <protection hidden="1" locked="0"/>
    </xf>
    <xf numFmtId="0" fontId="3" fillId="0" borderId="7" xfId="22" applyFont="1" applyBorder="1" applyAlignment="1" applyProtection="1">
      <alignment horizontal="right"/>
      <protection hidden="1"/>
    </xf>
    <xf numFmtId="0" fontId="3" fillId="0" borderId="0" xfId="22" applyFont="1" applyBorder="1" applyAlignment="1" applyProtection="1">
      <alignment horizontal="right"/>
      <protection hidden="1"/>
    </xf>
    <xf numFmtId="0" fontId="3" fillId="0" borderId="0" xfId="22" applyFont="1" applyBorder="1" applyAlignment="1" applyProtection="1">
      <alignment vertical="top"/>
      <protection hidden="1"/>
    </xf>
    <xf numFmtId="0" fontId="3" fillId="0" borderId="0" xfId="22" applyFont="1" applyBorder="1" applyAlignment="1" applyProtection="1">
      <alignment vertical="top" wrapText="1"/>
      <protection hidden="1"/>
    </xf>
    <xf numFmtId="0" fontId="3" fillId="0" borderId="0" xfId="22" applyFont="1" applyBorder="1" applyAlignment="1" applyProtection="1">
      <alignment wrapText="1"/>
      <protection hidden="1"/>
    </xf>
    <xf numFmtId="0" fontId="3" fillId="0" borderId="0" xfId="22" applyFont="1" applyBorder="1" applyProtection="1">
      <alignment vertical="top"/>
      <protection hidden="1"/>
    </xf>
    <xf numFmtId="0" fontId="3" fillId="0" borderId="13" xfId="22" applyFont="1" applyBorder="1" applyAlignment="1" applyProtection="1">
      <alignment horizontal="left" vertical="top" wrapText="1" indent="2"/>
      <protection hidden="1"/>
    </xf>
    <xf numFmtId="0" fontId="3" fillId="0" borderId="7" xfId="22" applyFont="1" applyBorder="1" applyAlignment="1" applyProtection="1">
      <alignment horizontal="left"/>
      <protection hidden="1"/>
    </xf>
    <xf numFmtId="0" fontId="3" fillId="0" borderId="0" xfId="22" applyFont="1" applyBorder="1" applyAlignment="1" applyProtection="1">
      <alignment horizontal="left"/>
      <protection hidden="1"/>
    </xf>
    <xf numFmtId="0" fontId="3" fillId="0" borderId="0" xfId="22" applyFont="1" applyBorder="1" applyAlignment="1" applyProtection="1">
      <alignment horizontal="left" vertical="top"/>
      <protection hidden="1"/>
    </xf>
    <xf numFmtId="0" fontId="3" fillId="0" borderId="0" xfId="22" applyFont="1" applyBorder="1" applyAlignment="1" applyProtection="1">
      <alignment horizontal="left" vertical="top" wrapText="1"/>
      <protection hidden="1"/>
    </xf>
    <xf numFmtId="0" fontId="3" fillId="0" borderId="0" xfId="22" applyFont="1" applyBorder="1" applyAlignment="1" applyProtection="1">
      <alignment horizontal="left" wrapText="1"/>
      <protection hidden="1"/>
    </xf>
    <xf numFmtId="0" fontId="3" fillId="0" borderId="7" xfId="22" applyFont="1" applyBorder="1" applyAlignment="1" applyProtection="1">
      <alignment horizontal="left" vertical="top"/>
      <protection hidden="1"/>
    </xf>
    <xf numFmtId="0" fontId="3" fillId="0" borderId="13" xfId="22" applyFont="1" applyBorder="1" applyProtection="1">
      <alignment vertical="top"/>
      <protection hidden="1"/>
    </xf>
    <xf numFmtId="0" fontId="3" fillId="0" borderId="0" xfId="22" applyFont="1" applyBorder="1" applyAlignment="1" applyProtection="1">
      <alignment horizontal="right" vertical="center"/>
      <protection hidden="1"/>
    </xf>
    <xf numFmtId="0" fontId="3" fillId="0" borderId="17" xfId="22" applyFont="1" applyBorder="1">
      <alignment vertical="top"/>
      <protection/>
    </xf>
    <xf numFmtId="0" fontId="3" fillId="0" borderId="18" xfId="22" applyFont="1" applyBorder="1">
      <alignment vertical="top"/>
      <protection/>
    </xf>
    <xf numFmtId="0" fontId="3" fillId="0" borderId="13" xfId="22" applyFont="1" applyBorder="1" applyAlignment="1" applyProtection="1">
      <alignment horizontal="left" vertical="center" wrapText="1"/>
      <protection hidden="1"/>
    </xf>
    <xf numFmtId="0" fontId="3" fillId="0" borderId="7" xfId="22" applyFont="1" applyBorder="1" applyAlignment="1" applyProtection="1">
      <alignment horizontal="right" wrapText="1"/>
      <protection hidden="1"/>
    </xf>
    <xf numFmtId="0" fontId="3" fillId="0" borderId="0" xfId="22" applyFont="1" applyBorder="1" applyAlignment="1" applyProtection="1">
      <alignment horizontal="right" wrapText="1"/>
      <protection hidden="1"/>
    </xf>
    <xf numFmtId="0" fontId="3" fillId="0" borderId="0" xfId="22" applyFont="1" applyFill="1" applyBorder="1" applyProtection="1">
      <alignment vertical="top"/>
      <protection hidden="1"/>
    </xf>
    <xf numFmtId="0" fontId="3" fillId="0" borderId="7" xfId="22" applyFont="1" applyBorder="1" applyAlignment="1" applyProtection="1">
      <alignment horizontal="right" vertical="top"/>
      <protection hidden="1"/>
    </xf>
    <xf numFmtId="0" fontId="3" fillId="0" borderId="0" xfId="22" applyFont="1" applyBorder="1" applyAlignment="1" applyProtection="1">
      <alignment horizontal="right" vertical="top"/>
      <protection hidden="1"/>
    </xf>
    <xf numFmtId="0" fontId="3" fillId="0" borderId="17" xfId="22" applyFont="1" applyBorder="1" applyProtection="1">
      <alignment vertical="top"/>
      <protection hidden="1"/>
    </xf>
    <xf numFmtId="0" fontId="3" fillId="0" borderId="18" xfId="22" applyFont="1" applyBorder="1" applyProtection="1">
      <alignment vertical="top"/>
      <protection hidden="1"/>
    </xf>
    <xf numFmtId="0" fontId="3" fillId="0" borderId="0" xfId="22" applyFont="1" applyBorder="1" applyAlignment="1" applyProtection="1">
      <alignment vertical="center"/>
      <protection hidden="1"/>
    </xf>
    <xf numFmtId="0" fontId="2" fillId="0" borderId="7" xfId="22" applyFont="1" applyBorder="1" applyAlignment="1" applyProtection="1">
      <alignment vertical="center"/>
      <protection hidden="1"/>
    </xf>
    <xf numFmtId="0" fontId="3" fillId="0" borderId="19" xfId="22" applyFont="1" applyBorder="1" applyProtection="1">
      <alignment vertical="top"/>
      <protection hidden="1"/>
    </xf>
    <xf numFmtId="0" fontId="3" fillId="0" borderId="19" xfId="22" applyFont="1" applyBorder="1">
      <alignment vertical="top"/>
      <protection/>
    </xf>
    <xf numFmtId="0" fontId="3" fillId="0" borderId="20" xfId="22" applyFont="1" applyBorder="1" applyProtection="1">
      <alignment vertical="top"/>
      <protection hidden="1"/>
    </xf>
    <xf numFmtId="0" fontId="3" fillId="0" borderId="7" xfId="22" applyFont="1" applyBorder="1" applyProtection="1">
      <alignment vertical="top"/>
      <protection hidden="1"/>
    </xf>
    <xf numFmtId="0" fontId="3" fillId="0" borderId="0" xfId="22" applyFont="1" applyBorder="1">
      <alignment vertical="top"/>
      <protection/>
    </xf>
    <xf numFmtId="0" fontId="3" fillId="0" borderId="16" xfId="22" applyFont="1" applyFill="1" applyBorder="1" applyProtection="1">
      <alignment vertical="top"/>
      <protection hidden="1"/>
    </xf>
    <xf numFmtId="0" fontId="3" fillId="0" borderId="21" xfId="22" applyFont="1" applyFill="1" applyBorder="1" applyProtection="1">
      <alignment vertical="top"/>
      <protection hidden="1"/>
    </xf>
    <xf numFmtId="0" fontId="3" fillId="0" borderId="21" xfId="22" applyFont="1" applyFill="1" applyBorder="1" applyAlignment="1">
      <alignment horizontal="left" vertical="center"/>
      <protection/>
    </xf>
    <xf numFmtId="0" fontId="15" fillId="0" borderId="0" xfId="15" applyFont="1" applyBorder="1" applyAlignment="1" applyProtection="1">
      <alignment horizontal="left"/>
      <protection hidden="1"/>
    </xf>
    <xf numFmtId="0" fontId="16" fillId="0" borderId="0" xfId="15" applyFont="1" applyBorder="1" applyAlignment="1">
      <alignment/>
      <protection/>
    </xf>
    <xf numFmtId="0" fontId="2" fillId="0" borderId="15" xfId="22" applyFont="1" applyFill="1" applyBorder="1" applyAlignment="1" applyProtection="1">
      <alignment horizontal="left" vertical="center"/>
      <protection hidden="1" locked="0"/>
    </xf>
    <xf numFmtId="49" fontId="2" fillId="0" borderId="21" xfId="22" applyNumberFormat="1" applyFont="1" applyFill="1" applyBorder="1" applyAlignment="1" applyProtection="1">
      <alignment horizontal="left" vertical="center"/>
      <protection hidden="1" locked="0"/>
    </xf>
    <xf numFmtId="0" fontId="3" fillId="0" borderId="7" xfId="22" applyFont="1" applyBorder="1" applyAlignment="1" applyProtection="1">
      <alignment horizontal="right" vertical="center"/>
      <protection hidden="1"/>
    </xf>
    <xf numFmtId="0" fontId="3" fillId="0" borderId="13" xfId="22" applyFont="1" applyBorder="1" applyAlignment="1" applyProtection="1">
      <alignment horizontal="right"/>
      <protection hidden="1"/>
    </xf>
    <xf numFmtId="49" fontId="2" fillId="0" borderId="15" xfId="22" applyNumberFormat="1" applyFont="1" applyFill="1" applyBorder="1" applyAlignment="1" applyProtection="1">
      <alignment horizontal="left" vertical="center"/>
      <protection hidden="1" locked="0"/>
    </xf>
    <xf numFmtId="0" fontId="3" fillId="0" borderId="13" xfId="22" applyFont="1" applyBorder="1" applyAlignment="1" applyProtection="1">
      <alignment horizontal="right" wrapText="1"/>
      <protection hidden="1"/>
    </xf>
    <xf numFmtId="49" fontId="4" fillId="0" borderId="15" xfId="21" applyNumberFormat="1" applyFill="1" applyBorder="1" applyAlignment="1" applyProtection="1">
      <alignment horizontal="left" vertical="center"/>
      <protection hidden="1" locked="0"/>
    </xf>
    <xf numFmtId="49" fontId="2" fillId="0" borderId="16" xfId="22" applyNumberFormat="1" applyFont="1" applyFill="1" applyBorder="1" applyAlignment="1" applyProtection="1">
      <alignment horizontal="left" vertical="center"/>
      <protection hidden="1" locked="0"/>
    </xf>
    <xf numFmtId="0" fontId="3" fillId="0" borderId="22" xfId="22" applyFont="1" applyBorder="1" applyAlignment="1">
      <alignment/>
      <protection/>
    </xf>
    <xf numFmtId="0" fontId="3" fillId="0" borderId="16" xfId="22" applyFont="1" applyFill="1" applyBorder="1" applyAlignment="1" applyProtection="1">
      <alignment horizontal="center" vertical="top"/>
      <protection hidden="1"/>
    </xf>
    <xf numFmtId="0" fontId="3" fillId="0" borderId="16" xfId="22" applyFont="1" applyFill="1" applyBorder="1" applyAlignment="1" applyProtection="1">
      <alignment horizontal="center"/>
      <protection hidden="1"/>
    </xf>
    <xf numFmtId="0" fontId="3" fillId="0" borderId="7" xfId="22" applyFont="1" applyBorder="1" applyAlignment="1" applyProtection="1">
      <alignment horizontal="right" vertical="center" wrapText="1"/>
      <protection hidden="1"/>
    </xf>
    <xf numFmtId="3" fontId="2" fillId="0" borderId="9" xfId="22" applyNumberFormat="1" applyFont="1" applyFill="1" applyBorder="1" applyAlignment="1" applyProtection="1">
      <alignment horizontal="right" vertical="center"/>
      <protection hidden="1" locked="0"/>
    </xf>
    <xf numFmtId="0" fontId="12" fillId="0" borderId="0" xfId="15" applyFont="1" applyBorder="1" applyAlignment="1" applyProtection="1">
      <alignment horizontal="left"/>
      <protection hidden="1"/>
    </xf>
    <xf numFmtId="0" fontId="8" fillId="0" borderId="0" xfId="15" applyBorder="1" applyAlignment="1">
      <alignment/>
      <protection/>
    </xf>
    <xf numFmtId="0" fontId="8" fillId="0" borderId="14" xfId="15" applyBorder="1" applyAlignment="1">
      <alignment/>
      <protection/>
    </xf>
    <xf numFmtId="0" fontId="9" fillId="0" borderId="23" xfId="22" applyFont="1" applyBorder="1" applyAlignment="1">
      <alignment/>
      <protection/>
    </xf>
    <xf numFmtId="0" fontId="9" fillId="0" borderId="17" xfId="22" applyFont="1" applyBorder="1" applyAlignment="1">
      <alignment/>
      <protection/>
    </xf>
    <xf numFmtId="0" fontId="3" fillId="0" borderId="0" xfId="22" applyFont="1" applyBorder="1" applyAlignment="1" applyProtection="1">
      <alignment vertical="center"/>
      <protection hidden="1"/>
    </xf>
    <xf numFmtId="0" fontId="3" fillId="0" borderId="24" xfId="22" applyFont="1" applyBorder="1" applyAlignment="1" applyProtection="1">
      <alignment horizontal="center" vertical="top"/>
      <protection hidden="1"/>
    </xf>
    <xf numFmtId="0" fontId="3" fillId="0" borderId="24" xfId="22" applyFont="1" applyBorder="1" applyAlignment="1">
      <alignment horizontal="center"/>
      <protection/>
    </xf>
    <xf numFmtId="0" fontId="2" fillId="0" borderId="16" xfId="22" applyFont="1" applyFill="1" applyBorder="1" applyAlignment="1" applyProtection="1">
      <alignment horizontal="left" vertical="center"/>
      <protection hidden="1" locked="0"/>
    </xf>
    <xf numFmtId="0" fontId="2" fillId="0" borderId="21" xfId="22" applyFont="1" applyFill="1" applyBorder="1" applyAlignment="1" applyProtection="1">
      <alignment horizontal="left" vertical="center"/>
      <protection hidden="1" locked="0"/>
    </xf>
    <xf numFmtId="49" fontId="2" fillId="0" borderId="15" xfId="22" applyNumberFormat="1" applyFont="1" applyFill="1" applyBorder="1" applyAlignment="1" applyProtection="1">
      <alignment horizontal="center" vertical="center"/>
      <protection hidden="1" locked="0"/>
    </xf>
    <xf numFmtId="49" fontId="2" fillId="0" borderId="21" xfId="22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22" applyFont="1" applyFill="1" applyBorder="1" applyAlignment="1">
      <alignment/>
      <protection/>
    </xf>
    <xf numFmtId="0" fontId="3" fillId="0" borderId="21" xfId="22" applyFont="1" applyFill="1" applyBorder="1" applyAlignment="1">
      <alignment/>
      <protection/>
    </xf>
    <xf numFmtId="0" fontId="3" fillId="0" borderId="0" xfId="22" applyFont="1" applyBorder="1" applyAlignment="1" applyProtection="1">
      <alignment horizontal="center" vertical="top"/>
      <protection hidden="1"/>
    </xf>
    <xf numFmtId="0" fontId="3" fillId="0" borderId="0" xfId="22" applyFont="1" applyBorder="1" applyAlignment="1" applyProtection="1">
      <alignment horizontal="center"/>
      <protection hidden="1"/>
    </xf>
    <xf numFmtId="0" fontId="3" fillId="0" borderId="17" xfId="22" applyFont="1" applyBorder="1" applyAlignment="1" applyProtection="1">
      <alignment horizontal="center"/>
      <protection hidden="1"/>
    </xf>
    <xf numFmtId="0" fontId="3" fillId="0" borderId="16" xfId="22" applyFont="1" applyFill="1" applyBorder="1" applyAlignment="1">
      <alignment horizontal="left"/>
      <protection/>
    </xf>
    <xf numFmtId="0" fontId="3" fillId="0" borderId="21" xfId="22" applyFont="1" applyFill="1" applyBorder="1" applyAlignment="1">
      <alignment horizontal="left"/>
      <protection/>
    </xf>
    <xf numFmtId="0" fontId="3" fillId="0" borderId="7" xfId="22" applyFont="1" applyBorder="1" applyAlignment="1" applyProtection="1">
      <alignment horizontal="center" vertical="center"/>
      <protection hidden="1"/>
    </xf>
    <xf numFmtId="0" fontId="3" fillId="0" borderId="0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vertical="center"/>
      <protection/>
    </xf>
    <xf numFmtId="0" fontId="3" fillId="0" borderId="0" xfId="22" applyFont="1" applyBorder="1" applyAlignment="1">
      <alignment horizontal="center"/>
      <protection/>
    </xf>
    <xf numFmtId="0" fontId="3" fillId="0" borderId="13" xfId="22" applyFont="1" applyBorder="1" applyAlignment="1">
      <alignment horizontal="center"/>
      <protection/>
    </xf>
    <xf numFmtId="0" fontId="3" fillId="0" borderId="0" xfId="22" applyFont="1" applyBorder="1" applyAlignment="1" applyProtection="1">
      <alignment horizontal="right" vertical="center"/>
      <protection hidden="1"/>
    </xf>
    <xf numFmtId="0" fontId="4" fillId="0" borderId="15" xfId="21" applyFill="1" applyBorder="1" applyAlignment="1" applyProtection="1">
      <alignment/>
      <protection hidden="1" locked="0"/>
    </xf>
    <xf numFmtId="0" fontId="2" fillId="0" borderId="16" xfId="22" applyFont="1" applyFill="1" applyBorder="1" applyAlignment="1" applyProtection="1">
      <alignment/>
      <protection hidden="1" locked="0"/>
    </xf>
    <xf numFmtId="0" fontId="2" fillId="0" borderId="21" xfId="22" applyFont="1" applyFill="1" applyBorder="1" applyAlignment="1" applyProtection="1">
      <alignment/>
      <protection hidden="1" locked="0"/>
    </xf>
    <xf numFmtId="0" fontId="3" fillId="0" borderId="7" xfId="22" applyFont="1" applyBorder="1" applyAlignment="1" applyProtection="1">
      <alignment horizontal="right" vertical="center"/>
      <protection hidden="1"/>
    </xf>
    <xf numFmtId="0" fontId="3" fillId="0" borderId="0" xfId="22" applyFont="1" applyBorder="1" applyAlignment="1" applyProtection="1">
      <alignment horizontal="right"/>
      <protection hidden="1"/>
    </xf>
    <xf numFmtId="0" fontId="1" fillId="0" borderId="7" xfId="22" applyFont="1" applyBorder="1" applyAlignment="1" applyProtection="1">
      <alignment horizontal="right" vertical="center" wrapText="1"/>
      <protection hidden="1"/>
    </xf>
    <xf numFmtId="0" fontId="1" fillId="0" borderId="13" xfId="22" applyFont="1" applyBorder="1" applyAlignment="1" applyProtection="1">
      <alignment horizontal="right" wrapText="1"/>
      <protection hidden="1"/>
    </xf>
    <xf numFmtId="0" fontId="3" fillId="0" borderId="16" xfId="22" applyFont="1" applyFill="1" applyBorder="1" applyAlignment="1">
      <alignment horizontal="left" vertical="center"/>
      <protection/>
    </xf>
    <xf numFmtId="0" fontId="2" fillId="0" borderId="7" xfId="22" applyFont="1" applyFill="1" applyBorder="1" applyAlignment="1" applyProtection="1">
      <alignment horizontal="left" vertical="center" wrapText="1"/>
      <protection hidden="1"/>
    </xf>
    <xf numFmtId="0" fontId="2" fillId="0" borderId="0" xfId="22" applyFont="1" applyFill="1" applyBorder="1" applyAlignment="1" applyProtection="1">
      <alignment horizontal="left" vertical="center" wrapText="1"/>
      <protection hidden="1"/>
    </xf>
    <xf numFmtId="0" fontId="2" fillId="0" borderId="13" xfId="22" applyFont="1" applyFill="1" applyBorder="1" applyAlignment="1" applyProtection="1">
      <alignment horizontal="left" vertical="center" wrapText="1"/>
      <protection hidden="1"/>
    </xf>
    <xf numFmtId="0" fontId="10" fillId="0" borderId="7" xfId="22" applyFont="1" applyBorder="1" applyAlignment="1" applyProtection="1">
      <alignment horizontal="center" vertical="center" wrapText="1"/>
      <protection hidden="1"/>
    </xf>
    <xf numFmtId="0" fontId="10" fillId="0" borderId="0" xfId="22" applyFont="1" applyBorder="1" applyAlignment="1" applyProtection="1">
      <alignment horizontal="center" vertical="center" wrapText="1"/>
      <protection hidden="1"/>
    </xf>
    <xf numFmtId="0" fontId="10" fillId="0" borderId="13" xfId="22" applyFont="1" applyBorder="1" applyAlignment="1" applyProtection="1">
      <alignment horizontal="center" vertical="center" wrapText="1"/>
      <protection hidden="1"/>
    </xf>
    <xf numFmtId="0" fontId="3" fillId="0" borderId="0" xfId="22" applyFont="1" applyBorder="1" applyAlignment="1" applyProtection="1">
      <alignment horizontal="left" vertical="top"/>
      <protection hidden="1"/>
    </xf>
    <xf numFmtId="0" fontId="3" fillId="0" borderId="0" xfId="22" applyFont="1" applyBorder="1" applyAlignment="1" applyProtection="1">
      <alignment horizontal="left"/>
      <protection hidden="1"/>
    </xf>
    <xf numFmtId="0" fontId="3" fillId="0" borderId="0" xfId="22" applyFont="1" applyBorder="1" applyAlignment="1" applyProtection="1">
      <alignment horizontal="right" wrapText="1"/>
      <protection hidden="1"/>
    </xf>
    <xf numFmtId="0" fontId="3" fillId="0" borderId="7" xfId="22" applyFont="1" applyBorder="1" applyAlignment="1" applyProtection="1">
      <alignment horizontal="right" wrapText="1"/>
      <protection hidden="1"/>
    </xf>
    <xf numFmtId="1" fontId="2" fillId="0" borderId="15" xfId="22" applyNumberFormat="1" applyFont="1" applyFill="1" applyBorder="1" applyAlignment="1" applyProtection="1">
      <alignment horizontal="center" vertical="center"/>
      <protection hidden="1" locked="0"/>
    </xf>
    <xf numFmtId="1" fontId="2" fillId="0" borderId="21" xfId="22" applyNumberFormat="1" applyFont="1" applyFill="1" applyBorder="1" applyAlignment="1" applyProtection="1">
      <alignment horizontal="center" vertical="center"/>
      <protection hidden="1"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16" xfId="0" applyFont="1" applyFill="1" applyBorder="1" applyAlignment="1" applyProtection="1">
      <alignment horizontal="center" vertical="top" wrapText="1"/>
      <protection hidden="1"/>
    </xf>
    <xf numFmtId="0" fontId="7" fillId="0" borderId="11" xfId="0" applyFont="1" applyFill="1" applyBorder="1" applyAlignment="1" applyProtection="1">
      <alignment vertical="center" wrapText="1"/>
      <protection hidden="1"/>
    </xf>
    <xf numFmtId="0" fontId="7" fillId="0" borderId="25" xfId="0" applyFont="1" applyFill="1" applyBorder="1" applyAlignment="1" applyProtection="1">
      <alignment vertical="center" wrapText="1"/>
      <protection hidden="1"/>
    </xf>
    <xf numFmtId="0" fontId="7" fillId="0" borderId="26" xfId="0" applyFont="1" applyFill="1" applyBorder="1" applyAlignment="1" applyProtection="1">
      <alignment vertical="center" wrapText="1"/>
      <protection hidden="1"/>
    </xf>
    <xf numFmtId="0" fontId="2" fillId="0" borderId="11" xfId="0" applyFont="1" applyFill="1" applyBorder="1" applyAlignment="1" applyProtection="1">
      <alignment horizontal="center" vertical="center" wrapText="1"/>
      <protection hidden="1"/>
    </xf>
    <xf numFmtId="0" fontId="2" fillId="0" borderId="25" xfId="0" applyFont="1" applyFill="1" applyBorder="1" applyAlignment="1" applyProtection="1">
      <alignment horizontal="center" vertical="center" wrapText="1"/>
      <protection hidden="1"/>
    </xf>
    <xf numFmtId="0" fontId="2" fillId="0" borderId="26" xfId="0" applyFont="1" applyFill="1" applyBorder="1" applyAlignment="1" applyProtection="1">
      <alignment horizontal="center" vertical="center" wrapText="1"/>
      <protection hidden="1"/>
    </xf>
    <xf numFmtId="0" fontId="6" fillId="0" borderId="9" xfId="0" applyFont="1" applyFill="1" applyBorder="1" applyAlignment="1" applyProtection="1">
      <alignment horizontal="center" vertical="center" wrapText="1"/>
      <protection hidden="1"/>
    </xf>
    <xf numFmtId="0" fontId="2" fillId="0" borderId="15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left" vertical="center" wrapText="1" indent="1"/>
    </xf>
    <xf numFmtId="0" fontId="3" fillId="0" borderId="29" xfId="0" applyFont="1" applyFill="1" applyBorder="1" applyAlignment="1">
      <alignment horizontal="left" vertical="center" wrapText="1" indent="1"/>
    </xf>
    <xf numFmtId="0" fontId="3" fillId="0" borderId="30" xfId="0" applyFont="1" applyFill="1" applyBorder="1" applyAlignment="1">
      <alignment horizontal="left" vertical="center" wrapText="1" indent="1"/>
    </xf>
    <xf numFmtId="0" fontId="3" fillId="0" borderId="12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6" fillId="0" borderId="10" xfId="0" applyFont="1" applyFill="1" applyBorder="1" applyAlignment="1" applyProtection="1">
      <alignment horizontal="center" vertical="center" wrapText="1"/>
      <protection hidden="1"/>
    </xf>
    <xf numFmtId="0" fontId="2" fillId="0" borderId="10" xfId="0" applyFont="1" applyFill="1" applyBorder="1" applyAlignment="1" applyProtection="1">
      <alignment horizontal="center" vertical="center" wrapText="1"/>
      <protection hidden="1"/>
    </xf>
    <xf numFmtId="0" fontId="7" fillId="0" borderId="16" xfId="0" applyFont="1" applyFill="1" applyBorder="1" applyAlignment="1" applyProtection="1">
      <alignment horizontal="left" vertical="center" wrapText="1"/>
      <protection hidden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2" fillId="0" borderId="23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 applyProtection="1">
      <alignment vertical="center" wrapText="1"/>
      <protection hidden="1"/>
    </xf>
    <xf numFmtId="0" fontId="6" fillId="0" borderId="25" xfId="0" applyFont="1" applyFill="1" applyBorder="1" applyAlignment="1" applyProtection="1">
      <alignment vertical="center" wrapText="1"/>
      <protection hidden="1"/>
    </xf>
    <xf numFmtId="0" fontId="6" fillId="0" borderId="26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vertical="center" wrapText="1"/>
    </xf>
    <xf numFmtId="0" fontId="6" fillId="0" borderId="10" xfId="0" applyFont="1" applyFill="1" applyBorder="1" applyAlignment="1" applyProtection="1">
      <alignment vertical="center" wrapText="1"/>
      <protection hidden="1"/>
    </xf>
    <xf numFmtId="0" fontId="6" fillId="0" borderId="9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9" fillId="0" borderId="0" xfId="15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vertical="center" wrapText="1"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vertical="center"/>
      <protection/>
    </xf>
    <xf numFmtId="0" fontId="2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9" fillId="0" borderId="0" xfId="15" applyFont="1" applyAlignment="1">
      <alignment/>
      <protection/>
    </xf>
    <xf numFmtId="0" fontId="13" fillId="0" borderId="0" xfId="15" applyFont="1" applyBorder="1" applyAlignment="1">
      <alignment horizontal="justify" vertical="top" wrapText="1"/>
      <protection/>
    </xf>
    <xf numFmtId="0" fontId="13" fillId="0" borderId="0" xfId="15" applyFont="1" applyBorder="1" applyAlignment="1">
      <alignment horizontal="justify" vertical="top" wrapText="1"/>
      <protection/>
    </xf>
    <xf numFmtId="0" fontId="13" fillId="0" borderId="0" xfId="15" applyFont="1" applyBorder="1" applyAlignment="1">
      <alignment horizontal="justify" vertical="top" wrapText="1"/>
      <protection/>
    </xf>
    <xf numFmtId="0" fontId="13" fillId="0" borderId="0" xfId="15" applyFont="1" applyBorder="1" applyAlignment="1">
      <alignment horizontal="justify" vertical="top" wrapText="1"/>
      <protection/>
    </xf>
    <xf numFmtId="0" fontId="13" fillId="0" borderId="0" xfId="15" applyFont="1" applyBorder="1" applyAlignment="1">
      <alignment horizontal="justify" vertical="top" wrapText="1"/>
      <protection/>
    </xf>
    <xf numFmtId="0" fontId="13" fillId="0" borderId="0" xfId="15" applyFont="1" applyBorder="1" applyAlignment="1">
      <alignment horizontal="justify" vertical="top" wrapText="1"/>
      <protection/>
    </xf>
    <xf numFmtId="0" fontId="8" fillId="0" borderId="0" xfId="15" applyAlignment="1">
      <alignment/>
      <protection/>
    </xf>
  </cellXfs>
  <cellStyles count="10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TFI-POD" xfId="22"/>
    <cellStyle name="Obično_Knjiga2" xfId="23"/>
    <cellStyle name="Percent" xfId="24"/>
  </cellStyles>
  <dxfs count="2"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gh@igh.hr" TargetMode="External" /><Relationship Id="rId2" Type="http://schemas.openxmlformats.org/officeDocument/2006/relationships/hyperlink" Target="http://www.institutigh.com/" TargetMode="External" /><Relationship Id="rId3" Type="http://schemas.openxmlformats.org/officeDocument/2006/relationships/hyperlink" Target="mailto:igh@igh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61"/>
  <sheetViews>
    <sheetView tabSelected="1" zoomScaleSheetLayoutView="110" workbookViewId="0" topLeftCell="A1">
      <selection activeCell="I24" sqref="I24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9.8515625" style="11" bestFit="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58" t="s">
        <v>22</v>
      </c>
      <c r="B1" s="159"/>
      <c r="C1" s="159"/>
      <c r="D1" s="120"/>
      <c r="E1" s="120"/>
      <c r="F1" s="120"/>
      <c r="G1" s="120"/>
      <c r="H1" s="120"/>
      <c r="I1" s="121"/>
      <c r="J1" s="10"/>
      <c r="K1" s="10"/>
      <c r="L1" s="10"/>
    </row>
    <row r="2" spans="1:12" ht="12.75" customHeight="1">
      <c r="A2" s="190" t="s">
        <v>23</v>
      </c>
      <c r="B2" s="191"/>
      <c r="C2" s="191"/>
      <c r="D2" s="192"/>
      <c r="E2" s="97">
        <v>40909</v>
      </c>
      <c r="F2" s="12"/>
      <c r="G2" s="13" t="s">
        <v>1</v>
      </c>
      <c r="H2" s="97">
        <v>41274</v>
      </c>
      <c r="I2" s="74"/>
      <c r="J2" s="10"/>
      <c r="K2" s="10"/>
      <c r="L2" s="10"/>
    </row>
    <row r="3" spans="1:12" ht="12.75">
      <c r="A3" s="75"/>
      <c r="B3" s="14"/>
      <c r="C3" s="14"/>
      <c r="D3" s="14"/>
      <c r="E3" s="15"/>
      <c r="F3" s="15"/>
      <c r="G3" s="14"/>
      <c r="H3" s="14"/>
      <c r="I3" s="122"/>
      <c r="J3" s="10"/>
      <c r="K3" s="10"/>
      <c r="L3" s="10"/>
    </row>
    <row r="4" spans="1:12" ht="15" customHeight="1">
      <c r="A4" s="193" t="s">
        <v>24</v>
      </c>
      <c r="B4" s="194"/>
      <c r="C4" s="194"/>
      <c r="D4" s="194"/>
      <c r="E4" s="194"/>
      <c r="F4" s="194"/>
      <c r="G4" s="194"/>
      <c r="H4" s="194"/>
      <c r="I4" s="195"/>
      <c r="J4" s="10"/>
      <c r="K4" s="10"/>
      <c r="L4" s="10"/>
    </row>
    <row r="5" spans="1:12" ht="12.75">
      <c r="A5" s="76"/>
      <c r="B5" s="17"/>
      <c r="C5" s="17"/>
      <c r="D5" s="17"/>
      <c r="E5" s="18"/>
      <c r="F5" s="77"/>
      <c r="G5" s="19"/>
      <c r="H5" s="20"/>
      <c r="I5" s="78"/>
      <c r="J5" s="10"/>
      <c r="K5" s="10"/>
      <c r="L5" s="10"/>
    </row>
    <row r="6" spans="1:12" ht="12.75">
      <c r="A6" s="144" t="s">
        <v>25</v>
      </c>
      <c r="B6" s="145"/>
      <c r="C6" s="165" t="s">
        <v>318</v>
      </c>
      <c r="D6" s="166"/>
      <c r="E6" s="29"/>
      <c r="F6" s="29"/>
      <c r="G6" s="29"/>
      <c r="H6" s="29"/>
      <c r="I6" s="79"/>
      <c r="J6" s="10"/>
      <c r="K6" s="10"/>
      <c r="L6" s="10"/>
    </row>
    <row r="7" spans="1:12" ht="12.75">
      <c r="A7" s="105"/>
      <c r="B7" s="106"/>
      <c r="C7" s="16"/>
      <c r="D7" s="16"/>
      <c r="E7" s="29"/>
      <c r="F7" s="29"/>
      <c r="G7" s="29"/>
      <c r="H7" s="29"/>
      <c r="I7" s="79"/>
      <c r="J7" s="10"/>
      <c r="K7" s="10"/>
      <c r="L7" s="10"/>
    </row>
    <row r="8" spans="1:12" ht="21.75" customHeight="1">
      <c r="A8" s="187" t="s">
        <v>26</v>
      </c>
      <c r="B8" s="188"/>
      <c r="C8" s="165" t="s">
        <v>10</v>
      </c>
      <c r="D8" s="166"/>
      <c r="E8" s="29"/>
      <c r="F8" s="29"/>
      <c r="G8" s="29"/>
      <c r="H8" s="29"/>
      <c r="I8" s="81"/>
      <c r="J8" s="10"/>
      <c r="K8" s="10"/>
      <c r="L8" s="10"/>
    </row>
    <row r="9" spans="1:12" ht="12.75">
      <c r="A9" s="123"/>
      <c r="B9" s="124"/>
      <c r="C9" s="21"/>
      <c r="D9" s="27"/>
      <c r="E9" s="16"/>
      <c r="F9" s="16"/>
      <c r="G9" s="16"/>
      <c r="H9" s="16"/>
      <c r="I9" s="81"/>
      <c r="J9" s="10"/>
      <c r="K9" s="10"/>
      <c r="L9" s="10"/>
    </row>
    <row r="10" spans="1:12" ht="12.75" customHeight="1">
      <c r="A10" s="153" t="s">
        <v>27</v>
      </c>
      <c r="B10" s="198"/>
      <c r="C10" s="165" t="s">
        <v>11</v>
      </c>
      <c r="D10" s="166"/>
      <c r="E10" s="16"/>
      <c r="F10" s="16"/>
      <c r="G10" s="16"/>
      <c r="H10" s="16"/>
      <c r="I10" s="81"/>
      <c r="J10" s="10"/>
      <c r="K10" s="10"/>
      <c r="L10" s="10"/>
    </row>
    <row r="11" spans="1:12" ht="12.75">
      <c r="A11" s="199"/>
      <c r="B11" s="198"/>
      <c r="C11" s="16"/>
      <c r="D11" s="16"/>
      <c r="E11" s="16"/>
      <c r="F11" s="16"/>
      <c r="G11" s="16"/>
      <c r="H11" s="16"/>
      <c r="I11" s="81"/>
      <c r="J11" s="10"/>
      <c r="K11" s="10"/>
      <c r="L11" s="10"/>
    </row>
    <row r="12" spans="1:12" ht="12.75">
      <c r="A12" s="144" t="s">
        <v>28</v>
      </c>
      <c r="B12" s="145"/>
      <c r="C12" s="142" t="s">
        <v>12</v>
      </c>
      <c r="D12" s="189"/>
      <c r="E12" s="189"/>
      <c r="F12" s="189"/>
      <c r="G12" s="189"/>
      <c r="H12" s="189"/>
      <c r="I12" s="139"/>
      <c r="J12" s="10"/>
      <c r="K12" s="10"/>
      <c r="L12" s="10"/>
    </row>
    <row r="13" spans="1:12" ht="12.75">
      <c r="A13" s="105"/>
      <c r="B13" s="106"/>
      <c r="C13" s="22"/>
      <c r="D13" s="16"/>
      <c r="E13" s="16"/>
      <c r="F13" s="16"/>
      <c r="G13" s="16"/>
      <c r="H13" s="16"/>
      <c r="I13" s="81"/>
      <c r="J13" s="10"/>
      <c r="K13" s="10"/>
      <c r="L13" s="10"/>
    </row>
    <row r="14" spans="1:12" ht="12.75">
      <c r="A14" s="144" t="s">
        <v>29</v>
      </c>
      <c r="B14" s="145"/>
      <c r="C14" s="200">
        <v>10000</v>
      </c>
      <c r="D14" s="201"/>
      <c r="E14" s="16"/>
      <c r="F14" s="142" t="s">
        <v>13</v>
      </c>
      <c r="G14" s="189"/>
      <c r="H14" s="189"/>
      <c r="I14" s="139"/>
      <c r="J14" s="10"/>
      <c r="K14" s="10"/>
      <c r="L14" s="10"/>
    </row>
    <row r="15" spans="1:12" ht="12.75">
      <c r="A15" s="105"/>
      <c r="B15" s="106"/>
      <c r="C15" s="16"/>
      <c r="D15" s="16"/>
      <c r="E15" s="16"/>
      <c r="F15" s="16"/>
      <c r="G15" s="16"/>
      <c r="H15" s="16"/>
      <c r="I15" s="81"/>
      <c r="J15" s="10"/>
      <c r="K15" s="10"/>
      <c r="L15" s="10"/>
    </row>
    <row r="16" spans="1:12" ht="12.75">
      <c r="A16" s="144" t="s">
        <v>30</v>
      </c>
      <c r="B16" s="145"/>
      <c r="C16" s="142" t="s">
        <v>14</v>
      </c>
      <c r="D16" s="189"/>
      <c r="E16" s="189"/>
      <c r="F16" s="189"/>
      <c r="G16" s="189"/>
      <c r="H16" s="189"/>
      <c r="I16" s="139"/>
      <c r="J16" s="10"/>
      <c r="K16" s="10"/>
      <c r="L16" s="10"/>
    </row>
    <row r="17" spans="1:12" ht="12.75">
      <c r="A17" s="105"/>
      <c r="B17" s="106"/>
      <c r="C17" s="16"/>
      <c r="D17" s="16"/>
      <c r="E17" s="16"/>
      <c r="F17" s="16"/>
      <c r="G17" s="16"/>
      <c r="H17" s="16"/>
      <c r="I17" s="81"/>
      <c r="J17" s="10"/>
      <c r="K17" s="10"/>
      <c r="L17" s="10"/>
    </row>
    <row r="18" spans="1:12" ht="12.75">
      <c r="A18" s="144" t="s">
        <v>31</v>
      </c>
      <c r="B18" s="145"/>
      <c r="C18" s="182" t="s">
        <v>15</v>
      </c>
      <c r="D18" s="183"/>
      <c r="E18" s="183"/>
      <c r="F18" s="183"/>
      <c r="G18" s="183"/>
      <c r="H18" s="183"/>
      <c r="I18" s="184"/>
      <c r="J18" s="10"/>
      <c r="K18" s="10"/>
      <c r="L18" s="10"/>
    </row>
    <row r="19" spans="1:12" ht="12.75">
      <c r="A19" s="105"/>
      <c r="B19" s="106"/>
      <c r="C19" s="22"/>
      <c r="D19" s="16"/>
      <c r="E19" s="16"/>
      <c r="F19" s="16"/>
      <c r="G19" s="16"/>
      <c r="H19" s="16"/>
      <c r="I19" s="81"/>
      <c r="J19" s="10"/>
      <c r="K19" s="10"/>
      <c r="L19" s="10"/>
    </row>
    <row r="20" spans="1:12" ht="12.75">
      <c r="A20" s="144" t="s">
        <v>32</v>
      </c>
      <c r="B20" s="145"/>
      <c r="C20" s="182" t="s">
        <v>16</v>
      </c>
      <c r="D20" s="183"/>
      <c r="E20" s="183"/>
      <c r="F20" s="183"/>
      <c r="G20" s="183"/>
      <c r="H20" s="183"/>
      <c r="I20" s="184"/>
      <c r="J20" s="10"/>
      <c r="K20" s="10"/>
      <c r="L20" s="10"/>
    </row>
    <row r="21" spans="1:12" ht="12.75">
      <c r="A21" s="105"/>
      <c r="B21" s="106"/>
      <c r="C21" s="22"/>
      <c r="D21" s="16"/>
      <c r="E21" s="16"/>
      <c r="F21" s="16"/>
      <c r="G21" s="16"/>
      <c r="H21" s="16"/>
      <c r="I21" s="81"/>
      <c r="J21" s="10"/>
      <c r="K21" s="10"/>
      <c r="L21" s="10"/>
    </row>
    <row r="22" spans="1:12" ht="12.75">
      <c r="A22" s="144" t="s">
        <v>33</v>
      </c>
      <c r="B22" s="145"/>
      <c r="C22" s="98">
        <v>133</v>
      </c>
      <c r="D22" s="142" t="s">
        <v>13</v>
      </c>
      <c r="E22" s="172"/>
      <c r="F22" s="173"/>
      <c r="G22" s="185"/>
      <c r="H22" s="186"/>
      <c r="I22" s="82"/>
      <c r="J22" s="10"/>
      <c r="K22" s="10"/>
      <c r="L22" s="10"/>
    </row>
    <row r="23" spans="1:12" ht="12.75">
      <c r="A23" s="105"/>
      <c r="B23" s="106"/>
      <c r="C23" s="16"/>
      <c r="D23" s="25"/>
      <c r="E23" s="25"/>
      <c r="F23" s="25"/>
      <c r="G23" s="25"/>
      <c r="H23" s="16"/>
      <c r="I23" s="81"/>
      <c r="J23" s="10"/>
      <c r="K23" s="10"/>
      <c r="L23" s="10"/>
    </row>
    <row r="24" spans="1:12" ht="12.75">
      <c r="A24" s="144" t="s">
        <v>34</v>
      </c>
      <c r="B24" s="145"/>
      <c r="C24" s="98">
        <v>133</v>
      </c>
      <c r="D24" s="142" t="s">
        <v>17</v>
      </c>
      <c r="E24" s="172"/>
      <c r="F24" s="172"/>
      <c r="G24" s="173"/>
      <c r="H24" s="119" t="s">
        <v>37</v>
      </c>
      <c r="I24" s="154">
        <v>730</v>
      </c>
      <c r="J24" s="10"/>
      <c r="K24" s="10"/>
      <c r="L24" s="10"/>
    </row>
    <row r="25" spans="1:12" ht="12.75">
      <c r="A25" s="105"/>
      <c r="B25" s="106"/>
      <c r="C25" s="16"/>
      <c r="D25" s="25"/>
      <c r="E25" s="25"/>
      <c r="F25" s="25"/>
      <c r="G25" s="23"/>
      <c r="H25" s="106" t="s">
        <v>38</v>
      </c>
      <c r="I25" s="83"/>
      <c r="J25" s="10"/>
      <c r="K25" s="10"/>
      <c r="L25" s="10"/>
    </row>
    <row r="26" spans="1:12" ht="12.75">
      <c r="A26" s="144" t="s">
        <v>35</v>
      </c>
      <c r="B26" s="145"/>
      <c r="C26" s="99" t="s">
        <v>36</v>
      </c>
      <c r="D26" s="26"/>
      <c r="E26" s="84"/>
      <c r="F26" s="85"/>
      <c r="G26" s="181" t="s">
        <v>39</v>
      </c>
      <c r="H26" s="145"/>
      <c r="I26" s="100" t="s">
        <v>18</v>
      </c>
      <c r="J26" s="10"/>
      <c r="K26" s="10"/>
      <c r="L26" s="10"/>
    </row>
    <row r="27" spans="1:12" ht="12.75">
      <c r="A27" s="80"/>
      <c r="B27" s="23"/>
      <c r="C27" s="16"/>
      <c r="D27" s="85"/>
      <c r="E27" s="85"/>
      <c r="F27" s="85"/>
      <c r="G27" s="85"/>
      <c r="H27" s="16"/>
      <c r="I27" s="86"/>
      <c r="J27" s="10"/>
      <c r="K27" s="10"/>
      <c r="L27" s="10"/>
    </row>
    <row r="28" spans="1:12" ht="12.75">
      <c r="A28" s="174" t="s">
        <v>40</v>
      </c>
      <c r="B28" s="175"/>
      <c r="C28" s="176"/>
      <c r="D28" s="176"/>
      <c r="E28" s="177" t="s">
        <v>41</v>
      </c>
      <c r="F28" s="178"/>
      <c r="G28" s="178"/>
      <c r="H28" s="179" t="s">
        <v>2</v>
      </c>
      <c r="I28" s="180"/>
      <c r="J28" s="10"/>
      <c r="K28" s="10"/>
      <c r="L28" s="10"/>
    </row>
    <row r="29" spans="1:12" ht="12.75">
      <c r="A29" s="87"/>
      <c r="B29" s="84"/>
      <c r="C29" s="84"/>
      <c r="D29" s="27"/>
      <c r="E29" s="16"/>
      <c r="F29" s="16"/>
      <c r="G29" s="16"/>
      <c r="H29" s="28"/>
      <c r="I29" s="86"/>
      <c r="J29" s="10"/>
      <c r="K29" s="10"/>
      <c r="L29" s="10"/>
    </row>
    <row r="30" spans="1:12" ht="12.75">
      <c r="A30" s="142"/>
      <c r="B30" s="172"/>
      <c r="C30" s="172"/>
      <c r="D30" s="173"/>
      <c r="E30" s="142"/>
      <c r="F30" s="172"/>
      <c r="G30" s="173"/>
      <c r="H30" s="165"/>
      <c r="I30" s="166"/>
      <c r="J30" s="10"/>
      <c r="K30" s="10"/>
      <c r="L30" s="10"/>
    </row>
    <row r="31" spans="1:12" ht="12.75">
      <c r="A31" s="105"/>
      <c r="B31" s="106"/>
      <c r="C31" s="107"/>
      <c r="D31" s="108"/>
      <c r="E31" s="108"/>
      <c r="F31" s="108"/>
      <c r="G31" s="109"/>
      <c r="H31" s="110"/>
      <c r="I31" s="111"/>
      <c r="J31" s="10"/>
      <c r="K31" s="10"/>
      <c r="L31" s="10"/>
    </row>
    <row r="32" spans="1:12" ht="12.75">
      <c r="A32" s="142"/>
      <c r="B32" s="172"/>
      <c r="C32" s="172"/>
      <c r="D32" s="173"/>
      <c r="E32" s="142"/>
      <c r="F32" s="172"/>
      <c r="G32" s="172"/>
      <c r="H32" s="165"/>
      <c r="I32" s="166"/>
      <c r="J32" s="10"/>
      <c r="K32" s="10"/>
      <c r="L32" s="10"/>
    </row>
    <row r="33" spans="1:12" ht="12.75">
      <c r="A33" s="112"/>
      <c r="B33" s="113"/>
      <c r="C33" s="114"/>
      <c r="D33" s="115"/>
      <c r="E33" s="115"/>
      <c r="F33" s="115"/>
      <c r="G33" s="116"/>
      <c r="H33" s="110"/>
      <c r="I33" s="111"/>
      <c r="J33" s="10"/>
      <c r="K33" s="10"/>
      <c r="L33" s="10"/>
    </row>
    <row r="34" spans="1:12" ht="12.75">
      <c r="A34" s="142"/>
      <c r="B34" s="172"/>
      <c r="C34" s="172"/>
      <c r="D34" s="173"/>
      <c r="E34" s="142"/>
      <c r="F34" s="172"/>
      <c r="G34" s="172"/>
      <c r="H34" s="165"/>
      <c r="I34" s="166"/>
      <c r="J34" s="10"/>
      <c r="K34" s="10"/>
      <c r="L34" s="10"/>
    </row>
    <row r="35" spans="1:12" ht="12.75">
      <c r="A35" s="117"/>
      <c r="B35" s="114"/>
      <c r="C35" s="196"/>
      <c r="D35" s="197"/>
      <c r="E35" s="113"/>
      <c r="F35" s="196"/>
      <c r="G35" s="197"/>
      <c r="H35" s="110"/>
      <c r="I35" s="118"/>
      <c r="J35" s="10"/>
      <c r="K35" s="10"/>
      <c r="L35" s="10"/>
    </row>
    <row r="36" spans="1:12" ht="12.75">
      <c r="A36" s="142"/>
      <c r="B36" s="172"/>
      <c r="C36" s="172"/>
      <c r="D36" s="173"/>
      <c r="E36" s="142"/>
      <c r="F36" s="172"/>
      <c r="G36" s="172"/>
      <c r="H36" s="165"/>
      <c r="I36" s="166"/>
      <c r="J36" s="10"/>
      <c r="K36" s="10"/>
      <c r="L36" s="10"/>
    </row>
    <row r="37" spans="1:12" ht="12.75">
      <c r="A37" s="117"/>
      <c r="B37" s="114"/>
      <c r="C37" s="114"/>
      <c r="D37" s="113"/>
      <c r="E37" s="113"/>
      <c r="F37" s="114"/>
      <c r="G37" s="113"/>
      <c r="H37" s="110"/>
      <c r="I37" s="118"/>
      <c r="J37" s="10"/>
      <c r="K37" s="10"/>
      <c r="L37" s="10"/>
    </row>
    <row r="38" spans="1:12" ht="12.75">
      <c r="A38" s="142"/>
      <c r="B38" s="172"/>
      <c r="C38" s="172"/>
      <c r="D38" s="173"/>
      <c r="E38" s="142"/>
      <c r="F38" s="172"/>
      <c r="G38" s="172"/>
      <c r="H38" s="165"/>
      <c r="I38" s="166"/>
      <c r="J38" s="10"/>
      <c r="K38" s="10"/>
      <c r="L38" s="10"/>
    </row>
    <row r="39" spans="1:12" ht="12.75">
      <c r="A39" s="117"/>
      <c r="B39" s="114"/>
      <c r="C39" s="114"/>
      <c r="D39" s="113"/>
      <c r="E39" s="113"/>
      <c r="F39" s="114"/>
      <c r="G39" s="113"/>
      <c r="H39" s="110"/>
      <c r="I39" s="118"/>
      <c r="J39" s="10"/>
      <c r="K39" s="10"/>
      <c r="L39" s="10"/>
    </row>
    <row r="40" spans="1:12" ht="12.75">
      <c r="A40" s="101"/>
      <c r="B40" s="102"/>
      <c r="C40" s="102"/>
      <c r="D40" s="102"/>
      <c r="E40" s="24"/>
      <c r="F40" s="102"/>
      <c r="G40" s="102"/>
      <c r="H40" s="103"/>
      <c r="I40" s="104"/>
      <c r="J40" s="10"/>
      <c r="K40" s="10"/>
      <c r="L40" s="10"/>
    </row>
    <row r="41" spans="1:12" ht="12.75">
      <c r="A41" s="88"/>
      <c r="B41" s="30"/>
      <c r="C41" s="30"/>
      <c r="D41" s="21"/>
      <c r="E41" s="21"/>
      <c r="F41" s="30"/>
      <c r="G41" s="21"/>
      <c r="H41" s="21"/>
      <c r="I41" s="89"/>
      <c r="J41" s="10"/>
      <c r="K41" s="10"/>
      <c r="L41" s="10"/>
    </row>
    <row r="42" spans="1:12" ht="12.75" customHeight="1">
      <c r="A42" s="153" t="s">
        <v>42</v>
      </c>
      <c r="B42" s="147"/>
      <c r="C42" s="165"/>
      <c r="D42" s="166"/>
      <c r="E42" s="125"/>
      <c r="F42" s="142"/>
      <c r="G42" s="167"/>
      <c r="H42" s="167"/>
      <c r="I42" s="168"/>
      <c r="J42" s="10"/>
      <c r="K42" s="10"/>
      <c r="L42" s="10"/>
    </row>
    <row r="43" spans="1:12" ht="12.75">
      <c r="A43" s="126"/>
      <c r="B43" s="127"/>
      <c r="C43" s="169"/>
      <c r="D43" s="170"/>
      <c r="E43" s="110"/>
      <c r="F43" s="169"/>
      <c r="G43" s="171"/>
      <c r="H43" s="128"/>
      <c r="I43" s="129"/>
      <c r="J43" s="10"/>
      <c r="K43" s="10"/>
      <c r="L43" s="10"/>
    </row>
    <row r="44" spans="1:12" ht="12.75" customHeight="1">
      <c r="A44" s="153" t="s">
        <v>43</v>
      </c>
      <c r="B44" s="147"/>
      <c r="C44" s="142" t="s">
        <v>19</v>
      </c>
      <c r="D44" s="163"/>
      <c r="E44" s="163"/>
      <c r="F44" s="163"/>
      <c r="G44" s="163"/>
      <c r="H44" s="163"/>
      <c r="I44" s="164"/>
      <c r="J44" s="10"/>
      <c r="K44" s="10"/>
      <c r="L44" s="10"/>
    </row>
    <row r="45" spans="1:12" ht="12.75">
      <c r="A45" s="105"/>
      <c r="B45" s="106"/>
      <c r="C45" s="107" t="s">
        <v>44</v>
      </c>
      <c r="D45" s="110"/>
      <c r="E45" s="110"/>
      <c r="F45" s="110"/>
      <c r="G45" s="110"/>
      <c r="H45" s="110"/>
      <c r="I45" s="118"/>
      <c r="J45" s="10"/>
      <c r="K45" s="10"/>
      <c r="L45" s="10"/>
    </row>
    <row r="46" spans="1:12" ht="12.75">
      <c r="A46" s="153" t="s">
        <v>45</v>
      </c>
      <c r="B46" s="147"/>
      <c r="C46" s="146" t="s">
        <v>20</v>
      </c>
      <c r="D46" s="149"/>
      <c r="E46" s="143"/>
      <c r="F46" s="110"/>
      <c r="G46" s="119" t="s">
        <v>3</v>
      </c>
      <c r="H46" s="146" t="s">
        <v>21</v>
      </c>
      <c r="I46" s="143"/>
      <c r="J46" s="10"/>
      <c r="K46" s="10"/>
      <c r="L46" s="10"/>
    </row>
    <row r="47" spans="1:12" ht="12.75">
      <c r="A47" s="105"/>
      <c r="B47" s="106"/>
      <c r="C47" s="107"/>
      <c r="D47" s="110"/>
      <c r="E47" s="110"/>
      <c r="F47" s="110"/>
      <c r="G47" s="110"/>
      <c r="H47" s="110"/>
      <c r="I47" s="118"/>
      <c r="J47" s="10"/>
      <c r="K47" s="10"/>
      <c r="L47" s="10"/>
    </row>
    <row r="48" spans="1:12" ht="12.75" customHeight="1">
      <c r="A48" s="153" t="s">
        <v>31</v>
      </c>
      <c r="B48" s="147"/>
      <c r="C48" s="148" t="s">
        <v>15</v>
      </c>
      <c r="D48" s="149"/>
      <c r="E48" s="149"/>
      <c r="F48" s="149"/>
      <c r="G48" s="149"/>
      <c r="H48" s="149"/>
      <c r="I48" s="143"/>
      <c r="J48" s="10"/>
      <c r="K48" s="10"/>
      <c r="L48" s="10"/>
    </row>
    <row r="49" spans="1:12" ht="12.75">
      <c r="A49" s="105"/>
      <c r="B49" s="106"/>
      <c r="C49" s="110"/>
      <c r="D49" s="110"/>
      <c r="E49" s="110"/>
      <c r="F49" s="110"/>
      <c r="G49" s="110"/>
      <c r="H49" s="110"/>
      <c r="I49" s="118"/>
      <c r="J49" s="10"/>
      <c r="K49" s="10"/>
      <c r="L49" s="10"/>
    </row>
    <row r="50" spans="1:12" ht="12.75">
      <c r="A50" s="144" t="s">
        <v>46</v>
      </c>
      <c r="B50" s="145"/>
      <c r="C50" s="146" t="s">
        <v>323</v>
      </c>
      <c r="D50" s="149"/>
      <c r="E50" s="149"/>
      <c r="F50" s="149"/>
      <c r="G50" s="149"/>
      <c r="H50" s="149"/>
      <c r="I50" s="139"/>
      <c r="J50" s="10"/>
      <c r="K50" s="10"/>
      <c r="L50" s="10"/>
    </row>
    <row r="51" spans="1:12" ht="12.75">
      <c r="A51" s="112"/>
      <c r="B51" s="113"/>
      <c r="C51" s="160" t="s">
        <v>47</v>
      </c>
      <c r="D51" s="160"/>
      <c r="E51" s="160"/>
      <c r="F51" s="160"/>
      <c r="G51" s="160"/>
      <c r="H51" s="160"/>
      <c r="I51" s="90"/>
      <c r="J51" s="10"/>
      <c r="K51" s="10"/>
      <c r="L51" s="10"/>
    </row>
    <row r="52" spans="1:12" ht="12.75">
      <c r="A52" s="112"/>
      <c r="B52" s="113"/>
      <c r="C52" s="130"/>
      <c r="D52" s="130"/>
      <c r="E52" s="130"/>
      <c r="F52" s="130"/>
      <c r="G52" s="130"/>
      <c r="H52" s="130"/>
      <c r="I52" s="90"/>
      <c r="J52" s="10"/>
      <c r="K52" s="10"/>
      <c r="L52" s="10"/>
    </row>
    <row r="53" spans="1:12" ht="12.75">
      <c r="A53" s="112"/>
      <c r="B53" s="140" t="s">
        <v>48</v>
      </c>
      <c r="C53" s="141"/>
      <c r="D53" s="141"/>
      <c r="E53" s="141"/>
      <c r="F53" s="41"/>
      <c r="G53" s="41"/>
      <c r="H53" s="41"/>
      <c r="I53" s="91"/>
      <c r="J53" s="10"/>
      <c r="K53" s="10"/>
      <c r="L53" s="10"/>
    </row>
    <row r="54" spans="1:12" ht="12.75">
      <c r="A54" s="112"/>
      <c r="B54" s="155" t="s">
        <v>49</v>
      </c>
      <c r="C54" s="156"/>
      <c r="D54" s="156"/>
      <c r="E54" s="156"/>
      <c r="F54" s="156"/>
      <c r="G54" s="156"/>
      <c r="H54" s="156"/>
      <c r="I54" s="157"/>
      <c r="J54" s="10"/>
      <c r="K54" s="10"/>
      <c r="L54" s="10"/>
    </row>
    <row r="55" spans="1:12" ht="12.75">
      <c r="A55" s="112"/>
      <c r="B55" s="155" t="s">
        <v>50</v>
      </c>
      <c r="C55" s="156"/>
      <c r="D55" s="156"/>
      <c r="E55" s="156"/>
      <c r="F55" s="156"/>
      <c r="G55" s="156"/>
      <c r="H55" s="156"/>
      <c r="I55" s="91"/>
      <c r="J55" s="10"/>
      <c r="K55" s="10"/>
      <c r="L55" s="10"/>
    </row>
    <row r="56" spans="1:12" ht="12.75">
      <c r="A56" s="112"/>
      <c r="B56" s="155" t="s">
        <v>51</v>
      </c>
      <c r="C56" s="156"/>
      <c r="D56" s="156"/>
      <c r="E56" s="156"/>
      <c r="F56" s="156"/>
      <c r="G56" s="156"/>
      <c r="H56" s="156"/>
      <c r="I56" s="157"/>
      <c r="J56" s="10"/>
      <c r="K56" s="10"/>
      <c r="L56" s="10"/>
    </row>
    <row r="57" spans="1:12" ht="12.75">
      <c r="A57" s="112"/>
      <c r="B57" s="155" t="s">
        <v>52</v>
      </c>
      <c r="C57" s="156"/>
      <c r="D57" s="156"/>
      <c r="E57" s="156"/>
      <c r="F57" s="156"/>
      <c r="G57" s="156"/>
      <c r="H57" s="156"/>
      <c r="I57" s="157"/>
      <c r="J57" s="10"/>
      <c r="K57" s="10"/>
      <c r="L57" s="10"/>
    </row>
    <row r="58" spans="1:12" ht="12.75">
      <c r="A58" s="112"/>
      <c r="B58" s="92"/>
      <c r="C58" s="93"/>
      <c r="D58" s="93"/>
      <c r="E58" s="93"/>
      <c r="F58" s="93"/>
      <c r="G58" s="93"/>
      <c r="H58" s="93"/>
      <c r="I58" s="94"/>
      <c r="J58" s="10"/>
      <c r="K58" s="10"/>
      <c r="L58" s="10"/>
    </row>
    <row r="59" spans="1:12" ht="13.5" thickBot="1">
      <c r="A59" s="131" t="s">
        <v>4</v>
      </c>
      <c r="B59" s="110"/>
      <c r="C59" s="110"/>
      <c r="D59" s="110"/>
      <c r="E59" s="110"/>
      <c r="F59" s="110"/>
      <c r="G59" s="132"/>
      <c r="H59" s="133"/>
      <c r="I59" s="134"/>
      <c r="J59" s="10"/>
      <c r="K59" s="10"/>
      <c r="L59" s="10"/>
    </row>
    <row r="60" spans="1:12" ht="12.75">
      <c r="A60" s="135"/>
      <c r="B60" s="110"/>
      <c r="C60" s="110"/>
      <c r="D60" s="110"/>
      <c r="E60" s="113" t="s">
        <v>5</v>
      </c>
      <c r="F60" s="136"/>
      <c r="G60" s="161" t="s">
        <v>53</v>
      </c>
      <c r="H60" s="162"/>
      <c r="I60" s="150"/>
      <c r="J60" s="10"/>
      <c r="K60" s="10"/>
      <c r="L60" s="10"/>
    </row>
    <row r="61" spans="1:12" ht="12.75">
      <c r="A61" s="95"/>
      <c r="B61" s="96"/>
      <c r="C61" s="137"/>
      <c r="D61" s="137"/>
      <c r="E61" s="137"/>
      <c r="F61" s="137"/>
      <c r="G61" s="151"/>
      <c r="H61" s="152"/>
      <c r="I61" s="138"/>
      <c r="J61" s="10"/>
      <c r="K61" s="10"/>
      <c r="L61" s="10"/>
    </row>
  </sheetData>
  <sheetProtection/>
  <protectedRanges>
    <protectedRange sqref="I26 C26 C6:D6 C8:D8 C10:D10 C12:I12 C14:D14 F14:I14 C16:I16 C18:I18 C20:I20 C24:G24 C22:F22" name="Range1"/>
    <protectedRange sqref="A32:D32 A30:I30" name="Range1_1"/>
    <protectedRange sqref="E2 H2" name="Range1_2"/>
    <protectedRange sqref="I24" name="Range1_3"/>
  </protectedRanges>
  <mergeCells count="69">
    <mergeCell ref="C35:D35"/>
    <mergeCell ref="F35:G35"/>
    <mergeCell ref="A10:B11"/>
    <mergeCell ref="C10:D10"/>
    <mergeCell ref="A14:B14"/>
    <mergeCell ref="C14:D14"/>
    <mergeCell ref="F14:I14"/>
    <mergeCell ref="A16:B16"/>
    <mergeCell ref="C16:I16"/>
    <mergeCell ref="A18:B18"/>
    <mergeCell ref="A2:D2"/>
    <mergeCell ref="A4:I4"/>
    <mergeCell ref="A6:B6"/>
    <mergeCell ref="C6:D6"/>
    <mergeCell ref="A8:B8"/>
    <mergeCell ref="C8:D8"/>
    <mergeCell ref="A12:B12"/>
    <mergeCell ref="C12:I12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A38:D38"/>
    <mergeCell ref="E38:G38"/>
    <mergeCell ref="H38:I38"/>
    <mergeCell ref="A42:B42"/>
    <mergeCell ref="C42:D42"/>
    <mergeCell ref="F42:I42"/>
    <mergeCell ref="C43:D43"/>
    <mergeCell ref="F43:G43"/>
    <mergeCell ref="C44:I44"/>
    <mergeCell ref="A46:B46"/>
    <mergeCell ref="C46:E46"/>
    <mergeCell ref="H46:I46"/>
    <mergeCell ref="A1:C1"/>
    <mergeCell ref="C51:H51"/>
    <mergeCell ref="G60:I60"/>
    <mergeCell ref="G61:H61"/>
    <mergeCell ref="A48:B48"/>
    <mergeCell ref="C48:I48"/>
    <mergeCell ref="A50:B50"/>
    <mergeCell ref="C50:I50"/>
    <mergeCell ref="B53:E53"/>
    <mergeCell ref="A44:B44"/>
    <mergeCell ref="B54:I54"/>
    <mergeCell ref="B55:H55"/>
    <mergeCell ref="B56:I56"/>
    <mergeCell ref="B57:I57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hyperlinks>
    <hyperlink ref="C18" r:id="rId1" display="igh@igh.hr"/>
    <hyperlink ref="C20" r:id="rId2" display="http://www.institutigh.com"/>
    <hyperlink ref="C48" r:id="rId3" display="igh@igh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19"/>
  <sheetViews>
    <sheetView view="pageBreakPreview" zoomScale="110" zoomScaleSheetLayoutView="110" workbookViewId="0" topLeftCell="A91">
      <selection activeCell="K69" sqref="K69:K115"/>
    </sheetView>
  </sheetViews>
  <sheetFormatPr defaultColWidth="9.140625" defaultRowHeight="12.75"/>
  <cols>
    <col min="1" max="9" width="9.140625" style="42" customWidth="1"/>
    <col min="10" max="10" width="11.8515625" style="42" customWidth="1"/>
    <col min="11" max="11" width="12.57421875" style="42" customWidth="1"/>
    <col min="12" max="16384" width="9.140625" style="42" customWidth="1"/>
  </cols>
  <sheetData>
    <row r="1" spans="1:11" ht="12.75" customHeight="1">
      <c r="A1" s="202" t="s">
        <v>54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</row>
    <row r="2" spans="1:11" ht="12.75" customHeight="1">
      <c r="A2" s="203" t="s">
        <v>324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</row>
    <row r="3" spans="1:11" ht="12.75" customHeight="1">
      <c r="A3" s="204" t="s">
        <v>303</v>
      </c>
      <c r="B3" s="205"/>
      <c r="C3" s="205"/>
      <c r="D3" s="205"/>
      <c r="E3" s="205"/>
      <c r="F3" s="205"/>
      <c r="G3" s="205"/>
      <c r="H3" s="205"/>
      <c r="I3" s="205"/>
      <c r="J3" s="205"/>
      <c r="K3" s="206"/>
    </row>
    <row r="4" spans="1:11" ht="22.5" customHeight="1">
      <c r="A4" s="207" t="s">
        <v>55</v>
      </c>
      <c r="B4" s="208"/>
      <c r="C4" s="208"/>
      <c r="D4" s="208"/>
      <c r="E4" s="208"/>
      <c r="F4" s="208"/>
      <c r="G4" s="208"/>
      <c r="H4" s="209"/>
      <c r="I4" s="48" t="s">
        <v>56</v>
      </c>
      <c r="J4" s="49" t="s">
        <v>57</v>
      </c>
      <c r="K4" s="50" t="s">
        <v>58</v>
      </c>
    </row>
    <row r="5" spans="1:11" ht="12.75">
      <c r="A5" s="210">
        <v>1</v>
      </c>
      <c r="B5" s="210"/>
      <c r="C5" s="210"/>
      <c r="D5" s="210"/>
      <c r="E5" s="210"/>
      <c r="F5" s="210"/>
      <c r="G5" s="210"/>
      <c r="H5" s="210"/>
      <c r="I5" s="47">
        <v>2</v>
      </c>
      <c r="J5" s="46">
        <v>3</v>
      </c>
      <c r="K5" s="46">
        <v>4</v>
      </c>
    </row>
    <row r="6" spans="1:11" ht="12.75">
      <c r="A6" s="211"/>
      <c r="B6" s="212"/>
      <c r="C6" s="212"/>
      <c r="D6" s="212"/>
      <c r="E6" s="212"/>
      <c r="F6" s="212"/>
      <c r="G6" s="212"/>
      <c r="H6" s="212"/>
      <c r="I6" s="212"/>
      <c r="J6" s="212"/>
      <c r="K6" s="213"/>
    </row>
    <row r="7" spans="1:11" ht="12.75" customHeight="1">
      <c r="A7" s="214" t="s">
        <v>59</v>
      </c>
      <c r="B7" s="215"/>
      <c r="C7" s="215"/>
      <c r="D7" s="215"/>
      <c r="E7" s="215"/>
      <c r="F7" s="215"/>
      <c r="G7" s="215"/>
      <c r="H7" s="216"/>
      <c r="I7" s="3">
        <v>1</v>
      </c>
      <c r="J7" s="6"/>
      <c r="K7" s="6"/>
    </row>
    <row r="8" spans="1:11" ht="12.75" customHeight="1">
      <c r="A8" s="217" t="s">
        <v>60</v>
      </c>
      <c r="B8" s="218"/>
      <c r="C8" s="218"/>
      <c r="D8" s="218"/>
      <c r="E8" s="218"/>
      <c r="F8" s="218"/>
      <c r="G8" s="218"/>
      <c r="H8" s="219"/>
      <c r="I8" s="1">
        <v>2</v>
      </c>
      <c r="J8" s="43">
        <f>J9+J16+J26+J35+J39</f>
        <v>710603464</v>
      </c>
      <c r="K8" s="43">
        <f>K9+K16+K26+K35+K39</f>
        <v>656928122</v>
      </c>
    </row>
    <row r="9" spans="1:11" ht="12.75" customHeight="1">
      <c r="A9" s="220" t="s">
        <v>61</v>
      </c>
      <c r="B9" s="221"/>
      <c r="C9" s="221"/>
      <c r="D9" s="221"/>
      <c r="E9" s="221"/>
      <c r="F9" s="221"/>
      <c r="G9" s="221"/>
      <c r="H9" s="222"/>
      <c r="I9" s="1">
        <v>3</v>
      </c>
      <c r="J9" s="43">
        <f>SUM(J10:J15)</f>
        <v>19970706</v>
      </c>
      <c r="K9" s="43">
        <f>SUM(K10:K15)</f>
        <v>6533997</v>
      </c>
    </row>
    <row r="10" spans="1:11" ht="12.75" customHeight="1">
      <c r="A10" s="220" t="s">
        <v>62</v>
      </c>
      <c r="B10" s="221"/>
      <c r="C10" s="221"/>
      <c r="D10" s="221"/>
      <c r="E10" s="221"/>
      <c r="F10" s="221"/>
      <c r="G10" s="221"/>
      <c r="H10" s="222"/>
      <c r="I10" s="1">
        <v>4</v>
      </c>
      <c r="J10" s="7">
        <v>0</v>
      </c>
      <c r="K10" s="7">
        <v>0</v>
      </c>
    </row>
    <row r="11" spans="1:11" ht="12.75" customHeight="1">
      <c r="A11" s="220" t="s">
        <v>63</v>
      </c>
      <c r="B11" s="221"/>
      <c r="C11" s="221"/>
      <c r="D11" s="221"/>
      <c r="E11" s="221"/>
      <c r="F11" s="221"/>
      <c r="G11" s="221"/>
      <c r="H11" s="222"/>
      <c r="I11" s="1">
        <v>5</v>
      </c>
      <c r="J11" s="7">
        <v>4021684</v>
      </c>
      <c r="K11" s="7">
        <v>2243941</v>
      </c>
    </row>
    <row r="12" spans="1:11" ht="12.75" customHeight="1">
      <c r="A12" s="220" t="s">
        <v>0</v>
      </c>
      <c r="B12" s="221"/>
      <c r="C12" s="221"/>
      <c r="D12" s="221"/>
      <c r="E12" s="221"/>
      <c r="F12" s="221"/>
      <c r="G12" s="221"/>
      <c r="H12" s="222"/>
      <c r="I12" s="1">
        <v>6</v>
      </c>
      <c r="J12" s="7">
        <v>13355595</v>
      </c>
      <c r="K12" s="7">
        <v>0</v>
      </c>
    </row>
    <row r="13" spans="1:11" ht="12.75" customHeight="1">
      <c r="A13" s="220" t="s">
        <v>64</v>
      </c>
      <c r="B13" s="221"/>
      <c r="C13" s="221"/>
      <c r="D13" s="221"/>
      <c r="E13" s="221"/>
      <c r="F13" s="221"/>
      <c r="G13" s="221"/>
      <c r="H13" s="222"/>
      <c r="I13" s="1">
        <v>7</v>
      </c>
      <c r="J13" s="7">
        <v>0</v>
      </c>
      <c r="K13" s="7">
        <v>0</v>
      </c>
    </row>
    <row r="14" spans="1:11" ht="12.75" customHeight="1">
      <c r="A14" s="220" t="s">
        <v>65</v>
      </c>
      <c r="B14" s="221"/>
      <c r="C14" s="221"/>
      <c r="D14" s="221"/>
      <c r="E14" s="221"/>
      <c r="F14" s="221"/>
      <c r="G14" s="221"/>
      <c r="H14" s="222"/>
      <c r="I14" s="1">
        <v>8</v>
      </c>
      <c r="J14" s="7">
        <v>2593427</v>
      </c>
      <c r="K14" s="7">
        <v>4290056</v>
      </c>
    </row>
    <row r="15" spans="1:11" ht="12.75" customHeight="1">
      <c r="A15" s="220" t="s">
        <v>66</v>
      </c>
      <c r="B15" s="221"/>
      <c r="C15" s="221"/>
      <c r="D15" s="221"/>
      <c r="E15" s="221"/>
      <c r="F15" s="221"/>
      <c r="G15" s="221"/>
      <c r="H15" s="222"/>
      <c r="I15" s="1">
        <v>9</v>
      </c>
      <c r="J15" s="7">
        <v>0</v>
      </c>
      <c r="K15" s="7">
        <v>0</v>
      </c>
    </row>
    <row r="16" spans="1:11" ht="12.75" customHeight="1">
      <c r="A16" s="220" t="s">
        <v>67</v>
      </c>
      <c r="B16" s="221"/>
      <c r="C16" s="221"/>
      <c r="D16" s="221"/>
      <c r="E16" s="221"/>
      <c r="F16" s="221"/>
      <c r="G16" s="221"/>
      <c r="H16" s="222"/>
      <c r="I16" s="1">
        <v>10</v>
      </c>
      <c r="J16" s="43">
        <f>SUM(J17:J25)</f>
        <v>212933972</v>
      </c>
      <c r="K16" s="43">
        <f>SUM(K17:K25)</f>
        <v>374254585</v>
      </c>
    </row>
    <row r="17" spans="1:11" ht="12.75" customHeight="1">
      <c r="A17" s="220" t="s">
        <v>68</v>
      </c>
      <c r="B17" s="221"/>
      <c r="C17" s="221"/>
      <c r="D17" s="221"/>
      <c r="E17" s="221"/>
      <c r="F17" s="221"/>
      <c r="G17" s="221"/>
      <c r="H17" s="222"/>
      <c r="I17" s="1">
        <v>11</v>
      </c>
      <c r="J17" s="7">
        <v>45615550</v>
      </c>
      <c r="K17" s="7">
        <v>95558373</v>
      </c>
    </row>
    <row r="18" spans="1:11" ht="12.75" customHeight="1">
      <c r="A18" s="220" t="s">
        <v>69</v>
      </c>
      <c r="B18" s="221"/>
      <c r="C18" s="221"/>
      <c r="D18" s="221"/>
      <c r="E18" s="221"/>
      <c r="F18" s="221"/>
      <c r="G18" s="221"/>
      <c r="H18" s="222"/>
      <c r="I18" s="1">
        <v>12</v>
      </c>
      <c r="J18" s="7">
        <v>94828405</v>
      </c>
      <c r="K18" s="7">
        <v>200583967</v>
      </c>
    </row>
    <row r="19" spans="1:11" ht="12.75" customHeight="1">
      <c r="A19" s="220" t="s">
        <v>70</v>
      </c>
      <c r="B19" s="221"/>
      <c r="C19" s="221"/>
      <c r="D19" s="221"/>
      <c r="E19" s="221"/>
      <c r="F19" s="221"/>
      <c r="G19" s="221"/>
      <c r="H19" s="222"/>
      <c r="I19" s="1">
        <v>13</v>
      </c>
      <c r="J19" s="7">
        <v>2675605</v>
      </c>
      <c r="K19" s="7">
        <v>2493609</v>
      </c>
    </row>
    <row r="20" spans="1:11" ht="12.75" customHeight="1">
      <c r="A20" s="220" t="s">
        <v>71</v>
      </c>
      <c r="B20" s="221"/>
      <c r="C20" s="221"/>
      <c r="D20" s="221"/>
      <c r="E20" s="221"/>
      <c r="F20" s="221"/>
      <c r="G20" s="221"/>
      <c r="H20" s="222"/>
      <c r="I20" s="1">
        <v>14</v>
      </c>
      <c r="J20" s="7">
        <v>1947253</v>
      </c>
      <c r="K20" s="7">
        <v>1636660</v>
      </c>
    </row>
    <row r="21" spans="1:11" ht="12.75" customHeight="1">
      <c r="A21" s="220" t="s">
        <v>72</v>
      </c>
      <c r="B21" s="221"/>
      <c r="C21" s="221"/>
      <c r="D21" s="221"/>
      <c r="E21" s="221"/>
      <c r="F21" s="221"/>
      <c r="G21" s="221"/>
      <c r="H21" s="222"/>
      <c r="I21" s="1">
        <v>15</v>
      </c>
      <c r="J21" s="7">
        <v>0</v>
      </c>
      <c r="K21" s="7">
        <v>0</v>
      </c>
    </row>
    <row r="22" spans="1:11" ht="12.75" customHeight="1">
      <c r="A22" s="220" t="s">
        <v>73</v>
      </c>
      <c r="B22" s="221"/>
      <c r="C22" s="221"/>
      <c r="D22" s="221"/>
      <c r="E22" s="221"/>
      <c r="F22" s="221"/>
      <c r="G22" s="221"/>
      <c r="H22" s="222"/>
      <c r="I22" s="1">
        <v>16</v>
      </c>
      <c r="J22" s="7">
        <v>88452</v>
      </c>
      <c r="K22" s="7">
        <v>112623</v>
      </c>
    </row>
    <row r="23" spans="1:11" ht="12.75" customHeight="1">
      <c r="A23" s="220" t="s">
        <v>74</v>
      </c>
      <c r="B23" s="221"/>
      <c r="C23" s="221"/>
      <c r="D23" s="221"/>
      <c r="E23" s="221"/>
      <c r="F23" s="221"/>
      <c r="G23" s="221"/>
      <c r="H23" s="222"/>
      <c r="I23" s="1">
        <v>17</v>
      </c>
      <c r="J23" s="7">
        <v>29515618</v>
      </c>
      <c r="K23" s="7">
        <v>29793702</v>
      </c>
    </row>
    <row r="24" spans="1:11" ht="12.75" customHeight="1">
      <c r="A24" s="220" t="s">
        <v>75</v>
      </c>
      <c r="B24" s="221"/>
      <c r="C24" s="221"/>
      <c r="D24" s="221"/>
      <c r="E24" s="221"/>
      <c r="F24" s="221"/>
      <c r="G24" s="221"/>
      <c r="H24" s="222"/>
      <c r="I24" s="1">
        <v>18</v>
      </c>
      <c r="J24" s="7">
        <v>331343</v>
      </c>
      <c r="K24" s="7">
        <v>303336</v>
      </c>
    </row>
    <row r="25" spans="1:11" ht="12.75" customHeight="1">
      <c r="A25" s="220" t="s">
        <v>76</v>
      </c>
      <c r="B25" s="221"/>
      <c r="C25" s="221"/>
      <c r="D25" s="221"/>
      <c r="E25" s="221"/>
      <c r="F25" s="221"/>
      <c r="G25" s="221"/>
      <c r="H25" s="222"/>
      <c r="I25" s="1">
        <v>19</v>
      </c>
      <c r="J25" s="7">
        <v>37931746</v>
      </c>
      <c r="K25" s="7">
        <v>43772315</v>
      </c>
    </row>
    <row r="26" spans="1:11" ht="12.75" customHeight="1">
      <c r="A26" s="220" t="s">
        <v>77</v>
      </c>
      <c r="B26" s="221"/>
      <c r="C26" s="221"/>
      <c r="D26" s="221"/>
      <c r="E26" s="221"/>
      <c r="F26" s="221"/>
      <c r="G26" s="221"/>
      <c r="H26" s="222"/>
      <c r="I26" s="1">
        <v>20</v>
      </c>
      <c r="J26" s="43">
        <f>SUM(J27:J34)</f>
        <v>472042265</v>
      </c>
      <c r="K26" s="43">
        <f>SUM(K27:K34)</f>
        <v>272174919</v>
      </c>
    </row>
    <row r="27" spans="1:11" ht="12.75" customHeight="1">
      <c r="A27" s="220" t="s">
        <v>78</v>
      </c>
      <c r="B27" s="221"/>
      <c r="C27" s="221"/>
      <c r="D27" s="221"/>
      <c r="E27" s="221"/>
      <c r="F27" s="221"/>
      <c r="G27" s="221"/>
      <c r="H27" s="222"/>
      <c r="I27" s="1">
        <v>21</v>
      </c>
      <c r="J27" s="7">
        <v>320537631</v>
      </c>
      <c r="K27" s="7">
        <v>196282499</v>
      </c>
    </row>
    <row r="28" spans="1:11" ht="12.75" customHeight="1">
      <c r="A28" s="220" t="s">
        <v>79</v>
      </c>
      <c r="B28" s="221"/>
      <c r="C28" s="221"/>
      <c r="D28" s="221"/>
      <c r="E28" s="221"/>
      <c r="F28" s="221"/>
      <c r="G28" s="221"/>
      <c r="H28" s="222"/>
      <c r="I28" s="1">
        <v>22</v>
      </c>
      <c r="J28" s="7">
        <v>84102981</v>
      </c>
      <c r="K28" s="7">
        <v>53689016</v>
      </c>
    </row>
    <row r="29" spans="1:11" ht="12.75" customHeight="1">
      <c r="A29" s="220" t="s">
        <v>80</v>
      </c>
      <c r="B29" s="221"/>
      <c r="C29" s="221"/>
      <c r="D29" s="221"/>
      <c r="E29" s="221"/>
      <c r="F29" s="221"/>
      <c r="G29" s="221"/>
      <c r="H29" s="222"/>
      <c r="I29" s="1">
        <v>23</v>
      </c>
      <c r="J29" s="7">
        <v>45621261</v>
      </c>
      <c r="K29" s="7">
        <v>0</v>
      </c>
    </row>
    <row r="30" spans="1:11" ht="12.75" customHeight="1">
      <c r="A30" s="220" t="s">
        <v>304</v>
      </c>
      <c r="B30" s="221"/>
      <c r="C30" s="221"/>
      <c r="D30" s="221"/>
      <c r="E30" s="221"/>
      <c r="F30" s="221"/>
      <c r="G30" s="221"/>
      <c r="H30" s="222"/>
      <c r="I30" s="1">
        <v>24</v>
      </c>
      <c r="J30" s="7">
        <v>0</v>
      </c>
      <c r="K30" s="7">
        <v>0</v>
      </c>
    </row>
    <row r="31" spans="1:11" ht="12.75" customHeight="1">
      <c r="A31" s="220" t="s">
        <v>81</v>
      </c>
      <c r="B31" s="221"/>
      <c r="C31" s="221"/>
      <c r="D31" s="221"/>
      <c r="E31" s="221"/>
      <c r="F31" s="221"/>
      <c r="G31" s="221"/>
      <c r="H31" s="222"/>
      <c r="I31" s="1">
        <v>25</v>
      </c>
      <c r="J31" s="7">
        <v>0</v>
      </c>
      <c r="K31" s="7">
        <v>0</v>
      </c>
    </row>
    <row r="32" spans="1:11" ht="12.75" customHeight="1">
      <c r="A32" s="220" t="s">
        <v>82</v>
      </c>
      <c r="B32" s="221"/>
      <c r="C32" s="221"/>
      <c r="D32" s="221"/>
      <c r="E32" s="221"/>
      <c r="F32" s="221"/>
      <c r="G32" s="221"/>
      <c r="H32" s="222"/>
      <c r="I32" s="1">
        <v>26</v>
      </c>
      <c r="J32" s="7">
        <v>598788</v>
      </c>
      <c r="K32" s="7">
        <v>1064051</v>
      </c>
    </row>
    <row r="33" spans="1:11" ht="12.75" customHeight="1">
      <c r="A33" s="220" t="s">
        <v>83</v>
      </c>
      <c r="B33" s="221"/>
      <c r="C33" s="221"/>
      <c r="D33" s="221"/>
      <c r="E33" s="221"/>
      <c r="F33" s="221"/>
      <c r="G33" s="221"/>
      <c r="H33" s="222"/>
      <c r="I33" s="1">
        <v>27</v>
      </c>
      <c r="J33" s="7">
        <v>21181604</v>
      </c>
      <c r="K33" s="7">
        <v>21139353</v>
      </c>
    </row>
    <row r="34" spans="1:11" ht="12.75" customHeight="1">
      <c r="A34" s="220" t="s">
        <v>84</v>
      </c>
      <c r="B34" s="221"/>
      <c r="C34" s="221"/>
      <c r="D34" s="221"/>
      <c r="E34" s="221"/>
      <c r="F34" s="221"/>
      <c r="G34" s="221"/>
      <c r="H34" s="222"/>
      <c r="I34" s="1">
        <v>28</v>
      </c>
      <c r="J34" s="7">
        <v>0</v>
      </c>
      <c r="K34" s="7">
        <v>0</v>
      </c>
    </row>
    <row r="35" spans="1:11" ht="12.75" customHeight="1">
      <c r="A35" s="220" t="s">
        <v>85</v>
      </c>
      <c r="B35" s="221"/>
      <c r="C35" s="221"/>
      <c r="D35" s="221"/>
      <c r="E35" s="221"/>
      <c r="F35" s="221"/>
      <c r="G35" s="221"/>
      <c r="H35" s="222"/>
      <c r="I35" s="1">
        <v>29</v>
      </c>
      <c r="J35" s="43">
        <f>SUM(J36:J38)</f>
        <v>3849560</v>
      </c>
      <c r="K35" s="43">
        <f>SUM(K36:K38)</f>
        <v>2157660</v>
      </c>
    </row>
    <row r="36" spans="1:11" ht="12.75" customHeight="1">
      <c r="A36" s="220" t="s">
        <v>86</v>
      </c>
      <c r="B36" s="221"/>
      <c r="C36" s="221"/>
      <c r="D36" s="221"/>
      <c r="E36" s="221"/>
      <c r="F36" s="221"/>
      <c r="G36" s="221"/>
      <c r="H36" s="222"/>
      <c r="I36" s="1">
        <v>30</v>
      </c>
      <c r="J36" s="7">
        <v>0</v>
      </c>
      <c r="K36" s="7">
        <v>0</v>
      </c>
    </row>
    <row r="37" spans="1:11" ht="12.75" customHeight="1">
      <c r="A37" s="220" t="s">
        <v>87</v>
      </c>
      <c r="B37" s="221"/>
      <c r="C37" s="221"/>
      <c r="D37" s="221"/>
      <c r="E37" s="221"/>
      <c r="F37" s="221"/>
      <c r="G37" s="221"/>
      <c r="H37" s="222"/>
      <c r="I37" s="1">
        <v>31</v>
      </c>
      <c r="J37" s="7">
        <v>3849560</v>
      </c>
      <c r="K37" s="7">
        <v>2157660</v>
      </c>
    </row>
    <row r="38" spans="1:11" ht="12.75" customHeight="1">
      <c r="A38" s="220" t="s">
        <v>88</v>
      </c>
      <c r="B38" s="221"/>
      <c r="C38" s="221"/>
      <c r="D38" s="221"/>
      <c r="E38" s="221"/>
      <c r="F38" s="221"/>
      <c r="G38" s="221"/>
      <c r="H38" s="222"/>
      <c r="I38" s="1">
        <v>32</v>
      </c>
      <c r="J38" s="7">
        <v>0</v>
      </c>
      <c r="K38" s="7">
        <v>0</v>
      </c>
    </row>
    <row r="39" spans="1:11" ht="12.75" customHeight="1">
      <c r="A39" s="220" t="s">
        <v>89</v>
      </c>
      <c r="B39" s="221"/>
      <c r="C39" s="221"/>
      <c r="D39" s="221"/>
      <c r="E39" s="221"/>
      <c r="F39" s="221"/>
      <c r="G39" s="221"/>
      <c r="H39" s="222"/>
      <c r="I39" s="1">
        <v>33</v>
      </c>
      <c r="J39" s="7">
        <v>1806961</v>
      </c>
      <c r="K39" s="7">
        <v>1806961</v>
      </c>
    </row>
    <row r="40" spans="1:11" ht="12.75" customHeight="1">
      <c r="A40" s="217" t="s">
        <v>90</v>
      </c>
      <c r="B40" s="218"/>
      <c r="C40" s="218"/>
      <c r="D40" s="218"/>
      <c r="E40" s="218"/>
      <c r="F40" s="218"/>
      <c r="G40" s="218"/>
      <c r="H40" s="219"/>
      <c r="I40" s="1">
        <v>34</v>
      </c>
      <c r="J40" s="43">
        <f>J41+J49+J56+J64</f>
        <v>364703151</v>
      </c>
      <c r="K40" s="43">
        <f>K41+K49+K56+K64</f>
        <v>223757319</v>
      </c>
    </row>
    <row r="41" spans="1:11" ht="12.75" customHeight="1">
      <c r="A41" s="220" t="s">
        <v>91</v>
      </c>
      <c r="B41" s="221"/>
      <c r="C41" s="221"/>
      <c r="D41" s="221"/>
      <c r="E41" s="221"/>
      <c r="F41" s="221"/>
      <c r="G41" s="221"/>
      <c r="H41" s="222"/>
      <c r="I41" s="1">
        <v>35</v>
      </c>
      <c r="J41" s="43">
        <f>SUM(J42:J48)</f>
        <v>4274005</v>
      </c>
      <c r="K41" s="43">
        <f>SUM(K42:K48)</f>
        <v>4274005</v>
      </c>
    </row>
    <row r="42" spans="1:11" ht="12.75" customHeight="1">
      <c r="A42" s="220" t="s">
        <v>92</v>
      </c>
      <c r="B42" s="221"/>
      <c r="C42" s="221"/>
      <c r="D42" s="221"/>
      <c r="E42" s="221"/>
      <c r="F42" s="221"/>
      <c r="G42" s="221"/>
      <c r="H42" s="222"/>
      <c r="I42" s="1">
        <v>36</v>
      </c>
      <c r="J42" s="7">
        <v>0</v>
      </c>
      <c r="K42" s="7"/>
    </row>
    <row r="43" spans="1:11" ht="12.75" customHeight="1">
      <c r="A43" s="220" t="s">
        <v>93</v>
      </c>
      <c r="B43" s="221"/>
      <c r="C43" s="221"/>
      <c r="D43" s="221"/>
      <c r="E43" s="221"/>
      <c r="F43" s="221"/>
      <c r="G43" s="221"/>
      <c r="H43" s="222"/>
      <c r="I43" s="1">
        <v>37</v>
      </c>
      <c r="J43" s="7">
        <v>247493</v>
      </c>
      <c r="K43" s="7">
        <v>247493</v>
      </c>
    </row>
    <row r="44" spans="1:11" ht="12.75" customHeight="1">
      <c r="A44" s="220" t="s">
        <v>94</v>
      </c>
      <c r="B44" s="221"/>
      <c r="C44" s="221"/>
      <c r="D44" s="221"/>
      <c r="E44" s="221"/>
      <c r="F44" s="221"/>
      <c r="G44" s="221"/>
      <c r="H44" s="222"/>
      <c r="I44" s="1">
        <v>38</v>
      </c>
      <c r="J44" s="7">
        <v>2646935</v>
      </c>
      <c r="K44" s="7">
        <v>2646935</v>
      </c>
    </row>
    <row r="45" spans="1:11" ht="12.75" customHeight="1">
      <c r="A45" s="220" t="s">
        <v>95</v>
      </c>
      <c r="B45" s="221"/>
      <c r="C45" s="221"/>
      <c r="D45" s="221"/>
      <c r="E45" s="221"/>
      <c r="F45" s="221"/>
      <c r="G45" s="221"/>
      <c r="H45" s="222"/>
      <c r="I45" s="1">
        <v>39</v>
      </c>
      <c r="J45" s="7">
        <v>1379577</v>
      </c>
      <c r="K45" s="7">
        <v>1379577</v>
      </c>
    </row>
    <row r="46" spans="1:11" ht="12.75" customHeight="1">
      <c r="A46" s="220" t="s">
        <v>96</v>
      </c>
      <c r="B46" s="221"/>
      <c r="C46" s="221"/>
      <c r="D46" s="221"/>
      <c r="E46" s="221"/>
      <c r="F46" s="221"/>
      <c r="G46" s="221"/>
      <c r="H46" s="222"/>
      <c r="I46" s="1">
        <v>40</v>
      </c>
      <c r="J46" s="7">
        <v>0</v>
      </c>
      <c r="K46" s="7">
        <v>0</v>
      </c>
    </row>
    <row r="47" spans="1:11" ht="12.75" customHeight="1">
      <c r="A47" s="220" t="s">
        <v>97</v>
      </c>
      <c r="B47" s="221"/>
      <c r="C47" s="221"/>
      <c r="D47" s="221"/>
      <c r="E47" s="221"/>
      <c r="F47" s="221"/>
      <c r="G47" s="221"/>
      <c r="H47" s="222"/>
      <c r="I47" s="1">
        <v>41</v>
      </c>
      <c r="J47" s="7">
        <v>0</v>
      </c>
      <c r="K47" s="7">
        <v>0</v>
      </c>
    </row>
    <row r="48" spans="1:11" ht="12.75" customHeight="1">
      <c r="A48" s="220" t="s">
        <v>98</v>
      </c>
      <c r="B48" s="221"/>
      <c r="C48" s="221"/>
      <c r="D48" s="221"/>
      <c r="E48" s="221"/>
      <c r="F48" s="221"/>
      <c r="G48" s="221"/>
      <c r="H48" s="222"/>
      <c r="I48" s="1">
        <v>42</v>
      </c>
      <c r="J48" s="7">
        <v>0</v>
      </c>
      <c r="K48" s="7">
        <v>0</v>
      </c>
    </row>
    <row r="49" spans="1:11" ht="12.75" customHeight="1">
      <c r="A49" s="220" t="s">
        <v>99</v>
      </c>
      <c r="B49" s="221"/>
      <c r="C49" s="221"/>
      <c r="D49" s="221"/>
      <c r="E49" s="221"/>
      <c r="F49" s="221"/>
      <c r="G49" s="221"/>
      <c r="H49" s="222"/>
      <c r="I49" s="1">
        <v>43</v>
      </c>
      <c r="J49" s="43">
        <f>SUM(J50:J55)</f>
        <v>292002656</v>
      </c>
      <c r="K49" s="43">
        <f>SUM(K50:K55)</f>
        <v>124942799</v>
      </c>
    </row>
    <row r="50" spans="1:11" ht="12.75" customHeight="1">
      <c r="A50" s="220" t="s">
        <v>100</v>
      </c>
      <c r="B50" s="221"/>
      <c r="C50" s="221"/>
      <c r="D50" s="221"/>
      <c r="E50" s="221"/>
      <c r="F50" s="221"/>
      <c r="G50" s="221"/>
      <c r="H50" s="222"/>
      <c r="I50" s="1">
        <v>44</v>
      </c>
      <c r="J50" s="7">
        <v>21516646</v>
      </c>
      <c r="K50" s="7">
        <v>2395359</v>
      </c>
    </row>
    <row r="51" spans="1:11" ht="12.75" customHeight="1">
      <c r="A51" s="220" t="s">
        <v>101</v>
      </c>
      <c r="B51" s="221"/>
      <c r="C51" s="221"/>
      <c r="D51" s="221"/>
      <c r="E51" s="221"/>
      <c r="F51" s="221"/>
      <c r="G51" s="221"/>
      <c r="H51" s="222"/>
      <c r="I51" s="1">
        <v>45</v>
      </c>
      <c r="J51" s="7">
        <v>101163598</v>
      </c>
      <c r="K51" s="7">
        <v>72438295</v>
      </c>
    </row>
    <row r="52" spans="1:11" ht="12.75" customHeight="1">
      <c r="A52" s="220" t="s">
        <v>102</v>
      </c>
      <c r="B52" s="221"/>
      <c r="C52" s="221"/>
      <c r="D52" s="221"/>
      <c r="E52" s="221"/>
      <c r="F52" s="221"/>
      <c r="G52" s="221"/>
      <c r="H52" s="222"/>
      <c r="I52" s="1">
        <v>46</v>
      </c>
      <c r="J52" s="7">
        <v>146963</v>
      </c>
      <c r="K52" s="7">
        <v>146963</v>
      </c>
    </row>
    <row r="53" spans="1:11" ht="12.75" customHeight="1">
      <c r="A53" s="220" t="s">
        <v>103</v>
      </c>
      <c r="B53" s="221"/>
      <c r="C53" s="221"/>
      <c r="D53" s="221"/>
      <c r="E53" s="221"/>
      <c r="F53" s="221"/>
      <c r="G53" s="221"/>
      <c r="H53" s="222"/>
      <c r="I53" s="1">
        <v>47</v>
      </c>
      <c r="J53" s="7">
        <v>622982</v>
      </c>
      <c r="K53" s="7">
        <v>751408</v>
      </c>
    </row>
    <row r="54" spans="1:11" ht="12.75" customHeight="1">
      <c r="A54" s="220" t="s">
        <v>104</v>
      </c>
      <c r="B54" s="221"/>
      <c r="C54" s="221"/>
      <c r="D54" s="221"/>
      <c r="E54" s="221"/>
      <c r="F54" s="221"/>
      <c r="G54" s="221"/>
      <c r="H54" s="222"/>
      <c r="I54" s="1">
        <v>48</v>
      </c>
      <c r="J54" s="7">
        <v>2040776</v>
      </c>
      <c r="K54" s="7">
        <v>4651427</v>
      </c>
    </row>
    <row r="55" spans="1:11" ht="12.75" customHeight="1">
      <c r="A55" s="220" t="s">
        <v>105</v>
      </c>
      <c r="B55" s="221"/>
      <c r="C55" s="221"/>
      <c r="D55" s="221"/>
      <c r="E55" s="221"/>
      <c r="F55" s="221"/>
      <c r="G55" s="221"/>
      <c r="H55" s="222"/>
      <c r="I55" s="1">
        <v>49</v>
      </c>
      <c r="J55" s="7">
        <v>166511691</v>
      </c>
      <c r="K55" s="7">
        <v>44559347</v>
      </c>
    </row>
    <row r="56" spans="1:11" ht="12.75" customHeight="1">
      <c r="A56" s="220" t="s">
        <v>106</v>
      </c>
      <c r="B56" s="221"/>
      <c r="C56" s="221"/>
      <c r="D56" s="221"/>
      <c r="E56" s="221"/>
      <c r="F56" s="221"/>
      <c r="G56" s="221"/>
      <c r="H56" s="222"/>
      <c r="I56" s="1">
        <v>50</v>
      </c>
      <c r="J56" s="43">
        <f>SUM(J57:J63)</f>
        <v>66307264</v>
      </c>
      <c r="K56" s="43">
        <f>SUM(K57:K63)</f>
        <v>93757985</v>
      </c>
    </row>
    <row r="57" spans="1:11" ht="12.75" customHeight="1">
      <c r="A57" s="220" t="s">
        <v>78</v>
      </c>
      <c r="B57" s="221"/>
      <c r="C57" s="221"/>
      <c r="D57" s="221"/>
      <c r="E57" s="221"/>
      <c r="F57" s="221"/>
      <c r="G57" s="221"/>
      <c r="H57" s="222"/>
      <c r="I57" s="1">
        <v>51</v>
      </c>
      <c r="J57" s="7">
        <v>0</v>
      </c>
      <c r="K57" s="7">
        <v>0</v>
      </c>
    </row>
    <row r="58" spans="1:11" ht="12.75" customHeight="1">
      <c r="A58" s="220" t="s">
        <v>79</v>
      </c>
      <c r="B58" s="221"/>
      <c r="C58" s="221"/>
      <c r="D58" s="221"/>
      <c r="E58" s="221"/>
      <c r="F58" s="221"/>
      <c r="G58" s="221"/>
      <c r="H58" s="222"/>
      <c r="I58" s="1">
        <v>52</v>
      </c>
      <c r="J58" s="7">
        <v>39486573</v>
      </c>
      <c r="K58" s="7">
        <v>15062501</v>
      </c>
    </row>
    <row r="59" spans="1:11" ht="12.75" customHeight="1">
      <c r="A59" s="220" t="s">
        <v>80</v>
      </c>
      <c r="B59" s="221"/>
      <c r="C59" s="221"/>
      <c r="D59" s="221"/>
      <c r="E59" s="221"/>
      <c r="F59" s="221"/>
      <c r="G59" s="221"/>
      <c r="H59" s="222"/>
      <c r="I59" s="1">
        <v>53</v>
      </c>
      <c r="J59" s="7">
        <v>0</v>
      </c>
      <c r="K59" s="7">
        <v>0</v>
      </c>
    </row>
    <row r="60" spans="1:11" ht="12.75" customHeight="1">
      <c r="A60" s="220" t="s">
        <v>304</v>
      </c>
      <c r="B60" s="221"/>
      <c r="C60" s="221"/>
      <c r="D60" s="221"/>
      <c r="E60" s="221"/>
      <c r="F60" s="221"/>
      <c r="G60" s="221"/>
      <c r="H60" s="222"/>
      <c r="I60" s="1">
        <v>54</v>
      </c>
      <c r="J60" s="7">
        <v>7371332</v>
      </c>
      <c r="K60" s="7">
        <v>71238018</v>
      </c>
    </row>
    <row r="61" spans="1:11" ht="12.75" customHeight="1">
      <c r="A61" s="220" t="s">
        <v>81</v>
      </c>
      <c r="B61" s="221"/>
      <c r="C61" s="221"/>
      <c r="D61" s="221"/>
      <c r="E61" s="221"/>
      <c r="F61" s="221"/>
      <c r="G61" s="221"/>
      <c r="H61" s="222"/>
      <c r="I61" s="1">
        <v>55</v>
      </c>
      <c r="J61" s="7">
        <v>10823215</v>
      </c>
      <c r="K61" s="7">
        <v>1712416</v>
      </c>
    </row>
    <row r="62" spans="1:11" ht="12.75" customHeight="1">
      <c r="A62" s="220" t="s">
        <v>82</v>
      </c>
      <c r="B62" s="221"/>
      <c r="C62" s="221"/>
      <c r="D62" s="221"/>
      <c r="E62" s="221"/>
      <c r="F62" s="221"/>
      <c r="G62" s="221"/>
      <c r="H62" s="222"/>
      <c r="I62" s="1">
        <v>56</v>
      </c>
      <c r="J62" s="7">
        <v>8626144</v>
      </c>
      <c r="K62" s="7">
        <v>5745050</v>
      </c>
    </row>
    <row r="63" spans="1:11" ht="12.75" customHeight="1">
      <c r="A63" s="220" t="s">
        <v>107</v>
      </c>
      <c r="B63" s="221"/>
      <c r="C63" s="221"/>
      <c r="D63" s="221"/>
      <c r="E63" s="221"/>
      <c r="F63" s="221"/>
      <c r="G63" s="221"/>
      <c r="H63" s="222"/>
      <c r="I63" s="1">
        <v>57</v>
      </c>
      <c r="J63" s="7">
        <v>0</v>
      </c>
      <c r="K63" s="7">
        <v>0</v>
      </c>
    </row>
    <row r="64" spans="1:11" ht="12.75" customHeight="1">
      <c r="A64" s="220" t="s">
        <v>108</v>
      </c>
      <c r="B64" s="221"/>
      <c r="C64" s="221"/>
      <c r="D64" s="221"/>
      <c r="E64" s="221"/>
      <c r="F64" s="221"/>
      <c r="G64" s="221"/>
      <c r="H64" s="222"/>
      <c r="I64" s="1">
        <v>58</v>
      </c>
      <c r="J64" s="7">
        <v>2119226</v>
      </c>
      <c r="K64" s="7">
        <v>782530</v>
      </c>
    </row>
    <row r="65" spans="1:11" ht="12.75" customHeight="1">
      <c r="A65" s="217" t="s">
        <v>305</v>
      </c>
      <c r="B65" s="218"/>
      <c r="C65" s="218"/>
      <c r="D65" s="218"/>
      <c r="E65" s="218"/>
      <c r="F65" s="218"/>
      <c r="G65" s="218"/>
      <c r="H65" s="219"/>
      <c r="I65" s="1">
        <v>59</v>
      </c>
      <c r="J65" s="7">
        <v>74127828</v>
      </c>
      <c r="K65" s="7">
        <v>42426675</v>
      </c>
    </row>
    <row r="66" spans="1:11" ht="12.75" customHeight="1">
      <c r="A66" s="217" t="s">
        <v>109</v>
      </c>
      <c r="B66" s="218"/>
      <c r="C66" s="218"/>
      <c r="D66" s="218"/>
      <c r="E66" s="218"/>
      <c r="F66" s="218"/>
      <c r="G66" s="218"/>
      <c r="H66" s="219"/>
      <c r="I66" s="1">
        <v>60</v>
      </c>
      <c r="J66" s="43">
        <f>J7+J8+J40+J65</f>
        <v>1149434443</v>
      </c>
      <c r="K66" s="43">
        <f>K7+K8+K40+K65</f>
        <v>923112116</v>
      </c>
    </row>
    <row r="67" spans="1:11" ht="12.75" customHeight="1">
      <c r="A67" s="223" t="s">
        <v>110</v>
      </c>
      <c r="B67" s="224"/>
      <c r="C67" s="224"/>
      <c r="D67" s="224"/>
      <c r="E67" s="224"/>
      <c r="F67" s="224"/>
      <c r="G67" s="224"/>
      <c r="H67" s="225"/>
      <c r="I67" s="4">
        <v>61</v>
      </c>
      <c r="J67" s="8">
        <v>81406022</v>
      </c>
      <c r="K67" s="8">
        <v>107618634</v>
      </c>
    </row>
    <row r="68" spans="1:11" ht="12.75">
      <c r="A68" s="226" t="s">
        <v>111</v>
      </c>
      <c r="B68" s="227"/>
      <c r="C68" s="227"/>
      <c r="D68" s="227"/>
      <c r="E68" s="227"/>
      <c r="F68" s="227"/>
      <c r="G68" s="227"/>
      <c r="H68" s="227"/>
      <c r="I68" s="227"/>
      <c r="J68" s="227"/>
      <c r="K68" s="228"/>
    </row>
    <row r="69" spans="1:11" ht="12.75" customHeight="1">
      <c r="A69" s="214" t="s">
        <v>112</v>
      </c>
      <c r="B69" s="215"/>
      <c r="C69" s="215"/>
      <c r="D69" s="215"/>
      <c r="E69" s="215"/>
      <c r="F69" s="215"/>
      <c r="G69" s="215"/>
      <c r="H69" s="216"/>
      <c r="I69" s="3">
        <v>62</v>
      </c>
      <c r="J69" s="44">
        <f>J70+J71+J72+J78+J79+J82+J85</f>
        <v>442792826</v>
      </c>
      <c r="K69" s="44">
        <f>K70+K71+K72+K78+K79+K82+K85</f>
        <v>193198622</v>
      </c>
    </row>
    <row r="70" spans="1:11" ht="12.75" customHeight="1">
      <c r="A70" s="220" t="s">
        <v>113</v>
      </c>
      <c r="B70" s="221"/>
      <c r="C70" s="221"/>
      <c r="D70" s="221"/>
      <c r="E70" s="221"/>
      <c r="F70" s="221"/>
      <c r="G70" s="221"/>
      <c r="H70" s="222"/>
      <c r="I70" s="1">
        <v>63</v>
      </c>
      <c r="J70" s="7">
        <v>63432000</v>
      </c>
      <c r="K70" s="7">
        <v>105668000</v>
      </c>
    </row>
    <row r="71" spans="1:11" ht="12.75" customHeight="1">
      <c r="A71" s="220" t="s">
        <v>114</v>
      </c>
      <c r="B71" s="221"/>
      <c r="C71" s="221"/>
      <c r="D71" s="221"/>
      <c r="E71" s="221"/>
      <c r="F71" s="221"/>
      <c r="G71" s="221"/>
      <c r="H71" s="222"/>
      <c r="I71" s="1">
        <v>64</v>
      </c>
      <c r="J71" s="7">
        <v>13998640</v>
      </c>
      <c r="K71" s="7">
        <v>52011040</v>
      </c>
    </row>
    <row r="72" spans="1:11" ht="12.75" customHeight="1">
      <c r="A72" s="220" t="s">
        <v>115</v>
      </c>
      <c r="B72" s="221"/>
      <c r="C72" s="221"/>
      <c r="D72" s="221"/>
      <c r="E72" s="221"/>
      <c r="F72" s="221"/>
      <c r="G72" s="221"/>
      <c r="H72" s="222"/>
      <c r="I72" s="1">
        <v>65</v>
      </c>
      <c r="J72" s="43">
        <f>J73+J74-J75+J76+J77</f>
        <v>8068491</v>
      </c>
      <c r="K72" s="43">
        <f>K73+K74-K75+K76+K77</f>
        <v>8068491</v>
      </c>
    </row>
    <row r="73" spans="1:11" ht="12.75" customHeight="1">
      <c r="A73" s="220" t="s">
        <v>116</v>
      </c>
      <c r="B73" s="221"/>
      <c r="C73" s="221"/>
      <c r="D73" s="221"/>
      <c r="E73" s="221"/>
      <c r="F73" s="221"/>
      <c r="G73" s="221"/>
      <c r="H73" s="222"/>
      <c r="I73" s="1">
        <v>66</v>
      </c>
      <c r="J73" s="7">
        <v>3171600</v>
      </c>
      <c r="K73" s="7">
        <v>3171600</v>
      </c>
    </row>
    <row r="74" spans="1:11" ht="12.75" customHeight="1">
      <c r="A74" s="220" t="s">
        <v>117</v>
      </c>
      <c r="B74" s="221"/>
      <c r="C74" s="221"/>
      <c r="D74" s="221"/>
      <c r="E74" s="221"/>
      <c r="F74" s="221"/>
      <c r="G74" s="221"/>
      <c r="H74" s="222"/>
      <c r="I74" s="1">
        <v>67</v>
      </c>
      <c r="J74" s="7">
        <v>6343200</v>
      </c>
      <c r="K74" s="7">
        <v>6343200</v>
      </c>
    </row>
    <row r="75" spans="1:11" ht="12.75" customHeight="1">
      <c r="A75" s="220" t="s">
        <v>118</v>
      </c>
      <c r="B75" s="221"/>
      <c r="C75" s="221"/>
      <c r="D75" s="221"/>
      <c r="E75" s="221"/>
      <c r="F75" s="221"/>
      <c r="G75" s="221"/>
      <c r="H75" s="222"/>
      <c r="I75" s="1">
        <v>68</v>
      </c>
      <c r="J75" s="7">
        <v>1446309</v>
      </c>
      <c r="K75" s="7">
        <v>1446309</v>
      </c>
    </row>
    <row r="76" spans="1:11" ht="12.75" customHeight="1">
      <c r="A76" s="220" t="s">
        <v>119</v>
      </c>
      <c r="B76" s="221"/>
      <c r="C76" s="221"/>
      <c r="D76" s="221"/>
      <c r="E76" s="221"/>
      <c r="F76" s="221"/>
      <c r="G76" s="221"/>
      <c r="H76" s="222"/>
      <c r="I76" s="1">
        <v>69</v>
      </c>
      <c r="J76" s="7"/>
      <c r="K76" s="7">
        <v>0</v>
      </c>
    </row>
    <row r="77" spans="1:11" ht="12.75" customHeight="1">
      <c r="A77" s="220" t="s">
        <v>120</v>
      </c>
      <c r="B77" s="221"/>
      <c r="C77" s="221"/>
      <c r="D77" s="221"/>
      <c r="E77" s="221"/>
      <c r="F77" s="221"/>
      <c r="G77" s="221"/>
      <c r="H77" s="222"/>
      <c r="I77" s="1">
        <v>70</v>
      </c>
      <c r="J77" s="7"/>
      <c r="K77" s="7">
        <v>0</v>
      </c>
    </row>
    <row r="78" spans="1:11" ht="12.75" customHeight="1">
      <c r="A78" s="220" t="s">
        <v>121</v>
      </c>
      <c r="B78" s="221"/>
      <c r="C78" s="221"/>
      <c r="D78" s="221"/>
      <c r="E78" s="221"/>
      <c r="F78" s="221"/>
      <c r="G78" s="221"/>
      <c r="H78" s="222"/>
      <c r="I78" s="1">
        <v>71</v>
      </c>
      <c r="J78" s="7">
        <v>54432245</v>
      </c>
      <c r="K78" s="7">
        <v>172802919</v>
      </c>
    </row>
    <row r="79" spans="1:11" ht="12.75" customHeight="1">
      <c r="A79" s="220" t="s">
        <v>122</v>
      </c>
      <c r="B79" s="221"/>
      <c r="C79" s="221"/>
      <c r="D79" s="221"/>
      <c r="E79" s="221"/>
      <c r="F79" s="221"/>
      <c r="G79" s="221"/>
      <c r="H79" s="222"/>
      <c r="I79" s="1">
        <v>72</v>
      </c>
      <c r="J79" s="43">
        <f>J80-J81</f>
        <v>289267812</v>
      </c>
      <c r="K79" s="43">
        <f>K80-K81</f>
        <v>305182938</v>
      </c>
    </row>
    <row r="80" spans="1:11" ht="12.75" customHeight="1">
      <c r="A80" s="229" t="s">
        <v>123</v>
      </c>
      <c r="B80" s="230"/>
      <c r="C80" s="230"/>
      <c r="D80" s="230"/>
      <c r="E80" s="230"/>
      <c r="F80" s="230"/>
      <c r="G80" s="230"/>
      <c r="H80" s="231"/>
      <c r="I80" s="1">
        <v>73</v>
      </c>
      <c r="J80" s="7">
        <v>289267812</v>
      </c>
      <c r="K80" s="7">
        <v>305182938</v>
      </c>
    </row>
    <row r="81" spans="1:11" ht="12.75" customHeight="1">
      <c r="A81" s="229" t="s">
        <v>124</v>
      </c>
      <c r="B81" s="230"/>
      <c r="C81" s="230"/>
      <c r="D81" s="230"/>
      <c r="E81" s="230"/>
      <c r="F81" s="230"/>
      <c r="G81" s="230"/>
      <c r="H81" s="231"/>
      <c r="I81" s="1">
        <v>74</v>
      </c>
      <c r="J81" s="7"/>
      <c r="K81" s="7">
        <v>0</v>
      </c>
    </row>
    <row r="82" spans="1:11" ht="12.75" customHeight="1">
      <c r="A82" s="220" t="s">
        <v>125</v>
      </c>
      <c r="B82" s="221"/>
      <c r="C82" s="221"/>
      <c r="D82" s="221"/>
      <c r="E82" s="221"/>
      <c r="F82" s="221"/>
      <c r="G82" s="221"/>
      <c r="H82" s="222"/>
      <c r="I82" s="1">
        <v>75</v>
      </c>
      <c r="J82" s="43">
        <f>J83-J84</f>
        <v>13593638</v>
      </c>
      <c r="K82" s="43">
        <f>K83-K84</f>
        <v>-450534766</v>
      </c>
    </row>
    <row r="83" spans="1:11" ht="12.75" customHeight="1">
      <c r="A83" s="229" t="s">
        <v>126</v>
      </c>
      <c r="B83" s="230"/>
      <c r="C83" s="230"/>
      <c r="D83" s="230"/>
      <c r="E83" s="230"/>
      <c r="F83" s="230"/>
      <c r="G83" s="230"/>
      <c r="H83" s="231"/>
      <c r="I83" s="1">
        <v>76</v>
      </c>
      <c r="J83" s="7">
        <v>13593638</v>
      </c>
      <c r="K83" s="7">
        <v>0</v>
      </c>
    </row>
    <row r="84" spans="1:11" ht="12.75" customHeight="1">
      <c r="A84" s="229" t="s">
        <v>127</v>
      </c>
      <c r="B84" s="230"/>
      <c r="C84" s="230"/>
      <c r="D84" s="230"/>
      <c r="E84" s="230"/>
      <c r="F84" s="230"/>
      <c r="G84" s="230"/>
      <c r="H84" s="231"/>
      <c r="I84" s="1">
        <v>77</v>
      </c>
      <c r="J84" s="7"/>
      <c r="K84" s="7">
        <v>450534766</v>
      </c>
    </row>
    <row r="85" spans="1:11" ht="12.75" customHeight="1">
      <c r="A85" s="220" t="s">
        <v>128</v>
      </c>
      <c r="B85" s="221"/>
      <c r="C85" s="221"/>
      <c r="D85" s="221"/>
      <c r="E85" s="221"/>
      <c r="F85" s="221"/>
      <c r="G85" s="221"/>
      <c r="H85" s="222"/>
      <c r="I85" s="1">
        <v>78</v>
      </c>
      <c r="J85" s="7"/>
      <c r="K85" s="7">
        <v>0</v>
      </c>
    </row>
    <row r="86" spans="1:11" ht="12.75" customHeight="1">
      <c r="A86" s="217" t="s">
        <v>129</v>
      </c>
      <c r="B86" s="218"/>
      <c r="C86" s="218"/>
      <c r="D86" s="218"/>
      <c r="E86" s="218"/>
      <c r="F86" s="218"/>
      <c r="G86" s="218"/>
      <c r="H86" s="219"/>
      <c r="I86" s="1">
        <v>79</v>
      </c>
      <c r="J86" s="43">
        <f>SUM(J87:J89)</f>
        <v>5749308</v>
      </c>
      <c r="K86" s="43">
        <f>SUM(K87:K89)</f>
        <v>4225507</v>
      </c>
    </row>
    <row r="87" spans="1:11" ht="12.75" customHeight="1">
      <c r="A87" s="220" t="s">
        <v>130</v>
      </c>
      <c r="B87" s="221"/>
      <c r="C87" s="221"/>
      <c r="D87" s="221"/>
      <c r="E87" s="221"/>
      <c r="F87" s="221"/>
      <c r="G87" s="221"/>
      <c r="H87" s="222"/>
      <c r="I87" s="1">
        <v>80</v>
      </c>
      <c r="J87" s="7">
        <v>2360607</v>
      </c>
      <c r="K87" s="7">
        <v>1550087</v>
      </c>
    </row>
    <row r="88" spans="1:11" ht="12.75" customHeight="1">
      <c r="A88" s="220" t="s">
        <v>131</v>
      </c>
      <c r="B88" s="221"/>
      <c r="C88" s="221"/>
      <c r="D88" s="221"/>
      <c r="E88" s="221"/>
      <c r="F88" s="221"/>
      <c r="G88" s="221"/>
      <c r="H88" s="222"/>
      <c r="I88" s="1">
        <v>81</v>
      </c>
      <c r="J88" s="7"/>
      <c r="K88" s="7">
        <v>0</v>
      </c>
    </row>
    <row r="89" spans="1:11" ht="12.75" customHeight="1">
      <c r="A89" s="220" t="s">
        <v>132</v>
      </c>
      <c r="B89" s="221"/>
      <c r="C89" s="221"/>
      <c r="D89" s="221"/>
      <c r="E89" s="221"/>
      <c r="F89" s="221"/>
      <c r="G89" s="221"/>
      <c r="H89" s="222"/>
      <c r="I89" s="1">
        <v>82</v>
      </c>
      <c r="J89" s="7">
        <v>3388701</v>
      </c>
      <c r="K89" s="7">
        <v>2675420</v>
      </c>
    </row>
    <row r="90" spans="1:11" ht="12.75" customHeight="1">
      <c r="A90" s="217" t="s">
        <v>133</v>
      </c>
      <c r="B90" s="218"/>
      <c r="C90" s="218"/>
      <c r="D90" s="218"/>
      <c r="E90" s="218"/>
      <c r="F90" s="218"/>
      <c r="G90" s="218"/>
      <c r="H90" s="219"/>
      <c r="I90" s="1">
        <v>83</v>
      </c>
      <c r="J90" s="43">
        <f>SUM(J91:J99)</f>
        <v>230548214</v>
      </c>
      <c r="K90" s="43">
        <f>SUM(K91:K99)</f>
        <v>402282267</v>
      </c>
    </row>
    <row r="91" spans="1:11" ht="12.75" customHeight="1">
      <c r="A91" s="220" t="s">
        <v>134</v>
      </c>
      <c r="B91" s="221"/>
      <c r="C91" s="221"/>
      <c r="D91" s="221"/>
      <c r="E91" s="221"/>
      <c r="F91" s="221"/>
      <c r="G91" s="221"/>
      <c r="H91" s="222"/>
      <c r="I91" s="1">
        <v>84</v>
      </c>
      <c r="J91" s="7"/>
      <c r="K91" s="7">
        <v>0</v>
      </c>
    </row>
    <row r="92" spans="1:11" ht="12.75" customHeight="1">
      <c r="A92" s="220" t="s">
        <v>135</v>
      </c>
      <c r="B92" s="221"/>
      <c r="C92" s="221"/>
      <c r="D92" s="221"/>
      <c r="E92" s="221"/>
      <c r="F92" s="221"/>
      <c r="G92" s="221"/>
      <c r="H92" s="222"/>
      <c r="I92" s="1">
        <v>85</v>
      </c>
      <c r="J92" s="7"/>
      <c r="K92" s="7">
        <v>0</v>
      </c>
    </row>
    <row r="93" spans="1:11" ht="12.75" customHeight="1">
      <c r="A93" s="220" t="s">
        <v>136</v>
      </c>
      <c r="B93" s="221"/>
      <c r="C93" s="221"/>
      <c r="D93" s="221"/>
      <c r="E93" s="221"/>
      <c r="F93" s="221"/>
      <c r="G93" s="221"/>
      <c r="H93" s="222"/>
      <c r="I93" s="1">
        <v>86</v>
      </c>
      <c r="J93" s="7">
        <v>224475198</v>
      </c>
      <c r="K93" s="7">
        <v>282312876</v>
      </c>
    </row>
    <row r="94" spans="1:11" ht="12.75" customHeight="1">
      <c r="A94" s="220" t="s">
        <v>137</v>
      </c>
      <c r="B94" s="221"/>
      <c r="C94" s="221"/>
      <c r="D94" s="221"/>
      <c r="E94" s="221"/>
      <c r="F94" s="221"/>
      <c r="G94" s="221"/>
      <c r="H94" s="222"/>
      <c r="I94" s="1">
        <v>87</v>
      </c>
      <c r="J94" s="7"/>
      <c r="K94" s="7">
        <v>0</v>
      </c>
    </row>
    <row r="95" spans="1:11" ht="12.75" customHeight="1">
      <c r="A95" s="220" t="s">
        <v>138</v>
      </c>
      <c r="B95" s="221"/>
      <c r="C95" s="221"/>
      <c r="D95" s="221"/>
      <c r="E95" s="221"/>
      <c r="F95" s="221"/>
      <c r="G95" s="221"/>
      <c r="H95" s="222"/>
      <c r="I95" s="1">
        <v>88</v>
      </c>
      <c r="J95" s="7">
        <v>374789</v>
      </c>
      <c r="K95" s="7">
        <v>245600</v>
      </c>
    </row>
    <row r="96" spans="1:11" ht="12.75" customHeight="1">
      <c r="A96" s="220" t="s">
        <v>139</v>
      </c>
      <c r="B96" s="221"/>
      <c r="C96" s="221"/>
      <c r="D96" s="221"/>
      <c r="E96" s="221"/>
      <c r="F96" s="221"/>
      <c r="G96" s="221"/>
      <c r="H96" s="222"/>
      <c r="I96" s="1">
        <v>89</v>
      </c>
      <c r="J96" s="7">
        <v>1428573</v>
      </c>
      <c r="K96" s="7">
        <v>76887696</v>
      </c>
    </row>
    <row r="97" spans="1:11" ht="12.75" customHeight="1">
      <c r="A97" s="220" t="s">
        <v>306</v>
      </c>
      <c r="B97" s="221"/>
      <c r="C97" s="221"/>
      <c r="D97" s="221"/>
      <c r="E97" s="221"/>
      <c r="F97" s="221"/>
      <c r="G97" s="221"/>
      <c r="H97" s="222"/>
      <c r="I97" s="1">
        <v>90</v>
      </c>
      <c r="J97" s="7">
        <v>0</v>
      </c>
      <c r="K97" s="7">
        <v>0</v>
      </c>
    </row>
    <row r="98" spans="1:11" ht="12.75" customHeight="1">
      <c r="A98" s="220" t="s">
        <v>141</v>
      </c>
      <c r="B98" s="221"/>
      <c r="C98" s="221"/>
      <c r="D98" s="221"/>
      <c r="E98" s="221"/>
      <c r="F98" s="221"/>
      <c r="G98" s="221"/>
      <c r="H98" s="222"/>
      <c r="I98" s="1">
        <v>91</v>
      </c>
      <c r="J98" s="7">
        <v>60695</v>
      </c>
      <c r="K98" s="7">
        <v>8454096</v>
      </c>
    </row>
    <row r="99" spans="1:11" ht="12.75" customHeight="1">
      <c r="A99" s="220" t="s">
        <v>142</v>
      </c>
      <c r="B99" s="221"/>
      <c r="C99" s="221"/>
      <c r="D99" s="221"/>
      <c r="E99" s="221"/>
      <c r="F99" s="221"/>
      <c r="G99" s="221"/>
      <c r="H99" s="222"/>
      <c r="I99" s="1">
        <v>92</v>
      </c>
      <c r="J99" s="7">
        <v>4208959</v>
      </c>
      <c r="K99" s="7">
        <v>34381999</v>
      </c>
    </row>
    <row r="100" spans="1:11" ht="12.75" customHeight="1">
      <c r="A100" s="217" t="s">
        <v>143</v>
      </c>
      <c r="B100" s="218"/>
      <c r="C100" s="218"/>
      <c r="D100" s="218"/>
      <c r="E100" s="218"/>
      <c r="F100" s="218"/>
      <c r="G100" s="218"/>
      <c r="H100" s="219"/>
      <c r="I100" s="1">
        <v>93</v>
      </c>
      <c r="J100" s="43">
        <f>SUM(J101:J112)</f>
        <v>467492325</v>
      </c>
      <c r="K100" s="43">
        <f>SUM(K101:K112)</f>
        <v>319687474</v>
      </c>
    </row>
    <row r="101" spans="1:11" ht="12.75" customHeight="1">
      <c r="A101" s="220" t="s">
        <v>134</v>
      </c>
      <c r="B101" s="221"/>
      <c r="C101" s="221"/>
      <c r="D101" s="221"/>
      <c r="E101" s="221"/>
      <c r="F101" s="221"/>
      <c r="G101" s="221"/>
      <c r="H101" s="222"/>
      <c r="I101" s="1">
        <v>94</v>
      </c>
      <c r="J101" s="7">
        <v>4432746</v>
      </c>
      <c r="K101" s="7">
        <v>4486246</v>
      </c>
    </row>
    <row r="102" spans="1:11" ht="12.75" customHeight="1">
      <c r="A102" s="220" t="s">
        <v>135</v>
      </c>
      <c r="B102" s="221"/>
      <c r="C102" s="221"/>
      <c r="D102" s="221"/>
      <c r="E102" s="221"/>
      <c r="F102" s="221"/>
      <c r="G102" s="221"/>
      <c r="H102" s="222"/>
      <c r="I102" s="1">
        <v>95</v>
      </c>
      <c r="J102" s="7">
        <v>49383358</v>
      </c>
      <c r="K102" s="7">
        <v>9387965</v>
      </c>
    </row>
    <row r="103" spans="1:11" ht="12.75" customHeight="1">
      <c r="A103" s="220" t="s">
        <v>136</v>
      </c>
      <c r="B103" s="221"/>
      <c r="C103" s="221"/>
      <c r="D103" s="221"/>
      <c r="E103" s="221"/>
      <c r="F103" s="221"/>
      <c r="G103" s="221"/>
      <c r="H103" s="222"/>
      <c r="I103" s="1">
        <v>96</v>
      </c>
      <c r="J103" s="7">
        <v>131086049</v>
      </c>
      <c r="K103" s="7">
        <v>127644219</v>
      </c>
    </row>
    <row r="104" spans="1:11" ht="12.75" customHeight="1">
      <c r="A104" s="220" t="s">
        <v>137</v>
      </c>
      <c r="B104" s="221"/>
      <c r="C104" s="221"/>
      <c r="D104" s="221"/>
      <c r="E104" s="221"/>
      <c r="F104" s="221"/>
      <c r="G104" s="221"/>
      <c r="H104" s="222"/>
      <c r="I104" s="1">
        <v>97</v>
      </c>
      <c r="J104" s="7">
        <v>5042667</v>
      </c>
      <c r="K104" s="7">
        <v>5029189</v>
      </c>
    </row>
    <row r="105" spans="1:11" ht="12.75" customHeight="1">
      <c r="A105" s="220" t="s">
        <v>138</v>
      </c>
      <c r="B105" s="221"/>
      <c r="C105" s="221"/>
      <c r="D105" s="221"/>
      <c r="E105" s="221"/>
      <c r="F105" s="221"/>
      <c r="G105" s="221"/>
      <c r="H105" s="222"/>
      <c r="I105" s="1">
        <v>98</v>
      </c>
      <c r="J105" s="7">
        <v>104127479</v>
      </c>
      <c r="K105" s="7">
        <v>91617887</v>
      </c>
    </row>
    <row r="106" spans="1:11" ht="12.75" customHeight="1">
      <c r="A106" s="220" t="s">
        <v>139</v>
      </c>
      <c r="B106" s="221"/>
      <c r="C106" s="221"/>
      <c r="D106" s="221"/>
      <c r="E106" s="221"/>
      <c r="F106" s="221"/>
      <c r="G106" s="221"/>
      <c r="H106" s="222"/>
      <c r="I106" s="1">
        <v>99</v>
      </c>
      <c r="J106" s="7">
        <v>98432756</v>
      </c>
      <c r="K106" s="7">
        <v>9854975</v>
      </c>
    </row>
    <row r="107" spans="1:11" ht="12.75" customHeight="1">
      <c r="A107" s="220" t="s">
        <v>140</v>
      </c>
      <c r="B107" s="221"/>
      <c r="C107" s="221"/>
      <c r="D107" s="221"/>
      <c r="E107" s="221"/>
      <c r="F107" s="221"/>
      <c r="G107" s="221"/>
      <c r="H107" s="222"/>
      <c r="I107" s="1">
        <v>100</v>
      </c>
      <c r="J107" s="7">
        <v>0</v>
      </c>
      <c r="K107" s="7">
        <v>0</v>
      </c>
    </row>
    <row r="108" spans="1:11" ht="12.75" customHeight="1">
      <c r="A108" s="220" t="s">
        <v>144</v>
      </c>
      <c r="B108" s="221"/>
      <c r="C108" s="221"/>
      <c r="D108" s="221"/>
      <c r="E108" s="221"/>
      <c r="F108" s="221"/>
      <c r="G108" s="221"/>
      <c r="H108" s="222"/>
      <c r="I108" s="1">
        <v>101</v>
      </c>
      <c r="J108" s="7">
        <v>10747136</v>
      </c>
      <c r="K108" s="7">
        <v>14714205</v>
      </c>
    </row>
    <row r="109" spans="1:11" ht="12.75" customHeight="1">
      <c r="A109" s="220" t="s">
        <v>307</v>
      </c>
      <c r="B109" s="221"/>
      <c r="C109" s="221"/>
      <c r="D109" s="221"/>
      <c r="E109" s="221"/>
      <c r="F109" s="221"/>
      <c r="G109" s="221"/>
      <c r="H109" s="222"/>
      <c r="I109" s="1">
        <v>102</v>
      </c>
      <c r="J109" s="7">
        <v>28156105</v>
      </c>
      <c r="K109" s="7">
        <v>24177055</v>
      </c>
    </row>
    <row r="110" spans="1:11" ht="12.75" customHeight="1">
      <c r="A110" s="220" t="s">
        <v>145</v>
      </c>
      <c r="B110" s="221"/>
      <c r="C110" s="221"/>
      <c r="D110" s="221"/>
      <c r="E110" s="221"/>
      <c r="F110" s="221"/>
      <c r="G110" s="221"/>
      <c r="H110" s="222"/>
      <c r="I110" s="1">
        <v>103</v>
      </c>
      <c r="J110" s="7">
        <v>418051</v>
      </c>
      <c r="K110" s="7">
        <v>0</v>
      </c>
    </row>
    <row r="111" spans="1:11" ht="12.75" customHeight="1">
      <c r="A111" s="220" t="s">
        <v>146</v>
      </c>
      <c r="B111" s="221"/>
      <c r="C111" s="221"/>
      <c r="D111" s="221"/>
      <c r="E111" s="221"/>
      <c r="F111" s="221"/>
      <c r="G111" s="221"/>
      <c r="H111" s="222"/>
      <c r="I111" s="1">
        <v>104</v>
      </c>
      <c r="J111" s="7">
        <v>0</v>
      </c>
      <c r="K111" s="7">
        <v>0</v>
      </c>
    </row>
    <row r="112" spans="1:11" ht="12.75" customHeight="1">
      <c r="A112" s="220" t="s">
        <v>147</v>
      </c>
      <c r="B112" s="221"/>
      <c r="C112" s="221"/>
      <c r="D112" s="221"/>
      <c r="E112" s="221"/>
      <c r="F112" s="221"/>
      <c r="G112" s="221"/>
      <c r="H112" s="222"/>
      <c r="I112" s="1">
        <v>105</v>
      </c>
      <c r="J112" s="7">
        <v>35665978</v>
      </c>
      <c r="K112" s="7">
        <v>32775733</v>
      </c>
    </row>
    <row r="113" spans="1:11" ht="12.75" customHeight="1">
      <c r="A113" s="217" t="s">
        <v>148</v>
      </c>
      <c r="B113" s="218"/>
      <c r="C113" s="218"/>
      <c r="D113" s="218"/>
      <c r="E113" s="218"/>
      <c r="F113" s="218"/>
      <c r="G113" s="218"/>
      <c r="H113" s="219"/>
      <c r="I113" s="1">
        <v>106</v>
      </c>
      <c r="J113" s="7">
        <v>2851770</v>
      </c>
      <c r="K113" s="7">
        <v>3718246</v>
      </c>
    </row>
    <row r="114" spans="1:11" ht="12.75" customHeight="1">
      <c r="A114" s="217" t="s">
        <v>308</v>
      </c>
      <c r="B114" s="218"/>
      <c r="C114" s="218"/>
      <c r="D114" s="218"/>
      <c r="E114" s="218"/>
      <c r="F114" s="218"/>
      <c r="G114" s="218"/>
      <c r="H114" s="219"/>
      <c r="I114" s="1">
        <v>107</v>
      </c>
      <c r="J114" s="43">
        <f>J69+J86+J90+J100+J113</f>
        <v>1149434443</v>
      </c>
      <c r="K114" s="43">
        <f>K69+K86+K90+K100+K113</f>
        <v>923112116</v>
      </c>
    </row>
    <row r="115" spans="1:11" ht="12.75" customHeight="1">
      <c r="A115" s="235" t="s">
        <v>149</v>
      </c>
      <c r="B115" s="236"/>
      <c r="C115" s="236"/>
      <c r="D115" s="236"/>
      <c r="E115" s="236"/>
      <c r="F115" s="236"/>
      <c r="G115" s="236"/>
      <c r="H115" s="237"/>
      <c r="I115" s="2">
        <v>108</v>
      </c>
      <c r="J115" s="8">
        <v>81406022</v>
      </c>
      <c r="K115" s="8">
        <v>107618634</v>
      </c>
    </row>
    <row r="116" spans="1:11" ht="12.75" customHeight="1">
      <c r="A116" s="226" t="s">
        <v>150</v>
      </c>
      <c r="B116" s="238"/>
      <c r="C116" s="238"/>
      <c r="D116" s="238"/>
      <c r="E116" s="238"/>
      <c r="F116" s="238"/>
      <c r="G116" s="238"/>
      <c r="H116" s="238"/>
      <c r="I116" s="239"/>
      <c r="J116" s="239"/>
      <c r="K116" s="240"/>
    </row>
    <row r="117" spans="1:11" ht="12.75" customHeight="1">
      <c r="A117" s="214" t="s">
        <v>151</v>
      </c>
      <c r="B117" s="215"/>
      <c r="C117" s="215"/>
      <c r="D117" s="215"/>
      <c r="E117" s="215"/>
      <c r="F117" s="215"/>
      <c r="G117" s="215"/>
      <c r="H117" s="215"/>
      <c r="I117" s="241"/>
      <c r="J117" s="241"/>
      <c r="K117" s="242"/>
    </row>
    <row r="118" spans="1:11" ht="12.75" customHeight="1">
      <c r="A118" s="220" t="s">
        <v>152</v>
      </c>
      <c r="B118" s="221"/>
      <c r="C118" s="221"/>
      <c r="D118" s="221"/>
      <c r="E118" s="221"/>
      <c r="F118" s="221"/>
      <c r="G118" s="221"/>
      <c r="H118" s="222"/>
      <c r="I118" s="1">
        <v>109</v>
      </c>
      <c r="J118" s="7"/>
      <c r="K118" s="7"/>
    </row>
    <row r="119" spans="1:11" ht="12.75" customHeight="1">
      <c r="A119" s="232" t="s">
        <v>153</v>
      </c>
      <c r="B119" s="233"/>
      <c r="C119" s="233"/>
      <c r="D119" s="233"/>
      <c r="E119" s="233"/>
      <c r="F119" s="233"/>
      <c r="G119" s="233"/>
      <c r="H119" s="234"/>
      <c r="I119" s="4">
        <v>110</v>
      </c>
      <c r="J119" s="8"/>
      <c r="K119" s="8"/>
    </row>
  </sheetData>
  <mergeCells count="119">
    <mergeCell ref="A118:H118"/>
    <mergeCell ref="A113:H113"/>
    <mergeCell ref="A114:H114"/>
    <mergeCell ref="A119:H119"/>
    <mergeCell ref="A115:H115"/>
    <mergeCell ref="A116:K116"/>
    <mergeCell ref="A117:K117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2:K77 J70:K70 J86:K115 J7:K67 J79:K84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71"/>
  <sheetViews>
    <sheetView view="pageBreakPreview" zoomScale="110" zoomScaleSheetLayoutView="110" workbookViewId="0" topLeftCell="A37">
      <selection activeCell="L56" sqref="L56:M67"/>
    </sheetView>
  </sheetViews>
  <sheetFormatPr defaultColWidth="9.140625" defaultRowHeight="12.75"/>
  <cols>
    <col min="1" max="9" width="9.140625" style="42" customWidth="1"/>
    <col min="10" max="10" width="9.8515625" style="42" customWidth="1"/>
    <col min="11" max="11" width="10.00390625" style="42" customWidth="1"/>
    <col min="12" max="13" width="11.7109375" style="42" customWidth="1"/>
    <col min="14" max="16384" width="9.140625" style="42" customWidth="1"/>
  </cols>
  <sheetData>
    <row r="1" spans="1:13" ht="12.75" customHeight="1">
      <c r="A1" s="202" t="s">
        <v>154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</row>
    <row r="2" spans="1:13" ht="12.75" customHeight="1">
      <c r="A2" s="251" t="s">
        <v>325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</row>
    <row r="3" spans="1:13" ht="12.75" customHeight="1">
      <c r="A3" s="245" t="s">
        <v>309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</row>
    <row r="4" spans="1:13" ht="23.25" customHeight="1">
      <c r="A4" s="244" t="s">
        <v>55</v>
      </c>
      <c r="B4" s="244"/>
      <c r="C4" s="244"/>
      <c r="D4" s="244"/>
      <c r="E4" s="244"/>
      <c r="F4" s="244"/>
      <c r="G4" s="244"/>
      <c r="H4" s="244"/>
      <c r="I4" s="48" t="s">
        <v>56</v>
      </c>
      <c r="J4" s="243" t="s">
        <v>57</v>
      </c>
      <c r="K4" s="243"/>
      <c r="L4" s="243" t="s">
        <v>58</v>
      </c>
      <c r="M4" s="243"/>
    </row>
    <row r="5" spans="1:13" ht="22.5">
      <c r="A5" s="244"/>
      <c r="B5" s="244"/>
      <c r="C5" s="244"/>
      <c r="D5" s="244"/>
      <c r="E5" s="244"/>
      <c r="F5" s="244"/>
      <c r="G5" s="244"/>
      <c r="H5" s="244"/>
      <c r="I5" s="48"/>
      <c r="J5" s="50" t="s">
        <v>155</v>
      </c>
      <c r="K5" s="50" t="s">
        <v>156</v>
      </c>
      <c r="L5" s="50" t="s">
        <v>155</v>
      </c>
      <c r="M5" s="50" t="s">
        <v>156</v>
      </c>
    </row>
    <row r="6" spans="1:13" ht="12.75">
      <c r="A6" s="243">
        <v>1</v>
      </c>
      <c r="B6" s="243"/>
      <c r="C6" s="243"/>
      <c r="D6" s="243"/>
      <c r="E6" s="243"/>
      <c r="F6" s="243"/>
      <c r="G6" s="243"/>
      <c r="H6" s="243"/>
      <c r="I6" s="53">
        <v>2</v>
      </c>
      <c r="J6" s="50">
        <v>3</v>
      </c>
      <c r="K6" s="50">
        <v>4</v>
      </c>
      <c r="L6" s="50">
        <v>5</v>
      </c>
      <c r="M6" s="50">
        <v>6</v>
      </c>
    </row>
    <row r="7" spans="1:13" ht="12.75" customHeight="1">
      <c r="A7" s="214" t="s">
        <v>157</v>
      </c>
      <c r="B7" s="215"/>
      <c r="C7" s="215"/>
      <c r="D7" s="215"/>
      <c r="E7" s="215"/>
      <c r="F7" s="215"/>
      <c r="G7" s="215"/>
      <c r="H7" s="216"/>
      <c r="I7" s="3">
        <v>111</v>
      </c>
      <c r="J7" s="44">
        <f>SUM(J8:J9)</f>
        <v>388951285</v>
      </c>
      <c r="K7" s="44">
        <f>SUM(K8:K9)</f>
        <v>112203602</v>
      </c>
      <c r="L7" s="44">
        <f>SUM(L8:L9)</f>
        <v>272562849</v>
      </c>
      <c r="M7" s="44">
        <f>SUM(M8:M9)</f>
        <v>83211718</v>
      </c>
    </row>
    <row r="8" spans="1:13" ht="12.75" customHeight="1">
      <c r="A8" s="217" t="s">
        <v>158</v>
      </c>
      <c r="B8" s="218"/>
      <c r="C8" s="218"/>
      <c r="D8" s="218"/>
      <c r="E8" s="218"/>
      <c r="F8" s="218"/>
      <c r="G8" s="218"/>
      <c r="H8" s="219"/>
      <c r="I8" s="1">
        <v>112</v>
      </c>
      <c r="J8" s="7">
        <v>371481564</v>
      </c>
      <c r="K8" s="7">
        <v>103036054</v>
      </c>
      <c r="L8" s="7">
        <v>243436789</v>
      </c>
      <c r="M8" s="7">
        <v>63348570</v>
      </c>
    </row>
    <row r="9" spans="1:13" ht="12.75" customHeight="1">
      <c r="A9" s="217" t="s">
        <v>159</v>
      </c>
      <c r="B9" s="218"/>
      <c r="C9" s="218"/>
      <c r="D9" s="218"/>
      <c r="E9" s="218"/>
      <c r="F9" s="218"/>
      <c r="G9" s="218"/>
      <c r="H9" s="219"/>
      <c r="I9" s="1">
        <v>113</v>
      </c>
      <c r="J9" s="7">
        <v>17469721</v>
      </c>
      <c r="K9" s="7">
        <v>9167548</v>
      </c>
      <c r="L9" s="7">
        <v>29126060</v>
      </c>
      <c r="M9" s="7">
        <v>19863148</v>
      </c>
    </row>
    <row r="10" spans="1:13" ht="12.75" customHeight="1">
      <c r="A10" s="217" t="s">
        <v>160</v>
      </c>
      <c r="B10" s="218"/>
      <c r="C10" s="218"/>
      <c r="D10" s="218"/>
      <c r="E10" s="218"/>
      <c r="F10" s="218"/>
      <c r="G10" s="218"/>
      <c r="H10" s="219"/>
      <c r="I10" s="1">
        <v>114</v>
      </c>
      <c r="J10" s="43">
        <f>J11+J12+J16+J20+J21+J22+J25+J26</f>
        <v>361112698</v>
      </c>
      <c r="K10" s="43">
        <f>K11+K12+K16+K20+K21+K22+K25+K26</f>
        <v>108494267</v>
      </c>
      <c r="L10" s="43">
        <f>L11+L12+L16+L20+L21+L22+L25+L26</f>
        <v>689299213</v>
      </c>
      <c r="M10" s="43">
        <f>M11+M12+M16+M20+M21+M22+M25+M26</f>
        <v>474038080</v>
      </c>
    </row>
    <row r="11" spans="1:13" ht="12.75" customHeight="1">
      <c r="A11" s="217" t="s">
        <v>161</v>
      </c>
      <c r="B11" s="218"/>
      <c r="C11" s="218"/>
      <c r="D11" s="218"/>
      <c r="E11" s="218"/>
      <c r="F11" s="218"/>
      <c r="G11" s="218"/>
      <c r="H11" s="219"/>
      <c r="I11" s="1">
        <v>115</v>
      </c>
      <c r="J11" s="7">
        <v>14319083</v>
      </c>
      <c r="K11" s="7">
        <v>1745582</v>
      </c>
      <c r="L11" s="7">
        <v>0</v>
      </c>
      <c r="M11" s="7">
        <v>0</v>
      </c>
    </row>
    <row r="12" spans="1:13" ht="12.75" customHeight="1">
      <c r="A12" s="217" t="s">
        <v>162</v>
      </c>
      <c r="B12" s="218"/>
      <c r="C12" s="218"/>
      <c r="D12" s="218"/>
      <c r="E12" s="218"/>
      <c r="F12" s="218"/>
      <c r="G12" s="218"/>
      <c r="H12" s="219"/>
      <c r="I12" s="1">
        <v>116</v>
      </c>
      <c r="J12" s="43">
        <f>SUM(J13:J15)</f>
        <v>126624830</v>
      </c>
      <c r="K12" s="43">
        <f>SUM(K13:K15)</f>
        <v>50087333</v>
      </c>
      <c r="L12" s="43">
        <f>SUM(L13:L15)</f>
        <v>94885528</v>
      </c>
      <c r="M12" s="43">
        <f>SUM(M13:M15)</f>
        <v>30971950</v>
      </c>
    </row>
    <row r="13" spans="1:13" ht="12.75" customHeight="1">
      <c r="A13" s="220" t="s">
        <v>163</v>
      </c>
      <c r="B13" s="221"/>
      <c r="C13" s="221"/>
      <c r="D13" s="221"/>
      <c r="E13" s="221"/>
      <c r="F13" s="221"/>
      <c r="G13" s="221"/>
      <c r="H13" s="222"/>
      <c r="I13" s="1">
        <v>117</v>
      </c>
      <c r="J13" s="7">
        <v>12946052</v>
      </c>
      <c r="K13" s="7">
        <v>3611340</v>
      </c>
      <c r="L13" s="7">
        <v>13167886</v>
      </c>
      <c r="M13" s="7">
        <v>4241316</v>
      </c>
    </row>
    <row r="14" spans="1:13" ht="12.75" customHeight="1">
      <c r="A14" s="220" t="s">
        <v>164</v>
      </c>
      <c r="B14" s="221"/>
      <c r="C14" s="221"/>
      <c r="D14" s="221"/>
      <c r="E14" s="221"/>
      <c r="F14" s="221"/>
      <c r="G14" s="221"/>
      <c r="H14" s="222"/>
      <c r="I14" s="1">
        <v>118</v>
      </c>
      <c r="J14" s="7">
        <v>5202736</v>
      </c>
      <c r="K14" s="7">
        <v>120516</v>
      </c>
      <c r="L14" s="7">
        <v>0</v>
      </c>
      <c r="M14" s="7">
        <v>0</v>
      </c>
    </row>
    <row r="15" spans="1:13" ht="12.75" customHeight="1">
      <c r="A15" s="220" t="s">
        <v>165</v>
      </c>
      <c r="B15" s="221"/>
      <c r="C15" s="221"/>
      <c r="D15" s="221"/>
      <c r="E15" s="221"/>
      <c r="F15" s="221"/>
      <c r="G15" s="221"/>
      <c r="H15" s="222"/>
      <c r="I15" s="1">
        <v>119</v>
      </c>
      <c r="J15" s="7">
        <v>108476042</v>
      </c>
      <c r="K15" s="7">
        <v>46355477</v>
      </c>
      <c r="L15" s="7">
        <v>81717642</v>
      </c>
      <c r="M15" s="7">
        <v>26730634</v>
      </c>
    </row>
    <row r="16" spans="1:13" ht="12.75" customHeight="1">
      <c r="A16" s="217" t="s">
        <v>166</v>
      </c>
      <c r="B16" s="218"/>
      <c r="C16" s="218"/>
      <c r="D16" s="218"/>
      <c r="E16" s="218"/>
      <c r="F16" s="218"/>
      <c r="G16" s="218"/>
      <c r="H16" s="219"/>
      <c r="I16" s="1">
        <v>120</v>
      </c>
      <c r="J16" s="43">
        <f>SUM(J17:J19)</f>
        <v>155602571</v>
      </c>
      <c r="K16" s="43">
        <f>SUM(K17:K19)</f>
        <v>37605484</v>
      </c>
      <c r="L16" s="43">
        <f>SUM(L17:L19)</f>
        <v>116543170</v>
      </c>
      <c r="M16" s="43">
        <f>SUM(M17:M19)</f>
        <v>27372580</v>
      </c>
    </row>
    <row r="17" spans="1:13" ht="12.75" customHeight="1">
      <c r="A17" s="220" t="s">
        <v>167</v>
      </c>
      <c r="B17" s="221"/>
      <c r="C17" s="221"/>
      <c r="D17" s="221"/>
      <c r="E17" s="221"/>
      <c r="F17" s="221"/>
      <c r="G17" s="221"/>
      <c r="H17" s="222"/>
      <c r="I17" s="1">
        <v>121</v>
      </c>
      <c r="J17" s="7">
        <v>86556884</v>
      </c>
      <c r="K17" s="7">
        <v>21202840</v>
      </c>
      <c r="L17" s="7">
        <v>66500677</v>
      </c>
      <c r="M17" s="7">
        <v>15712465</v>
      </c>
    </row>
    <row r="18" spans="1:13" ht="12.75" customHeight="1">
      <c r="A18" s="220" t="s">
        <v>168</v>
      </c>
      <c r="B18" s="221"/>
      <c r="C18" s="221"/>
      <c r="D18" s="221"/>
      <c r="E18" s="221"/>
      <c r="F18" s="221"/>
      <c r="G18" s="221"/>
      <c r="H18" s="222"/>
      <c r="I18" s="1">
        <v>122</v>
      </c>
      <c r="J18" s="7">
        <v>46426010</v>
      </c>
      <c r="K18" s="7">
        <v>10964966</v>
      </c>
      <c r="L18" s="7">
        <v>33902199</v>
      </c>
      <c r="M18" s="7">
        <v>8026360</v>
      </c>
    </row>
    <row r="19" spans="1:13" ht="12.75" customHeight="1">
      <c r="A19" s="220" t="s">
        <v>169</v>
      </c>
      <c r="B19" s="221"/>
      <c r="C19" s="221"/>
      <c r="D19" s="221"/>
      <c r="E19" s="221"/>
      <c r="F19" s="221"/>
      <c r="G19" s="221"/>
      <c r="H19" s="222"/>
      <c r="I19" s="1">
        <v>123</v>
      </c>
      <c r="J19" s="7">
        <v>22619677</v>
      </c>
      <c r="K19" s="7">
        <v>5437678</v>
      </c>
      <c r="L19" s="7">
        <v>16140294</v>
      </c>
      <c r="M19" s="7">
        <v>3633755</v>
      </c>
    </row>
    <row r="20" spans="1:13" ht="12.75" customHeight="1">
      <c r="A20" s="217" t="s">
        <v>170</v>
      </c>
      <c r="B20" s="218"/>
      <c r="C20" s="218"/>
      <c r="D20" s="218"/>
      <c r="E20" s="218"/>
      <c r="F20" s="218"/>
      <c r="G20" s="218"/>
      <c r="H20" s="219"/>
      <c r="I20" s="1">
        <v>124</v>
      </c>
      <c r="J20" s="7">
        <v>14792194</v>
      </c>
      <c r="K20" s="7">
        <v>3923741</v>
      </c>
      <c r="L20" s="7">
        <v>13086560</v>
      </c>
      <c r="M20" s="7">
        <v>3021972</v>
      </c>
    </row>
    <row r="21" spans="1:13" ht="12.75" customHeight="1">
      <c r="A21" s="217" t="s">
        <v>171</v>
      </c>
      <c r="B21" s="218"/>
      <c r="C21" s="218"/>
      <c r="D21" s="218"/>
      <c r="E21" s="218"/>
      <c r="F21" s="218"/>
      <c r="G21" s="218"/>
      <c r="H21" s="219"/>
      <c r="I21" s="1">
        <v>125</v>
      </c>
      <c r="J21" s="7">
        <v>41618953</v>
      </c>
      <c r="K21" s="7">
        <v>12224564</v>
      </c>
      <c r="L21" s="7">
        <v>49685564</v>
      </c>
      <c r="M21" s="7">
        <v>20051819</v>
      </c>
    </row>
    <row r="22" spans="1:13" ht="12.75" customHeight="1">
      <c r="A22" s="217" t="s">
        <v>172</v>
      </c>
      <c r="B22" s="218"/>
      <c r="C22" s="218"/>
      <c r="D22" s="218"/>
      <c r="E22" s="218"/>
      <c r="F22" s="218"/>
      <c r="G22" s="218"/>
      <c r="H22" s="219"/>
      <c r="I22" s="1">
        <v>126</v>
      </c>
      <c r="J22" s="43">
        <f>SUM(J23:J24)</f>
        <v>4291905</v>
      </c>
      <c r="K22" s="43">
        <f>SUM(K23:K24)</f>
        <v>0</v>
      </c>
      <c r="L22" s="43">
        <f>SUM(L23:L24)</f>
        <v>162074261</v>
      </c>
      <c r="M22" s="43">
        <f>SUM(M23:M24)</f>
        <v>142797938</v>
      </c>
    </row>
    <row r="23" spans="1:13" ht="12.75" customHeight="1">
      <c r="A23" s="220" t="s">
        <v>173</v>
      </c>
      <c r="B23" s="221"/>
      <c r="C23" s="221"/>
      <c r="D23" s="221"/>
      <c r="E23" s="221"/>
      <c r="F23" s="221"/>
      <c r="G23" s="221"/>
      <c r="H23" s="222"/>
      <c r="I23" s="1">
        <v>127</v>
      </c>
      <c r="J23" s="7">
        <v>0</v>
      </c>
      <c r="K23" s="7">
        <v>0</v>
      </c>
      <c r="L23" s="7">
        <v>19068712</v>
      </c>
      <c r="M23" s="7">
        <v>19068712</v>
      </c>
    </row>
    <row r="24" spans="1:13" ht="12.75" customHeight="1">
      <c r="A24" s="220" t="s">
        <v>174</v>
      </c>
      <c r="B24" s="221"/>
      <c r="C24" s="221"/>
      <c r="D24" s="221"/>
      <c r="E24" s="221"/>
      <c r="F24" s="221"/>
      <c r="G24" s="221"/>
      <c r="H24" s="222"/>
      <c r="I24" s="1">
        <v>128</v>
      </c>
      <c r="J24" s="7">
        <v>4291905</v>
      </c>
      <c r="K24" s="7"/>
      <c r="L24" s="7">
        <v>143005549</v>
      </c>
      <c r="M24" s="7">
        <v>123729226</v>
      </c>
    </row>
    <row r="25" spans="1:13" ht="12.75" customHeight="1">
      <c r="A25" s="217" t="s">
        <v>175</v>
      </c>
      <c r="B25" s="218"/>
      <c r="C25" s="218"/>
      <c r="D25" s="218"/>
      <c r="E25" s="218"/>
      <c r="F25" s="218"/>
      <c r="G25" s="218"/>
      <c r="H25" s="219"/>
      <c r="I25" s="1">
        <v>129</v>
      </c>
      <c r="J25" s="7">
        <v>1716559</v>
      </c>
      <c r="K25" s="7">
        <v>1716559</v>
      </c>
      <c r="L25" s="7">
        <v>1709774</v>
      </c>
      <c r="M25" s="7">
        <v>644805</v>
      </c>
    </row>
    <row r="26" spans="1:13" ht="12.75" customHeight="1">
      <c r="A26" s="217" t="s">
        <v>176</v>
      </c>
      <c r="B26" s="218"/>
      <c r="C26" s="218"/>
      <c r="D26" s="218"/>
      <c r="E26" s="218"/>
      <c r="F26" s="218"/>
      <c r="G26" s="218"/>
      <c r="H26" s="219"/>
      <c r="I26" s="1">
        <v>130</v>
      </c>
      <c r="J26" s="7">
        <v>2146603</v>
      </c>
      <c r="K26" s="7">
        <v>1191004</v>
      </c>
      <c r="L26" s="7">
        <v>251314356</v>
      </c>
      <c r="M26" s="7">
        <v>249177016</v>
      </c>
    </row>
    <row r="27" spans="1:13" ht="12.75" customHeight="1">
      <c r="A27" s="217" t="s">
        <v>177</v>
      </c>
      <c r="B27" s="218"/>
      <c r="C27" s="218"/>
      <c r="D27" s="218"/>
      <c r="E27" s="218"/>
      <c r="F27" s="218"/>
      <c r="G27" s="218"/>
      <c r="H27" s="219"/>
      <c r="I27" s="1">
        <v>131</v>
      </c>
      <c r="J27" s="43">
        <f>SUM(J28:J32)</f>
        <v>40788944</v>
      </c>
      <c r="K27" s="43">
        <f>SUM(K28:K32)</f>
        <v>16090304</v>
      </c>
      <c r="L27" s="43">
        <f>SUM(L28:L32)</f>
        <v>15485980</v>
      </c>
      <c r="M27" s="43">
        <f>SUM(M28:M32)</f>
        <v>2132984</v>
      </c>
    </row>
    <row r="28" spans="1:13" ht="12.75" customHeight="1">
      <c r="A28" s="217" t="s">
        <v>178</v>
      </c>
      <c r="B28" s="218"/>
      <c r="C28" s="218"/>
      <c r="D28" s="218"/>
      <c r="E28" s="218"/>
      <c r="F28" s="218"/>
      <c r="G28" s="218"/>
      <c r="H28" s="219"/>
      <c r="I28" s="1">
        <v>132</v>
      </c>
      <c r="J28" s="7">
        <v>6943136</v>
      </c>
      <c r="K28" s="7">
        <v>0</v>
      </c>
      <c r="L28" s="7">
        <v>6145909</v>
      </c>
      <c r="M28" s="7">
        <v>1598077</v>
      </c>
    </row>
    <row r="29" spans="1:13" ht="12.75" customHeight="1">
      <c r="A29" s="217" t="s">
        <v>179</v>
      </c>
      <c r="B29" s="218"/>
      <c r="C29" s="218"/>
      <c r="D29" s="218"/>
      <c r="E29" s="218"/>
      <c r="F29" s="218"/>
      <c r="G29" s="218"/>
      <c r="H29" s="219"/>
      <c r="I29" s="1">
        <v>133</v>
      </c>
      <c r="J29" s="7">
        <v>4713308</v>
      </c>
      <c r="K29" s="7">
        <v>2408229</v>
      </c>
      <c r="L29" s="7">
        <v>5199243</v>
      </c>
      <c r="M29" s="7">
        <v>0</v>
      </c>
    </row>
    <row r="30" spans="1:13" ht="12.75" customHeight="1">
      <c r="A30" s="217" t="s">
        <v>180</v>
      </c>
      <c r="B30" s="218"/>
      <c r="C30" s="218"/>
      <c r="D30" s="218"/>
      <c r="E30" s="218"/>
      <c r="F30" s="218"/>
      <c r="G30" s="218"/>
      <c r="H30" s="219"/>
      <c r="I30" s="1">
        <v>134</v>
      </c>
      <c r="J30" s="7">
        <v>2862938</v>
      </c>
      <c r="K30" s="7">
        <v>2862938</v>
      </c>
      <c r="L30" s="7">
        <v>3913336</v>
      </c>
      <c r="M30" s="7">
        <v>534907</v>
      </c>
    </row>
    <row r="31" spans="1:13" ht="12.75" customHeight="1">
      <c r="A31" s="217" t="s">
        <v>181</v>
      </c>
      <c r="B31" s="218"/>
      <c r="C31" s="218"/>
      <c r="D31" s="218"/>
      <c r="E31" s="218"/>
      <c r="F31" s="218"/>
      <c r="G31" s="218"/>
      <c r="H31" s="219"/>
      <c r="I31" s="1">
        <v>135</v>
      </c>
      <c r="J31" s="7">
        <v>10802342</v>
      </c>
      <c r="K31" s="7">
        <v>10802342</v>
      </c>
      <c r="L31" s="7">
        <v>0</v>
      </c>
      <c r="M31" s="7">
        <v>0</v>
      </c>
    </row>
    <row r="32" spans="1:13" ht="12.75" customHeight="1">
      <c r="A32" s="217" t="s">
        <v>182</v>
      </c>
      <c r="B32" s="218"/>
      <c r="C32" s="218"/>
      <c r="D32" s="218"/>
      <c r="E32" s="218"/>
      <c r="F32" s="218"/>
      <c r="G32" s="218"/>
      <c r="H32" s="219"/>
      <c r="I32" s="1">
        <v>136</v>
      </c>
      <c r="J32" s="7">
        <v>15467220</v>
      </c>
      <c r="K32" s="7">
        <v>16795</v>
      </c>
      <c r="L32" s="7">
        <v>227492</v>
      </c>
      <c r="M32" s="7">
        <v>0</v>
      </c>
    </row>
    <row r="33" spans="1:13" ht="12.75" customHeight="1">
      <c r="A33" s="217" t="s">
        <v>183</v>
      </c>
      <c r="B33" s="218"/>
      <c r="C33" s="218"/>
      <c r="D33" s="218"/>
      <c r="E33" s="218"/>
      <c r="F33" s="218"/>
      <c r="G33" s="218"/>
      <c r="H33" s="219"/>
      <c r="I33" s="1">
        <v>137</v>
      </c>
      <c r="J33" s="43">
        <f>SUM(J34:J37)</f>
        <v>49965501</v>
      </c>
      <c r="K33" s="43">
        <f>SUM(K34:K37)</f>
        <v>14295168</v>
      </c>
      <c r="L33" s="43">
        <f>SUM(L34:L37)</f>
        <v>49284382</v>
      </c>
      <c r="M33" s="43">
        <f>SUM(M34:M37)</f>
        <v>16611973</v>
      </c>
    </row>
    <row r="34" spans="1:13" ht="12.75" customHeight="1">
      <c r="A34" s="217" t="s">
        <v>184</v>
      </c>
      <c r="B34" s="218"/>
      <c r="C34" s="218"/>
      <c r="D34" s="218"/>
      <c r="E34" s="218"/>
      <c r="F34" s="218"/>
      <c r="G34" s="218"/>
      <c r="H34" s="219"/>
      <c r="I34" s="1">
        <v>138</v>
      </c>
      <c r="J34" s="7"/>
      <c r="K34" s="7"/>
      <c r="L34" s="7">
        <v>226540</v>
      </c>
      <c r="M34" s="7">
        <v>66711</v>
      </c>
    </row>
    <row r="35" spans="1:13" ht="12.75" customHeight="1">
      <c r="A35" s="217" t="s">
        <v>185</v>
      </c>
      <c r="B35" s="218"/>
      <c r="C35" s="218"/>
      <c r="D35" s="218"/>
      <c r="E35" s="218"/>
      <c r="F35" s="218"/>
      <c r="G35" s="218"/>
      <c r="H35" s="219"/>
      <c r="I35" s="1">
        <v>139</v>
      </c>
      <c r="J35" s="7">
        <v>48867828</v>
      </c>
      <c r="K35" s="7">
        <v>13649566</v>
      </c>
      <c r="L35" s="7">
        <v>47283403</v>
      </c>
      <c r="M35" s="7">
        <v>15956887</v>
      </c>
    </row>
    <row r="36" spans="1:13" ht="12.75" customHeight="1">
      <c r="A36" s="217" t="s">
        <v>186</v>
      </c>
      <c r="B36" s="218"/>
      <c r="C36" s="218"/>
      <c r="D36" s="218"/>
      <c r="E36" s="218"/>
      <c r="F36" s="218"/>
      <c r="G36" s="218"/>
      <c r="H36" s="219"/>
      <c r="I36" s="1">
        <v>140</v>
      </c>
      <c r="J36" s="7">
        <v>181424</v>
      </c>
      <c r="K36" s="7">
        <v>181424</v>
      </c>
      <c r="L36" s="7">
        <v>0</v>
      </c>
      <c r="M36" s="7">
        <v>0</v>
      </c>
    </row>
    <row r="37" spans="1:13" ht="12.75" customHeight="1">
      <c r="A37" s="217" t="s">
        <v>187</v>
      </c>
      <c r="B37" s="218"/>
      <c r="C37" s="218"/>
      <c r="D37" s="218"/>
      <c r="E37" s="218"/>
      <c r="F37" s="218"/>
      <c r="G37" s="218"/>
      <c r="H37" s="219"/>
      <c r="I37" s="1">
        <v>141</v>
      </c>
      <c r="J37" s="7">
        <v>916249</v>
      </c>
      <c r="K37" s="7">
        <v>464178</v>
      </c>
      <c r="L37" s="7">
        <v>1774439</v>
      </c>
      <c r="M37" s="7">
        <v>588375</v>
      </c>
    </row>
    <row r="38" spans="1:13" ht="12.75" customHeight="1">
      <c r="A38" s="217" t="s">
        <v>188</v>
      </c>
      <c r="B38" s="218"/>
      <c r="C38" s="218"/>
      <c r="D38" s="218"/>
      <c r="E38" s="218"/>
      <c r="F38" s="218"/>
      <c r="G38" s="218"/>
      <c r="H38" s="219"/>
      <c r="I38" s="1">
        <v>142</v>
      </c>
      <c r="J38" s="7">
        <v>0</v>
      </c>
      <c r="K38" s="7">
        <v>0</v>
      </c>
      <c r="L38" s="7">
        <v>0</v>
      </c>
      <c r="M38" s="7">
        <v>0</v>
      </c>
    </row>
    <row r="39" spans="1:13" ht="12.75" customHeight="1">
      <c r="A39" s="217" t="s">
        <v>189</v>
      </c>
      <c r="B39" s="218"/>
      <c r="C39" s="218"/>
      <c r="D39" s="218"/>
      <c r="E39" s="218"/>
      <c r="F39" s="218"/>
      <c r="G39" s="218"/>
      <c r="H39" s="219"/>
      <c r="I39" s="1">
        <v>143</v>
      </c>
      <c r="J39" s="7">
        <v>0</v>
      </c>
      <c r="K39" s="7">
        <v>0</v>
      </c>
      <c r="L39" s="7">
        <v>0</v>
      </c>
      <c r="M39" s="7">
        <v>0</v>
      </c>
    </row>
    <row r="40" spans="1:13" ht="12.75" customHeight="1">
      <c r="A40" s="217" t="s">
        <v>190</v>
      </c>
      <c r="B40" s="218"/>
      <c r="C40" s="218"/>
      <c r="D40" s="218"/>
      <c r="E40" s="218"/>
      <c r="F40" s="218"/>
      <c r="G40" s="218"/>
      <c r="H40" s="219"/>
      <c r="I40" s="1">
        <v>144</v>
      </c>
      <c r="J40" s="7">
        <v>0</v>
      </c>
      <c r="K40" s="7">
        <v>0</v>
      </c>
      <c r="L40" s="7">
        <v>0</v>
      </c>
      <c r="M40" s="7">
        <v>0</v>
      </c>
    </row>
    <row r="41" spans="1:13" ht="12.75" customHeight="1">
      <c r="A41" s="217" t="s">
        <v>191</v>
      </c>
      <c r="B41" s="218"/>
      <c r="C41" s="218"/>
      <c r="D41" s="218"/>
      <c r="E41" s="218"/>
      <c r="F41" s="218"/>
      <c r="G41" s="218"/>
      <c r="H41" s="219"/>
      <c r="I41" s="1">
        <v>145</v>
      </c>
      <c r="J41" s="7">
        <v>0</v>
      </c>
      <c r="K41" s="7">
        <v>0</v>
      </c>
      <c r="L41" s="7">
        <v>0</v>
      </c>
      <c r="M41" s="7">
        <v>0</v>
      </c>
    </row>
    <row r="42" spans="1:13" ht="12.75" customHeight="1">
      <c r="A42" s="217" t="s">
        <v>192</v>
      </c>
      <c r="B42" s="218"/>
      <c r="C42" s="218"/>
      <c r="D42" s="218"/>
      <c r="E42" s="218"/>
      <c r="F42" s="218"/>
      <c r="G42" s="218"/>
      <c r="H42" s="219"/>
      <c r="I42" s="1">
        <v>146</v>
      </c>
      <c r="J42" s="43">
        <f>J7+J27+J38+J40</f>
        <v>429740229</v>
      </c>
      <c r="K42" s="43">
        <f>K7+K27+K38+K40</f>
        <v>128293906</v>
      </c>
      <c r="L42" s="43">
        <f>L7+L27+L38+L40</f>
        <v>288048829</v>
      </c>
      <c r="M42" s="43">
        <f>M7+M27+M38+M40</f>
        <v>85344702</v>
      </c>
    </row>
    <row r="43" spans="1:13" ht="12.75" customHeight="1">
      <c r="A43" s="217" t="s">
        <v>193</v>
      </c>
      <c r="B43" s="218"/>
      <c r="C43" s="218"/>
      <c r="D43" s="218"/>
      <c r="E43" s="218"/>
      <c r="F43" s="218"/>
      <c r="G43" s="218"/>
      <c r="H43" s="219"/>
      <c r="I43" s="1">
        <v>147</v>
      </c>
      <c r="J43" s="43">
        <f>J10+J33+J39+J41</f>
        <v>411078199</v>
      </c>
      <c r="K43" s="43">
        <f>K10+K33+K39+K41</f>
        <v>122789435</v>
      </c>
      <c r="L43" s="43">
        <f>L10+L33+L39+L41</f>
        <v>738583595</v>
      </c>
      <c r="M43" s="43">
        <f>M10+M33+M39+M41</f>
        <v>490650053</v>
      </c>
    </row>
    <row r="44" spans="1:13" ht="12.75" customHeight="1">
      <c r="A44" s="217" t="s">
        <v>194</v>
      </c>
      <c r="B44" s="218"/>
      <c r="C44" s="218"/>
      <c r="D44" s="218"/>
      <c r="E44" s="218"/>
      <c r="F44" s="218"/>
      <c r="G44" s="218"/>
      <c r="H44" s="219"/>
      <c r="I44" s="1">
        <v>148</v>
      </c>
      <c r="J44" s="43">
        <f>J42-J43</f>
        <v>18662030</v>
      </c>
      <c r="K44" s="43">
        <f>K42-K43</f>
        <v>5504471</v>
      </c>
      <c r="L44" s="43">
        <f>L42-L43</f>
        <v>-450534766</v>
      </c>
      <c r="M44" s="43">
        <f>M42-M43</f>
        <v>-405305351</v>
      </c>
    </row>
    <row r="45" spans="1:13" ht="12.75" customHeight="1">
      <c r="A45" s="229" t="s">
        <v>195</v>
      </c>
      <c r="B45" s="230"/>
      <c r="C45" s="230"/>
      <c r="D45" s="230"/>
      <c r="E45" s="230"/>
      <c r="F45" s="230"/>
      <c r="G45" s="230"/>
      <c r="H45" s="231"/>
      <c r="I45" s="1">
        <v>149</v>
      </c>
      <c r="J45" s="43">
        <f>IF(J42&gt;J43,J42-J43,0)</f>
        <v>18662030</v>
      </c>
      <c r="K45" s="43">
        <f>IF(K42&gt;K43,K42-K43,0)</f>
        <v>5504471</v>
      </c>
      <c r="L45" s="43">
        <v>0</v>
      </c>
      <c r="M45" s="43">
        <f>IF(M42&gt;M43,M42-M43,0)</f>
        <v>0</v>
      </c>
    </row>
    <row r="46" spans="1:13" ht="12.75" customHeight="1">
      <c r="A46" s="229" t="s">
        <v>196</v>
      </c>
      <c r="B46" s="230"/>
      <c r="C46" s="230"/>
      <c r="D46" s="230"/>
      <c r="E46" s="230"/>
      <c r="F46" s="230"/>
      <c r="G46" s="230"/>
      <c r="H46" s="231"/>
      <c r="I46" s="1">
        <v>150</v>
      </c>
      <c r="J46" s="43">
        <f>IF(J43&gt;J42,J43-J42,0)</f>
        <v>0</v>
      </c>
      <c r="K46" s="43">
        <f>IF(K43&gt;K42,K43-K42,0)</f>
        <v>0</v>
      </c>
      <c r="L46" s="43">
        <f>IF(L43&gt;L42,L43-L42,0)</f>
        <v>450534766</v>
      </c>
      <c r="M46" s="43">
        <f>IF(M43&gt;M42,M43-M42,0)</f>
        <v>405305351</v>
      </c>
    </row>
    <row r="47" spans="1:13" ht="12.75" customHeight="1">
      <c r="A47" s="217" t="s">
        <v>197</v>
      </c>
      <c r="B47" s="218"/>
      <c r="C47" s="218"/>
      <c r="D47" s="218"/>
      <c r="E47" s="218"/>
      <c r="F47" s="218"/>
      <c r="G47" s="218"/>
      <c r="H47" s="219"/>
      <c r="I47" s="1">
        <v>151</v>
      </c>
      <c r="J47" s="7">
        <v>5068392</v>
      </c>
      <c r="K47" s="7">
        <v>1701028</v>
      </c>
      <c r="L47" s="7">
        <v>0</v>
      </c>
      <c r="M47" s="7">
        <v>-1219798</v>
      </c>
    </row>
    <row r="48" spans="1:13" ht="12.75" customHeight="1">
      <c r="A48" s="217" t="s">
        <v>198</v>
      </c>
      <c r="B48" s="218"/>
      <c r="C48" s="218"/>
      <c r="D48" s="218"/>
      <c r="E48" s="218"/>
      <c r="F48" s="218"/>
      <c r="G48" s="218"/>
      <c r="H48" s="219"/>
      <c r="I48" s="1">
        <v>152</v>
      </c>
      <c r="J48" s="43">
        <f>J44-J47</f>
        <v>13593638</v>
      </c>
      <c r="K48" s="43">
        <f>K44-K47</f>
        <v>3803443</v>
      </c>
      <c r="L48" s="43">
        <f>L44-L47</f>
        <v>-450534766</v>
      </c>
      <c r="M48" s="43">
        <f>M44-M47</f>
        <v>-404085553</v>
      </c>
    </row>
    <row r="49" spans="1:13" ht="12.75" customHeight="1">
      <c r="A49" s="229" t="s">
        <v>199</v>
      </c>
      <c r="B49" s="230"/>
      <c r="C49" s="230"/>
      <c r="D49" s="230"/>
      <c r="E49" s="230"/>
      <c r="F49" s="230"/>
      <c r="G49" s="230"/>
      <c r="H49" s="231"/>
      <c r="I49" s="1">
        <v>153</v>
      </c>
      <c r="J49" s="43">
        <f>IF(J48&gt;0,J48,0)</f>
        <v>13593638</v>
      </c>
      <c r="K49" s="43">
        <f>IF(K48&gt;0,K48,0)</f>
        <v>3803443</v>
      </c>
      <c r="L49" s="43">
        <f>IF(L48&gt;0,L48,0)</f>
        <v>0</v>
      </c>
      <c r="M49" s="43">
        <f>IF(M48&gt;0,M48,0)</f>
        <v>0</v>
      </c>
    </row>
    <row r="50" spans="1:13" ht="12.75" customHeight="1">
      <c r="A50" s="246" t="s">
        <v>200</v>
      </c>
      <c r="B50" s="247"/>
      <c r="C50" s="247"/>
      <c r="D50" s="247"/>
      <c r="E50" s="247"/>
      <c r="F50" s="247"/>
      <c r="G50" s="247"/>
      <c r="H50" s="248"/>
      <c r="I50" s="2">
        <v>154</v>
      </c>
      <c r="J50" s="51">
        <f>IF(J48&lt;0,-J48,0)</f>
        <v>0</v>
      </c>
      <c r="K50" s="51">
        <f>IF(K48&lt;0,-K48,0)</f>
        <v>0</v>
      </c>
      <c r="L50" s="51">
        <f>IF(L48&lt;0,-L48,0)</f>
        <v>450534766</v>
      </c>
      <c r="M50" s="51">
        <f>IF(M48&lt;0,-M48,0)</f>
        <v>404085553</v>
      </c>
    </row>
    <row r="51" spans="1:13" ht="12.75" customHeight="1">
      <c r="A51" s="249" t="s">
        <v>310</v>
      </c>
      <c r="B51" s="250"/>
      <c r="C51" s="250"/>
      <c r="D51" s="250"/>
      <c r="E51" s="250"/>
      <c r="F51" s="250"/>
      <c r="G51" s="250"/>
      <c r="H51" s="250"/>
      <c r="I51" s="250"/>
      <c r="J51" s="250"/>
      <c r="K51" s="250"/>
      <c r="L51" s="250"/>
      <c r="M51" s="250"/>
    </row>
    <row r="52" spans="1:13" ht="12.75" customHeight="1">
      <c r="A52" s="214" t="s">
        <v>201</v>
      </c>
      <c r="B52" s="215"/>
      <c r="C52" s="215"/>
      <c r="D52" s="215"/>
      <c r="E52" s="215"/>
      <c r="F52" s="215"/>
      <c r="G52" s="215"/>
      <c r="H52" s="215"/>
      <c r="I52" s="45"/>
      <c r="J52" s="45"/>
      <c r="K52" s="45"/>
      <c r="L52" s="45"/>
      <c r="M52" s="52"/>
    </row>
    <row r="53" spans="1:13" ht="12.75" customHeight="1">
      <c r="A53" s="217" t="s">
        <v>202</v>
      </c>
      <c r="B53" s="218"/>
      <c r="C53" s="218"/>
      <c r="D53" s="218"/>
      <c r="E53" s="218"/>
      <c r="F53" s="218"/>
      <c r="G53" s="218"/>
      <c r="H53" s="219"/>
      <c r="I53" s="1">
        <v>155</v>
      </c>
      <c r="J53" s="7"/>
      <c r="K53" s="7"/>
      <c r="L53" s="7"/>
      <c r="M53" s="7"/>
    </row>
    <row r="54" spans="1:13" ht="12.75" customHeight="1">
      <c r="A54" s="223" t="s">
        <v>203</v>
      </c>
      <c r="B54" s="224"/>
      <c r="C54" s="224"/>
      <c r="D54" s="224"/>
      <c r="E54" s="224"/>
      <c r="F54" s="224"/>
      <c r="G54" s="224"/>
      <c r="H54" s="225"/>
      <c r="I54" s="1">
        <v>156</v>
      </c>
      <c r="J54" s="8"/>
      <c r="K54" s="8"/>
      <c r="L54" s="8"/>
      <c r="M54" s="8"/>
    </row>
    <row r="55" spans="1:13" ht="12.75" customHeight="1">
      <c r="A55" s="226" t="s">
        <v>204</v>
      </c>
      <c r="B55" s="238"/>
      <c r="C55" s="238"/>
      <c r="D55" s="238"/>
      <c r="E55" s="238"/>
      <c r="F55" s="238"/>
      <c r="G55" s="238"/>
      <c r="H55" s="238"/>
      <c r="I55" s="238"/>
      <c r="J55" s="238"/>
      <c r="K55" s="238"/>
      <c r="L55" s="238"/>
      <c r="M55" s="238"/>
    </row>
    <row r="56" spans="1:13" ht="12.75" customHeight="1">
      <c r="A56" s="214" t="s">
        <v>205</v>
      </c>
      <c r="B56" s="215"/>
      <c r="C56" s="215"/>
      <c r="D56" s="215"/>
      <c r="E56" s="215"/>
      <c r="F56" s="215"/>
      <c r="G56" s="215"/>
      <c r="H56" s="216"/>
      <c r="I56" s="9">
        <v>157</v>
      </c>
      <c r="J56" s="6">
        <f>J48</f>
        <v>13593638</v>
      </c>
      <c r="K56" s="6">
        <f>K48</f>
        <v>3803443</v>
      </c>
      <c r="L56" s="6">
        <f>L48</f>
        <v>-450534766</v>
      </c>
      <c r="M56" s="6">
        <f>M48</f>
        <v>-404085553</v>
      </c>
    </row>
    <row r="57" spans="1:13" ht="12.75" customHeight="1">
      <c r="A57" s="217" t="s">
        <v>311</v>
      </c>
      <c r="B57" s="218"/>
      <c r="C57" s="218"/>
      <c r="D57" s="218"/>
      <c r="E57" s="218"/>
      <c r="F57" s="218"/>
      <c r="G57" s="218"/>
      <c r="H57" s="219"/>
      <c r="I57" s="1">
        <v>158</v>
      </c>
      <c r="J57" s="43">
        <f>SUM(J58:J64)</f>
        <v>0</v>
      </c>
      <c r="K57" s="43">
        <f>SUM(K58:K64)</f>
        <v>0</v>
      </c>
      <c r="L57" s="43">
        <f>SUM(L58:L64)</f>
        <v>150865201</v>
      </c>
      <c r="M57" s="43">
        <f>SUM(M58:M64)</f>
        <v>150865201</v>
      </c>
    </row>
    <row r="58" spans="1:13" ht="12.75" customHeight="1">
      <c r="A58" s="217" t="s">
        <v>206</v>
      </c>
      <c r="B58" s="218"/>
      <c r="C58" s="218"/>
      <c r="D58" s="218"/>
      <c r="E58" s="218"/>
      <c r="F58" s="218"/>
      <c r="G58" s="218"/>
      <c r="H58" s="219"/>
      <c r="I58" s="1">
        <v>159</v>
      </c>
      <c r="J58" s="7">
        <v>0</v>
      </c>
      <c r="K58" s="7">
        <v>0</v>
      </c>
      <c r="L58" s="7">
        <v>0</v>
      </c>
      <c r="M58" s="7">
        <v>0</v>
      </c>
    </row>
    <row r="59" spans="1:13" ht="12.75" customHeight="1">
      <c r="A59" s="217" t="s">
        <v>207</v>
      </c>
      <c r="B59" s="218"/>
      <c r="C59" s="218"/>
      <c r="D59" s="218"/>
      <c r="E59" s="218"/>
      <c r="F59" s="218"/>
      <c r="G59" s="218"/>
      <c r="H59" s="219"/>
      <c r="I59" s="1">
        <v>160</v>
      </c>
      <c r="J59" s="7">
        <v>0</v>
      </c>
      <c r="K59" s="7">
        <v>0</v>
      </c>
      <c r="L59" s="7">
        <v>150865201</v>
      </c>
      <c r="M59" s="7">
        <v>150865201</v>
      </c>
    </row>
    <row r="60" spans="1:13" ht="12.75" customHeight="1">
      <c r="A60" s="217" t="s">
        <v>208</v>
      </c>
      <c r="B60" s="218"/>
      <c r="C60" s="218"/>
      <c r="D60" s="218"/>
      <c r="E60" s="218"/>
      <c r="F60" s="218"/>
      <c r="G60" s="218"/>
      <c r="H60" s="219"/>
      <c r="I60" s="1">
        <v>161</v>
      </c>
      <c r="J60" s="7">
        <v>0</v>
      </c>
      <c r="K60" s="7">
        <v>0</v>
      </c>
      <c r="L60" s="7">
        <v>0</v>
      </c>
      <c r="M60" s="7">
        <v>0</v>
      </c>
    </row>
    <row r="61" spans="1:13" ht="12.75" customHeight="1">
      <c r="A61" s="217" t="s">
        <v>209</v>
      </c>
      <c r="B61" s="218"/>
      <c r="C61" s="218"/>
      <c r="D61" s="218"/>
      <c r="E61" s="218"/>
      <c r="F61" s="218"/>
      <c r="G61" s="218"/>
      <c r="H61" s="219"/>
      <c r="I61" s="1">
        <v>162</v>
      </c>
      <c r="J61" s="7">
        <v>0</v>
      </c>
      <c r="K61" s="7">
        <v>0</v>
      </c>
      <c r="L61" s="7">
        <v>0</v>
      </c>
      <c r="M61" s="7">
        <v>0</v>
      </c>
    </row>
    <row r="62" spans="1:13" ht="12.75" customHeight="1">
      <c r="A62" s="217" t="s">
        <v>313</v>
      </c>
      <c r="B62" s="218"/>
      <c r="C62" s="218"/>
      <c r="D62" s="218"/>
      <c r="E62" s="218"/>
      <c r="F62" s="218"/>
      <c r="G62" s="218"/>
      <c r="H62" s="219"/>
      <c r="I62" s="1">
        <v>163</v>
      </c>
      <c r="J62" s="7">
        <v>0</v>
      </c>
      <c r="K62" s="7">
        <v>0</v>
      </c>
      <c r="L62" s="7">
        <v>0</v>
      </c>
      <c r="M62" s="7">
        <v>0</v>
      </c>
    </row>
    <row r="63" spans="1:13" ht="12.75" customHeight="1">
      <c r="A63" s="217" t="s">
        <v>210</v>
      </c>
      <c r="B63" s="218"/>
      <c r="C63" s="218"/>
      <c r="D63" s="218"/>
      <c r="E63" s="218"/>
      <c r="F63" s="218"/>
      <c r="G63" s="218"/>
      <c r="H63" s="219"/>
      <c r="I63" s="1">
        <v>164</v>
      </c>
      <c r="J63" s="7">
        <v>0</v>
      </c>
      <c r="K63" s="7">
        <v>0</v>
      </c>
      <c r="L63" s="7">
        <v>0</v>
      </c>
      <c r="M63" s="7">
        <v>0</v>
      </c>
    </row>
    <row r="64" spans="1:13" ht="12.75" customHeight="1">
      <c r="A64" s="217" t="s">
        <v>312</v>
      </c>
      <c r="B64" s="218"/>
      <c r="C64" s="218"/>
      <c r="D64" s="218"/>
      <c r="E64" s="218"/>
      <c r="F64" s="218"/>
      <c r="G64" s="218"/>
      <c r="H64" s="219"/>
      <c r="I64" s="1">
        <v>165</v>
      </c>
      <c r="J64" s="7">
        <v>0</v>
      </c>
      <c r="K64" s="7">
        <v>0</v>
      </c>
      <c r="L64" s="7">
        <v>0</v>
      </c>
      <c r="M64" s="7">
        <v>0</v>
      </c>
    </row>
    <row r="65" spans="1:13" ht="12.75" customHeight="1">
      <c r="A65" s="217" t="s">
        <v>211</v>
      </c>
      <c r="B65" s="218"/>
      <c r="C65" s="218"/>
      <c r="D65" s="218"/>
      <c r="E65" s="218"/>
      <c r="F65" s="218"/>
      <c r="G65" s="218"/>
      <c r="H65" s="219"/>
      <c r="I65" s="1">
        <v>166</v>
      </c>
      <c r="J65" s="7">
        <v>0</v>
      </c>
      <c r="K65" s="7">
        <v>0</v>
      </c>
      <c r="L65" s="7">
        <v>30173040</v>
      </c>
      <c r="M65" s="7">
        <v>30173040</v>
      </c>
    </row>
    <row r="66" spans="1:13" ht="12.75" customHeight="1">
      <c r="A66" s="217" t="s">
        <v>212</v>
      </c>
      <c r="B66" s="218"/>
      <c r="C66" s="218"/>
      <c r="D66" s="218"/>
      <c r="E66" s="218"/>
      <c r="F66" s="218"/>
      <c r="G66" s="218"/>
      <c r="H66" s="219"/>
      <c r="I66" s="1">
        <v>167</v>
      </c>
      <c r="J66" s="43">
        <f>J57-J65</f>
        <v>0</v>
      </c>
      <c r="K66" s="43">
        <v>0</v>
      </c>
      <c r="L66" s="43">
        <f>L57-L65</f>
        <v>120692161</v>
      </c>
      <c r="M66" s="43">
        <v>120692161</v>
      </c>
    </row>
    <row r="67" spans="1:13" ht="12.75" customHeight="1">
      <c r="A67" s="217" t="s">
        <v>213</v>
      </c>
      <c r="B67" s="218"/>
      <c r="C67" s="218"/>
      <c r="D67" s="218"/>
      <c r="E67" s="218"/>
      <c r="F67" s="218"/>
      <c r="G67" s="218"/>
      <c r="H67" s="219"/>
      <c r="I67" s="1">
        <v>168</v>
      </c>
      <c r="J67" s="51">
        <f>J56+J66</f>
        <v>13593638</v>
      </c>
      <c r="K67" s="51">
        <f>K56+K66</f>
        <v>3803443</v>
      </c>
      <c r="L67" s="51">
        <f>L56+L66</f>
        <v>-329842605</v>
      </c>
      <c r="M67" s="51">
        <f>M56+M66</f>
        <v>-283393392</v>
      </c>
    </row>
    <row r="68" spans="1:13" ht="12.75" customHeight="1">
      <c r="A68" s="249" t="s">
        <v>214</v>
      </c>
      <c r="B68" s="250"/>
      <c r="C68" s="250"/>
      <c r="D68" s="250"/>
      <c r="E68" s="250"/>
      <c r="F68" s="250"/>
      <c r="G68" s="250"/>
      <c r="H68" s="250"/>
      <c r="I68" s="250"/>
      <c r="J68" s="250"/>
      <c r="K68" s="250"/>
      <c r="L68" s="250"/>
      <c r="M68" s="250"/>
    </row>
    <row r="69" spans="1:13" ht="12.75" customHeight="1">
      <c r="A69" s="252" t="s">
        <v>215</v>
      </c>
      <c r="B69" s="253"/>
      <c r="C69" s="253"/>
      <c r="D69" s="253"/>
      <c r="E69" s="253"/>
      <c r="F69" s="253"/>
      <c r="G69" s="253"/>
      <c r="H69" s="253"/>
      <c r="I69" s="253"/>
      <c r="J69" s="253"/>
      <c r="K69" s="253"/>
      <c r="L69" s="253"/>
      <c r="M69" s="253"/>
    </row>
    <row r="70" spans="1:13" ht="12.75" customHeight="1">
      <c r="A70" s="217" t="s">
        <v>202</v>
      </c>
      <c r="B70" s="218"/>
      <c r="C70" s="218"/>
      <c r="D70" s="218"/>
      <c r="E70" s="218"/>
      <c r="F70" s="218"/>
      <c r="G70" s="218"/>
      <c r="H70" s="219"/>
      <c r="I70" s="1">
        <v>169</v>
      </c>
      <c r="J70" s="7"/>
      <c r="K70" s="7"/>
      <c r="L70" s="7"/>
      <c r="M70" s="7"/>
    </row>
    <row r="71" spans="1:13" ht="12.75" customHeight="1">
      <c r="A71" s="223" t="s">
        <v>203</v>
      </c>
      <c r="B71" s="224"/>
      <c r="C71" s="224"/>
      <c r="D71" s="224"/>
      <c r="E71" s="224"/>
      <c r="F71" s="224"/>
      <c r="G71" s="224"/>
      <c r="H71" s="225"/>
      <c r="I71" s="4">
        <v>170</v>
      </c>
      <c r="J71" s="8"/>
      <c r="K71" s="8"/>
      <c r="L71" s="8"/>
      <c r="M71" s="8"/>
    </row>
  </sheetData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6:H6"/>
    <mergeCell ref="A7:H7"/>
    <mergeCell ref="A8:H8"/>
    <mergeCell ref="A9:H9"/>
    <mergeCell ref="J4:K4"/>
    <mergeCell ref="L4:M4"/>
    <mergeCell ref="A5:H5"/>
    <mergeCell ref="A3:M3"/>
    <mergeCell ref="A4:H4"/>
  </mergeCells>
  <dataValidations count="3">
    <dataValidation type="whole" operator="notEqual" allowBlank="1" showInputMessage="1" showErrorMessage="1" errorTitle="Pogrešan unos" error="Mogu se unijeti samo cjelobrojne vrijednosti." sqref="J70:M71 J47:M47 J53:M54 J56:M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3:J26 J7:M10 J48:M50 J12:M22 K24:K26 J27:M46 L23:M26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52"/>
  <sheetViews>
    <sheetView view="pageBreakPreview" zoomScale="110" zoomScaleSheetLayoutView="110" workbookViewId="0" topLeftCell="A19">
      <selection activeCell="K35" sqref="K35:K52"/>
    </sheetView>
  </sheetViews>
  <sheetFormatPr defaultColWidth="9.140625" defaultRowHeight="12.75"/>
  <cols>
    <col min="1" max="7" width="9.140625" style="42" customWidth="1"/>
    <col min="8" max="8" width="4.7109375" style="42" customWidth="1"/>
    <col min="9" max="9" width="9.140625" style="42" customWidth="1"/>
    <col min="10" max="10" width="10.7109375" style="42" customWidth="1"/>
    <col min="11" max="11" width="11.28125" style="42" customWidth="1"/>
    <col min="12" max="16384" width="9.140625" style="42" customWidth="1"/>
  </cols>
  <sheetData>
    <row r="1" spans="1:11" ht="12.75" customHeight="1">
      <c r="A1" s="257" t="s">
        <v>216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</row>
    <row r="2" spans="1:11" ht="12.75" customHeight="1">
      <c r="A2" s="258" t="s">
        <v>326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</row>
    <row r="3" spans="1:11" ht="12.75" customHeight="1">
      <c r="A3" s="254" t="s">
        <v>319</v>
      </c>
      <c r="B3" s="255"/>
      <c r="C3" s="255"/>
      <c r="D3" s="255"/>
      <c r="E3" s="255"/>
      <c r="F3" s="255"/>
      <c r="G3" s="255"/>
      <c r="H3" s="255"/>
      <c r="I3" s="255"/>
      <c r="J3" s="255"/>
      <c r="K3" s="256"/>
    </row>
    <row r="4" spans="1:11" ht="24">
      <c r="A4" s="259" t="s">
        <v>55</v>
      </c>
      <c r="B4" s="259"/>
      <c r="C4" s="259"/>
      <c r="D4" s="259"/>
      <c r="E4" s="259"/>
      <c r="F4" s="259"/>
      <c r="G4" s="259"/>
      <c r="H4" s="259"/>
      <c r="I4" s="56" t="s">
        <v>56</v>
      </c>
      <c r="J4" s="57" t="s">
        <v>57</v>
      </c>
      <c r="K4" s="57" t="s">
        <v>58</v>
      </c>
    </row>
    <row r="5" spans="1:11" ht="12.75">
      <c r="A5" s="260">
        <v>1</v>
      </c>
      <c r="B5" s="260"/>
      <c r="C5" s="260"/>
      <c r="D5" s="260"/>
      <c r="E5" s="260"/>
      <c r="F5" s="260"/>
      <c r="G5" s="260"/>
      <c r="H5" s="260"/>
      <c r="I5" s="58">
        <v>2</v>
      </c>
      <c r="J5" s="59" t="s">
        <v>7</v>
      </c>
      <c r="K5" s="59" t="s">
        <v>8</v>
      </c>
    </row>
    <row r="6" spans="1:11" ht="12.75" customHeight="1">
      <c r="A6" s="226" t="s">
        <v>217</v>
      </c>
      <c r="B6" s="238"/>
      <c r="C6" s="238"/>
      <c r="D6" s="238"/>
      <c r="E6" s="238"/>
      <c r="F6" s="238"/>
      <c r="G6" s="238"/>
      <c r="H6" s="238"/>
      <c r="I6" s="261"/>
      <c r="J6" s="261"/>
      <c r="K6" s="262"/>
    </row>
    <row r="7" spans="1:11" ht="12.75" customHeight="1">
      <c r="A7" s="220" t="s">
        <v>218</v>
      </c>
      <c r="B7" s="221"/>
      <c r="C7" s="221"/>
      <c r="D7" s="221"/>
      <c r="E7" s="221"/>
      <c r="F7" s="221"/>
      <c r="G7" s="221"/>
      <c r="H7" s="221"/>
      <c r="I7" s="1">
        <v>1</v>
      </c>
      <c r="J7" s="7">
        <v>18662061</v>
      </c>
      <c r="K7" s="7">
        <v>-450534766</v>
      </c>
    </row>
    <row r="8" spans="1:11" ht="12.75" customHeight="1">
      <c r="A8" s="220" t="s">
        <v>219</v>
      </c>
      <c r="B8" s="221"/>
      <c r="C8" s="221"/>
      <c r="D8" s="221"/>
      <c r="E8" s="221"/>
      <c r="F8" s="221"/>
      <c r="G8" s="221"/>
      <c r="H8" s="221"/>
      <c r="I8" s="1">
        <v>2</v>
      </c>
      <c r="J8" s="7">
        <v>14792194</v>
      </c>
      <c r="K8" s="7">
        <v>13086560</v>
      </c>
    </row>
    <row r="9" spans="1:11" ht="12.75" customHeight="1">
      <c r="A9" s="220" t="s">
        <v>220</v>
      </c>
      <c r="B9" s="221"/>
      <c r="C9" s="221"/>
      <c r="D9" s="221"/>
      <c r="E9" s="221"/>
      <c r="F9" s="221"/>
      <c r="G9" s="221"/>
      <c r="H9" s="221"/>
      <c r="I9" s="1">
        <v>3</v>
      </c>
      <c r="J9" s="7">
        <v>0</v>
      </c>
      <c r="K9" s="7">
        <v>0</v>
      </c>
    </row>
    <row r="10" spans="1:11" ht="12.75" customHeight="1">
      <c r="A10" s="220" t="s">
        <v>221</v>
      </c>
      <c r="B10" s="221"/>
      <c r="C10" s="221"/>
      <c r="D10" s="221"/>
      <c r="E10" s="221"/>
      <c r="F10" s="221"/>
      <c r="G10" s="221"/>
      <c r="H10" s="221"/>
      <c r="I10" s="1">
        <v>4</v>
      </c>
      <c r="J10" s="7">
        <v>0</v>
      </c>
      <c r="K10" s="7">
        <v>167059857</v>
      </c>
    </row>
    <row r="11" spans="1:11" ht="12.75" customHeight="1">
      <c r="A11" s="220" t="s">
        <v>222</v>
      </c>
      <c r="B11" s="221"/>
      <c r="C11" s="221"/>
      <c r="D11" s="221"/>
      <c r="E11" s="221"/>
      <c r="F11" s="221"/>
      <c r="G11" s="221"/>
      <c r="H11" s="221"/>
      <c r="I11" s="1">
        <v>5</v>
      </c>
      <c r="J11" s="7">
        <v>23947077</v>
      </c>
      <c r="K11" s="7">
        <v>0</v>
      </c>
    </row>
    <row r="12" spans="1:11" ht="12.75" customHeight="1">
      <c r="A12" s="220" t="s">
        <v>223</v>
      </c>
      <c r="B12" s="221"/>
      <c r="C12" s="221"/>
      <c r="D12" s="221"/>
      <c r="E12" s="221"/>
      <c r="F12" s="221"/>
      <c r="G12" s="221"/>
      <c r="H12" s="221"/>
      <c r="I12" s="1">
        <v>6</v>
      </c>
      <c r="J12" s="7">
        <v>0</v>
      </c>
      <c r="K12" s="7">
        <v>395176753</v>
      </c>
    </row>
    <row r="13" spans="1:11" ht="12.75" customHeight="1">
      <c r="A13" s="217" t="s">
        <v>224</v>
      </c>
      <c r="B13" s="218"/>
      <c r="C13" s="218"/>
      <c r="D13" s="218"/>
      <c r="E13" s="218"/>
      <c r="F13" s="218"/>
      <c r="G13" s="218"/>
      <c r="H13" s="218"/>
      <c r="I13" s="1">
        <v>7</v>
      </c>
      <c r="J13" s="43">
        <f>SUM(J7:J12)</f>
        <v>57401332</v>
      </c>
      <c r="K13" s="43">
        <f>SUM(K7:K12)</f>
        <v>124788404</v>
      </c>
    </row>
    <row r="14" spans="1:11" ht="12.75" customHeight="1">
      <c r="A14" s="220" t="s">
        <v>225</v>
      </c>
      <c r="B14" s="221"/>
      <c r="C14" s="221"/>
      <c r="D14" s="221"/>
      <c r="E14" s="221"/>
      <c r="F14" s="221"/>
      <c r="G14" s="221"/>
      <c r="H14" s="221"/>
      <c r="I14" s="1">
        <v>8</v>
      </c>
      <c r="J14" s="7">
        <v>39611570</v>
      </c>
      <c r="K14" s="7">
        <v>147804851</v>
      </c>
    </row>
    <row r="15" spans="1:11" ht="12.75" customHeight="1">
      <c r="A15" s="220" t="s">
        <v>226</v>
      </c>
      <c r="B15" s="221"/>
      <c r="C15" s="221"/>
      <c r="D15" s="221"/>
      <c r="E15" s="221"/>
      <c r="F15" s="221"/>
      <c r="G15" s="221"/>
      <c r="H15" s="221"/>
      <c r="I15" s="1">
        <v>9</v>
      </c>
      <c r="J15" s="7">
        <v>10279428</v>
      </c>
      <c r="K15" s="7">
        <v>0</v>
      </c>
    </row>
    <row r="16" spans="1:11" ht="12.75" customHeight="1">
      <c r="A16" s="220" t="s">
        <v>227</v>
      </c>
      <c r="B16" s="221"/>
      <c r="C16" s="221"/>
      <c r="D16" s="221"/>
      <c r="E16" s="221"/>
      <c r="F16" s="221"/>
      <c r="G16" s="221"/>
      <c r="H16" s="221"/>
      <c r="I16" s="1">
        <v>10</v>
      </c>
      <c r="J16" s="7">
        <v>0</v>
      </c>
      <c r="K16" s="7">
        <v>0</v>
      </c>
    </row>
    <row r="17" spans="1:11" ht="12.75" customHeight="1">
      <c r="A17" s="220" t="s">
        <v>228</v>
      </c>
      <c r="B17" s="221"/>
      <c r="C17" s="221"/>
      <c r="D17" s="221"/>
      <c r="E17" s="221"/>
      <c r="F17" s="221"/>
      <c r="G17" s="221"/>
      <c r="H17" s="221"/>
      <c r="I17" s="1">
        <v>11</v>
      </c>
      <c r="J17" s="7">
        <v>14572774</v>
      </c>
      <c r="K17" s="7">
        <v>0</v>
      </c>
    </row>
    <row r="18" spans="1:11" ht="12.75" customHeight="1">
      <c r="A18" s="217" t="s">
        <v>229</v>
      </c>
      <c r="B18" s="218"/>
      <c r="C18" s="218"/>
      <c r="D18" s="218"/>
      <c r="E18" s="218"/>
      <c r="F18" s="218"/>
      <c r="G18" s="218"/>
      <c r="H18" s="218"/>
      <c r="I18" s="1">
        <v>12</v>
      </c>
      <c r="J18" s="43">
        <f>SUM(J14:J17)</f>
        <v>64463772</v>
      </c>
      <c r="K18" s="43">
        <f>SUM(K14:K17)</f>
        <v>147804851</v>
      </c>
    </row>
    <row r="19" spans="1:11" ht="12.75" customHeight="1">
      <c r="A19" s="217" t="s">
        <v>230</v>
      </c>
      <c r="B19" s="218"/>
      <c r="C19" s="218"/>
      <c r="D19" s="218"/>
      <c r="E19" s="218"/>
      <c r="F19" s="218"/>
      <c r="G19" s="218"/>
      <c r="H19" s="218"/>
      <c r="I19" s="1">
        <v>13</v>
      </c>
      <c r="J19" s="43">
        <f>IF(J13&gt;J18,J13-J18,0)</f>
        <v>0</v>
      </c>
      <c r="K19" s="43">
        <f>IF(K13&gt;K18,K13-K18,0)</f>
        <v>0</v>
      </c>
    </row>
    <row r="20" spans="1:11" ht="12.75" customHeight="1">
      <c r="A20" s="217" t="s">
        <v>231</v>
      </c>
      <c r="B20" s="218"/>
      <c r="C20" s="218"/>
      <c r="D20" s="218"/>
      <c r="E20" s="218"/>
      <c r="F20" s="218"/>
      <c r="G20" s="218"/>
      <c r="H20" s="218"/>
      <c r="I20" s="1">
        <v>14</v>
      </c>
      <c r="J20" s="43">
        <f>IF(J18&gt;J13,J18-J13,0)</f>
        <v>7062440</v>
      </c>
      <c r="K20" s="43">
        <f>IF(K18&gt;K13,K18-K13,0)</f>
        <v>23016447</v>
      </c>
    </row>
    <row r="21" spans="1:11" ht="12.75" customHeight="1">
      <c r="A21" s="226" t="s">
        <v>232</v>
      </c>
      <c r="B21" s="238"/>
      <c r="C21" s="238"/>
      <c r="D21" s="238"/>
      <c r="E21" s="238"/>
      <c r="F21" s="238"/>
      <c r="G21" s="238"/>
      <c r="H21" s="238"/>
      <c r="I21" s="261"/>
      <c r="J21" s="261"/>
      <c r="K21" s="262"/>
    </row>
    <row r="22" spans="1:11" ht="12.75" customHeight="1">
      <c r="A22" s="220" t="s">
        <v>233</v>
      </c>
      <c r="B22" s="221"/>
      <c r="C22" s="221"/>
      <c r="D22" s="221"/>
      <c r="E22" s="221"/>
      <c r="F22" s="221"/>
      <c r="G22" s="221"/>
      <c r="H22" s="221"/>
      <c r="I22" s="1">
        <v>15</v>
      </c>
      <c r="J22" s="7">
        <v>375664</v>
      </c>
      <c r="K22" s="7">
        <v>370700</v>
      </c>
    </row>
    <row r="23" spans="1:11" ht="12.75" customHeight="1">
      <c r="A23" s="220" t="s">
        <v>234</v>
      </c>
      <c r="B23" s="221"/>
      <c r="C23" s="221"/>
      <c r="D23" s="221"/>
      <c r="E23" s="221"/>
      <c r="F23" s="221"/>
      <c r="G23" s="221"/>
      <c r="H23" s="221"/>
      <c r="I23" s="1">
        <v>16</v>
      </c>
      <c r="J23" s="7">
        <v>35090246</v>
      </c>
      <c r="K23" s="7">
        <v>0</v>
      </c>
    </row>
    <row r="24" spans="1:11" ht="12.75" customHeight="1">
      <c r="A24" s="220" t="s">
        <v>235</v>
      </c>
      <c r="B24" s="221"/>
      <c r="C24" s="221"/>
      <c r="D24" s="221"/>
      <c r="E24" s="221"/>
      <c r="F24" s="221"/>
      <c r="G24" s="221"/>
      <c r="H24" s="221"/>
      <c r="I24" s="1">
        <v>17</v>
      </c>
      <c r="J24" s="7">
        <v>7363373</v>
      </c>
      <c r="K24" s="7">
        <v>842288</v>
      </c>
    </row>
    <row r="25" spans="1:11" ht="12.75" customHeight="1">
      <c r="A25" s="220" t="s">
        <v>236</v>
      </c>
      <c r="B25" s="221"/>
      <c r="C25" s="221"/>
      <c r="D25" s="221"/>
      <c r="E25" s="221"/>
      <c r="F25" s="221"/>
      <c r="G25" s="221"/>
      <c r="H25" s="221"/>
      <c r="I25" s="1">
        <v>18</v>
      </c>
      <c r="J25" s="7">
        <v>0</v>
      </c>
      <c r="K25" s="7">
        <v>0</v>
      </c>
    </row>
    <row r="26" spans="1:11" ht="12.75" customHeight="1">
      <c r="A26" s="220" t="s">
        <v>237</v>
      </c>
      <c r="B26" s="221"/>
      <c r="C26" s="221"/>
      <c r="D26" s="221"/>
      <c r="E26" s="221"/>
      <c r="F26" s="221"/>
      <c r="G26" s="221"/>
      <c r="H26" s="221"/>
      <c r="I26" s="1">
        <v>19</v>
      </c>
      <c r="J26" s="7">
        <v>54877425</v>
      </c>
      <c r="K26" s="7">
        <v>428860</v>
      </c>
    </row>
    <row r="27" spans="1:11" ht="12.75" customHeight="1">
      <c r="A27" s="217" t="s">
        <v>314</v>
      </c>
      <c r="B27" s="218"/>
      <c r="C27" s="218"/>
      <c r="D27" s="218"/>
      <c r="E27" s="218"/>
      <c r="F27" s="218"/>
      <c r="G27" s="218"/>
      <c r="H27" s="218"/>
      <c r="I27" s="1">
        <v>20</v>
      </c>
      <c r="J27" s="43">
        <f>SUM(J22:J26)</f>
        <v>97706708</v>
      </c>
      <c r="K27" s="43">
        <f>SUM(K22:K26)</f>
        <v>1641848</v>
      </c>
    </row>
    <row r="28" spans="1:11" ht="12.75" customHeight="1">
      <c r="A28" s="220" t="s">
        <v>239</v>
      </c>
      <c r="B28" s="221"/>
      <c r="C28" s="221"/>
      <c r="D28" s="221"/>
      <c r="E28" s="221"/>
      <c r="F28" s="221"/>
      <c r="G28" s="221"/>
      <c r="H28" s="221"/>
      <c r="I28" s="1">
        <v>21</v>
      </c>
      <c r="J28" s="7">
        <v>9108216</v>
      </c>
      <c r="K28" s="7">
        <v>4206826</v>
      </c>
    </row>
    <row r="29" spans="1:11" ht="12.75" customHeight="1">
      <c r="A29" s="220" t="s">
        <v>240</v>
      </c>
      <c r="B29" s="221"/>
      <c r="C29" s="221"/>
      <c r="D29" s="221"/>
      <c r="E29" s="221"/>
      <c r="F29" s="221"/>
      <c r="G29" s="221"/>
      <c r="H29" s="221"/>
      <c r="I29" s="1">
        <v>22</v>
      </c>
      <c r="J29" s="7">
        <v>95955763</v>
      </c>
      <c r="K29" s="7">
        <v>4253209</v>
      </c>
    </row>
    <row r="30" spans="1:11" ht="12.75" customHeight="1">
      <c r="A30" s="220" t="s">
        <v>241</v>
      </c>
      <c r="B30" s="221"/>
      <c r="C30" s="221"/>
      <c r="D30" s="221"/>
      <c r="E30" s="221"/>
      <c r="F30" s="221"/>
      <c r="G30" s="221"/>
      <c r="H30" s="221"/>
      <c r="I30" s="1">
        <v>23</v>
      </c>
      <c r="J30" s="7">
        <v>31118582</v>
      </c>
      <c r="K30" s="7">
        <v>81195899</v>
      </c>
    </row>
    <row r="31" spans="1:11" ht="12.75" customHeight="1">
      <c r="A31" s="217" t="s">
        <v>315</v>
      </c>
      <c r="B31" s="218"/>
      <c r="C31" s="218"/>
      <c r="D31" s="218"/>
      <c r="E31" s="218"/>
      <c r="F31" s="218"/>
      <c r="G31" s="218"/>
      <c r="H31" s="218"/>
      <c r="I31" s="1">
        <v>24</v>
      </c>
      <c r="J31" s="43">
        <f>SUM(J28:J30)</f>
        <v>136182561</v>
      </c>
      <c r="K31" s="43">
        <f>SUM(K28:K30)</f>
        <v>89655934</v>
      </c>
    </row>
    <row r="32" spans="1:11" ht="12.75" customHeight="1">
      <c r="A32" s="217" t="s">
        <v>243</v>
      </c>
      <c r="B32" s="218"/>
      <c r="C32" s="218"/>
      <c r="D32" s="218"/>
      <c r="E32" s="218"/>
      <c r="F32" s="218"/>
      <c r="G32" s="218"/>
      <c r="H32" s="218"/>
      <c r="I32" s="1">
        <v>25</v>
      </c>
      <c r="J32" s="43">
        <f>IF(J27&gt;J31,J27-J31,0)</f>
        <v>0</v>
      </c>
      <c r="K32" s="43">
        <f>IF(K27&gt;K31,K27-K31,0)</f>
        <v>0</v>
      </c>
    </row>
    <row r="33" spans="1:11" ht="12.75" customHeight="1">
      <c r="A33" s="217" t="s">
        <v>244</v>
      </c>
      <c r="B33" s="218"/>
      <c r="C33" s="218"/>
      <c r="D33" s="218"/>
      <c r="E33" s="218"/>
      <c r="F33" s="218"/>
      <c r="G33" s="218"/>
      <c r="H33" s="218"/>
      <c r="I33" s="1">
        <v>26</v>
      </c>
      <c r="J33" s="43">
        <f>IF(J31&gt;J27,J31-J27,0)</f>
        <v>38475853</v>
      </c>
      <c r="K33" s="43">
        <f>IF(K31&gt;K27,K31-K27,0)</f>
        <v>88014086</v>
      </c>
    </row>
    <row r="34" spans="1:11" ht="12.75" customHeight="1">
      <c r="A34" s="226" t="s">
        <v>245</v>
      </c>
      <c r="B34" s="238"/>
      <c r="C34" s="238"/>
      <c r="D34" s="238"/>
      <c r="E34" s="238"/>
      <c r="F34" s="238"/>
      <c r="G34" s="238"/>
      <c r="H34" s="238"/>
      <c r="I34" s="261"/>
      <c r="J34" s="261"/>
      <c r="K34" s="262"/>
    </row>
    <row r="35" spans="1:11" ht="12.75" customHeight="1">
      <c r="A35" s="220" t="s">
        <v>246</v>
      </c>
      <c r="B35" s="221"/>
      <c r="C35" s="221"/>
      <c r="D35" s="221"/>
      <c r="E35" s="221"/>
      <c r="F35" s="221"/>
      <c r="G35" s="221"/>
      <c r="H35" s="221"/>
      <c r="I35" s="1">
        <v>27</v>
      </c>
      <c r="J35" s="7">
        <v>75719108</v>
      </c>
      <c r="K35" s="7">
        <v>155770260</v>
      </c>
    </row>
    <row r="36" spans="1:11" ht="12.75" customHeight="1">
      <c r="A36" s="220" t="s">
        <v>247</v>
      </c>
      <c r="B36" s="221"/>
      <c r="C36" s="221"/>
      <c r="D36" s="221"/>
      <c r="E36" s="221"/>
      <c r="F36" s="221"/>
      <c r="G36" s="221"/>
      <c r="H36" s="221"/>
      <c r="I36" s="1">
        <v>28</v>
      </c>
      <c r="J36" s="7">
        <v>87134219</v>
      </c>
      <c r="K36" s="7">
        <v>186071028</v>
      </c>
    </row>
    <row r="37" spans="1:11" ht="12.75" customHeight="1">
      <c r="A37" s="220" t="s">
        <v>248</v>
      </c>
      <c r="B37" s="221"/>
      <c r="C37" s="221"/>
      <c r="D37" s="221"/>
      <c r="E37" s="221"/>
      <c r="F37" s="221"/>
      <c r="G37" s="221"/>
      <c r="H37" s="221"/>
      <c r="I37" s="1">
        <v>29</v>
      </c>
      <c r="J37" s="7">
        <v>0</v>
      </c>
      <c r="K37" s="7">
        <v>0</v>
      </c>
    </row>
    <row r="38" spans="1:11" ht="12.75" customHeight="1">
      <c r="A38" s="217" t="s">
        <v>317</v>
      </c>
      <c r="B38" s="218"/>
      <c r="C38" s="218"/>
      <c r="D38" s="218"/>
      <c r="E38" s="218"/>
      <c r="F38" s="218"/>
      <c r="G38" s="218"/>
      <c r="H38" s="218"/>
      <c r="I38" s="1">
        <v>30</v>
      </c>
      <c r="J38" s="43">
        <f>SUM(J35:J37)</f>
        <v>162853327</v>
      </c>
      <c r="K38" s="43">
        <f>SUM(K35:K37)</f>
        <v>341841288</v>
      </c>
    </row>
    <row r="39" spans="1:11" ht="12.75" customHeight="1">
      <c r="A39" s="220" t="s">
        <v>250</v>
      </c>
      <c r="B39" s="221"/>
      <c r="C39" s="221"/>
      <c r="D39" s="221"/>
      <c r="E39" s="221"/>
      <c r="F39" s="221"/>
      <c r="G39" s="221"/>
      <c r="H39" s="221"/>
      <c r="I39" s="1">
        <v>31</v>
      </c>
      <c r="J39" s="7">
        <v>167144846</v>
      </c>
      <c r="K39" s="7">
        <v>240750992</v>
      </c>
    </row>
    <row r="40" spans="1:11" ht="12.75" customHeight="1">
      <c r="A40" s="220" t="s">
        <v>251</v>
      </c>
      <c r="B40" s="221"/>
      <c r="C40" s="221"/>
      <c r="D40" s="221"/>
      <c r="E40" s="221"/>
      <c r="F40" s="221"/>
      <c r="G40" s="221"/>
      <c r="H40" s="221"/>
      <c r="I40" s="1">
        <v>32</v>
      </c>
      <c r="J40" s="7">
        <v>13325</v>
      </c>
      <c r="K40" s="7">
        <v>0</v>
      </c>
    </row>
    <row r="41" spans="1:11" ht="12.75" customHeight="1">
      <c r="A41" s="220" t="s">
        <v>252</v>
      </c>
      <c r="B41" s="221"/>
      <c r="C41" s="221"/>
      <c r="D41" s="221"/>
      <c r="E41" s="221"/>
      <c r="F41" s="221"/>
      <c r="G41" s="221"/>
      <c r="H41" s="221"/>
      <c r="I41" s="1">
        <v>33</v>
      </c>
      <c r="J41" s="7">
        <v>112425</v>
      </c>
      <c r="K41" s="7">
        <v>507258</v>
      </c>
    </row>
    <row r="42" spans="1:11" ht="12.75" customHeight="1">
      <c r="A42" s="220" t="s">
        <v>253</v>
      </c>
      <c r="B42" s="221"/>
      <c r="C42" s="221"/>
      <c r="D42" s="221"/>
      <c r="E42" s="221"/>
      <c r="F42" s="221"/>
      <c r="G42" s="221"/>
      <c r="H42" s="221"/>
      <c r="I42" s="1">
        <v>34</v>
      </c>
      <c r="J42" s="7">
        <v>0</v>
      </c>
      <c r="K42" s="7">
        <v>0</v>
      </c>
    </row>
    <row r="43" spans="1:11" ht="12.75" customHeight="1">
      <c r="A43" s="220" t="s">
        <v>254</v>
      </c>
      <c r="B43" s="221"/>
      <c r="C43" s="221"/>
      <c r="D43" s="221"/>
      <c r="E43" s="221"/>
      <c r="F43" s="221"/>
      <c r="G43" s="221"/>
      <c r="H43" s="221"/>
      <c r="I43" s="1">
        <v>35</v>
      </c>
      <c r="J43" s="7">
        <v>0</v>
      </c>
      <c r="K43" s="7">
        <v>0</v>
      </c>
    </row>
    <row r="44" spans="1:11" ht="12.75" customHeight="1">
      <c r="A44" s="217" t="s">
        <v>316</v>
      </c>
      <c r="B44" s="218"/>
      <c r="C44" s="218"/>
      <c r="D44" s="218"/>
      <c r="E44" s="218"/>
      <c r="F44" s="218"/>
      <c r="G44" s="218"/>
      <c r="H44" s="218"/>
      <c r="I44" s="1">
        <v>36</v>
      </c>
      <c r="J44" s="43">
        <f>SUM(J39:J43)</f>
        <v>167270596</v>
      </c>
      <c r="K44" s="43">
        <f>SUM(K39:K43)</f>
        <v>241258250</v>
      </c>
    </row>
    <row r="45" spans="1:11" ht="12.75" customHeight="1">
      <c r="A45" s="217" t="s">
        <v>256</v>
      </c>
      <c r="B45" s="218"/>
      <c r="C45" s="218"/>
      <c r="D45" s="218"/>
      <c r="E45" s="218"/>
      <c r="F45" s="218"/>
      <c r="G45" s="218"/>
      <c r="H45" s="218"/>
      <c r="I45" s="1">
        <v>37</v>
      </c>
      <c r="J45" s="43">
        <f>IF(J38&gt;J44,J38-J44,0)</f>
        <v>0</v>
      </c>
      <c r="K45" s="43">
        <f>IF(K38&gt;K44,K38-K44,0)</f>
        <v>100583038</v>
      </c>
    </row>
    <row r="46" spans="1:11" ht="12.75" customHeight="1">
      <c r="A46" s="217" t="s">
        <v>257</v>
      </c>
      <c r="B46" s="218"/>
      <c r="C46" s="218"/>
      <c r="D46" s="218"/>
      <c r="E46" s="218"/>
      <c r="F46" s="218"/>
      <c r="G46" s="218"/>
      <c r="H46" s="218"/>
      <c r="I46" s="1">
        <v>38</v>
      </c>
      <c r="J46" s="43">
        <f>IF(J44&gt;J38,J44-J38,0)</f>
        <v>4417269</v>
      </c>
      <c r="K46" s="43">
        <f>IF(K44&gt;K38,K44-K38,0)</f>
        <v>0</v>
      </c>
    </row>
    <row r="47" spans="1:11" ht="12.75" customHeight="1">
      <c r="A47" s="220" t="s">
        <v>258</v>
      </c>
      <c r="B47" s="221"/>
      <c r="C47" s="221"/>
      <c r="D47" s="221"/>
      <c r="E47" s="221"/>
      <c r="F47" s="221"/>
      <c r="G47" s="221"/>
      <c r="H47" s="221"/>
      <c r="I47" s="1">
        <v>39</v>
      </c>
      <c r="J47" s="43">
        <f>IF(J19-J20+J32-J33+J45-J46&gt;0,J19-J20+J32-J33+J45-J46,0)</f>
        <v>0</v>
      </c>
      <c r="K47" s="43">
        <f>IF(K19-K20+K32-K33+K45-K46&gt;0,K19-K20+K32-K33+K45-K46,0)</f>
        <v>0</v>
      </c>
    </row>
    <row r="48" spans="1:11" ht="12.75" customHeight="1">
      <c r="A48" s="220" t="s">
        <v>259</v>
      </c>
      <c r="B48" s="221"/>
      <c r="C48" s="221"/>
      <c r="D48" s="221"/>
      <c r="E48" s="221"/>
      <c r="F48" s="221"/>
      <c r="G48" s="221"/>
      <c r="H48" s="221"/>
      <c r="I48" s="1">
        <v>40</v>
      </c>
      <c r="J48" s="43">
        <f>IF(J20-J19+J33-J32+J46-J45&gt;0,J20-J19+J33-J32+J46-J45,0)</f>
        <v>49955562</v>
      </c>
      <c r="K48" s="43">
        <f>IF(K20-K19+K33-K32+K46-K45&gt;0,K20-K19+K33-K32+K46-K45,0)</f>
        <v>10447495</v>
      </c>
    </row>
    <row r="49" spans="1:11" ht="12.75" customHeight="1">
      <c r="A49" s="220" t="s">
        <v>260</v>
      </c>
      <c r="B49" s="221"/>
      <c r="C49" s="221"/>
      <c r="D49" s="221"/>
      <c r="E49" s="221"/>
      <c r="F49" s="221"/>
      <c r="G49" s="221"/>
      <c r="H49" s="221"/>
      <c r="I49" s="1">
        <v>41</v>
      </c>
      <c r="J49" s="7">
        <v>62898004</v>
      </c>
      <c r="K49" s="7">
        <v>12942441</v>
      </c>
    </row>
    <row r="50" spans="1:11" ht="12.75" customHeight="1">
      <c r="A50" s="220" t="s">
        <v>262</v>
      </c>
      <c r="B50" s="221"/>
      <c r="C50" s="221"/>
      <c r="D50" s="221"/>
      <c r="E50" s="221"/>
      <c r="F50" s="221"/>
      <c r="G50" s="221"/>
      <c r="H50" s="221"/>
      <c r="I50" s="1">
        <v>42</v>
      </c>
      <c r="J50" s="7">
        <v>0</v>
      </c>
      <c r="K50" s="7">
        <v>0</v>
      </c>
    </row>
    <row r="51" spans="1:11" ht="12.75" customHeight="1">
      <c r="A51" s="220" t="s">
        <v>261</v>
      </c>
      <c r="B51" s="221"/>
      <c r="C51" s="221"/>
      <c r="D51" s="221"/>
      <c r="E51" s="221"/>
      <c r="F51" s="221"/>
      <c r="G51" s="221"/>
      <c r="H51" s="221"/>
      <c r="I51" s="1">
        <v>43</v>
      </c>
      <c r="J51" s="7">
        <f>J48+1</f>
        <v>49955563</v>
      </c>
      <c r="K51" s="7">
        <f>K48</f>
        <v>10447495</v>
      </c>
    </row>
    <row r="52" spans="1:11" ht="12.75" customHeight="1">
      <c r="A52" s="220" t="s">
        <v>263</v>
      </c>
      <c r="B52" s="221"/>
      <c r="C52" s="221"/>
      <c r="D52" s="221"/>
      <c r="E52" s="221"/>
      <c r="F52" s="221"/>
      <c r="G52" s="221"/>
      <c r="H52" s="221"/>
      <c r="I52" s="4">
        <v>44</v>
      </c>
      <c r="J52" s="51">
        <v>12942441</v>
      </c>
      <c r="K52" s="55">
        <f>K49+K50-K51</f>
        <v>2494946</v>
      </c>
    </row>
  </sheetData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</mergeCells>
  <dataValidations count="2">
    <dataValidation type="whole" operator="notEqual" allowBlank="1" showInputMessage="1" showErrorMessage="1" errorTitle="Pogrešan unos" error="Mogu se unijeti samo cjelobrojne vrijednosti." sqref="J7:K12 J22:K26 J39:K43 J49:K51 J28:K30 J14:K17 J35:K37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8:K20 J44:K48 J27:K27 J52:K52 J31:K33 J13:K13 J38:K38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K54"/>
  <sheetViews>
    <sheetView view="pageBreakPreview" zoomScale="110" zoomScaleSheetLayoutView="110" workbookViewId="0" topLeftCell="A1">
      <selection activeCell="A3" sqref="A3:K3"/>
    </sheetView>
  </sheetViews>
  <sheetFormatPr defaultColWidth="9.140625" defaultRowHeight="12.75"/>
  <cols>
    <col min="1" max="16384" width="9.140625" style="42" customWidth="1"/>
  </cols>
  <sheetData>
    <row r="1" spans="1:11" ht="12.75" customHeight="1">
      <c r="A1" s="257" t="s">
        <v>264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</row>
    <row r="2" spans="1:11" ht="12.75" customHeight="1">
      <c r="A2" s="258" t="s">
        <v>322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</row>
    <row r="3" spans="1:11" ht="12.75" customHeight="1">
      <c r="A3" s="263" t="s">
        <v>320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</row>
    <row r="4" spans="1:11" ht="24">
      <c r="A4" s="259" t="s">
        <v>265</v>
      </c>
      <c r="B4" s="259"/>
      <c r="C4" s="259"/>
      <c r="D4" s="259"/>
      <c r="E4" s="259"/>
      <c r="F4" s="259"/>
      <c r="G4" s="259"/>
      <c r="H4" s="259"/>
      <c r="I4" s="56" t="s">
        <v>56</v>
      </c>
      <c r="J4" s="57" t="s">
        <v>57</v>
      </c>
      <c r="K4" s="57" t="s">
        <v>58</v>
      </c>
    </row>
    <row r="5" spans="1:11" ht="12.75">
      <c r="A5" s="264">
        <v>1</v>
      </c>
      <c r="B5" s="264"/>
      <c r="C5" s="264"/>
      <c r="D5" s="264"/>
      <c r="E5" s="264"/>
      <c r="F5" s="264"/>
      <c r="G5" s="264"/>
      <c r="H5" s="264"/>
      <c r="I5" s="62">
        <v>2</v>
      </c>
      <c r="J5" s="63" t="s">
        <v>7</v>
      </c>
      <c r="K5" s="63" t="s">
        <v>8</v>
      </c>
    </row>
    <row r="6" spans="1:11" ht="12.75" customHeight="1">
      <c r="A6" s="226" t="s">
        <v>217</v>
      </c>
      <c r="B6" s="238"/>
      <c r="C6" s="238"/>
      <c r="D6" s="238"/>
      <c r="E6" s="238"/>
      <c r="F6" s="238"/>
      <c r="G6" s="238"/>
      <c r="H6" s="238"/>
      <c r="I6" s="261"/>
      <c r="J6" s="261"/>
      <c r="K6" s="262"/>
    </row>
    <row r="7" spans="1:11" ht="12.75" customHeight="1">
      <c r="A7" s="220" t="s">
        <v>266</v>
      </c>
      <c r="B7" s="221"/>
      <c r="C7" s="221"/>
      <c r="D7" s="221"/>
      <c r="E7" s="221"/>
      <c r="F7" s="221"/>
      <c r="G7" s="221"/>
      <c r="H7" s="221"/>
      <c r="I7" s="1">
        <v>1</v>
      </c>
      <c r="J7" s="5"/>
      <c r="K7" s="7"/>
    </row>
    <row r="8" spans="1:11" ht="12.75" customHeight="1">
      <c r="A8" s="220" t="s">
        <v>267</v>
      </c>
      <c r="B8" s="221"/>
      <c r="C8" s="221"/>
      <c r="D8" s="221"/>
      <c r="E8" s="221"/>
      <c r="F8" s="221"/>
      <c r="G8" s="221"/>
      <c r="H8" s="221"/>
      <c r="I8" s="1">
        <v>2</v>
      </c>
      <c r="J8" s="5"/>
      <c r="K8" s="7"/>
    </row>
    <row r="9" spans="1:11" ht="12.75" customHeight="1">
      <c r="A9" s="220" t="s">
        <v>268</v>
      </c>
      <c r="B9" s="221"/>
      <c r="C9" s="221"/>
      <c r="D9" s="221"/>
      <c r="E9" s="221"/>
      <c r="F9" s="221"/>
      <c r="G9" s="221"/>
      <c r="H9" s="221"/>
      <c r="I9" s="1">
        <v>3</v>
      </c>
      <c r="J9" s="5"/>
      <c r="K9" s="7"/>
    </row>
    <row r="10" spans="1:11" ht="12.75" customHeight="1">
      <c r="A10" s="220" t="s">
        <v>269</v>
      </c>
      <c r="B10" s="221"/>
      <c r="C10" s="221"/>
      <c r="D10" s="221"/>
      <c r="E10" s="221"/>
      <c r="F10" s="221"/>
      <c r="G10" s="221"/>
      <c r="H10" s="221"/>
      <c r="I10" s="1">
        <v>4</v>
      </c>
      <c r="J10" s="5"/>
      <c r="K10" s="7"/>
    </row>
    <row r="11" spans="1:11" ht="12.75" customHeight="1">
      <c r="A11" s="220" t="s">
        <v>270</v>
      </c>
      <c r="B11" s="221"/>
      <c r="C11" s="221"/>
      <c r="D11" s="221"/>
      <c r="E11" s="221"/>
      <c r="F11" s="221"/>
      <c r="G11" s="221"/>
      <c r="H11" s="221"/>
      <c r="I11" s="1">
        <v>5</v>
      </c>
      <c r="J11" s="5"/>
      <c r="K11" s="7"/>
    </row>
    <row r="12" spans="1:11" ht="12.75" customHeight="1">
      <c r="A12" s="217" t="s">
        <v>271</v>
      </c>
      <c r="B12" s="218"/>
      <c r="C12" s="218"/>
      <c r="D12" s="218"/>
      <c r="E12" s="218"/>
      <c r="F12" s="218"/>
      <c r="G12" s="218"/>
      <c r="H12" s="218"/>
      <c r="I12" s="1">
        <v>6</v>
      </c>
      <c r="J12" s="54">
        <f>SUM(J7:J11)</f>
        <v>0</v>
      </c>
      <c r="K12" s="43">
        <f>SUM(K7:K11)</f>
        <v>0</v>
      </c>
    </row>
    <row r="13" spans="1:11" ht="12.75" customHeight="1">
      <c r="A13" s="220" t="s">
        <v>272</v>
      </c>
      <c r="B13" s="221"/>
      <c r="C13" s="221"/>
      <c r="D13" s="221"/>
      <c r="E13" s="221"/>
      <c r="F13" s="221"/>
      <c r="G13" s="221"/>
      <c r="H13" s="221"/>
      <c r="I13" s="1">
        <v>7</v>
      </c>
      <c r="J13" s="5"/>
      <c r="K13" s="7"/>
    </row>
    <row r="14" spans="1:11" ht="12.75" customHeight="1">
      <c r="A14" s="220" t="s">
        <v>273</v>
      </c>
      <c r="B14" s="221"/>
      <c r="C14" s="221"/>
      <c r="D14" s="221"/>
      <c r="E14" s="221"/>
      <c r="F14" s="221"/>
      <c r="G14" s="221"/>
      <c r="H14" s="221"/>
      <c r="I14" s="1">
        <v>8</v>
      </c>
      <c r="J14" s="5"/>
      <c r="K14" s="7"/>
    </row>
    <row r="15" spans="1:11" ht="12.75" customHeight="1">
      <c r="A15" s="220" t="s">
        <v>274</v>
      </c>
      <c r="B15" s="221"/>
      <c r="C15" s="221"/>
      <c r="D15" s="221"/>
      <c r="E15" s="221"/>
      <c r="F15" s="221"/>
      <c r="G15" s="221"/>
      <c r="H15" s="221"/>
      <c r="I15" s="1">
        <v>9</v>
      </c>
      <c r="J15" s="5"/>
      <c r="K15" s="7"/>
    </row>
    <row r="16" spans="1:11" ht="12.75" customHeight="1">
      <c r="A16" s="220" t="s">
        <v>275</v>
      </c>
      <c r="B16" s="221"/>
      <c r="C16" s="221"/>
      <c r="D16" s="221"/>
      <c r="E16" s="221"/>
      <c r="F16" s="221"/>
      <c r="G16" s="221"/>
      <c r="H16" s="221"/>
      <c r="I16" s="1">
        <v>10</v>
      </c>
      <c r="J16" s="5"/>
      <c r="K16" s="7"/>
    </row>
    <row r="17" spans="1:11" ht="12.75" customHeight="1">
      <c r="A17" s="220" t="s">
        <v>276</v>
      </c>
      <c r="B17" s="221"/>
      <c r="C17" s="221"/>
      <c r="D17" s="221"/>
      <c r="E17" s="221"/>
      <c r="F17" s="221"/>
      <c r="G17" s="221"/>
      <c r="H17" s="221"/>
      <c r="I17" s="1">
        <v>11</v>
      </c>
      <c r="J17" s="5"/>
      <c r="K17" s="7"/>
    </row>
    <row r="18" spans="1:11" ht="12.75" customHeight="1">
      <c r="A18" s="220" t="s">
        <v>277</v>
      </c>
      <c r="B18" s="221"/>
      <c r="C18" s="221"/>
      <c r="D18" s="221"/>
      <c r="E18" s="221"/>
      <c r="F18" s="221"/>
      <c r="G18" s="221"/>
      <c r="H18" s="221"/>
      <c r="I18" s="1">
        <v>12</v>
      </c>
      <c r="J18" s="5"/>
      <c r="K18" s="7"/>
    </row>
    <row r="19" spans="1:11" ht="12.75" customHeight="1">
      <c r="A19" s="217" t="s">
        <v>278</v>
      </c>
      <c r="B19" s="218"/>
      <c r="C19" s="218"/>
      <c r="D19" s="218"/>
      <c r="E19" s="218"/>
      <c r="F19" s="218"/>
      <c r="G19" s="218"/>
      <c r="H19" s="218"/>
      <c r="I19" s="1">
        <v>13</v>
      </c>
      <c r="J19" s="54">
        <f>SUM(J13:J18)</f>
        <v>0</v>
      </c>
      <c r="K19" s="43">
        <f>SUM(K13:K18)</f>
        <v>0</v>
      </c>
    </row>
    <row r="20" spans="1:11" ht="12.75" customHeight="1">
      <c r="A20" s="217" t="s">
        <v>230</v>
      </c>
      <c r="B20" s="218"/>
      <c r="C20" s="218"/>
      <c r="D20" s="218"/>
      <c r="E20" s="218"/>
      <c r="F20" s="218"/>
      <c r="G20" s="218"/>
      <c r="H20" s="218"/>
      <c r="I20" s="1">
        <v>14</v>
      </c>
      <c r="J20" s="54">
        <f>IF(J12&gt;J19,J12-J19,0)</f>
        <v>0</v>
      </c>
      <c r="K20" s="43">
        <f>IF(K12&gt;K19,K12-K19,0)</f>
        <v>0</v>
      </c>
    </row>
    <row r="21" spans="1:11" ht="12.75" customHeight="1">
      <c r="A21" s="217" t="s">
        <v>231</v>
      </c>
      <c r="B21" s="218"/>
      <c r="C21" s="218"/>
      <c r="D21" s="218"/>
      <c r="E21" s="218"/>
      <c r="F21" s="218"/>
      <c r="G21" s="218"/>
      <c r="H21" s="218"/>
      <c r="I21" s="1">
        <v>15</v>
      </c>
      <c r="J21" s="54">
        <f>IF(J19&gt;J12,J19-J12,0)</f>
        <v>0</v>
      </c>
      <c r="K21" s="43">
        <f>IF(K19&gt;K12,K19-K12,0)</f>
        <v>0</v>
      </c>
    </row>
    <row r="22" spans="1:11" ht="12.75" customHeight="1">
      <c r="A22" s="226" t="s">
        <v>232</v>
      </c>
      <c r="B22" s="238"/>
      <c r="C22" s="238"/>
      <c r="D22" s="238"/>
      <c r="E22" s="238"/>
      <c r="F22" s="238"/>
      <c r="G22" s="238"/>
      <c r="H22" s="238"/>
      <c r="I22" s="261"/>
      <c r="J22" s="261"/>
      <c r="K22" s="262"/>
    </row>
    <row r="23" spans="1:11" ht="12.75" customHeight="1">
      <c r="A23" s="220" t="s">
        <v>233</v>
      </c>
      <c r="B23" s="221"/>
      <c r="C23" s="221"/>
      <c r="D23" s="221"/>
      <c r="E23" s="221"/>
      <c r="F23" s="221"/>
      <c r="G23" s="221"/>
      <c r="H23" s="221"/>
      <c r="I23" s="1">
        <v>16</v>
      </c>
      <c r="J23" s="5"/>
      <c r="K23" s="7"/>
    </row>
    <row r="24" spans="1:11" ht="12.75" customHeight="1">
      <c r="A24" s="220" t="s">
        <v>234</v>
      </c>
      <c r="B24" s="221"/>
      <c r="C24" s="221"/>
      <c r="D24" s="221"/>
      <c r="E24" s="221"/>
      <c r="F24" s="221"/>
      <c r="G24" s="221"/>
      <c r="H24" s="221"/>
      <c r="I24" s="1">
        <v>17</v>
      </c>
      <c r="J24" s="5"/>
      <c r="K24" s="7"/>
    </row>
    <row r="25" spans="1:11" ht="12.75" customHeight="1">
      <c r="A25" s="220" t="s">
        <v>235</v>
      </c>
      <c r="B25" s="221"/>
      <c r="C25" s="221"/>
      <c r="D25" s="221"/>
      <c r="E25" s="221"/>
      <c r="F25" s="221"/>
      <c r="G25" s="221"/>
      <c r="H25" s="221"/>
      <c r="I25" s="1">
        <v>18</v>
      </c>
      <c r="J25" s="5"/>
      <c r="K25" s="7"/>
    </row>
    <row r="26" spans="1:11" ht="12.75" customHeight="1">
      <c r="A26" s="220" t="s">
        <v>236</v>
      </c>
      <c r="B26" s="221"/>
      <c r="C26" s="221"/>
      <c r="D26" s="221"/>
      <c r="E26" s="221"/>
      <c r="F26" s="221"/>
      <c r="G26" s="221"/>
      <c r="H26" s="221"/>
      <c r="I26" s="1">
        <v>19</v>
      </c>
      <c r="J26" s="5"/>
      <c r="K26" s="7"/>
    </row>
    <row r="27" spans="1:11" ht="12.75" customHeight="1">
      <c r="A27" s="220" t="s">
        <v>237</v>
      </c>
      <c r="B27" s="221"/>
      <c r="C27" s="221"/>
      <c r="D27" s="221"/>
      <c r="E27" s="221"/>
      <c r="F27" s="221"/>
      <c r="G27" s="221"/>
      <c r="H27" s="221"/>
      <c r="I27" s="1">
        <v>20</v>
      </c>
      <c r="J27" s="5"/>
      <c r="K27" s="7"/>
    </row>
    <row r="28" spans="1:11" ht="12.75" customHeight="1">
      <c r="A28" s="217" t="s">
        <v>238</v>
      </c>
      <c r="B28" s="218"/>
      <c r="C28" s="218"/>
      <c r="D28" s="218"/>
      <c r="E28" s="218"/>
      <c r="F28" s="218"/>
      <c r="G28" s="218"/>
      <c r="H28" s="218"/>
      <c r="I28" s="1">
        <v>21</v>
      </c>
      <c r="J28" s="54">
        <f>SUM(J23:J27)</f>
        <v>0</v>
      </c>
      <c r="K28" s="43">
        <f>SUM(K23:K27)</f>
        <v>0</v>
      </c>
    </row>
    <row r="29" spans="1:11" ht="12.75" customHeight="1">
      <c r="A29" s="220" t="s">
        <v>239</v>
      </c>
      <c r="B29" s="221"/>
      <c r="C29" s="221"/>
      <c r="D29" s="221"/>
      <c r="E29" s="221"/>
      <c r="F29" s="221"/>
      <c r="G29" s="221"/>
      <c r="H29" s="221"/>
      <c r="I29" s="1">
        <v>22</v>
      </c>
      <c r="J29" s="5"/>
      <c r="K29" s="7"/>
    </row>
    <row r="30" spans="1:11" ht="12.75" customHeight="1">
      <c r="A30" s="220" t="s">
        <v>240</v>
      </c>
      <c r="B30" s="221"/>
      <c r="C30" s="221"/>
      <c r="D30" s="221"/>
      <c r="E30" s="221"/>
      <c r="F30" s="221"/>
      <c r="G30" s="221"/>
      <c r="H30" s="221"/>
      <c r="I30" s="1">
        <v>23</v>
      </c>
      <c r="J30" s="5"/>
      <c r="K30" s="7"/>
    </row>
    <row r="31" spans="1:11" ht="12.75" customHeight="1">
      <c r="A31" s="220" t="s">
        <v>241</v>
      </c>
      <c r="B31" s="221"/>
      <c r="C31" s="221"/>
      <c r="D31" s="221"/>
      <c r="E31" s="221"/>
      <c r="F31" s="221"/>
      <c r="G31" s="221"/>
      <c r="H31" s="221"/>
      <c r="I31" s="1">
        <v>24</v>
      </c>
      <c r="J31" s="5"/>
      <c r="K31" s="7"/>
    </row>
    <row r="32" spans="1:11" ht="12.75" customHeight="1">
      <c r="A32" s="217" t="s">
        <v>242</v>
      </c>
      <c r="B32" s="218"/>
      <c r="C32" s="218"/>
      <c r="D32" s="218"/>
      <c r="E32" s="218"/>
      <c r="F32" s="218"/>
      <c r="G32" s="218"/>
      <c r="H32" s="218"/>
      <c r="I32" s="1">
        <v>25</v>
      </c>
      <c r="J32" s="54">
        <f>SUM(J29:J31)</f>
        <v>0</v>
      </c>
      <c r="K32" s="43">
        <f>SUM(K29:K31)</f>
        <v>0</v>
      </c>
    </row>
    <row r="33" spans="1:11" ht="12.75" customHeight="1">
      <c r="A33" s="217" t="s">
        <v>243</v>
      </c>
      <c r="B33" s="218"/>
      <c r="C33" s="218"/>
      <c r="D33" s="218"/>
      <c r="E33" s="218"/>
      <c r="F33" s="218"/>
      <c r="G33" s="218"/>
      <c r="H33" s="218"/>
      <c r="I33" s="1">
        <v>26</v>
      </c>
      <c r="J33" s="54">
        <f>IF(J28&gt;J32,J28-J32,0)</f>
        <v>0</v>
      </c>
      <c r="K33" s="43">
        <f>IF(K28&gt;K32,K28-K32,0)</f>
        <v>0</v>
      </c>
    </row>
    <row r="34" spans="1:11" ht="12.75" customHeight="1">
      <c r="A34" s="217" t="s">
        <v>244</v>
      </c>
      <c r="B34" s="218"/>
      <c r="C34" s="218"/>
      <c r="D34" s="218"/>
      <c r="E34" s="218"/>
      <c r="F34" s="218"/>
      <c r="G34" s="218"/>
      <c r="H34" s="218"/>
      <c r="I34" s="1">
        <v>27</v>
      </c>
      <c r="J34" s="54">
        <f>IF(J32&gt;J28,J32-J28,0)</f>
        <v>0</v>
      </c>
      <c r="K34" s="43">
        <f>IF(K32&gt;K28,K32-K28,0)</f>
        <v>0</v>
      </c>
    </row>
    <row r="35" spans="1:11" ht="12.75" customHeight="1">
      <c r="A35" s="226" t="s">
        <v>245</v>
      </c>
      <c r="B35" s="238"/>
      <c r="C35" s="238"/>
      <c r="D35" s="238"/>
      <c r="E35" s="238"/>
      <c r="F35" s="238"/>
      <c r="G35" s="238"/>
      <c r="H35" s="238"/>
      <c r="I35" s="261"/>
      <c r="J35" s="261"/>
      <c r="K35" s="262"/>
    </row>
    <row r="36" spans="1:11" ht="12.75" customHeight="1">
      <c r="A36" s="220" t="s">
        <v>246</v>
      </c>
      <c r="B36" s="221"/>
      <c r="C36" s="221"/>
      <c r="D36" s="221"/>
      <c r="E36" s="221"/>
      <c r="F36" s="221"/>
      <c r="G36" s="221"/>
      <c r="H36" s="221"/>
      <c r="I36" s="1">
        <v>28</v>
      </c>
      <c r="J36" s="5"/>
      <c r="K36" s="7"/>
    </row>
    <row r="37" spans="1:11" ht="12.75" customHeight="1">
      <c r="A37" s="220" t="s">
        <v>247</v>
      </c>
      <c r="B37" s="221"/>
      <c r="C37" s="221"/>
      <c r="D37" s="221"/>
      <c r="E37" s="221"/>
      <c r="F37" s="221"/>
      <c r="G37" s="221"/>
      <c r="H37" s="221"/>
      <c r="I37" s="1">
        <v>29</v>
      </c>
      <c r="J37" s="5"/>
      <c r="K37" s="7"/>
    </row>
    <row r="38" spans="1:11" ht="12.75" customHeight="1">
      <c r="A38" s="220" t="s">
        <v>248</v>
      </c>
      <c r="B38" s="221"/>
      <c r="C38" s="221"/>
      <c r="D38" s="221"/>
      <c r="E38" s="221"/>
      <c r="F38" s="221"/>
      <c r="G38" s="221"/>
      <c r="H38" s="221"/>
      <c r="I38" s="1">
        <v>30</v>
      </c>
      <c r="J38" s="5"/>
      <c r="K38" s="7"/>
    </row>
    <row r="39" spans="1:11" ht="12.75" customHeight="1">
      <c r="A39" s="217" t="s">
        <v>249</v>
      </c>
      <c r="B39" s="218"/>
      <c r="C39" s="218"/>
      <c r="D39" s="218"/>
      <c r="E39" s="218"/>
      <c r="F39" s="218"/>
      <c r="G39" s="218"/>
      <c r="H39" s="218"/>
      <c r="I39" s="1">
        <v>31</v>
      </c>
      <c r="J39" s="54">
        <f>SUM(J36:J38)</f>
        <v>0</v>
      </c>
      <c r="K39" s="43">
        <f>SUM(K36:K38)</f>
        <v>0</v>
      </c>
    </row>
    <row r="40" spans="1:11" ht="12.75" customHeight="1">
      <c r="A40" s="220" t="s">
        <v>250</v>
      </c>
      <c r="B40" s="221"/>
      <c r="C40" s="221"/>
      <c r="D40" s="221"/>
      <c r="E40" s="221"/>
      <c r="F40" s="221"/>
      <c r="G40" s="221"/>
      <c r="H40" s="221"/>
      <c r="I40" s="1">
        <v>32</v>
      </c>
      <c r="J40" s="5"/>
      <c r="K40" s="7"/>
    </row>
    <row r="41" spans="1:11" ht="12.75" customHeight="1">
      <c r="A41" s="220" t="s">
        <v>251</v>
      </c>
      <c r="B41" s="221"/>
      <c r="C41" s="221"/>
      <c r="D41" s="221"/>
      <c r="E41" s="221"/>
      <c r="F41" s="221"/>
      <c r="G41" s="221"/>
      <c r="H41" s="221"/>
      <c r="I41" s="1">
        <v>33</v>
      </c>
      <c r="J41" s="5"/>
      <c r="K41" s="7"/>
    </row>
    <row r="42" spans="1:11" ht="12.75" customHeight="1">
      <c r="A42" s="220" t="s">
        <v>252</v>
      </c>
      <c r="B42" s="221"/>
      <c r="C42" s="221"/>
      <c r="D42" s="221"/>
      <c r="E42" s="221"/>
      <c r="F42" s="221"/>
      <c r="G42" s="221"/>
      <c r="H42" s="221"/>
      <c r="I42" s="1">
        <v>34</v>
      </c>
      <c r="J42" s="5"/>
      <c r="K42" s="7"/>
    </row>
    <row r="43" spans="1:11" ht="12.75" customHeight="1">
      <c r="A43" s="220" t="s">
        <v>253</v>
      </c>
      <c r="B43" s="221"/>
      <c r="C43" s="221"/>
      <c r="D43" s="221"/>
      <c r="E43" s="221"/>
      <c r="F43" s="221"/>
      <c r="G43" s="221"/>
      <c r="H43" s="221"/>
      <c r="I43" s="1">
        <v>35</v>
      </c>
      <c r="J43" s="5"/>
      <c r="K43" s="7"/>
    </row>
    <row r="44" spans="1:11" ht="12.75" customHeight="1">
      <c r="A44" s="220" t="s">
        <v>254</v>
      </c>
      <c r="B44" s="221"/>
      <c r="C44" s="221"/>
      <c r="D44" s="221"/>
      <c r="E44" s="221"/>
      <c r="F44" s="221"/>
      <c r="G44" s="221"/>
      <c r="H44" s="221"/>
      <c r="I44" s="1">
        <v>36</v>
      </c>
      <c r="J44" s="5"/>
      <c r="K44" s="7"/>
    </row>
    <row r="45" spans="1:11" ht="12.75" customHeight="1">
      <c r="A45" s="217" t="s">
        <v>255</v>
      </c>
      <c r="B45" s="218"/>
      <c r="C45" s="218"/>
      <c r="D45" s="218"/>
      <c r="E45" s="218"/>
      <c r="F45" s="218"/>
      <c r="G45" s="218"/>
      <c r="H45" s="218"/>
      <c r="I45" s="1">
        <v>37</v>
      </c>
      <c r="J45" s="54">
        <f>SUM(J40:J44)</f>
        <v>0</v>
      </c>
      <c r="K45" s="43">
        <f>SUM(K40:K44)</f>
        <v>0</v>
      </c>
    </row>
    <row r="46" spans="1:11" ht="12.75" customHeight="1">
      <c r="A46" s="217" t="s">
        <v>256</v>
      </c>
      <c r="B46" s="218"/>
      <c r="C46" s="218"/>
      <c r="D46" s="218"/>
      <c r="E46" s="218"/>
      <c r="F46" s="218"/>
      <c r="G46" s="218"/>
      <c r="H46" s="218"/>
      <c r="I46" s="1">
        <v>38</v>
      </c>
      <c r="J46" s="54">
        <f>IF(J39&gt;J45,J39-J45,0)</f>
        <v>0</v>
      </c>
      <c r="K46" s="43">
        <f>IF(K39&gt;K45,K39-K45,0)</f>
        <v>0</v>
      </c>
    </row>
    <row r="47" spans="1:11" ht="12.75" customHeight="1">
      <c r="A47" s="217" t="s">
        <v>257</v>
      </c>
      <c r="B47" s="218"/>
      <c r="C47" s="218"/>
      <c r="D47" s="218"/>
      <c r="E47" s="218"/>
      <c r="F47" s="218"/>
      <c r="G47" s="218"/>
      <c r="H47" s="218"/>
      <c r="I47" s="1">
        <v>39</v>
      </c>
      <c r="J47" s="54">
        <f>IF(J45&gt;J39,J45-J39,0)</f>
        <v>0</v>
      </c>
      <c r="K47" s="43">
        <f>IF(K45&gt;K39,K45-K39,0)</f>
        <v>0</v>
      </c>
    </row>
    <row r="48" spans="1:11" ht="12.75" customHeight="1">
      <c r="A48" s="220" t="s">
        <v>258</v>
      </c>
      <c r="B48" s="221"/>
      <c r="C48" s="221"/>
      <c r="D48" s="221"/>
      <c r="E48" s="221"/>
      <c r="F48" s="221"/>
      <c r="G48" s="221"/>
      <c r="H48" s="221"/>
      <c r="I48" s="1">
        <v>40</v>
      </c>
      <c r="J48" s="54">
        <f>IF(J20-J21+J33-J34+J46-J47&gt;0,J20-J21+J33-J34+J46-J47,0)</f>
        <v>0</v>
      </c>
      <c r="K48" s="43">
        <f>IF(K20-K21+K33-K34+K46-K47&gt;0,K20-K21+K33-K34+K46-K47,0)</f>
        <v>0</v>
      </c>
    </row>
    <row r="49" spans="1:11" ht="12.75" customHeight="1">
      <c r="A49" s="220" t="s">
        <v>259</v>
      </c>
      <c r="B49" s="221"/>
      <c r="C49" s="221"/>
      <c r="D49" s="221"/>
      <c r="E49" s="221"/>
      <c r="F49" s="221"/>
      <c r="G49" s="221"/>
      <c r="H49" s="221"/>
      <c r="I49" s="1">
        <v>41</v>
      </c>
      <c r="J49" s="54">
        <f>IF(J21-J20+J34-J33+J47-J46&gt;0,J21-J20+J34-J33+J47-J46,0)</f>
        <v>0</v>
      </c>
      <c r="K49" s="43">
        <f>IF(K21-K20+K34-K33+K47-K46&gt;0,K21-K20+K34-K33+K47-K46,0)</f>
        <v>0</v>
      </c>
    </row>
    <row r="50" spans="1:11" ht="12.75" customHeight="1">
      <c r="A50" s="220" t="s">
        <v>260</v>
      </c>
      <c r="B50" s="221"/>
      <c r="C50" s="221"/>
      <c r="D50" s="221"/>
      <c r="E50" s="221"/>
      <c r="F50" s="221"/>
      <c r="G50" s="221"/>
      <c r="H50" s="221"/>
      <c r="I50" s="1">
        <v>42</v>
      </c>
      <c r="J50" s="5"/>
      <c r="K50" s="7"/>
    </row>
    <row r="51" spans="1:11" ht="12.75" customHeight="1">
      <c r="A51" s="220" t="s">
        <v>261</v>
      </c>
      <c r="B51" s="221"/>
      <c r="C51" s="221"/>
      <c r="D51" s="221"/>
      <c r="E51" s="221"/>
      <c r="F51" s="221"/>
      <c r="G51" s="221"/>
      <c r="H51" s="221"/>
      <c r="I51" s="1">
        <v>43</v>
      </c>
      <c r="J51" s="5"/>
      <c r="K51" s="7"/>
    </row>
    <row r="52" spans="1:11" ht="12.75" customHeight="1">
      <c r="A52" s="220" t="s">
        <v>262</v>
      </c>
      <c r="B52" s="221"/>
      <c r="C52" s="221"/>
      <c r="D52" s="221"/>
      <c r="E52" s="221"/>
      <c r="F52" s="221"/>
      <c r="G52" s="221"/>
      <c r="H52" s="221"/>
      <c r="I52" s="1">
        <v>44</v>
      </c>
      <c r="J52" s="5"/>
      <c r="K52" s="7"/>
    </row>
    <row r="53" spans="1:11" ht="12.75" customHeight="1">
      <c r="A53" s="220" t="s">
        <v>263</v>
      </c>
      <c r="B53" s="221"/>
      <c r="C53" s="221"/>
      <c r="D53" s="221"/>
      <c r="E53" s="221"/>
      <c r="F53" s="221"/>
      <c r="G53" s="221"/>
      <c r="H53" s="221"/>
      <c r="I53" s="4">
        <v>45</v>
      </c>
      <c r="J53" s="55">
        <f>J50+J51-J52</f>
        <v>0</v>
      </c>
      <c r="K53" s="51">
        <f>K50+K51-K52</f>
        <v>0</v>
      </c>
    </row>
    <row r="54" spans="1:11" ht="12.75">
      <c r="A54" s="60"/>
      <c r="B54" s="61"/>
      <c r="C54" s="61"/>
      <c r="D54" s="61"/>
      <c r="E54" s="61"/>
      <c r="F54" s="61"/>
      <c r="G54" s="61"/>
      <c r="H54" s="61"/>
      <c r="I54" s="61"/>
      <c r="J54" s="61"/>
      <c r="K54" s="61"/>
    </row>
  </sheetData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45:K49 J28:K28 J19:K21 J39:K39 J32:K34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L25"/>
  <sheetViews>
    <sheetView view="pageBreakPreview" zoomScale="125" zoomScaleSheetLayoutView="125" workbookViewId="0" topLeftCell="A25">
      <selection activeCell="K5" sqref="K5:K21"/>
    </sheetView>
  </sheetViews>
  <sheetFormatPr defaultColWidth="9.140625" defaultRowHeight="12.75"/>
  <cols>
    <col min="1" max="4" width="9.140625" style="66" customWidth="1"/>
    <col min="5" max="5" width="10.421875" style="66" bestFit="1" customWidth="1"/>
    <col min="6" max="9" width="9.140625" style="66" customWidth="1"/>
    <col min="10" max="11" width="9.57421875" style="66" bestFit="1" customWidth="1"/>
    <col min="12" max="16384" width="9.140625" style="66" customWidth="1"/>
  </cols>
  <sheetData>
    <row r="1" spans="1:12" ht="12.75" customHeight="1">
      <c r="A1" s="271" t="s">
        <v>279</v>
      </c>
      <c r="B1" s="272"/>
      <c r="C1" s="272"/>
      <c r="D1" s="272"/>
      <c r="E1" s="272"/>
      <c r="F1" s="272"/>
      <c r="G1" s="272"/>
      <c r="H1" s="272"/>
      <c r="I1" s="272"/>
      <c r="J1" s="272"/>
      <c r="K1" s="273"/>
      <c r="L1" s="65"/>
    </row>
    <row r="2" spans="1:12" ht="15.75">
      <c r="A2" s="34"/>
      <c r="B2" s="64"/>
      <c r="C2" s="282" t="s">
        <v>280</v>
      </c>
      <c r="D2" s="282"/>
      <c r="E2" s="67">
        <v>40909</v>
      </c>
      <c r="F2" s="35" t="s">
        <v>281</v>
      </c>
      <c r="G2" s="283">
        <v>41274</v>
      </c>
      <c r="H2" s="284"/>
      <c r="I2" s="64"/>
      <c r="J2" s="64"/>
      <c r="K2" s="64"/>
      <c r="L2" s="68"/>
    </row>
    <row r="3" spans="1:11" ht="23.25" customHeight="1">
      <c r="A3" s="285" t="s">
        <v>55</v>
      </c>
      <c r="B3" s="285"/>
      <c r="C3" s="285"/>
      <c r="D3" s="285"/>
      <c r="E3" s="285"/>
      <c r="F3" s="285"/>
      <c r="G3" s="285"/>
      <c r="H3" s="285"/>
      <c r="I3" s="71" t="s">
        <v>56</v>
      </c>
      <c r="J3" s="57" t="s">
        <v>282</v>
      </c>
      <c r="K3" s="57" t="s">
        <v>283</v>
      </c>
    </row>
    <row r="4" spans="1:11" ht="12.75">
      <c r="A4" s="286">
        <v>1</v>
      </c>
      <c r="B4" s="286"/>
      <c r="C4" s="286"/>
      <c r="D4" s="286"/>
      <c r="E4" s="286"/>
      <c r="F4" s="286"/>
      <c r="G4" s="286"/>
      <c r="H4" s="286"/>
      <c r="I4" s="73">
        <v>2</v>
      </c>
      <c r="J4" s="72" t="s">
        <v>7</v>
      </c>
      <c r="K4" s="72" t="s">
        <v>8</v>
      </c>
    </row>
    <row r="5" spans="1:11" ht="12.75" customHeight="1">
      <c r="A5" s="274" t="s">
        <v>284</v>
      </c>
      <c r="B5" s="275"/>
      <c r="C5" s="275"/>
      <c r="D5" s="275"/>
      <c r="E5" s="275"/>
      <c r="F5" s="275"/>
      <c r="G5" s="275"/>
      <c r="H5" s="275"/>
      <c r="I5" s="36">
        <v>1</v>
      </c>
      <c r="J5" s="37">
        <v>63432000</v>
      </c>
      <c r="K5" s="37">
        <v>105668000</v>
      </c>
    </row>
    <row r="6" spans="1:11" ht="12.75" customHeight="1">
      <c r="A6" s="274" t="s">
        <v>285</v>
      </c>
      <c r="B6" s="275"/>
      <c r="C6" s="275"/>
      <c r="D6" s="275"/>
      <c r="E6" s="275"/>
      <c r="F6" s="275"/>
      <c r="G6" s="275"/>
      <c r="H6" s="275"/>
      <c r="I6" s="36">
        <v>2</v>
      </c>
      <c r="J6" s="38">
        <v>13998640</v>
      </c>
      <c r="K6" s="38">
        <v>52011040</v>
      </c>
    </row>
    <row r="7" spans="1:11" ht="12.75" customHeight="1">
      <c r="A7" s="274" t="s">
        <v>286</v>
      </c>
      <c r="B7" s="275"/>
      <c r="C7" s="275"/>
      <c r="D7" s="275"/>
      <c r="E7" s="275"/>
      <c r="F7" s="275"/>
      <c r="G7" s="275"/>
      <c r="H7" s="275"/>
      <c r="I7" s="36">
        <v>3</v>
      </c>
      <c r="J7" s="38">
        <v>8068491</v>
      </c>
      <c r="K7" s="38">
        <v>8068491</v>
      </c>
    </row>
    <row r="8" spans="1:11" ht="12.75" customHeight="1">
      <c r="A8" s="274" t="s">
        <v>287</v>
      </c>
      <c r="B8" s="275"/>
      <c r="C8" s="275"/>
      <c r="D8" s="275"/>
      <c r="E8" s="275"/>
      <c r="F8" s="275"/>
      <c r="G8" s="275"/>
      <c r="H8" s="275"/>
      <c r="I8" s="36">
        <v>4</v>
      </c>
      <c r="J8" s="38">
        <v>289267812</v>
      </c>
      <c r="K8" s="38">
        <v>305182938</v>
      </c>
    </row>
    <row r="9" spans="1:11" ht="12.75" customHeight="1">
      <c r="A9" s="274" t="s">
        <v>288</v>
      </c>
      <c r="B9" s="275"/>
      <c r="C9" s="275"/>
      <c r="D9" s="275"/>
      <c r="E9" s="275"/>
      <c r="F9" s="275"/>
      <c r="G9" s="275"/>
      <c r="H9" s="275"/>
      <c r="I9" s="36">
        <v>5</v>
      </c>
      <c r="J9" s="38">
        <v>13593638</v>
      </c>
      <c r="K9" s="38">
        <v>-450534766</v>
      </c>
    </row>
    <row r="10" spans="1:11" ht="12.75" customHeight="1">
      <c r="A10" s="274" t="s">
        <v>289</v>
      </c>
      <c r="B10" s="275"/>
      <c r="C10" s="275"/>
      <c r="D10" s="275"/>
      <c r="E10" s="275"/>
      <c r="F10" s="275"/>
      <c r="G10" s="275"/>
      <c r="H10" s="275"/>
      <c r="I10" s="36">
        <v>6</v>
      </c>
      <c r="J10" s="38">
        <v>47959251</v>
      </c>
      <c r="K10" s="38">
        <v>166329925</v>
      </c>
    </row>
    <row r="11" spans="1:11" ht="12.75" customHeight="1">
      <c r="A11" s="274" t="s">
        <v>290</v>
      </c>
      <c r="B11" s="275"/>
      <c r="C11" s="275"/>
      <c r="D11" s="275"/>
      <c r="E11" s="275"/>
      <c r="F11" s="275"/>
      <c r="G11" s="275"/>
      <c r="H11" s="275"/>
      <c r="I11" s="36">
        <v>7</v>
      </c>
      <c r="J11" s="38">
        <v>0</v>
      </c>
      <c r="K11" s="38">
        <v>0</v>
      </c>
    </row>
    <row r="12" spans="1:11" ht="12.75" customHeight="1">
      <c r="A12" s="274" t="s">
        <v>291</v>
      </c>
      <c r="B12" s="275"/>
      <c r="C12" s="275"/>
      <c r="D12" s="275"/>
      <c r="E12" s="275"/>
      <c r="F12" s="275"/>
      <c r="G12" s="275"/>
      <c r="H12" s="275"/>
      <c r="I12" s="36">
        <v>8</v>
      </c>
      <c r="J12" s="38">
        <v>6472994</v>
      </c>
      <c r="K12" s="38">
        <v>6472994</v>
      </c>
    </row>
    <row r="13" spans="1:11" ht="12.75" customHeight="1">
      <c r="A13" s="274" t="s">
        <v>292</v>
      </c>
      <c r="B13" s="275"/>
      <c r="C13" s="275"/>
      <c r="D13" s="275"/>
      <c r="E13" s="275"/>
      <c r="F13" s="275"/>
      <c r="G13" s="275"/>
      <c r="H13" s="275"/>
      <c r="I13" s="36">
        <v>9</v>
      </c>
      <c r="J13" s="38">
        <v>0</v>
      </c>
      <c r="K13" s="38">
        <v>0</v>
      </c>
    </row>
    <row r="14" spans="1:11" ht="12.75" customHeight="1">
      <c r="A14" s="276" t="s">
        <v>293</v>
      </c>
      <c r="B14" s="277"/>
      <c r="C14" s="277"/>
      <c r="D14" s="277"/>
      <c r="E14" s="277"/>
      <c r="F14" s="277"/>
      <c r="G14" s="277"/>
      <c r="H14" s="277"/>
      <c r="I14" s="36">
        <v>10</v>
      </c>
      <c r="J14" s="69">
        <f>SUM(J5:J13)</f>
        <v>442792826</v>
      </c>
      <c r="K14" s="69">
        <f>SUM(K5:K13)</f>
        <v>193198622</v>
      </c>
    </row>
    <row r="15" spans="1:11" ht="12.75" customHeight="1">
      <c r="A15" s="274" t="s">
        <v>294</v>
      </c>
      <c r="B15" s="275"/>
      <c r="C15" s="275"/>
      <c r="D15" s="275"/>
      <c r="E15" s="275"/>
      <c r="F15" s="275"/>
      <c r="G15" s="275"/>
      <c r="H15" s="275"/>
      <c r="I15" s="36">
        <v>11</v>
      </c>
      <c r="J15" s="38">
        <v>0</v>
      </c>
      <c r="K15" s="38">
        <v>0</v>
      </c>
    </row>
    <row r="16" spans="1:11" ht="12.75" customHeight="1">
      <c r="A16" s="274" t="s">
        <v>295</v>
      </c>
      <c r="B16" s="275"/>
      <c r="C16" s="275"/>
      <c r="D16" s="275"/>
      <c r="E16" s="275"/>
      <c r="F16" s="275"/>
      <c r="G16" s="275"/>
      <c r="H16" s="275"/>
      <c r="I16" s="36">
        <v>12</v>
      </c>
      <c r="J16" s="38">
        <v>0</v>
      </c>
      <c r="K16" s="38">
        <v>0</v>
      </c>
    </row>
    <row r="17" spans="1:11" ht="12.75" customHeight="1">
      <c r="A17" s="274" t="s">
        <v>296</v>
      </c>
      <c r="B17" s="275"/>
      <c r="C17" s="275"/>
      <c r="D17" s="275"/>
      <c r="E17" s="275"/>
      <c r="F17" s="275"/>
      <c r="G17" s="275"/>
      <c r="H17" s="275"/>
      <c r="I17" s="36">
        <v>13</v>
      </c>
      <c r="J17" s="38">
        <v>0</v>
      </c>
      <c r="K17" s="38">
        <v>0</v>
      </c>
    </row>
    <row r="18" spans="1:11" ht="12.75" customHeight="1">
      <c r="A18" s="274" t="s">
        <v>297</v>
      </c>
      <c r="B18" s="275"/>
      <c r="C18" s="275"/>
      <c r="D18" s="275"/>
      <c r="E18" s="275"/>
      <c r="F18" s="275"/>
      <c r="G18" s="275"/>
      <c r="H18" s="275"/>
      <c r="I18" s="36">
        <v>14</v>
      </c>
      <c r="J18" s="38">
        <v>0</v>
      </c>
      <c r="K18" s="38">
        <v>0</v>
      </c>
    </row>
    <row r="19" spans="1:11" ht="12.75" customHeight="1">
      <c r="A19" s="274" t="s">
        <v>298</v>
      </c>
      <c r="B19" s="275"/>
      <c r="C19" s="275"/>
      <c r="D19" s="275"/>
      <c r="E19" s="275"/>
      <c r="F19" s="275"/>
      <c r="G19" s="275"/>
      <c r="H19" s="275"/>
      <c r="I19" s="36">
        <v>15</v>
      </c>
      <c r="J19" s="38">
        <v>0</v>
      </c>
      <c r="K19" s="38">
        <v>0</v>
      </c>
    </row>
    <row r="20" spans="1:11" ht="12.75" customHeight="1">
      <c r="A20" s="274" t="s">
        <v>299</v>
      </c>
      <c r="B20" s="275"/>
      <c r="C20" s="275"/>
      <c r="D20" s="275"/>
      <c r="E20" s="275"/>
      <c r="F20" s="275"/>
      <c r="G20" s="275"/>
      <c r="H20" s="275"/>
      <c r="I20" s="36">
        <v>16</v>
      </c>
      <c r="J20" s="38">
        <v>0</v>
      </c>
      <c r="K20" s="38">
        <v>0</v>
      </c>
    </row>
    <row r="21" spans="1:11" ht="12.75" customHeight="1">
      <c r="A21" s="276" t="s">
        <v>300</v>
      </c>
      <c r="B21" s="277"/>
      <c r="C21" s="277"/>
      <c r="D21" s="277"/>
      <c r="E21" s="277"/>
      <c r="F21" s="277"/>
      <c r="G21" s="277"/>
      <c r="H21" s="277"/>
      <c r="I21" s="36">
        <v>17</v>
      </c>
      <c r="J21" s="70">
        <f>SUM(J15:J20)</f>
        <v>0</v>
      </c>
      <c r="K21" s="70">
        <f>SUM(K15:K20)</f>
        <v>0</v>
      </c>
    </row>
    <row r="22" spans="1:11" ht="12.75">
      <c r="A22" s="278"/>
      <c r="B22" s="279"/>
      <c r="C22" s="279"/>
      <c r="D22" s="279"/>
      <c r="E22" s="279"/>
      <c r="F22" s="279"/>
      <c r="G22" s="279"/>
      <c r="H22" s="279"/>
      <c r="I22" s="280"/>
      <c r="J22" s="280"/>
      <c r="K22" s="281"/>
    </row>
    <row r="23" spans="1:11" ht="12.75" customHeight="1">
      <c r="A23" s="265" t="s">
        <v>301</v>
      </c>
      <c r="B23" s="266"/>
      <c r="C23" s="266"/>
      <c r="D23" s="266"/>
      <c r="E23" s="266"/>
      <c r="F23" s="266"/>
      <c r="G23" s="266"/>
      <c r="H23" s="266"/>
      <c r="I23" s="39">
        <v>18</v>
      </c>
      <c r="J23" s="37"/>
      <c r="K23" s="37"/>
    </row>
    <row r="24" spans="1:11" ht="17.25" customHeight="1">
      <c r="A24" s="267" t="s">
        <v>302</v>
      </c>
      <c r="B24" s="268"/>
      <c r="C24" s="268"/>
      <c r="D24" s="268"/>
      <c r="E24" s="268"/>
      <c r="F24" s="268"/>
      <c r="G24" s="268"/>
      <c r="H24" s="268"/>
      <c r="I24" s="40">
        <v>19</v>
      </c>
      <c r="J24" s="70"/>
      <c r="K24" s="70"/>
    </row>
    <row r="25" spans="1:11" ht="30" customHeight="1">
      <c r="A25" s="269" t="s">
        <v>321</v>
      </c>
      <c r="B25" s="270"/>
      <c r="C25" s="270"/>
      <c r="D25" s="270"/>
      <c r="E25" s="270"/>
      <c r="F25" s="270"/>
      <c r="G25" s="270"/>
      <c r="H25" s="270"/>
      <c r="I25" s="270"/>
      <c r="J25" s="270"/>
      <c r="K25" s="270"/>
    </row>
  </sheetData>
  <sheetProtection/>
  <protectedRanges>
    <protectedRange sqref="E2" name="Range1_1_1"/>
    <protectedRange sqref="G2:H2" name="Range1_2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1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J28"/>
  <sheetViews>
    <sheetView view="pageBreakPreview" zoomScale="110" zoomScaleSheetLayoutView="110" workbookViewId="0" topLeftCell="A1">
      <selection activeCell="A1" sqref="A1"/>
    </sheetView>
  </sheetViews>
  <sheetFormatPr defaultColWidth="9.140625" defaultRowHeight="12.75"/>
  <sheetData>
    <row r="1" spans="1:10" ht="12.75">
      <c r="A1" s="31"/>
      <c r="B1" s="31"/>
      <c r="C1" s="31"/>
      <c r="D1" s="31"/>
      <c r="E1" s="31"/>
      <c r="F1" s="31"/>
      <c r="G1" s="31"/>
      <c r="H1" s="31"/>
      <c r="I1" s="31"/>
      <c r="J1" s="31"/>
    </row>
    <row r="2" spans="1:10" ht="15.75">
      <c r="A2" s="287" t="s">
        <v>6</v>
      </c>
      <c r="B2" s="287"/>
      <c r="C2" s="287"/>
      <c r="D2" s="287"/>
      <c r="E2" s="287"/>
      <c r="F2" s="287"/>
      <c r="G2" s="287"/>
      <c r="H2" s="287"/>
      <c r="I2" s="287"/>
      <c r="J2" s="287"/>
    </row>
    <row r="3" spans="1:10" ht="12.75">
      <c r="A3" s="31"/>
      <c r="B3" s="31"/>
      <c r="C3" s="31"/>
      <c r="D3" s="31"/>
      <c r="E3" s="31"/>
      <c r="F3" s="31"/>
      <c r="G3" s="31"/>
      <c r="H3" s="31"/>
      <c r="I3" s="31"/>
      <c r="J3" s="31"/>
    </row>
    <row r="4" spans="1:10" ht="12.75" customHeight="1">
      <c r="A4" s="288" t="s">
        <v>9</v>
      </c>
      <c r="B4" s="289"/>
      <c r="C4" s="289"/>
      <c r="D4" s="289"/>
      <c r="E4" s="289"/>
      <c r="F4" s="289"/>
      <c r="G4" s="289"/>
      <c r="H4" s="289"/>
      <c r="I4" s="289"/>
      <c r="J4" s="290"/>
    </row>
    <row r="5" spans="1:10" ht="12.75" customHeight="1">
      <c r="A5" s="291"/>
      <c r="B5" s="292"/>
      <c r="C5" s="292"/>
      <c r="D5" s="292"/>
      <c r="E5" s="292"/>
      <c r="F5" s="292"/>
      <c r="G5" s="292"/>
      <c r="H5" s="292"/>
      <c r="I5" s="292"/>
      <c r="J5" s="293"/>
    </row>
    <row r="6" spans="1:10" ht="12.75" customHeight="1">
      <c r="A6" s="291"/>
      <c r="B6" s="292"/>
      <c r="C6" s="292"/>
      <c r="D6" s="292"/>
      <c r="E6" s="292"/>
      <c r="F6" s="292"/>
      <c r="G6" s="292"/>
      <c r="H6" s="292"/>
      <c r="I6" s="292"/>
      <c r="J6" s="293"/>
    </row>
    <row r="7" spans="1:10" ht="12.75" customHeight="1">
      <c r="A7" s="291"/>
      <c r="B7" s="292"/>
      <c r="C7" s="292"/>
      <c r="D7" s="292"/>
      <c r="E7" s="292"/>
      <c r="F7" s="292"/>
      <c r="G7" s="292"/>
      <c r="H7" s="292"/>
      <c r="I7" s="292"/>
      <c r="J7" s="293"/>
    </row>
    <row r="8" spans="1:10" ht="12.75" customHeight="1">
      <c r="A8" s="291"/>
      <c r="B8" s="292"/>
      <c r="C8" s="292"/>
      <c r="D8" s="292"/>
      <c r="E8" s="292"/>
      <c r="F8" s="292"/>
      <c r="G8" s="292"/>
      <c r="H8" s="292"/>
      <c r="I8" s="292"/>
      <c r="J8" s="293"/>
    </row>
    <row r="9" spans="1:10" ht="12.75" customHeight="1">
      <c r="A9" s="291"/>
      <c r="B9" s="292"/>
      <c r="C9" s="292"/>
      <c r="D9" s="292"/>
      <c r="E9" s="292"/>
      <c r="F9" s="292"/>
      <c r="G9" s="292"/>
      <c r="H9" s="292"/>
      <c r="I9" s="292"/>
      <c r="J9" s="293"/>
    </row>
    <row r="10" spans="1:10" ht="12.75" customHeight="1">
      <c r="A10" s="291"/>
      <c r="B10" s="292"/>
      <c r="C10" s="292"/>
      <c r="D10" s="292"/>
      <c r="E10" s="292"/>
      <c r="F10" s="292"/>
      <c r="G10" s="292"/>
      <c r="H10" s="292"/>
      <c r="I10" s="292"/>
      <c r="J10" s="293"/>
    </row>
    <row r="11" spans="1:10" ht="12.75">
      <c r="A11" s="294"/>
      <c r="B11" s="294"/>
      <c r="C11" s="294"/>
      <c r="D11" s="294"/>
      <c r="E11" s="294"/>
      <c r="F11" s="294"/>
      <c r="G11" s="294"/>
      <c r="H11" s="294"/>
      <c r="I11" s="294"/>
      <c r="J11" s="294"/>
    </row>
    <row r="12" spans="1:10" ht="12.75">
      <c r="A12" s="32"/>
      <c r="B12" s="32"/>
      <c r="C12" s="32"/>
      <c r="D12" s="32"/>
      <c r="E12" s="32"/>
      <c r="F12" s="32"/>
      <c r="G12" s="32"/>
      <c r="H12" s="32"/>
      <c r="I12" s="32"/>
      <c r="J12" s="32"/>
    </row>
    <row r="13" spans="1:10" ht="12.75">
      <c r="A13" s="32"/>
      <c r="B13" s="32"/>
      <c r="C13" s="32"/>
      <c r="D13" s="32"/>
      <c r="E13" s="32"/>
      <c r="F13" s="32"/>
      <c r="G13" s="32"/>
      <c r="H13" s="32"/>
      <c r="I13" s="32"/>
      <c r="J13" s="32"/>
    </row>
    <row r="14" spans="1:10" ht="12.75">
      <c r="A14" s="32"/>
      <c r="B14" s="32"/>
      <c r="C14" s="32"/>
      <c r="D14" s="32"/>
      <c r="E14" s="32"/>
      <c r="F14" s="32"/>
      <c r="G14" s="32"/>
      <c r="H14" s="32"/>
      <c r="I14" s="32"/>
      <c r="J14" s="32"/>
    </row>
    <row r="15" spans="1:10" ht="12.75">
      <c r="A15" s="32"/>
      <c r="B15" s="32"/>
      <c r="C15" s="32"/>
      <c r="D15" s="32"/>
      <c r="E15" s="32"/>
      <c r="F15" s="32"/>
      <c r="G15" s="32"/>
      <c r="H15" s="32"/>
      <c r="I15" s="32"/>
      <c r="J15" s="32"/>
    </row>
    <row r="16" spans="1:10" ht="12.75">
      <c r="A16" s="32"/>
      <c r="B16" s="32"/>
      <c r="C16" s="32"/>
      <c r="D16" s="32"/>
      <c r="E16" s="32"/>
      <c r="F16" s="32"/>
      <c r="G16" s="32"/>
      <c r="H16" s="32"/>
      <c r="I16" s="32"/>
      <c r="J16" s="32"/>
    </row>
    <row r="17" spans="1:10" ht="12.75">
      <c r="A17" s="32"/>
      <c r="B17" s="32"/>
      <c r="C17" s="32"/>
      <c r="D17" s="32"/>
      <c r="E17" s="32"/>
      <c r="F17" s="32"/>
      <c r="G17" s="32"/>
      <c r="H17" s="32"/>
      <c r="I17" s="32"/>
      <c r="J17" s="32"/>
    </row>
    <row r="18" spans="1:10" ht="12.75">
      <c r="A18" s="32"/>
      <c r="B18" s="32"/>
      <c r="C18" s="32"/>
      <c r="D18" s="32"/>
      <c r="E18" s="32"/>
      <c r="F18" s="32"/>
      <c r="G18" s="32"/>
      <c r="H18" s="32"/>
      <c r="I18" s="32"/>
      <c r="J18" s="32"/>
    </row>
    <row r="19" spans="1:10" ht="12.75">
      <c r="A19" s="32"/>
      <c r="B19" s="32"/>
      <c r="C19" s="32"/>
      <c r="D19" s="32"/>
      <c r="E19" s="32"/>
      <c r="F19" s="32"/>
      <c r="G19" s="32"/>
      <c r="H19" s="32"/>
      <c r="I19" s="32"/>
      <c r="J19" s="32"/>
    </row>
    <row r="20" spans="1:10" ht="12.75">
      <c r="A20" s="32"/>
      <c r="B20" s="32"/>
      <c r="C20" s="32"/>
      <c r="D20" s="32"/>
      <c r="E20" s="32"/>
      <c r="F20" s="32"/>
      <c r="G20" s="32"/>
      <c r="H20" s="32"/>
      <c r="I20" s="32"/>
      <c r="J20" s="32"/>
    </row>
    <row r="21" spans="1:10" ht="12.75">
      <c r="A21" s="32"/>
      <c r="B21" s="32"/>
      <c r="C21" s="32"/>
      <c r="D21" s="32"/>
      <c r="E21" s="32"/>
      <c r="F21" s="32"/>
      <c r="G21" s="32"/>
      <c r="H21" s="32"/>
      <c r="I21" s="32"/>
      <c r="J21" s="32"/>
    </row>
    <row r="22" spans="1:10" ht="12.75">
      <c r="A22" s="32"/>
      <c r="B22" s="32"/>
      <c r="C22" s="32"/>
      <c r="D22" s="32"/>
      <c r="E22" s="32"/>
      <c r="F22" s="32"/>
      <c r="G22" s="32"/>
      <c r="H22" s="32"/>
      <c r="I22" s="32"/>
      <c r="J22" s="32"/>
    </row>
    <row r="23" spans="1:10" ht="12.75">
      <c r="A23" s="32"/>
      <c r="B23" s="32"/>
      <c r="C23" s="32"/>
      <c r="D23" s="32"/>
      <c r="E23" s="32"/>
      <c r="F23" s="32"/>
      <c r="G23" s="32"/>
      <c r="H23" s="32"/>
      <c r="I23" s="32"/>
      <c r="J23" s="32"/>
    </row>
    <row r="24" spans="1:10" ht="12.75">
      <c r="A24" s="32"/>
      <c r="B24" s="32"/>
      <c r="C24" s="32"/>
      <c r="D24" s="32"/>
      <c r="E24" s="32"/>
      <c r="F24" s="32"/>
      <c r="G24" s="32"/>
      <c r="H24" s="32"/>
      <c r="I24" s="32"/>
      <c r="J24" s="32"/>
    </row>
    <row r="25" spans="1:10" ht="12.75">
      <c r="A25" s="32"/>
      <c r="B25" s="32"/>
      <c r="C25" s="32"/>
      <c r="D25" s="32"/>
      <c r="E25" s="32"/>
      <c r="F25" s="32"/>
      <c r="G25" s="32"/>
      <c r="H25" s="32"/>
      <c r="I25" s="32"/>
      <c r="J25" s="32"/>
    </row>
    <row r="26" spans="1:10" ht="15">
      <c r="A26" s="32"/>
      <c r="B26" s="32"/>
      <c r="C26" s="32"/>
      <c r="D26" s="32"/>
      <c r="E26" s="32"/>
      <c r="F26" s="32"/>
      <c r="G26" s="32"/>
      <c r="H26" s="32"/>
      <c r="I26" s="33"/>
      <c r="J26" s="32"/>
    </row>
    <row r="27" spans="1:10" ht="12.75">
      <c r="A27" s="32"/>
      <c r="B27" s="32"/>
      <c r="C27" s="32"/>
      <c r="D27" s="32"/>
      <c r="E27" s="32"/>
      <c r="F27" s="32"/>
      <c r="G27" s="32"/>
      <c r="H27" s="32"/>
      <c r="I27" s="32"/>
      <c r="J27" s="32"/>
    </row>
    <row r="28" spans="1:10" ht="12.75">
      <c r="A28" s="32"/>
      <c r="B28" s="32"/>
      <c r="C28" s="32"/>
      <c r="D28" s="32"/>
      <c r="E28" s="32"/>
      <c r="F28" s="32"/>
      <c r="G28" s="32"/>
      <c r="H28" s="32"/>
      <c r="I28" s="32"/>
      <c r="J28" s="32"/>
    </row>
  </sheetData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User</cp:lastModifiedBy>
  <cp:lastPrinted>2012-07-26T11:34:46Z</cp:lastPrinted>
  <dcterms:created xsi:type="dcterms:W3CDTF">2008-10-17T11:51:54Z</dcterms:created>
  <dcterms:modified xsi:type="dcterms:W3CDTF">2013-02-01T12:37:56Z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