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<sst xmlns="http://schemas.openxmlformats.org/spreadsheetml/2006/main" count="394" uniqueCount="327">
  <si>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</si>
  <si>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</si>
  <si>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</si>
  <si>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</si>
  <si>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</si>
  <si>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</si>
  <si>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</si>
  <si>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</si>
  <si>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</si>
  <si>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</si>
  <si>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</si>
  <si>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</si>
  <si>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</si>
  <si>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</si>
  <si>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</si>
  <si>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</si>
  <si>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</si>
  <si>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</si>
  <si>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</si>
  <si>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</si>
  <si>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</si>
  <si>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</si>
  <si>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</si>
  <si>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</si>
  <si>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</si>
  <si>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</si>
  <si>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</si>
  <si>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</si>
  <si>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</si>
  <si>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</si>
  <si>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</si>
  <si>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</si>
  <si>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</si>
  <si>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</si>
  <si>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</si>
  <si>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</si>
  <si>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</si>
  <si>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</si>
  <si>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</si>
  <si>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</si>
  <si>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</si>
  <si>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</si>
  <si>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</si>
  <si>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</si>
  <si>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</si>
  <si>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</si>
  <si>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</si>
  <si>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</si>
  <si>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</si>
  <si>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</si>
  <si>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</si>
  <si>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</si>
  <si>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</si>
  <si>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</si>
  <si>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</si>
  <si>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</si>
  <si>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</si>
  <si>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</si>
  <si>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</si>
  <si>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</si>
  <si>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</si>
  <si>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</si>
  <si>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</si>
  <si>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</si>
  <si>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</si>
  <si>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</si>
  <si>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</si>
  <si>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</si>
  <si>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</si>
  <si>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</si>
  <si>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</si>
  <si>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</si>
  <si>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</si>
  <si>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</si>
  <si>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</si>
  <si>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</si>
  <si>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</si>
  <si>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</si>
  <si>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</si>
  <si>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</si>
  <si>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</si>
  <si>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</si>
  <si>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</si>
  <si>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</si>
  <si>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</si>
  <si>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</si>
  <si>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</si>
  <si>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</si>
  <si>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</si>
  <si>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</si>
  <si>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</si>
  <si>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</si>
  <si>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</si>
  <si>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</si>
  <si>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</si>
  <si>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</si>
  <si>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</si>
  <si>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</si>
  <si>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</si>
  <si>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</si>
  <si>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</si>
  <si>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</si>
  <si>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</si>
  <si>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</si>
  <si>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</si>
  <si>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</si>
  <si>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</si>
  <si>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</si>
  <si>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</si>
  <si>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</si>
  <si>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</si>
  <si>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</si>
  <si>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</si>
  <si>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</si>
  <si>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</si>
  <si>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</si>
  <si>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</si>
  <si>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</si>
  <si>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</si>
  <si>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</si>
  <si>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</si>
  <si>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</si>
  <si>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</si>
  <si>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</si>
  <si>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</si>
  <si>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</si>
  <si>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</si>
  <si>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</si>
  <si>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</si>
  <si>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</si>
  <si>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</si>
  <si>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</si>
  <si>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</si>
  <si>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</si>
  <si>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</si>
  <si>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</si>
  <si>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</si>
  <si>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</si>
  <si>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</si>
  <si>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</si>
  <si>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</si>
  <si>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</si>
  <si>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</si>
  <si>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</si>
  <si>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</si>
  <si>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</si>
  <si>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</si>
  <si>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</si>
  <si>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</si>
  <si>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</si>
  <si>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</si>
  <si>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</si>
  <si>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</si>
  <si>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</si>
  <si>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</si>
  <si>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</si>
  <si>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</si>
  <si>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</si>
  <si>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</si>
  <si>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</si>
  <si>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</si>
  <si>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</si>
  <si>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</si>
  <si>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</si>
  <si>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</si>
  <si>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</si>
  <si>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</si>
  <si>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</si>
  <si>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</si>
  <si>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</si>
  <si>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</si>
  <si>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</si>
  <si>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</si>
  <si>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</si>
  <si>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</si>
  <si>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</si>
  <si>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</si>
  <si>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</si>
  <si>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</si>
  <si>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</si>
  <si>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</si>
  <si>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</si>
  <si>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</si>
  <si>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</si>
  <si>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</si>
  <si>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</si>
  <si>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</si>
  <si>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</si>
  <si>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</si>
  <si>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</si>
  <si>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</si>
  <si>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</si>
  <si>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</si>
  <si>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</si>
  <si>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</si>
  <si>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</si>
  <si>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</si>
  <si>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</si>
  <si>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</si>
  <si>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</si>
  <si>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</si>
  <si>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</si>
  <si>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</si>
  <si>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</si>
  <si>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</si>
  <si>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</si>
  <si>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</si>
  <si>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</si>
  <si>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</si>
  <si>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</si>
  <si>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</si>
  <si>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</si>
  <si>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</si>
  <si>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</si>
  <si>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</si>
  <si>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</si>
  <si>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</si>
  <si>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</si>
  <si>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</si>
  <si>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</si>
  <si>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</si>
  <si>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</si>
  <si>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</si>
  <si>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</si>
  <si>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</si>
  <si>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</si>
  <si>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</si>
  <si>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</si>
  <si>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</si>
  <si>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</si>
  <si>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</si>
  <si>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</si>
  <si>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</si>
  <si>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</si>
  <si>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</si>
  <si>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</si>
  <si>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</si>
  <si>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</si>
  <si>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</si>
  <si>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</si>
  <si>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</si>
  <si>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</si>
  <si>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</si>
  <si>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</si>
  <si>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</si>
  <si>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</si>
  <si>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</si>
  <si>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</si>
  <si>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</si>
  <si>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</si>
  <si>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</si>
  <si>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</si>
  <si>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</si>
  <si>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</si>
  <si>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</si>
  <si>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</si>
  <si>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</si>
  <si>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</si>
  <si>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</si>
  <si>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</si>
  <si>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</si>
  <si>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</si>
  <si>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</si>
  <si>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</si>
  <si>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</si>
  <si>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</si>
  <si>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</si>
  <si>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</si>
  <si>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</si>
  <si>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</si>
  <si>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</si>
  <si>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</si>
  <si>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</si>
  <si>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</si>
  <si>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</si>
  <si>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</si>
  <si>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</si>
  <si>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</si>
  <si>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</si>
  <si>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</si>
  <si>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</si>
  <si>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</si>
  <si>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</si>
  <si>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</si>
  <si>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</si>
  <si>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</si>
  <si>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</si>
  <si>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</si>
  <si>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</si>
  <si>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</si>
  <si>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</si>
  <si>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</si>
  <si>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</si>
  <si>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</si>
  <si>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</si>
  <si>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</si>
  <si>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</si>
  <si>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</si>
  <si>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</si>
  <si>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</si>
  <si>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</si>
  <si>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</si>
  <si>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</si>
  <si>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</si>
  <si>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</si>
  <si>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</si>
  <si>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</si>
  <si>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</si>
  <si>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</si>
  <si>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</si>
  <si>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</si>
  <si>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</si>
  <si>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</si>
  <si>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</si>
  <si>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</si>
  <si>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</si>
  <si>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</si>
  <si>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</si>
  <si>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</si>
  <si>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</si>
  <si>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</si>
  <si>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</si>
  <si>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</si>
  <si>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</si>
  <si>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as of  31.03.2012.</t>
  </si>
  <si>
    <t>for period  01.01.2012. to  31.03.2012.</t>
  </si>
  <si>
    <t>period  01.01.2012. to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</si>
</sst>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1" fillId="0" borderId="0" xfId="22" applyFont="1" applyBorder="1" applyAlignment="1" applyProtection="1">
      <alignment horizontal="right" vertical="center" wrapText="1"/>
      <protection hidden="1"/>
    </xf>
    <xf numFmtId="0" fontId="11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7" xfId="22" applyFont="1" applyBorder="1" applyProtection="1">
      <alignment/>
      <protection hidden="1"/>
    </xf>
    <xf numFmtId="0" fontId="11" fillId="0" borderId="0" xfId="22" applyFont="1" applyBorder="1" applyAlignment="1" applyProtection="1">
      <alignment horizontal="right"/>
      <protection hidden="1"/>
    </xf>
    <xf numFmtId="0" fontId="3" fillId="0" borderId="13" xfId="22" applyFont="1" applyFill="1" applyBorder="1" applyAlignment="1" applyProtection="1">
      <alignment/>
      <protection hidden="1"/>
    </xf>
    <xf numFmtId="0" fontId="3" fillId="0" borderId="13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3" xfId="22" applyFont="1" applyBorder="1" applyProtection="1">
      <alignment/>
      <protection hidden="1"/>
    </xf>
    <xf numFmtId="0" fontId="2" fillId="0" borderId="13" xfId="22" applyFont="1" applyFill="1" applyBorder="1" applyAlignment="1" applyProtection="1">
      <alignment horizontal="right" vertical="center"/>
      <protection hidden="1" locked="0"/>
    </xf>
    <xf numFmtId="0" fontId="3" fillId="0" borderId="13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3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3" xfId="22" applyFont="1" applyBorder="1" applyAlignment="1" applyProtection="1">
      <alignment horizontal="left"/>
      <protection hidden="1"/>
    </xf>
    <xf numFmtId="0" fontId="3" fillId="0" borderId="13" xfId="22" applyFont="1" applyFill="1" applyBorder="1" applyAlignment="1" applyProtection="1">
      <alignment vertical="center"/>
      <protection hidden="1"/>
    </xf>
    <xf numFmtId="0" fontId="12" fillId="0" borderId="13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3" fillId="0" borderId="15" xfId="22" applyFont="1" applyFill="1" applyBorder="1" applyAlignment="1" applyProtection="1">
      <alignment horizontal="right" vertical="top" wrapText="1"/>
      <protection hidden="1"/>
    </xf>
    <xf numFmtId="0" fontId="3" fillId="0" borderId="16" xfId="22" applyFont="1" applyFill="1" applyBorder="1" applyAlignment="1" applyProtection="1">
      <alignment horizontal="right" vertical="top" wrapText="1"/>
      <protection hidden="1"/>
    </xf>
    <xf numFmtId="14" fontId="2" fillId="0" borderId="10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9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9" xfId="22" applyFont="1" applyFill="1" applyBorder="1" applyAlignment="1" applyProtection="1">
      <alignment horizontal="center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3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3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3" xfId="22" applyFont="1" applyBorder="1" applyProtection="1">
      <alignment vertical="top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7" xfId="22" applyFont="1" applyBorder="1">
      <alignment vertical="top"/>
      <protection/>
    </xf>
    <xf numFmtId="0" fontId="3" fillId="0" borderId="18" xfId="22" applyFont="1" applyBorder="1">
      <alignment vertical="top"/>
      <protection/>
    </xf>
    <xf numFmtId="0" fontId="3" fillId="0" borderId="13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Fill="1" applyBorder="1" applyProtection="1">
      <alignment vertical="top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17" xfId="22" applyFont="1" applyBorder="1" applyProtection="1">
      <alignment vertical="top"/>
      <protection hidden="1"/>
    </xf>
    <xf numFmtId="0" fontId="3" fillId="0" borderId="18" xfId="22" applyFont="1" applyBorder="1" applyProtection="1">
      <alignment vertical="top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9" xfId="22" applyFont="1" applyBorder="1" applyProtection="1">
      <alignment vertical="top"/>
      <protection hidden="1"/>
    </xf>
    <xf numFmtId="0" fontId="3" fillId="0" borderId="19" xfId="22" applyFont="1" applyBorder="1">
      <alignment vertical="top"/>
      <protection/>
    </xf>
    <xf numFmtId="0" fontId="3" fillId="0" borderId="20" xfId="22" applyFont="1" applyBorder="1" applyProtection="1">
      <alignment vertical="top"/>
      <protection hidden="1"/>
    </xf>
    <xf numFmtId="0" fontId="3" fillId="0" borderId="7" xfId="22" applyFont="1" applyBorder="1" applyProtection="1">
      <alignment vertical="top"/>
      <protection hidden="1"/>
    </xf>
    <xf numFmtId="0" fontId="3" fillId="0" borderId="0" xfId="22" applyFont="1" applyBorder="1">
      <alignment vertical="top"/>
      <protection/>
    </xf>
    <xf numFmtId="0" fontId="3" fillId="0" borderId="16" xfId="22" applyFont="1" applyFill="1" applyBorder="1" applyProtection="1">
      <alignment vertical="top"/>
      <protection hidden="1"/>
    </xf>
    <xf numFmtId="0" fontId="3" fillId="0" borderId="21" xfId="22" applyFont="1" applyFill="1" applyBorder="1" applyProtection="1">
      <alignment vertical="top"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3" xfId="22" applyFont="1" applyBorder="1" applyAlignment="1" applyProtection="1">
      <alignment horizontal="right" wrapText="1"/>
      <protection hidden="1"/>
    </xf>
    <xf numFmtId="0" fontId="4" fillId="0" borderId="15" xfId="21" applyFill="1" applyBorder="1" applyAlignment="1" applyProtection="1">
      <alignment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3" xfId="22" applyFont="1" applyFill="1" applyBorder="1" applyAlignment="1" applyProtection="1">
      <alignment horizontal="left" vertical="center" wrapText="1"/>
      <protection hidden="1"/>
    </xf>
    <xf numFmtId="0" fontId="10" fillId="0" borderId="7" xfId="22" applyFont="1" applyBorder="1" applyAlignment="1" applyProtection="1">
      <alignment horizontal="center" vertical="center" wrapText="1"/>
      <protection hidden="1"/>
    </xf>
    <xf numFmtId="0" fontId="10" fillId="0" borderId="0" xfId="22" applyFont="1" applyBorder="1" applyAlignment="1" applyProtection="1">
      <alignment horizontal="center" vertical="center" wrapText="1"/>
      <protection hidden="1"/>
    </xf>
    <xf numFmtId="0" fontId="10" fillId="0" borderId="13" xfId="22" applyFont="1" applyBorder="1" applyAlignment="1" applyProtection="1">
      <alignment horizontal="center" vertical="center" wrapText="1"/>
      <protection hidden="1"/>
    </xf>
    <xf numFmtId="0" fontId="3" fillId="0" borderId="21" xfId="22" applyFont="1" applyFill="1" applyBorder="1" applyAlignment="1">
      <alignment horizontal="left" vertical="center"/>
      <protection/>
    </xf>
    <xf numFmtId="0" fontId="3" fillId="0" borderId="13" xfId="22" applyFont="1" applyBorder="1" applyAlignment="1" applyProtection="1">
      <alignment horizontal="right"/>
      <protection hidden="1"/>
    </xf>
    <xf numFmtId="1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22" applyFont="1" applyFill="1" applyBorder="1" applyAlignment="1" applyProtection="1">
      <alignment horizontal="left" vertical="center"/>
      <protection hidden="1" locked="0"/>
    </xf>
    <xf numFmtId="0" fontId="3" fillId="0" borderId="16" xfId="22" applyFont="1" applyFill="1" applyBorder="1" applyAlignment="1">
      <alignment horizontal="left" vertical="center"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2" fillId="0" borderId="16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16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3" xfId="22" applyFont="1" applyBorder="1" applyAlignment="1">
      <alignment horizontal="center"/>
      <protection/>
    </xf>
    <xf numFmtId="0" fontId="3" fillId="0" borderId="13" xfId="22" applyFont="1" applyBorder="1" applyAlignment="1" applyProtection="1">
      <alignment horizontal="right" wrapText="1"/>
      <protection hidden="1"/>
    </xf>
    <xf numFmtId="0" fontId="3" fillId="0" borderId="16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7" xfId="22" applyFont="1" applyBorder="1" applyAlignment="1" applyProtection="1">
      <alignment horizontal="center"/>
      <protection hidden="1"/>
    </xf>
    <xf numFmtId="0" fontId="2" fillId="0" borderId="16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5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9" fillId="0" borderId="22" xfId="22" applyFont="1" applyBorder="1" applyAlignment="1">
      <alignment/>
      <protection/>
    </xf>
    <xf numFmtId="0" fontId="9" fillId="0" borderId="1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6" xfId="22" applyFont="1" applyFill="1" applyBorder="1" applyAlignment="1" applyProtection="1">
      <alignment horizontal="center" vertical="top"/>
      <protection hidden="1"/>
    </xf>
    <xf numFmtId="0" fontId="3" fillId="0" borderId="16" xfId="22" applyFont="1" applyFill="1" applyBorder="1" applyAlignment="1" applyProtection="1">
      <alignment horizontal="center"/>
      <protection hidden="1"/>
    </xf>
    <xf numFmtId="49" fontId="4" fillId="0" borderId="15" xfId="21" applyNumberForma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3" fillId="0" borderId="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tabSelected="1" zoomScaleSheetLayoutView="11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23</v>
      </c>
      <c r="B1" s="189"/>
      <c r="C1" s="189"/>
      <c r="D1" s="120"/>
      <c r="E1" s="120"/>
      <c r="F1" s="120"/>
      <c r="G1" s="120"/>
      <c r="H1" s="120"/>
      <c r="I1" s="121"/>
      <c r="J1" s="10"/>
      <c r="K1" s="10"/>
      <c r="L1" s="10"/>
    </row>
    <row r="2" spans="1:12" ht="12.75" customHeight="1">
      <c r="A2" s="143" t="s">
        <v>24</v>
      </c>
      <c r="B2" s="144"/>
      <c r="C2" s="144"/>
      <c r="D2" s="145"/>
      <c r="E2" s="97">
        <v>40909</v>
      </c>
      <c r="F2" s="12"/>
      <c r="G2" s="13" t="s">
        <v>1</v>
      </c>
      <c r="H2" s="97">
        <v>40999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122"/>
      <c r="J3" s="10"/>
      <c r="K3" s="10"/>
      <c r="L3" s="10"/>
    </row>
    <row r="4" spans="1:12" ht="15" customHeight="1">
      <c r="A4" s="146" t="s">
        <v>25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76"/>
      <c r="B5" s="17"/>
      <c r="C5" s="17"/>
      <c r="D5" s="17"/>
      <c r="E5" s="18"/>
      <c r="F5" s="77"/>
      <c r="G5" s="19"/>
      <c r="H5" s="20"/>
      <c r="I5" s="78"/>
      <c r="J5" s="10"/>
      <c r="K5" s="10"/>
      <c r="L5" s="10"/>
    </row>
    <row r="6" spans="1:12" ht="12.75">
      <c r="A6" s="162" t="s">
        <v>26</v>
      </c>
      <c r="B6" s="150"/>
      <c r="C6" s="160" t="s">
        <v>320</v>
      </c>
      <c r="D6" s="161"/>
      <c r="E6" s="29"/>
      <c r="F6" s="29"/>
      <c r="G6" s="29"/>
      <c r="H6" s="29"/>
      <c r="I6" s="79"/>
      <c r="J6" s="10"/>
      <c r="K6" s="10"/>
      <c r="L6" s="10"/>
    </row>
    <row r="7" spans="1:12" ht="12.75">
      <c r="A7" s="105"/>
      <c r="B7" s="106"/>
      <c r="C7" s="16"/>
      <c r="D7" s="16"/>
      <c r="E7" s="29"/>
      <c r="F7" s="29"/>
      <c r="G7" s="29"/>
      <c r="H7" s="29"/>
      <c r="I7" s="79"/>
      <c r="J7" s="10"/>
      <c r="K7" s="10"/>
      <c r="L7" s="10"/>
    </row>
    <row r="8" spans="1:12" ht="21.75" customHeight="1">
      <c r="A8" s="140" t="s">
        <v>27</v>
      </c>
      <c r="B8" s="141"/>
      <c r="C8" s="160" t="s">
        <v>10</v>
      </c>
      <c r="D8" s="161"/>
      <c r="E8" s="29"/>
      <c r="F8" s="29"/>
      <c r="G8" s="29"/>
      <c r="H8" s="29"/>
      <c r="I8" s="81"/>
      <c r="J8" s="10"/>
      <c r="K8" s="10"/>
      <c r="L8" s="10"/>
    </row>
    <row r="9" spans="1:12" ht="12.75">
      <c r="A9" s="123"/>
      <c r="B9" s="124"/>
      <c r="C9" s="21"/>
      <c r="D9" s="27"/>
      <c r="E9" s="16"/>
      <c r="F9" s="16"/>
      <c r="G9" s="16"/>
      <c r="H9" s="16"/>
      <c r="I9" s="81"/>
      <c r="J9" s="10"/>
      <c r="K9" s="10"/>
      <c r="L9" s="10"/>
    </row>
    <row r="10" spans="1:12" ht="12.75" customHeight="1">
      <c r="A10" s="157" t="s">
        <v>28</v>
      </c>
      <c r="B10" s="158"/>
      <c r="C10" s="160" t="s">
        <v>11</v>
      </c>
      <c r="D10" s="161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159"/>
      <c r="B11" s="158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162" t="s">
        <v>29</v>
      </c>
      <c r="B12" s="150"/>
      <c r="C12" s="153" t="s">
        <v>12</v>
      </c>
      <c r="D12" s="154"/>
      <c r="E12" s="154"/>
      <c r="F12" s="154"/>
      <c r="G12" s="154"/>
      <c r="H12" s="154"/>
      <c r="I12" s="149"/>
      <c r="J12" s="10"/>
      <c r="K12" s="10"/>
      <c r="L12" s="10"/>
    </row>
    <row r="13" spans="1:12" ht="12.75">
      <c r="A13" s="105"/>
      <c r="B13" s="106"/>
      <c r="C13" s="22"/>
      <c r="D13" s="16"/>
      <c r="E13" s="16"/>
      <c r="F13" s="16"/>
      <c r="G13" s="16"/>
      <c r="H13" s="16"/>
      <c r="I13" s="81"/>
      <c r="J13" s="10"/>
      <c r="K13" s="10"/>
      <c r="L13" s="10"/>
    </row>
    <row r="14" spans="1:12" ht="12.75">
      <c r="A14" s="162" t="s">
        <v>30</v>
      </c>
      <c r="B14" s="150"/>
      <c r="C14" s="151">
        <v>10000</v>
      </c>
      <c r="D14" s="152"/>
      <c r="E14" s="16"/>
      <c r="F14" s="153" t="s">
        <v>13</v>
      </c>
      <c r="G14" s="154"/>
      <c r="H14" s="154"/>
      <c r="I14" s="149"/>
      <c r="J14" s="10"/>
      <c r="K14" s="10"/>
      <c r="L14" s="10"/>
    </row>
    <row r="15" spans="1:12" ht="12.75">
      <c r="A15" s="105"/>
      <c r="B15" s="106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162" t="s">
        <v>31</v>
      </c>
      <c r="B16" s="150"/>
      <c r="C16" s="153" t="s">
        <v>14</v>
      </c>
      <c r="D16" s="154"/>
      <c r="E16" s="154"/>
      <c r="F16" s="154"/>
      <c r="G16" s="154"/>
      <c r="H16" s="154"/>
      <c r="I16" s="149"/>
      <c r="J16" s="10"/>
      <c r="K16" s="10"/>
      <c r="L16" s="10"/>
    </row>
    <row r="17" spans="1:12" ht="12.75">
      <c r="A17" s="105"/>
      <c r="B17" s="106"/>
      <c r="C17" s="16"/>
      <c r="D17" s="16"/>
      <c r="E17" s="16"/>
      <c r="F17" s="16"/>
      <c r="G17" s="16"/>
      <c r="H17" s="16"/>
      <c r="I17" s="81"/>
      <c r="J17" s="10"/>
      <c r="K17" s="10"/>
      <c r="L17" s="10"/>
    </row>
    <row r="18" spans="1:12" ht="12.75">
      <c r="A18" s="162" t="s">
        <v>32</v>
      </c>
      <c r="B18" s="150"/>
      <c r="C18" s="142" t="s">
        <v>15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105"/>
      <c r="B19" s="106"/>
      <c r="C19" s="22"/>
      <c r="D19" s="16"/>
      <c r="E19" s="16"/>
      <c r="F19" s="16"/>
      <c r="G19" s="16"/>
      <c r="H19" s="16"/>
      <c r="I19" s="81"/>
      <c r="J19" s="10"/>
      <c r="K19" s="10"/>
      <c r="L19" s="10"/>
    </row>
    <row r="20" spans="1:12" ht="12.75">
      <c r="A20" s="162" t="s">
        <v>33</v>
      </c>
      <c r="B20" s="150"/>
      <c r="C20" s="142" t="s">
        <v>16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105"/>
      <c r="B21" s="106"/>
      <c r="C21" s="22"/>
      <c r="D21" s="16"/>
      <c r="E21" s="16"/>
      <c r="F21" s="16"/>
      <c r="G21" s="16"/>
      <c r="H21" s="16"/>
      <c r="I21" s="81"/>
      <c r="J21" s="10"/>
      <c r="K21" s="10"/>
      <c r="L21" s="10"/>
    </row>
    <row r="22" spans="1:12" ht="12.75">
      <c r="A22" s="162" t="s">
        <v>34</v>
      </c>
      <c r="B22" s="150"/>
      <c r="C22" s="98">
        <v>133</v>
      </c>
      <c r="D22" s="153" t="s">
        <v>13</v>
      </c>
      <c r="E22" s="165"/>
      <c r="F22" s="166"/>
      <c r="G22" s="167"/>
      <c r="H22" s="168"/>
      <c r="I22" s="82"/>
      <c r="J22" s="10"/>
      <c r="K22" s="10"/>
      <c r="L22" s="10"/>
    </row>
    <row r="23" spans="1:12" ht="12.75">
      <c r="A23" s="105"/>
      <c r="B23" s="106"/>
      <c r="C23" s="16"/>
      <c r="D23" s="25"/>
      <c r="E23" s="25"/>
      <c r="F23" s="25"/>
      <c r="G23" s="25"/>
      <c r="H23" s="16"/>
      <c r="I23" s="81"/>
      <c r="J23" s="10"/>
      <c r="K23" s="10"/>
      <c r="L23" s="10"/>
    </row>
    <row r="24" spans="1:12" ht="12.75">
      <c r="A24" s="162" t="s">
        <v>35</v>
      </c>
      <c r="B24" s="150"/>
      <c r="C24" s="98">
        <v>133</v>
      </c>
      <c r="D24" s="153" t="s">
        <v>17</v>
      </c>
      <c r="E24" s="165"/>
      <c r="F24" s="165"/>
      <c r="G24" s="166"/>
      <c r="H24" s="119" t="s">
        <v>38</v>
      </c>
      <c r="I24" s="139">
        <v>799</v>
      </c>
      <c r="J24" s="10"/>
      <c r="K24" s="10"/>
      <c r="L24" s="10"/>
    </row>
    <row r="25" spans="1:12" ht="12.75">
      <c r="A25" s="105"/>
      <c r="B25" s="106"/>
      <c r="C25" s="16"/>
      <c r="D25" s="25"/>
      <c r="E25" s="25"/>
      <c r="F25" s="25"/>
      <c r="G25" s="23"/>
      <c r="H25" s="106" t="s">
        <v>39</v>
      </c>
      <c r="I25" s="83"/>
      <c r="J25" s="10"/>
      <c r="K25" s="10"/>
      <c r="L25" s="10"/>
    </row>
    <row r="26" spans="1:12" ht="12.75">
      <c r="A26" s="162" t="s">
        <v>36</v>
      </c>
      <c r="B26" s="150"/>
      <c r="C26" s="99" t="s">
        <v>37</v>
      </c>
      <c r="D26" s="26"/>
      <c r="E26" s="84"/>
      <c r="F26" s="85"/>
      <c r="G26" s="169" t="s">
        <v>40</v>
      </c>
      <c r="H26" s="150"/>
      <c r="I26" s="100" t="s">
        <v>18</v>
      </c>
      <c r="J26" s="10"/>
      <c r="K26" s="10"/>
      <c r="L26" s="10"/>
    </row>
    <row r="27" spans="1:12" ht="12.75">
      <c r="A27" s="80"/>
      <c r="B27" s="23"/>
      <c r="C27" s="16"/>
      <c r="D27" s="85"/>
      <c r="E27" s="85"/>
      <c r="F27" s="85"/>
      <c r="G27" s="85"/>
      <c r="H27" s="16"/>
      <c r="I27" s="86"/>
      <c r="J27" s="10"/>
      <c r="K27" s="10"/>
      <c r="L27" s="10"/>
    </row>
    <row r="28" spans="1:12" ht="12.75">
      <c r="A28" s="170" t="s">
        <v>41</v>
      </c>
      <c r="B28" s="171"/>
      <c r="C28" s="172"/>
      <c r="D28" s="172"/>
      <c r="E28" s="173" t="s">
        <v>42</v>
      </c>
      <c r="F28" s="174"/>
      <c r="G28" s="174"/>
      <c r="H28" s="175" t="s">
        <v>2</v>
      </c>
      <c r="I28" s="176"/>
      <c r="J28" s="10"/>
      <c r="K28" s="10"/>
      <c r="L28" s="10"/>
    </row>
    <row r="29" spans="1:12" ht="12.75">
      <c r="A29" s="87"/>
      <c r="B29" s="84"/>
      <c r="C29" s="84"/>
      <c r="D29" s="27"/>
      <c r="E29" s="16"/>
      <c r="F29" s="16"/>
      <c r="G29" s="16"/>
      <c r="H29" s="28"/>
      <c r="I29" s="86"/>
      <c r="J29" s="10"/>
      <c r="K29" s="10"/>
      <c r="L29" s="10"/>
    </row>
    <row r="30" spans="1:12" ht="12.75">
      <c r="A30" s="153"/>
      <c r="B30" s="165"/>
      <c r="C30" s="165"/>
      <c r="D30" s="166"/>
      <c r="E30" s="153"/>
      <c r="F30" s="165"/>
      <c r="G30" s="166"/>
      <c r="H30" s="160"/>
      <c r="I30" s="161"/>
      <c r="J30" s="10"/>
      <c r="K30" s="10"/>
      <c r="L30" s="10"/>
    </row>
    <row r="31" spans="1:12" ht="12.75">
      <c r="A31" s="105"/>
      <c r="B31" s="106"/>
      <c r="C31" s="107"/>
      <c r="D31" s="108"/>
      <c r="E31" s="108"/>
      <c r="F31" s="108"/>
      <c r="G31" s="109"/>
      <c r="H31" s="110"/>
      <c r="I31" s="111"/>
      <c r="J31" s="10"/>
      <c r="K31" s="10"/>
      <c r="L31" s="10"/>
    </row>
    <row r="32" spans="1:12" ht="12.75">
      <c r="A32" s="153"/>
      <c r="B32" s="165"/>
      <c r="C32" s="165"/>
      <c r="D32" s="166"/>
      <c r="E32" s="153"/>
      <c r="F32" s="165"/>
      <c r="G32" s="165"/>
      <c r="H32" s="160"/>
      <c r="I32" s="161"/>
      <c r="J32" s="10"/>
      <c r="K32" s="10"/>
      <c r="L32" s="10"/>
    </row>
    <row r="33" spans="1:12" ht="12.75">
      <c r="A33" s="112"/>
      <c r="B33" s="113"/>
      <c r="C33" s="114"/>
      <c r="D33" s="115"/>
      <c r="E33" s="115"/>
      <c r="F33" s="115"/>
      <c r="G33" s="116"/>
      <c r="H33" s="110"/>
      <c r="I33" s="111"/>
      <c r="J33" s="10"/>
      <c r="K33" s="10"/>
      <c r="L33" s="10"/>
    </row>
    <row r="34" spans="1:12" ht="12.75">
      <c r="A34" s="153"/>
      <c r="B34" s="165"/>
      <c r="C34" s="165"/>
      <c r="D34" s="166"/>
      <c r="E34" s="153"/>
      <c r="F34" s="165"/>
      <c r="G34" s="165"/>
      <c r="H34" s="160"/>
      <c r="I34" s="161"/>
      <c r="J34" s="10"/>
      <c r="K34" s="10"/>
      <c r="L34" s="10"/>
    </row>
    <row r="35" spans="1:12" ht="12.75">
      <c r="A35" s="117"/>
      <c r="B35" s="114"/>
      <c r="C35" s="155"/>
      <c r="D35" s="156"/>
      <c r="E35" s="113"/>
      <c r="F35" s="155"/>
      <c r="G35" s="156"/>
      <c r="H35" s="110"/>
      <c r="I35" s="118"/>
      <c r="J35" s="10"/>
      <c r="K35" s="10"/>
      <c r="L35" s="10"/>
    </row>
    <row r="36" spans="1:12" ht="12.75">
      <c r="A36" s="153"/>
      <c r="B36" s="165"/>
      <c r="C36" s="165"/>
      <c r="D36" s="166"/>
      <c r="E36" s="153"/>
      <c r="F36" s="165"/>
      <c r="G36" s="165"/>
      <c r="H36" s="160"/>
      <c r="I36" s="161"/>
      <c r="J36" s="10"/>
      <c r="K36" s="10"/>
      <c r="L36" s="10"/>
    </row>
    <row r="37" spans="1:12" ht="12.75">
      <c r="A37" s="117"/>
      <c r="B37" s="114"/>
      <c r="C37" s="114"/>
      <c r="D37" s="113"/>
      <c r="E37" s="113"/>
      <c r="F37" s="114"/>
      <c r="G37" s="113"/>
      <c r="H37" s="110"/>
      <c r="I37" s="118"/>
      <c r="J37" s="10"/>
      <c r="K37" s="10"/>
      <c r="L37" s="10"/>
    </row>
    <row r="38" spans="1:12" ht="12.75">
      <c r="A38" s="153"/>
      <c r="B38" s="165"/>
      <c r="C38" s="165"/>
      <c r="D38" s="166"/>
      <c r="E38" s="153"/>
      <c r="F38" s="165"/>
      <c r="G38" s="165"/>
      <c r="H38" s="160"/>
      <c r="I38" s="161"/>
      <c r="J38" s="10"/>
      <c r="K38" s="10"/>
      <c r="L38" s="10"/>
    </row>
    <row r="39" spans="1:12" ht="12.75">
      <c r="A39" s="117"/>
      <c r="B39" s="114"/>
      <c r="C39" s="114"/>
      <c r="D39" s="113"/>
      <c r="E39" s="113"/>
      <c r="F39" s="114"/>
      <c r="G39" s="113"/>
      <c r="H39" s="110"/>
      <c r="I39" s="118"/>
      <c r="J39" s="10"/>
      <c r="K39" s="10"/>
      <c r="L39" s="10"/>
    </row>
    <row r="40" spans="1:12" ht="12.75">
      <c r="A40" s="101"/>
      <c r="B40" s="102"/>
      <c r="C40" s="102"/>
      <c r="D40" s="102"/>
      <c r="E40" s="24"/>
      <c r="F40" s="102"/>
      <c r="G40" s="102"/>
      <c r="H40" s="103"/>
      <c r="I40" s="104"/>
      <c r="J40" s="10"/>
      <c r="K40" s="10"/>
      <c r="L40" s="10"/>
    </row>
    <row r="41" spans="1:12" ht="12.75">
      <c r="A41" s="88"/>
      <c r="B41" s="30"/>
      <c r="C41" s="30"/>
      <c r="D41" s="21"/>
      <c r="E41" s="21"/>
      <c r="F41" s="30"/>
      <c r="G41" s="21"/>
      <c r="H41" s="21"/>
      <c r="I41" s="89"/>
      <c r="J41" s="10"/>
      <c r="K41" s="10"/>
      <c r="L41" s="10"/>
    </row>
    <row r="42" spans="1:12" ht="12.75" customHeight="1">
      <c r="A42" s="157" t="s">
        <v>43</v>
      </c>
      <c r="B42" s="177"/>
      <c r="C42" s="160"/>
      <c r="D42" s="161"/>
      <c r="E42" s="125"/>
      <c r="F42" s="153"/>
      <c r="G42" s="178"/>
      <c r="H42" s="178"/>
      <c r="I42" s="179"/>
      <c r="J42" s="10"/>
      <c r="K42" s="10"/>
      <c r="L42" s="10"/>
    </row>
    <row r="43" spans="1:12" ht="12.75">
      <c r="A43" s="126"/>
      <c r="B43" s="127"/>
      <c r="C43" s="180"/>
      <c r="D43" s="181"/>
      <c r="E43" s="110"/>
      <c r="F43" s="180"/>
      <c r="G43" s="182"/>
      <c r="H43" s="128"/>
      <c r="I43" s="129"/>
      <c r="J43" s="10"/>
      <c r="K43" s="10"/>
      <c r="L43" s="10"/>
    </row>
    <row r="44" spans="1:12" ht="12.75" customHeight="1">
      <c r="A44" s="157" t="s">
        <v>44</v>
      </c>
      <c r="B44" s="177"/>
      <c r="C44" s="153" t="s">
        <v>19</v>
      </c>
      <c r="D44" s="183"/>
      <c r="E44" s="183"/>
      <c r="F44" s="183"/>
      <c r="G44" s="183"/>
      <c r="H44" s="183"/>
      <c r="I44" s="184"/>
      <c r="J44" s="10"/>
      <c r="K44" s="10"/>
      <c r="L44" s="10"/>
    </row>
    <row r="45" spans="1:12" ht="12.75">
      <c r="A45" s="105"/>
      <c r="B45" s="106"/>
      <c r="C45" s="107" t="s">
        <v>45</v>
      </c>
      <c r="D45" s="110"/>
      <c r="E45" s="110"/>
      <c r="F45" s="110"/>
      <c r="G45" s="110"/>
      <c r="H45" s="110"/>
      <c r="I45" s="118"/>
      <c r="J45" s="10"/>
      <c r="K45" s="10"/>
      <c r="L45" s="10"/>
    </row>
    <row r="46" spans="1:12" ht="12.75">
      <c r="A46" s="157" t="s">
        <v>46</v>
      </c>
      <c r="B46" s="177"/>
      <c r="C46" s="185" t="s">
        <v>20</v>
      </c>
      <c r="D46" s="186"/>
      <c r="E46" s="187"/>
      <c r="F46" s="110"/>
      <c r="G46" s="119" t="s">
        <v>3</v>
      </c>
      <c r="H46" s="185" t="s">
        <v>21</v>
      </c>
      <c r="I46" s="187"/>
      <c r="J46" s="10"/>
      <c r="K46" s="10"/>
      <c r="L46" s="10"/>
    </row>
    <row r="47" spans="1:12" ht="12.75">
      <c r="A47" s="105"/>
      <c r="B47" s="106"/>
      <c r="C47" s="107"/>
      <c r="D47" s="110"/>
      <c r="E47" s="110"/>
      <c r="F47" s="110"/>
      <c r="G47" s="110"/>
      <c r="H47" s="110"/>
      <c r="I47" s="118"/>
      <c r="J47" s="10"/>
      <c r="K47" s="10"/>
      <c r="L47" s="10"/>
    </row>
    <row r="48" spans="1:12" ht="12.75" customHeight="1">
      <c r="A48" s="157" t="s">
        <v>32</v>
      </c>
      <c r="B48" s="177"/>
      <c r="C48" s="196" t="s">
        <v>15</v>
      </c>
      <c r="D48" s="186"/>
      <c r="E48" s="186"/>
      <c r="F48" s="186"/>
      <c r="G48" s="186"/>
      <c r="H48" s="186"/>
      <c r="I48" s="187"/>
      <c r="J48" s="10"/>
      <c r="K48" s="10"/>
      <c r="L48" s="10"/>
    </row>
    <row r="49" spans="1:12" ht="12.75">
      <c r="A49" s="105"/>
      <c r="B49" s="106"/>
      <c r="C49" s="110"/>
      <c r="D49" s="110"/>
      <c r="E49" s="110"/>
      <c r="F49" s="110"/>
      <c r="G49" s="110"/>
      <c r="H49" s="110"/>
      <c r="I49" s="118"/>
      <c r="J49" s="10"/>
      <c r="K49" s="10"/>
      <c r="L49" s="10"/>
    </row>
    <row r="50" spans="1:12" ht="12.75">
      <c r="A50" s="162" t="s">
        <v>47</v>
      </c>
      <c r="B50" s="150"/>
      <c r="C50" s="185" t="s">
        <v>22</v>
      </c>
      <c r="D50" s="186"/>
      <c r="E50" s="186"/>
      <c r="F50" s="186"/>
      <c r="G50" s="186"/>
      <c r="H50" s="186"/>
      <c r="I50" s="149"/>
      <c r="J50" s="10"/>
      <c r="K50" s="10"/>
      <c r="L50" s="10"/>
    </row>
    <row r="51" spans="1:12" ht="12.75">
      <c r="A51" s="112"/>
      <c r="B51" s="113"/>
      <c r="C51" s="190" t="s">
        <v>48</v>
      </c>
      <c r="D51" s="190"/>
      <c r="E51" s="190"/>
      <c r="F51" s="190"/>
      <c r="G51" s="190"/>
      <c r="H51" s="190"/>
      <c r="I51" s="90"/>
      <c r="J51" s="10"/>
      <c r="K51" s="10"/>
      <c r="L51" s="10"/>
    </row>
    <row r="52" spans="1:12" ht="12.75">
      <c r="A52" s="112"/>
      <c r="B52" s="113"/>
      <c r="C52" s="130"/>
      <c r="D52" s="130"/>
      <c r="E52" s="130"/>
      <c r="F52" s="130"/>
      <c r="G52" s="130"/>
      <c r="H52" s="130"/>
      <c r="I52" s="90"/>
      <c r="J52" s="10"/>
      <c r="K52" s="10"/>
      <c r="L52" s="10"/>
    </row>
    <row r="53" spans="1:12" ht="12.75">
      <c r="A53" s="112"/>
      <c r="B53" s="197" t="s">
        <v>49</v>
      </c>
      <c r="C53" s="198"/>
      <c r="D53" s="198"/>
      <c r="E53" s="198"/>
      <c r="F53" s="41"/>
      <c r="G53" s="41"/>
      <c r="H53" s="41"/>
      <c r="I53" s="91"/>
      <c r="J53" s="10"/>
      <c r="K53" s="10"/>
      <c r="L53" s="10"/>
    </row>
    <row r="54" spans="1:12" ht="12.75">
      <c r="A54" s="112"/>
      <c r="B54" s="199" t="s">
        <v>50</v>
      </c>
      <c r="C54" s="200"/>
      <c r="D54" s="200"/>
      <c r="E54" s="200"/>
      <c r="F54" s="200"/>
      <c r="G54" s="200"/>
      <c r="H54" s="200"/>
      <c r="I54" s="201"/>
      <c r="J54" s="10"/>
      <c r="K54" s="10"/>
      <c r="L54" s="10"/>
    </row>
    <row r="55" spans="1:12" ht="12.75">
      <c r="A55" s="112"/>
      <c r="B55" s="199" t="s">
        <v>51</v>
      </c>
      <c r="C55" s="200"/>
      <c r="D55" s="200"/>
      <c r="E55" s="200"/>
      <c r="F55" s="200"/>
      <c r="G55" s="200"/>
      <c r="H55" s="200"/>
      <c r="I55" s="91"/>
      <c r="J55" s="10"/>
      <c r="K55" s="10"/>
      <c r="L55" s="10"/>
    </row>
    <row r="56" spans="1:12" ht="12.75">
      <c r="A56" s="112"/>
      <c r="B56" s="199" t="s">
        <v>52</v>
      </c>
      <c r="C56" s="200"/>
      <c r="D56" s="200"/>
      <c r="E56" s="200"/>
      <c r="F56" s="200"/>
      <c r="G56" s="200"/>
      <c r="H56" s="200"/>
      <c r="I56" s="201"/>
      <c r="J56" s="10"/>
      <c r="K56" s="10"/>
      <c r="L56" s="10"/>
    </row>
    <row r="57" spans="1:12" ht="12.75">
      <c r="A57" s="112"/>
      <c r="B57" s="199" t="s">
        <v>53</v>
      </c>
      <c r="C57" s="200"/>
      <c r="D57" s="200"/>
      <c r="E57" s="200"/>
      <c r="F57" s="200"/>
      <c r="G57" s="200"/>
      <c r="H57" s="200"/>
      <c r="I57" s="201"/>
      <c r="J57" s="10"/>
      <c r="K57" s="10"/>
      <c r="L57" s="10"/>
    </row>
    <row r="58" spans="1:12" ht="12.75">
      <c r="A58" s="112"/>
      <c r="B58" s="92"/>
      <c r="C58" s="93"/>
      <c r="D58" s="93"/>
      <c r="E58" s="93"/>
      <c r="F58" s="93"/>
      <c r="G58" s="93"/>
      <c r="H58" s="93"/>
      <c r="I58" s="94"/>
      <c r="J58" s="10"/>
      <c r="K58" s="10"/>
      <c r="L58" s="10"/>
    </row>
    <row r="59" spans="1:12" ht="13.5" thickBot="1">
      <c r="A59" s="131" t="s">
        <v>4</v>
      </c>
      <c r="B59" s="110"/>
      <c r="C59" s="110"/>
      <c r="D59" s="110"/>
      <c r="E59" s="110"/>
      <c r="F59" s="110"/>
      <c r="G59" s="132"/>
      <c r="H59" s="133"/>
      <c r="I59" s="134"/>
      <c r="J59" s="10"/>
      <c r="K59" s="10"/>
      <c r="L59" s="10"/>
    </row>
    <row r="60" spans="1:12" ht="12.75">
      <c r="A60" s="135"/>
      <c r="B60" s="110"/>
      <c r="C60" s="110"/>
      <c r="D60" s="110"/>
      <c r="E60" s="113" t="s">
        <v>5</v>
      </c>
      <c r="F60" s="136"/>
      <c r="G60" s="191" t="s">
        <v>54</v>
      </c>
      <c r="H60" s="192"/>
      <c r="I60" s="193"/>
      <c r="J60" s="10"/>
      <c r="K60" s="10"/>
      <c r="L60" s="10"/>
    </row>
    <row r="61" spans="1:12" ht="12.75">
      <c r="A61" s="95"/>
      <c r="B61" s="96"/>
      <c r="C61" s="137"/>
      <c r="D61" s="137"/>
      <c r="E61" s="137"/>
      <c r="F61" s="137"/>
      <c r="G61" s="194"/>
      <c r="H61" s="195"/>
      <c r="I61" s="138"/>
      <c r="J61" s="10"/>
      <c r="K61" s="10"/>
      <c r="L61" s="10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B54:I54"/>
    <mergeCell ref="B55:H55"/>
    <mergeCell ref="B56:I56"/>
    <mergeCell ref="B57:I57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C44:I44"/>
    <mergeCell ref="A46:B46"/>
    <mergeCell ref="C46:E46"/>
    <mergeCell ref="H46:I46"/>
    <mergeCell ref="A42:B42"/>
    <mergeCell ref="C42:D42"/>
    <mergeCell ref="F42:I42"/>
    <mergeCell ref="C43:D43"/>
    <mergeCell ref="F43:G43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8:B8"/>
    <mergeCell ref="C8:D8"/>
    <mergeCell ref="A12:B12"/>
    <mergeCell ref="C12:I12"/>
    <mergeCell ref="A2:D2"/>
    <mergeCell ref="A4:I4"/>
    <mergeCell ref="A6:B6"/>
    <mergeCell ref="C6:D6"/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9"/>
  <sheetViews>
    <sheetView view="pageBreakPreview" zoomScale="110" zoomScaleSheetLayoutView="110" workbookViewId="0" topLeftCell="A1">
      <selection activeCell="J69" sqref="J69:K115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57421875" style="42" customWidth="1"/>
    <col min="12" max="16384" width="9.140625" style="42" customWidth="1"/>
  </cols>
  <sheetData>
    <row r="1" spans="1:11" ht="12.75" customHeight="1">
      <c r="A1" s="235" t="s">
        <v>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 customHeight="1">
      <c r="A3" s="237" t="s">
        <v>305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 customHeight="1">
      <c r="A4" s="240" t="s">
        <v>56</v>
      </c>
      <c r="B4" s="241"/>
      <c r="C4" s="241"/>
      <c r="D4" s="241"/>
      <c r="E4" s="241"/>
      <c r="F4" s="241"/>
      <c r="G4" s="241"/>
      <c r="H4" s="242"/>
      <c r="I4" s="48" t="s">
        <v>57</v>
      </c>
      <c r="J4" s="49" t="s">
        <v>58</v>
      </c>
      <c r="K4" s="50" t="s">
        <v>59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47">
        <v>2</v>
      </c>
      <c r="J5" s="46">
        <v>3</v>
      </c>
      <c r="K5" s="4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 customHeight="1">
      <c r="A7" s="218" t="s">
        <v>60</v>
      </c>
      <c r="B7" s="219"/>
      <c r="C7" s="219"/>
      <c r="D7" s="219"/>
      <c r="E7" s="219"/>
      <c r="F7" s="219"/>
      <c r="G7" s="219"/>
      <c r="H7" s="225"/>
      <c r="I7" s="3">
        <v>1</v>
      </c>
      <c r="J7" s="6"/>
      <c r="K7" s="6"/>
    </row>
    <row r="8" spans="1:11" ht="12.75" customHeight="1">
      <c r="A8" s="205" t="s">
        <v>61</v>
      </c>
      <c r="B8" s="206"/>
      <c r="C8" s="206"/>
      <c r="D8" s="206"/>
      <c r="E8" s="206"/>
      <c r="F8" s="206"/>
      <c r="G8" s="206"/>
      <c r="H8" s="207"/>
      <c r="I8" s="1">
        <v>2</v>
      </c>
      <c r="J8" s="43">
        <f>J9+J16+J26+J35+J39</f>
        <v>710603464</v>
      </c>
      <c r="K8" s="43">
        <f>K9+K16+K26+K35+K39</f>
        <v>719049560</v>
      </c>
    </row>
    <row r="9" spans="1:11" ht="12.75" customHeight="1">
      <c r="A9" s="202" t="s">
        <v>62</v>
      </c>
      <c r="B9" s="203"/>
      <c r="C9" s="203"/>
      <c r="D9" s="203"/>
      <c r="E9" s="203"/>
      <c r="F9" s="203"/>
      <c r="G9" s="203"/>
      <c r="H9" s="204"/>
      <c r="I9" s="1">
        <v>3</v>
      </c>
      <c r="J9" s="43">
        <f>SUM(J10:J15)</f>
        <v>19970706</v>
      </c>
      <c r="K9" s="43">
        <v>20994744</v>
      </c>
    </row>
    <row r="10" spans="1:11" ht="12.75" customHeight="1">
      <c r="A10" s="202" t="s">
        <v>63</v>
      </c>
      <c r="B10" s="203"/>
      <c r="C10" s="203"/>
      <c r="D10" s="203"/>
      <c r="E10" s="203"/>
      <c r="F10" s="203"/>
      <c r="G10" s="203"/>
      <c r="H10" s="204"/>
      <c r="I10" s="1">
        <v>4</v>
      </c>
      <c r="J10" s="7">
        <v>0</v>
      </c>
      <c r="K10" s="7">
        <v>0</v>
      </c>
    </row>
    <row r="11" spans="1:11" ht="12.75" customHeight="1">
      <c r="A11" s="202" t="s">
        <v>64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4021684</v>
      </c>
      <c r="K11" s="7">
        <v>3378322</v>
      </c>
    </row>
    <row r="12" spans="1:11" ht="12.75" customHeight="1">
      <c r="A12" s="202" t="s">
        <v>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13355595</v>
      </c>
      <c r="K12" s="7">
        <v>13355595</v>
      </c>
    </row>
    <row r="13" spans="1:11" ht="12.75" customHeight="1">
      <c r="A13" s="202" t="s">
        <v>65</v>
      </c>
      <c r="B13" s="203"/>
      <c r="C13" s="203"/>
      <c r="D13" s="203"/>
      <c r="E13" s="203"/>
      <c r="F13" s="203"/>
      <c r="G13" s="203"/>
      <c r="H13" s="204"/>
      <c r="I13" s="1">
        <v>7</v>
      </c>
      <c r="J13" s="7">
        <v>0</v>
      </c>
      <c r="K13" s="7">
        <v>0</v>
      </c>
    </row>
    <row r="14" spans="1:11" ht="12.75" customHeight="1">
      <c r="A14" s="202" t="s">
        <v>66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2593427</v>
      </c>
      <c r="K14" s="7">
        <v>4260447</v>
      </c>
    </row>
    <row r="15" spans="1:11" ht="12.75" customHeight="1">
      <c r="A15" s="202" t="s">
        <v>67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0</v>
      </c>
      <c r="K15" s="7">
        <v>0</v>
      </c>
    </row>
    <row r="16" spans="1:11" ht="12.75" customHeight="1">
      <c r="A16" s="202" t="s">
        <v>68</v>
      </c>
      <c r="B16" s="203"/>
      <c r="C16" s="203"/>
      <c r="D16" s="203"/>
      <c r="E16" s="203"/>
      <c r="F16" s="203"/>
      <c r="G16" s="203"/>
      <c r="H16" s="204"/>
      <c r="I16" s="1">
        <v>10</v>
      </c>
      <c r="J16" s="43">
        <f>SUM(J17:J25)</f>
        <v>212933972</v>
      </c>
      <c r="K16" s="43">
        <v>220432827</v>
      </c>
    </row>
    <row r="17" spans="1:11" ht="12.75" customHeight="1">
      <c r="A17" s="202" t="s">
        <v>69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45615550</v>
      </c>
      <c r="K17" s="7">
        <v>45615550</v>
      </c>
    </row>
    <row r="18" spans="1:11" ht="12.75" customHeight="1">
      <c r="A18" s="202" t="s">
        <v>70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94828405</v>
      </c>
      <c r="K18" s="7">
        <v>92256478</v>
      </c>
    </row>
    <row r="19" spans="1:11" ht="12.75" customHeight="1">
      <c r="A19" s="202" t="s">
        <v>71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2675605</v>
      </c>
      <c r="K19" s="7">
        <v>2411063</v>
      </c>
    </row>
    <row r="20" spans="1:11" ht="12.75" customHeight="1">
      <c r="A20" s="202" t="s">
        <v>72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1947253</v>
      </c>
      <c r="K20" s="7">
        <v>1752521</v>
      </c>
    </row>
    <row r="21" spans="1:11" ht="12.75" customHeight="1">
      <c r="A21" s="202" t="s">
        <v>73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>
        <v>0</v>
      </c>
      <c r="K21" s="7">
        <v>0</v>
      </c>
    </row>
    <row r="22" spans="1:11" ht="12.75" customHeight="1">
      <c r="A22" s="202" t="s">
        <v>74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88452</v>
      </c>
      <c r="K22" s="7">
        <v>88835</v>
      </c>
    </row>
    <row r="23" spans="1:11" ht="12.75" customHeight="1">
      <c r="A23" s="202" t="s">
        <v>75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29515618</v>
      </c>
      <c r="K23" s="7">
        <v>29715077</v>
      </c>
    </row>
    <row r="24" spans="1:11" ht="12.75" customHeight="1">
      <c r="A24" s="202" t="s">
        <v>76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331343</v>
      </c>
      <c r="K24" s="7">
        <v>331343</v>
      </c>
    </row>
    <row r="25" spans="1:11" ht="12.75" customHeight="1">
      <c r="A25" s="202" t="s">
        <v>77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37931746</v>
      </c>
      <c r="K25" s="7">
        <v>48261960</v>
      </c>
    </row>
    <row r="26" spans="1:11" ht="12.75" customHeight="1">
      <c r="A26" s="202" t="s">
        <v>78</v>
      </c>
      <c r="B26" s="203"/>
      <c r="C26" s="203"/>
      <c r="D26" s="203"/>
      <c r="E26" s="203"/>
      <c r="F26" s="203"/>
      <c r="G26" s="203"/>
      <c r="H26" s="204"/>
      <c r="I26" s="1">
        <v>20</v>
      </c>
      <c r="J26" s="43">
        <f>SUM(J27:J34)</f>
        <v>472042265</v>
      </c>
      <c r="K26" s="43">
        <f>SUM(K27:K34)</f>
        <v>472016297</v>
      </c>
    </row>
    <row r="27" spans="1:11" ht="12.75" customHeight="1">
      <c r="A27" s="202" t="s">
        <v>79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320537631</v>
      </c>
      <c r="K27" s="7">
        <v>320537631</v>
      </c>
    </row>
    <row r="28" spans="1:11" ht="12.75" customHeight="1">
      <c r="A28" s="202" t="s">
        <v>80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84102981</v>
      </c>
      <c r="K28" s="7">
        <v>84102981</v>
      </c>
    </row>
    <row r="29" spans="1:11" ht="12.75" customHeight="1">
      <c r="A29" s="202" t="s">
        <v>81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45621261</v>
      </c>
      <c r="K29" s="7">
        <v>45621261</v>
      </c>
    </row>
    <row r="30" spans="1:11" ht="12.75" customHeight="1">
      <c r="A30" s="202" t="s">
        <v>306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>
        <v>0</v>
      </c>
      <c r="K30" s="7">
        <v>0</v>
      </c>
    </row>
    <row r="31" spans="1:11" ht="12.75" customHeight="1">
      <c r="A31" s="202" t="s">
        <v>82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0</v>
      </c>
      <c r="K31" s="7">
        <v>0</v>
      </c>
    </row>
    <row r="32" spans="1:11" ht="12.75" customHeight="1">
      <c r="A32" s="202" t="s">
        <v>83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598788</v>
      </c>
      <c r="K32" s="7">
        <v>581233</v>
      </c>
    </row>
    <row r="33" spans="1:11" ht="12.75" customHeight="1">
      <c r="A33" s="202" t="s">
        <v>84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21181604</v>
      </c>
      <c r="K33" s="7">
        <v>21173191</v>
      </c>
    </row>
    <row r="34" spans="1:11" ht="12.75" customHeight="1">
      <c r="A34" s="202" t="s">
        <v>85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>
        <v>0</v>
      </c>
      <c r="K34" s="7">
        <v>0</v>
      </c>
    </row>
    <row r="35" spans="1:11" ht="12.75" customHeight="1">
      <c r="A35" s="202" t="s">
        <v>86</v>
      </c>
      <c r="B35" s="203"/>
      <c r="C35" s="203"/>
      <c r="D35" s="203"/>
      <c r="E35" s="203"/>
      <c r="F35" s="203"/>
      <c r="G35" s="203"/>
      <c r="H35" s="204"/>
      <c r="I35" s="1">
        <v>29</v>
      </c>
      <c r="J35" s="43">
        <f>SUM(J36:J38)</f>
        <v>3849560</v>
      </c>
      <c r="K35" s="43">
        <f>SUM(K36:K38)</f>
        <v>3798731</v>
      </c>
    </row>
    <row r="36" spans="1:11" ht="12.75" customHeight="1">
      <c r="A36" s="202" t="s">
        <v>87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0</v>
      </c>
      <c r="K36" s="7">
        <v>0</v>
      </c>
    </row>
    <row r="37" spans="1:11" ht="12.75" customHeight="1">
      <c r="A37" s="202" t="s">
        <v>88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3849560</v>
      </c>
      <c r="K37" s="7">
        <v>3798731</v>
      </c>
    </row>
    <row r="38" spans="1:11" ht="12.75" customHeight="1">
      <c r="A38" s="202" t="s">
        <v>89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0</v>
      </c>
      <c r="K38" s="7">
        <v>0</v>
      </c>
    </row>
    <row r="39" spans="1:11" ht="12.75" customHeight="1">
      <c r="A39" s="202" t="s">
        <v>90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1806961</v>
      </c>
      <c r="K39" s="7">
        <v>1806961</v>
      </c>
    </row>
    <row r="40" spans="1:11" ht="12.75" customHeight="1">
      <c r="A40" s="205" t="s">
        <v>91</v>
      </c>
      <c r="B40" s="206"/>
      <c r="C40" s="206"/>
      <c r="D40" s="206"/>
      <c r="E40" s="206"/>
      <c r="F40" s="206"/>
      <c r="G40" s="206"/>
      <c r="H40" s="207"/>
      <c r="I40" s="1">
        <v>34</v>
      </c>
      <c r="J40" s="43">
        <f>J41+J49+J56+J64</f>
        <v>364703151</v>
      </c>
      <c r="K40" s="43">
        <f>K41+K49+K56+K64</f>
        <v>361552257</v>
      </c>
    </row>
    <row r="41" spans="1:11" ht="12.75" customHeight="1">
      <c r="A41" s="202" t="s">
        <v>92</v>
      </c>
      <c r="B41" s="203"/>
      <c r="C41" s="203"/>
      <c r="D41" s="203"/>
      <c r="E41" s="203"/>
      <c r="F41" s="203"/>
      <c r="G41" s="203"/>
      <c r="H41" s="204"/>
      <c r="I41" s="1">
        <v>35</v>
      </c>
      <c r="J41" s="43">
        <f>SUM(J42:J48)</f>
        <v>4274005</v>
      </c>
      <c r="K41" s="43">
        <f>SUM(K42:K48)</f>
        <v>4274005</v>
      </c>
    </row>
    <row r="42" spans="1:11" ht="12.75" customHeight="1">
      <c r="A42" s="202" t="s">
        <v>93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0</v>
      </c>
      <c r="K42" s="7">
        <v>0</v>
      </c>
    </row>
    <row r="43" spans="1:11" ht="12.75" customHeight="1">
      <c r="A43" s="202" t="s">
        <v>94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247493</v>
      </c>
      <c r="K43" s="7">
        <v>247493</v>
      </c>
    </row>
    <row r="44" spans="1:11" ht="12.75" customHeight="1">
      <c r="A44" s="202" t="s">
        <v>95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2646935</v>
      </c>
      <c r="K44" s="7">
        <v>2646935</v>
      </c>
    </row>
    <row r="45" spans="1:11" ht="12.75" customHeight="1">
      <c r="A45" s="202" t="s">
        <v>96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1379577</v>
      </c>
      <c r="K45" s="7">
        <v>1379577</v>
      </c>
    </row>
    <row r="46" spans="1:11" ht="12.75" customHeight="1">
      <c r="A46" s="202" t="s">
        <v>97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0</v>
      </c>
      <c r="K46" s="7">
        <v>0</v>
      </c>
    </row>
    <row r="47" spans="1:11" ht="12.75" customHeight="1">
      <c r="A47" s="202" t="s">
        <v>98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>
        <v>0</v>
      </c>
      <c r="K47" s="7">
        <v>0</v>
      </c>
    </row>
    <row r="48" spans="1:11" ht="12.75" customHeight="1">
      <c r="A48" s="202" t="s">
        <v>99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>
        <v>0</v>
      </c>
      <c r="K48" s="7">
        <v>0</v>
      </c>
    </row>
    <row r="49" spans="1:11" ht="12.75" customHeight="1">
      <c r="A49" s="202" t="s">
        <v>100</v>
      </c>
      <c r="B49" s="203"/>
      <c r="C49" s="203"/>
      <c r="D49" s="203"/>
      <c r="E49" s="203"/>
      <c r="F49" s="203"/>
      <c r="G49" s="203"/>
      <c r="H49" s="204"/>
      <c r="I49" s="1">
        <v>43</v>
      </c>
      <c r="J49" s="43">
        <f>SUM(J50:J55)</f>
        <v>292002656</v>
      </c>
      <c r="K49" s="43">
        <f>SUM(K50:K55)</f>
        <v>291140359</v>
      </c>
    </row>
    <row r="50" spans="1:11" ht="12.75" customHeight="1">
      <c r="A50" s="202" t="s">
        <v>101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21516646</v>
      </c>
      <c r="K50" s="7">
        <v>20301276</v>
      </c>
    </row>
    <row r="51" spans="1:11" ht="12.75" customHeight="1">
      <c r="A51" s="202" t="s">
        <v>102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101163598</v>
      </c>
      <c r="K51" s="7">
        <v>97050778</v>
      </c>
    </row>
    <row r="52" spans="1:11" ht="12.75" customHeight="1">
      <c r="A52" s="202" t="s">
        <v>103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>
        <v>146963</v>
      </c>
      <c r="K52" s="7">
        <v>146963</v>
      </c>
    </row>
    <row r="53" spans="1:11" ht="12.75" customHeight="1">
      <c r="A53" s="202" t="s">
        <v>104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622982</v>
      </c>
      <c r="K53" s="7">
        <v>692772</v>
      </c>
    </row>
    <row r="54" spans="1:11" ht="12.75" customHeight="1">
      <c r="A54" s="202" t="s">
        <v>105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2040776</v>
      </c>
      <c r="K54" s="7">
        <v>2802616</v>
      </c>
    </row>
    <row r="55" spans="1:11" ht="12.75" customHeight="1">
      <c r="A55" s="202" t="s">
        <v>106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166511691</v>
      </c>
      <c r="K55" s="7">
        <v>170145954</v>
      </c>
    </row>
    <row r="56" spans="1:11" ht="12.75" customHeight="1">
      <c r="A56" s="202" t="s">
        <v>107</v>
      </c>
      <c r="B56" s="203"/>
      <c r="C56" s="203"/>
      <c r="D56" s="203"/>
      <c r="E56" s="203"/>
      <c r="F56" s="203"/>
      <c r="G56" s="203"/>
      <c r="H56" s="204"/>
      <c r="I56" s="1">
        <v>50</v>
      </c>
      <c r="J56" s="43">
        <f>SUM(J57:J63)</f>
        <v>66307264</v>
      </c>
      <c r="K56" s="43">
        <f>SUM(K57:K63)</f>
        <v>59794095</v>
      </c>
    </row>
    <row r="57" spans="1:11" ht="12.75" customHeight="1">
      <c r="A57" s="202" t="s">
        <v>79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0</v>
      </c>
      <c r="K57" s="7">
        <v>0</v>
      </c>
    </row>
    <row r="58" spans="1:11" ht="12.75" customHeight="1">
      <c r="A58" s="202" t="s">
        <v>80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39486573</v>
      </c>
      <c r="K58" s="7">
        <v>42163466</v>
      </c>
    </row>
    <row r="59" spans="1:11" ht="12.75" customHeight="1">
      <c r="A59" s="202" t="s">
        <v>81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>
        <v>0</v>
      </c>
      <c r="K59" s="7">
        <v>0</v>
      </c>
    </row>
    <row r="60" spans="1:11" ht="12.75" customHeight="1">
      <c r="A60" s="202" t="s">
        <v>306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>
        <v>7371332</v>
      </c>
      <c r="K60" s="7">
        <v>7467577</v>
      </c>
    </row>
    <row r="61" spans="1:11" ht="12.75" customHeight="1">
      <c r="A61" s="202" t="s">
        <v>82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10823215</v>
      </c>
      <c r="K61" s="7">
        <v>1469443</v>
      </c>
    </row>
    <row r="62" spans="1:11" ht="12.75" customHeight="1">
      <c r="A62" s="202" t="s">
        <v>83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8626144</v>
      </c>
      <c r="K62" s="7">
        <v>8693609</v>
      </c>
    </row>
    <row r="63" spans="1:11" ht="12.75" customHeight="1">
      <c r="A63" s="202" t="s">
        <v>108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0</v>
      </c>
      <c r="K63" s="7">
        <v>0</v>
      </c>
    </row>
    <row r="64" spans="1:11" ht="12.75" customHeight="1">
      <c r="A64" s="202" t="s">
        <v>109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2119226</v>
      </c>
      <c r="K64" s="7">
        <v>6343798</v>
      </c>
    </row>
    <row r="65" spans="1:11" ht="12.75" customHeight="1">
      <c r="A65" s="205" t="s">
        <v>307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74127828</v>
      </c>
      <c r="K65" s="7">
        <v>74054629</v>
      </c>
    </row>
    <row r="66" spans="1:11" ht="12.75" customHeight="1">
      <c r="A66" s="205" t="s">
        <v>110</v>
      </c>
      <c r="B66" s="206"/>
      <c r="C66" s="206"/>
      <c r="D66" s="206"/>
      <c r="E66" s="206"/>
      <c r="F66" s="206"/>
      <c r="G66" s="206"/>
      <c r="H66" s="207"/>
      <c r="I66" s="1">
        <v>60</v>
      </c>
      <c r="J66" s="43">
        <f>J7+J8+J40+J65</f>
        <v>1149434443</v>
      </c>
      <c r="K66" s="43">
        <f>K7+K8+K40+K65</f>
        <v>1154656446</v>
      </c>
    </row>
    <row r="67" spans="1:11" ht="12.75" customHeight="1">
      <c r="A67" s="226" t="s">
        <v>111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81406022</v>
      </c>
      <c r="K67" s="8">
        <v>80323328</v>
      </c>
    </row>
    <row r="68" spans="1:11" ht="12.75">
      <c r="A68" s="214" t="s">
        <v>112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 customHeight="1">
      <c r="A69" s="218" t="s">
        <v>113</v>
      </c>
      <c r="B69" s="219"/>
      <c r="C69" s="219"/>
      <c r="D69" s="219"/>
      <c r="E69" s="219"/>
      <c r="F69" s="219"/>
      <c r="G69" s="219"/>
      <c r="H69" s="225"/>
      <c r="I69" s="3">
        <v>62</v>
      </c>
      <c r="J69" s="44">
        <f>J70+J71+J72+J78+J79+J82+J85</f>
        <v>442792826</v>
      </c>
      <c r="K69" s="44">
        <f>K70+K71+K72+K78+K79+K82+K85</f>
        <v>445257498</v>
      </c>
    </row>
    <row r="70" spans="1:11" ht="12.75" customHeight="1">
      <c r="A70" s="202" t="s">
        <v>114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63432000</v>
      </c>
      <c r="K70" s="7">
        <v>63432000</v>
      </c>
    </row>
    <row r="71" spans="1:11" ht="12.75" customHeight="1">
      <c r="A71" s="202" t="s">
        <v>115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13998640</v>
      </c>
      <c r="K71" s="7">
        <v>13998640</v>
      </c>
    </row>
    <row r="72" spans="1:11" ht="12.75" customHeight="1">
      <c r="A72" s="202" t="s">
        <v>116</v>
      </c>
      <c r="B72" s="203"/>
      <c r="C72" s="203"/>
      <c r="D72" s="203"/>
      <c r="E72" s="203"/>
      <c r="F72" s="203"/>
      <c r="G72" s="203"/>
      <c r="H72" s="204"/>
      <c r="I72" s="1">
        <v>65</v>
      </c>
      <c r="J72" s="43">
        <f>J73+J74-J75+J76+J77</f>
        <v>8068491</v>
      </c>
      <c r="K72" s="43">
        <f>K73+K74-K75+K76+K77</f>
        <v>8068491</v>
      </c>
    </row>
    <row r="73" spans="1:11" ht="12.75" customHeight="1">
      <c r="A73" s="202" t="s">
        <v>117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3171600</v>
      </c>
      <c r="K73" s="7">
        <v>3171600</v>
      </c>
    </row>
    <row r="74" spans="1:11" ht="12.75" customHeight="1">
      <c r="A74" s="202" t="s">
        <v>118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6343200</v>
      </c>
      <c r="K74" s="7">
        <v>6343200</v>
      </c>
    </row>
    <row r="75" spans="1:11" ht="12.75" customHeight="1">
      <c r="A75" s="202" t="s">
        <v>119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1446309</v>
      </c>
      <c r="K75" s="7">
        <v>1446309</v>
      </c>
    </row>
    <row r="76" spans="1:11" ht="12.75" customHeight="1">
      <c r="A76" s="202" t="s">
        <v>120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>
        <v>0</v>
      </c>
    </row>
    <row r="77" spans="1:11" ht="12.75" customHeight="1">
      <c r="A77" s="202" t="s">
        <v>121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>
        <v>0</v>
      </c>
    </row>
    <row r="78" spans="1:11" ht="12.75" customHeight="1">
      <c r="A78" s="202" t="s">
        <v>122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54432245</v>
      </c>
      <c r="K78" s="7">
        <v>54432245</v>
      </c>
    </row>
    <row r="79" spans="1:11" ht="12.75" customHeight="1">
      <c r="A79" s="202" t="s">
        <v>123</v>
      </c>
      <c r="B79" s="203"/>
      <c r="C79" s="203"/>
      <c r="D79" s="203"/>
      <c r="E79" s="203"/>
      <c r="F79" s="203"/>
      <c r="G79" s="203"/>
      <c r="H79" s="204"/>
      <c r="I79" s="1">
        <v>72</v>
      </c>
      <c r="J79" s="43">
        <f>J80-J81</f>
        <v>289267812</v>
      </c>
      <c r="K79" s="43">
        <f>K80-K81</f>
        <v>302861450</v>
      </c>
    </row>
    <row r="80" spans="1:11" ht="12.75" customHeight="1">
      <c r="A80" s="222" t="s">
        <v>124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289267812</v>
      </c>
      <c r="K80" s="7">
        <v>302861450</v>
      </c>
    </row>
    <row r="81" spans="1:11" ht="12.75" customHeight="1">
      <c r="A81" s="222" t="s">
        <v>125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 customHeight="1">
      <c r="A82" s="202" t="s">
        <v>126</v>
      </c>
      <c r="B82" s="203"/>
      <c r="C82" s="203"/>
      <c r="D82" s="203"/>
      <c r="E82" s="203"/>
      <c r="F82" s="203"/>
      <c r="G82" s="203"/>
      <c r="H82" s="204"/>
      <c r="I82" s="1">
        <v>75</v>
      </c>
      <c r="J82" s="43">
        <f>J83-J84</f>
        <v>13593638</v>
      </c>
      <c r="K82" s="43">
        <f>K83-K84</f>
        <v>2464672</v>
      </c>
    </row>
    <row r="83" spans="1:11" ht="12.75" customHeight="1">
      <c r="A83" s="222" t="s">
        <v>127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13593638</v>
      </c>
      <c r="K83" s="7">
        <v>2464672</v>
      </c>
    </row>
    <row r="84" spans="1:11" ht="12.75" customHeight="1">
      <c r="A84" s="222" t="s">
        <v>128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0</v>
      </c>
    </row>
    <row r="85" spans="1:11" ht="12.75" customHeight="1">
      <c r="A85" s="202" t="s">
        <v>129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>
        <v>0</v>
      </c>
    </row>
    <row r="86" spans="1:11" ht="12.75" customHeight="1">
      <c r="A86" s="205" t="s">
        <v>130</v>
      </c>
      <c r="B86" s="206"/>
      <c r="C86" s="206"/>
      <c r="D86" s="206"/>
      <c r="E86" s="206"/>
      <c r="F86" s="206"/>
      <c r="G86" s="206"/>
      <c r="H86" s="207"/>
      <c r="I86" s="1">
        <v>79</v>
      </c>
      <c r="J86" s="43">
        <f>SUM(J87:J89)</f>
        <v>5749308</v>
      </c>
      <c r="K86" s="43">
        <f>SUM(K87:K89)</f>
        <v>5749308</v>
      </c>
    </row>
    <row r="87" spans="1:11" ht="12.75" customHeight="1">
      <c r="A87" s="202" t="s">
        <v>131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2360607</v>
      </c>
      <c r="K87" s="7">
        <v>2360607</v>
      </c>
    </row>
    <row r="88" spans="1:11" ht="12.75" customHeight="1">
      <c r="A88" s="202" t="s">
        <v>132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>
        <v>0</v>
      </c>
    </row>
    <row r="89" spans="1:11" ht="12.75" customHeight="1">
      <c r="A89" s="202" t="s">
        <v>133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3388701</v>
      </c>
      <c r="K89" s="7">
        <v>3388701</v>
      </c>
    </row>
    <row r="90" spans="1:11" ht="12.75" customHeight="1">
      <c r="A90" s="205" t="s">
        <v>134</v>
      </c>
      <c r="B90" s="206"/>
      <c r="C90" s="206"/>
      <c r="D90" s="206"/>
      <c r="E90" s="206"/>
      <c r="F90" s="206"/>
      <c r="G90" s="206"/>
      <c r="H90" s="207"/>
      <c r="I90" s="1">
        <v>83</v>
      </c>
      <c r="J90" s="43">
        <f>SUM(J91:J99)</f>
        <v>230548214</v>
      </c>
      <c r="K90" s="43">
        <f>SUM(K91:K99)</f>
        <v>239554714</v>
      </c>
    </row>
    <row r="91" spans="1:11" ht="12.75" customHeight="1">
      <c r="A91" s="202" t="s">
        <v>135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>
        <v>0</v>
      </c>
    </row>
    <row r="92" spans="1:11" ht="12.75" customHeight="1">
      <c r="A92" s="202" t="s">
        <v>136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>
        <v>0</v>
      </c>
    </row>
    <row r="93" spans="1:11" ht="12.75" customHeight="1">
      <c r="A93" s="202" t="s">
        <v>137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224475198</v>
      </c>
      <c r="K93" s="7">
        <v>233511139</v>
      </c>
    </row>
    <row r="94" spans="1:11" ht="12.75" customHeight="1">
      <c r="A94" s="202" t="s">
        <v>138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>
        <v>0</v>
      </c>
    </row>
    <row r="95" spans="1:11" ht="12.75" customHeight="1">
      <c r="A95" s="202" t="s">
        <v>139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374789</v>
      </c>
      <c r="K95" s="7">
        <v>350507</v>
      </c>
    </row>
    <row r="96" spans="1:11" ht="12.75" customHeight="1">
      <c r="A96" s="202" t="s">
        <v>140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>
        <v>1428573</v>
      </c>
      <c r="K96" s="7">
        <v>1424114</v>
      </c>
    </row>
    <row r="97" spans="1:11" ht="12.75" customHeight="1">
      <c r="A97" s="202" t="s">
        <v>308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>
        <v>0</v>
      </c>
      <c r="K97" s="7">
        <v>0</v>
      </c>
    </row>
    <row r="98" spans="1:11" ht="12.75" customHeight="1">
      <c r="A98" s="202" t="s">
        <v>142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60695</v>
      </c>
      <c r="K98" s="7">
        <v>60695</v>
      </c>
    </row>
    <row r="99" spans="1:11" ht="12.75" customHeight="1">
      <c r="A99" s="202" t="s">
        <v>143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>
        <v>4208959</v>
      </c>
      <c r="K99" s="7">
        <v>4208259</v>
      </c>
    </row>
    <row r="100" spans="1:11" ht="12.75" customHeight="1">
      <c r="A100" s="205" t="s">
        <v>144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43">
        <f>SUM(J101:J112)</f>
        <v>467492325</v>
      </c>
      <c r="K100" s="43">
        <f>SUM(K101:K112)</f>
        <v>461897076</v>
      </c>
    </row>
    <row r="101" spans="1:11" ht="12.75" customHeight="1">
      <c r="A101" s="202" t="s">
        <v>135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4432746</v>
      </c>
      <c r="K101" s="7">
        <v>5152010</v>
      </c>
    </row>
    <row r="102" spans="1:11" ht="12.75" customHeight="1">
      <c r="A102" s="202" t="s">
        <v>136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49383358</v>
      </c>
      <c r="K102" s="7">
        <v>49045890</v>
      </c>
    </row>
    <row r="103" spans="1:11" ht="12.75" customHeight="1">
      <c r="A103" s="202" t="s">
        <v>137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131086049</v>
      </c>
      <c r="K103" s="7">
        <v>134675660</v>
      </c>
    </row>
    <row r="104" spans="1:11" ht="12.75" customHeight="1">
      <c r="A104" s="202" t="s">
        <v>138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5042667</v>
      </c>
      <c r="K104" s="7">
        <v>5267810</v>
      </c>
    </row>
    <row r="105" spans="1:11" ht="12.75" customHeight="1">
      <c r="A105" s="202" t="s">
        <v>139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104127479</v>
      </c>
      <c r="K105" s="7">
        <v>100749504</v>
      </c>
    </row>
    <row r="106" spans="1:11" ht="12.75" customHeight="1">
      <c r="A106" s="202" t="s">
        <v>140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>
        <v>98432756</v>
      </c>
      <c r="K106" s="7">
        <v>92381873</v>
      </c>
    </row>
    <row r="107" spans="1:11" ht="12.75" customHeight="1">
      <c r="A107" s="202" t="s">
        <v>141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>
        <v>0</v>
      </c>
      <c r="K107" s="7">
        <v>0</v>
      </c>
    </row>
    <row r="108" spans="1:11" ht="12.75" customHeight="1">
      <c r="A108" s="202" t="s">
        <v>145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10747136</v>
      </c>
      <c r="K108" s="7">
        <v>9717646</v>
      </c>
    </row>
    <row r="109" spans="1:11" ht="12.75" customHeight="1">
      <c r="A109" s="202" t="s">
        <v>309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28156105</v>
      </c>
      <c r="K109" s="7">
        <v>34909141</v>
      </c>
    </row>
    <row r="110" spans="1:11" ht="12.75" customHeight="1">
      <c r="A110" s="202" t="s">
        <v>146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418051</v>
      </c>
      <c r="K110" s="7">
        <v>418051</v>
      </c>
    </row>
    <row r="111" spans="1:11" ht="12.75" customHeight="1">
      <c r="A111" s="202" t="s">
        <v>147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>
        <v>0</v>
      </c>
      <c r="K111" s="7">
        <v>0</v>
      </c>
    </row>
    <row r="112" spans="1:11" ht="12.75" customHeight="1">
      <c r="A112" s="202" t="s">
        <v>148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35665978</v>
      </c>
      <c r="K112" s="7">
        <v>29579491</v>
      </c>
    </row>
    <row r="113" spans="1:11" ht="12.75" customHeight="1">
      <c r="A113" s="205" t="s">
        <v>149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2851770</v>
      </c>
      <c r="K113" s="7">
        <v>2197850</v>
      </c>
    </row>
    <row r="114" spans="1:11" ht="12.75" customHeight="1">
      <c r="A114" s="205" t="s">
        <v>310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43">
        <f>J69+J86+J90+J100+J113</f>
        <v>1149434443</v>
      </c>
      <c r="K114" s="43">
        <f>K69+K86+K90+K100+K113</f>
        <v>1154656446</v>
      </c>
    </row>
    <row r="115" spans="1:11" ht="12.75" customHeight="1">
      <c r="A115" s="211" t="s">
        <v>150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>
        <v>81406022</v>
      </c>
      <c r="K115" s="8">
        <v>80323328</v>
      </c>
    </row>
    <row r="116" spans="1:11" ht="12.75" customHeight="1">
      <c r="A116" s="214" t="s">
        <v>151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 customHeight="1">
      <c r="A117" s="218" t="s">
        <v>152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 customHeight="1">
      <c r="A118" s="202" t="s">
        <v>153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 customHeight="1">
      <c r="A119" s="208" t="s">
        <v>154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</sheetData>
  <mergeCells count="119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8:H118"/>
    <mergeCell ref="A113:H113"/>
    <mergeCell ref="A114:H114"/>
    <mergeCell ref="A119:H119"/>
    <mergeCell ref="A115:H115"/>
    <mergeCell ref="A116:K116"/>
    <mergeCell ref="A117:K117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J58" sqref="J58:K66"/>
    </sheetView>
  </sheetViews>
  <sheetFormatPr defaultColWidth="9.140625" defaultRowHeight="12.75"/>
  <cols>
    <col min="1" max="9" width="9.140625" style="42" customWidth="1"/>
    <col min="10" max="10" width="9.8515625" style="42" customWidth="1"/>
    <col min="11" max="11" width="10.00390625" style="42" customWidth="1"/>
    <col min="12" max="12" width="9.8515625" style="42" customWidth="1"/>
    <col min="13" max="13" width="10.28125" style="42" customWidth="1"/>
    <col min="14" max="16384" width="9.140625" style="42" customWidth="1"/>
  </cols>
  <sheetData>
    <row r="1" spans="1:13" ht="12.75" customHeight="1">
      <c r="A1" s="235" t="s">
        <v>155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3" t="s">
        <v>311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 customHeight="1">
      <c r="A4" s="252" t="s">
        <v>56</v>
      </c>
      <c r="B4" s="252"/>
      <c r="C4" s="252"/>
      <c r="D4" s="252"/>
      <c r="E4" s="252"/>
      <c r="F4" s="252"/>
      <c r="G4" s="252"/>
      <c r="H4" s="252"/>
      <c r="I4" s="48" t="s">
        <v>57</v>
      </c>
      <c r="J4" s="251" t="s">
        <v>58</v>
      </c>
      <c r="K4" s="251"/>
      <c r="L4" s="251" t="s">
        <v>59</v>
      </c>
      <c r="M4" s="251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48"/>
      <c r="J5" s="50" t="s">
        <v>156</v>
      </c>
      <c r="K5" s="50" t="s">
        <v>157</v>
      </c>
      <c r="L5" s="50" t="s">
        <v>156</v>
      </c>
      <c r="M5" s="50" t="s">
        <v>157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53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 customHeight="1">
      <c r="A7" s="218" t="s">
        <v>158</v>
      </c>
      <c r="B7" s="219"/>
      <c r="C7" s="219"/>
      <c r="D7" s="219"/>
      <c r="E7" s="219"/>
      <c r="F7" s="219"/>
      <c r="G7" s="219"/>
      <c r="H7" s="225"/>
      <c r="I7" s="3">
        <v>111</v>
      </c>
      <c r="J7" s="44">
        <f>SUM(J8:J9)</f>
        <v>78543681</v>
      </c>
      <c r="K7" s="44">
        <f>SUM(K8:K9)</f>
        <v>78543681</v>
      </c>
      <c r="L7" s="44">
        <f>SUM(L8:L9)</f>
        <v>67883954</v>
      </c>
      <c r="M7" s="44">
        <f>SUM(M8:M9)</f>
        <v>67883954</v>
      </c>
    </row>
    <row r="8" spans="1:13" ht="12.75" customHeight="1">
      <c r="A8" s="205" t="s">
        <v>159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76637806</v>
      </c>
      <c r="K8" s="7">
        <v>76637806</v>
      </c>
      <c r="L8" s="7">
        <v>65222609</v>
      </c>
      <c r="M8" s="7">
        <v>65222609</v>
      </c>
    </row>
    <row r="9" spans="1:13" ht="12.75" customHeight="1">
      <c r="A9" s="205" t="s">
        <v>160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1905875</v>
      </c>
      <c r="K9" s="7">
        <v>1905875</v>
      </c>
      <c r="L9" s="7">
        <v>2661345</v>
      </c>
      <c r="M9" s="7">
        <v>2661345</v>
      </c>
    </row>
    <row r="10" spans="1:13" ht="12.75" customHeight="1">
      <c r="A10" s="205" t="s">
        <v>161</v>
      </c>
      <c r="B10" s="206"/>
      <c r="C10" s="206"/>
      <c r="D10" s="206"/>
      <c r="E10" s="206"/>
      <c r="F10" s="206"/>
      <c r="G10" s="206"/>
      <c r="H10" s="207"/>
      <c r="I10" s="1">
        <v>114</v>
      </c>
      <c r="J10" s="43">
        <f>J11+J12+J16+J20+J21+J22+J25+J26</f>
        <v>82679473</v>
      </c>
      <c r="K10" s="43">
        <f>K11+K12+K16+K20+K21+K22+K25+K26</f>
        <v>82679473</v>
      </c>
      <c r="L10" s="43">
        <f>L11+L12+L16+L20+L21+L22+L25+L26</f>
        <v>58011238</v>
      </c>
      <c r="M10" s="43">
        <f>M11+M12+M16+M20+M21+M22+M25+M26</f>
        <v>58011238</v>
      </c>
    </row>
    <row r="11" spans="1:13" ht="12.75" customHeight="1">
      <c r="A11" s="205" t="s">
        <v>162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5917477</v>
      </c>
      <c r="K11" s="7">
        <v>5917477</v>
      </c>
      <c r="L11" s="7"/>
      <c r="M11" s="7"/>
    </row>
    <row r="12" spans="1:13" ht="12.75" customHeight="1">
      <c r="A12" s="205" t="s">
        <v>163</v>
      </c>
      <c r="B12" s="206"/>
      <c r="C12" s="206"/>
      <c r="D12" s="206"/>
      <c r="E12" s="206"/>
      <c r="F12" s="206"/>
      <c r="G12" s="206"/>
      <c r="H12" s="207"/>
      <c r="I12" s="1">
        <v>116</v>
      </c>
      <c r="J12" s="43">
        <f>SUM(J13:J15)</f>
        <v>22137694</v>
      </c>
      <c r="K12" s="43">
        <f>SUM(K13:K15)</f>
        <v>22137694</v>
      </c>
      <c r="L12" s="43">
        <f>SUM(L13:L15)</f>
        <v>15752573</v>
      </c>
      <c r="M12" s="43">
        <f>SUM(M13:M15)</f>
        <v>15752573</v>
      </c>
    </row>
    <row r="13" spans="1:13" ht="12.75" customHeight="1">
      <c r="A13" s="202" t="s">
        <v>164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2582337</v>
      </c>
      <c r="K13" s="7">
        <v>2582337</v>
      </c>
      <c r="L13" s="7">
        <v>1894524</v>
      </c>
      <c r="M13" s="7">
        <v>1894524</v>
      </c>
    </row>
    <row r="14" spans="1:13" ht="12.75" customHeight="1">
      <c r="A14" s="202" t="s">
        <v>165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 customHeight="1">
      <c r="A15" s="202" t="s">
        <v>166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19555357</v>
      </c>
      <c r="K15" s="7">
        <v>19555357</v>
      </c>
      <c r="L15" s="7">
        <v>13858049</v>
      </c>
      <c r="M15" s="7">
        <v>13858049</v>
      </c>
    </row>
    <row r="16" spans="1:13" ht="12.75" customHeight="1">
      <c r="A16" s="205" t="s">
        <v>167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43">
        <f>SUM(J17:J19)</f>
        <v>41893576</v>
      </c>
      <c r="K16" s="43">
        <f>SUM(K17:K19)</f>
        <v>41893576</v>
      </c>
      <c r="L16" s="43">
        <f>SUM(L17:L19)</f>
        <v>32389658</v>
      </c>
      <c r="M16" s="43">
        <f>SUM(M17:M19)</f>
        <v>32389658</v>
      </c>
    </row>
    <row r="17" spans="1:13" ht="12.75" customHeight="1">
      <c r="A17" s="202" t="s">
        <v>168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22630264</v>
      </c>
      <c r="K17" s="7">
        <v>22630265</v>
      </c>
      <c r="L17" s="7">
        <v>18053062</v>
      </c>
      <c r="M17" s="7">
        <v>18053062</v>
      </c>
    </row>
    <row r="18" spans="1:13" ht="12.75" customHeight="1">
      <c r="A18" s="202" t="s">
        <v>169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f>41893576-J17-J19</f>
        <v>13173313</v>
      </c>
      <c r="K18" s="7">
        <f>41893576-K17-K19</f>
        <v>13173311</v>
      </c>
      <c r="L18" s="7">
        <v>9577652</v>
      </c>
      <c r="M18" s="7">
        <v>9577652</v>
      </c>
    </row>
    <row r="19" spans="1:13" ht="12.75" customHeight="1">
      <c r="A19" s="202" t="s">
        <v>170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6089999</v>
      </c>
      <c r="K19" s="7">
        <v>6090000</v>
      </c>
      <c r="L19" s="7">
        <v>4758944</v>
      </c>
      <c r="M19" s="7">
        <v>4758944</v>
      </c>
    </row>
    <row r="20" spans="1:13" ht="12.75" customHeight="1">
      <c r="A20" s="205" t="s">
        <v>171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4671765</v>
      </c>
      <c r="K20" s="7">
        <v>4671765</v>
      </c>
      <c r="L20" s="7">
        <v>3702368</v>
      </c>
      <c r="M20" s="7">
        <v>3702368</v>
      </c>
    </row>
    <row r="21" spans="1:13" ht="12.75" customHeight="1">
      <c r="A21" s="205" t="s">
        <v>172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5951202</v>
      </c>
      <c r="K21" s="7">
        <v>5951202</v>
      </c>
      <c r="L21" s="7">
        <v>4474618</v>
      </c>
      <c r="M21" s="7">
        <v>4474618</v>
      </c>
    </row>
    <row r="22" spans="1:13" ht="12.75" customHeight="1">
      <c r="A22" s="205" t="s">
        <v>173</v>
      </c>
      <c r="B22" s="206"/>
      <c r="C22" s="206"/>
      <c r="D22" s="206"/>
      <c r="E22" s="206"/>
      <c r="F22" s="206"/>
      <c r="G22" s="206"/>
      <c r="H22" s="207"/>
      <c r="I22" s="1">
        <v>126</v>
      </c>
      <c r="J22" s="43">
        <f>SUM(J23:J24)</f>
        <v>2106878</v>
      </c>
      <c r="K22" s="43">
        <f>SUM(K23:K24)</f>
        <v>2106878</v>
      </c>
      <c r="L22" s="43">
        <f>SUM(L23:L24)</f>
        <v>0</v>
      </c>
      <c r="M22" s="43">
        <f>SUM(M23:M24)</f>
        <v>0</v>
      </c>
    </row>
    <row r="23" spans="1:13" ht="12.75" customHeight="1">
      <c r="A23" s="202" t="s">
        <v>174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 customHeight="1">
      <c r="A24" s="202" t="s">
        <v>175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2106878</v>
      </c>
      <c r="K24" s="7">
        <v>2106878</v>
      </c>
      <c r="L24" s="7"/>
      <c r="M24" s="7"/>
    </row>
    <row r="25" spans="1:13" ht="12.75" customHeight="1">
      <c r="A25" s="205" t="s">
        <v>176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 customHeight="1">
      <c r="A26" s="205" t="s">
        <v>177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881</v>
      </c>
      <c r="K26" s="7">
        <v>881</v>
      </c>
      <c r="L26" s="7">
        <v>1692021</v>
      </c>
      <c r="M26" s="7">
        <v>1692021</v>
      </c>
    </row>
    <row r="27" spans="1:13" ht="12.75" customHeight="1">
      <c r="A27" s="205" t="s">
        <v>178</v>
      </c>
      <c r="B27" s="206"/>
      <c r="C27" s="206"/>
      <c r="D27" s="206"/>
      <c r="E27" s="206"/>
      <c r="F27" s="206"/>
      <c r="G27" s="206"/>
      <c r="H27" s="207"/>
      <c r="I27" s="1">
        <v>131</v>
      </c>
      <c r="J27" s="43">
        <f>SUM(J28:J32)</f>
        <v>18745137</v>
      </c>
      <c r="K27" s="43">
        <f>SUM(K28:K32)</f>
        <v>18745137</v>
      </c>
      <c r="L27" s="43">
        <f>SUM(L28:L32)</f>
        <v>3532115</v>
      </c>
      <c r="M27" s="43">
        <f>SUM(M28:M32)</f>
        <v>3532115</v>
      </c>
    </row>
    <row r="28" spans="1:13" ht="12.75" customHeight="1">
      <c r="A28" s="205" t="s">
        <v>179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f>2771028-118601-566288</f>
        <v>2086139</v>
      </c>
      <c r="K28" s="7">
        <v>2086139</v>
      </c>
      <c r="L28" s="7">
        <v>1418207</v>
      </c>
      <c r="M28" s="7">
        <v>1418207</v>
      </c>
    </row>
    <row r="29" spans="1:13" ht="12.75" customHeight="1">
      <c r="A29" s="205" t="s">
        <v>180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f>595977+10259</f>
        <v>606236</v>
      </c>
      <c r="K29" s="7">
        <v>606236</v>
      </c>
      <c r="L29" s="7">
        <v>1460175</v>
      </c>
      <c r="M29" s="7">
        <v>1460175</v>
      </c>
    </row>
    <row r="30" spans="1:13" ht="12.75" customHeight="1">
      <c r="A30" s="205" t="s">
        <v>181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f>118601+566288-10259</f>
        <v>674630</v>
      </c>
      <c r="K30" s="7">
        <v>674630</v>
      </c>
      <c r="L30" s="7">
        <v>625337</v>
      </c>
      <c r="M30" s="7">
        <v>625337</v>
      </c>
    </row>
    <row r="31" spans="1:13" ht="12.75" customHeight="1">
      <c r="A31" s="205" t="s">
        <v>182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 customHeight="1">
      <c r="A32" s="205" t="s">
        <v>183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15378132</v>
      </c>
      <c r="K32" s="7">
        <v>15378132</v>
      </c>
      <c r="L32" s="7">
        <v>28396</v>
      </c>
      <c r="M32" s="7">
        <v>28396</v>
      </c>
    </row>
    <row r="33" spans="1:13" ht="12.75" customHeight="1">
      <c r="A33" s="205" t="s">
        <v>184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43">
        <f>SUM(J34:J37)</f>
        <v>8127335</v>
      </c>
      <c r="K33" s="43">
        <f>SUM(K34:K37)</f>
        <v>8127335</v>
      </c>
      <c r="L33" s="43">
        <f>SUM(L34:L37)</f>
        <v>9720361</v>
      </c>
      <c r="M33" s="43">
        <f>SUM(M34:M37)</f>
        <v>9720361</v>
      </c>
    </row>
    <row r="34" spans="1:13" ht="12.75" customHeight="1">
      <c r="A34" s="205" t="s">
        <v>185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>
        <v>64733</v>
      </c>
      <c r="M34" s="7">
        <v>64733</v>
      </c>
    </row>
    <row r="35" spans="1:13" ht="12.75" customHeight="1">
      <c r="A35" s="205" t="s">
        <v>186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8088343</v>
      </c>
      <c r="K35" s="7">
        <v>8088343</v>
      </c>
      <c r="L35" s="7">
        <v>9402728</v>
      </c>
      <c r="M35" s="7">
        <v>9402728</v>
      </c>
    </row>
    <row r="36" spans="1:13" ht="12.75" customHeight="1">
      <c r="A36" s="205" t="s">
        <v>187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 customHeight="1">
      <c r="A37" s="205" t="s">
        <v>188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38992</v>
      </c>
      <c r="K37" s="7">
        <v>38992</v>
      </c>
      <c r="L37" s="7">
        <v>252900</v>
      </c>
      <c r="M37" s="7">
        <v>252900</v>
      </c>
    </row>
    <row r="38" spans="1:13" ht="12.75" customHeight="1">
      <c r="A38" s="205" t="s">
        <v>189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 customHeight="1">
      <c r="A39" s="205" t="s">
        <v>190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 customHeight="1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 customHeight="1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 customHeight="1">
      <c r="A42" s="205" t="s">
        <v>193</v>
      </c>
      <c r="B42" s="206"/>
      <c r="C42" s="206"/>
      <c r="D42" s="206"/>
      <c r="E42" s="206"/>
      <c r="F42" s="206"/>
      <c r="G42" s="206"/>
      <c r="H42" s="207"/>
      <c r="I42" s="1">
        <v>146</v>
      </c>
      <c r="J42" s="43">
        <f>J7+J27+J38+J40</f>
        <v>97288818</v>
      </c>
      <c r="K42" s="43">
        <f>K7+K27+K38+K40</f>
        <v>97288818</v>
      </c>
      <c r="L42" s="43">
        <f>L7+L27+L38+L40</f>
        <v>71416069</v>
      </c>
      <c r="M42" s="43">
        <f>M7+M27+M38+M40</f>
        <v>71416069</v>
      </c>
    </row>
    <row r="43" spans="1:13" ht="12.75" customHeight="1">
      <c r="A43" s="205" t="s">
        <v>194</v>
      </c>
      <c r="B43" s="206"/>
      <c r="C43" s="206"/>
      <c r="D43" s="206"/>
      <c r="E43" s="206"/>
      <c r="F43" s="206"/>
      <c r="G43" s="206"/>
      <c r="H43" s="207"/>
      <c r="I43" s="1">
        <v>147</v>
      </c>
      <c r="J43" s="43">
        <f>J10+J33+J39+J41</f>
        <v>90806808</v>
      </c>
      <c r="K43" s="43">
        <f>K10+K33+K39+K41</f>
        <v>90806808</v>
      </c>
      <c r="L43" s="43">
        <f>L10+L33+L39+L41</f>
        <v>67731599</v>
      </c>
      <c r="M43" s="43">
        <f>M10+M33+M39+M41</f>
        <v>67731599</v>
      </c>
    </row>
    <row r="44" spans="1:13" ht="12.75" customHeight="1">
      <c r="A44" s="205" t="s">
        <v>195</v>
      </c>
      <c r="B44" s="206"/>
      <c r="C44" s="206"/>
      <c r="D44" s="206"/>
      <c r="E44" s="206"/>
      <c r="F44" s="206"/>
      <c r="G44" s="206"/>
      <c r="H44" s="207"/>
      <c r="I44" s="1">
        <v>148</v>
      </c>
      <c r="J44" s="43">
        <f>J42-J43</f>
        <v>6482010</v>
      </c>
      <c r="K44" s="43">
        <f>K42-K43</f>
        <v>6482010</v>
      </c>
      <c r="L44" s="43">
        <f>L42-L43</f>
        <v>3684470</v>
      </c>
      <c r="M44" s="43">
        <f>M42-M43</f>
        <v>3684470</v>
      </c>
    </row>
    <row r="45" spans="1:13" ht="12.75" customHeight="1">
      <c r="A45" s="222" t="s">
        <v>196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3">
        <f>IF(J42&gt;J43,J42-J43,0)</f>
        <v>6482010</v>
      </c>
      <c r="K45" s="43">
        <f>IF(K42&gt;K43,K42-K43,0)</f>
        <v>6482010</v>
      </c>
      <c r="L45" s="43">
        <f>IF(L42&gt;L43,L42-L43,0)</f>
        <v>3684470</v>
      </c>
      <c r="M45" s="43">
        <f>IF(M42&gt;M43,M42-M43,0)</f>
        <v>3684470</v>
      </c>
    </row>
    <row r="46" spans="1:13" ht="12.75" customHeight="1">
      <c r="A46" s="222" t="s">
        <v>197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3">
        <f>IF(J43&gt;J42,J43-J42,0)</f>
        <v>0</v>
      </c>
      <c r="K46" s="43">
        <f>IF(K43&gt;K42,K43-K42,0)</f>
        <v>0</v>
      </c>
      <c r="L46" s="43">
        <f>IF(L43&gt;L42,L43-L42,0)</f>
        <v>0</v>
      </c>
      <c r="M46" s="43">
        <f>IF(M43&gt;M42,M43-M42,0)</f>
        <v>0</v>
      </c>
    </row>
    <row r="47" spans="1:13" ht="12.75" customHeight="1">
      <c r="A47" s="205" t="s">
        <v>198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927768</v>
      </c>
      <c r="K47" s="7">
        <v>927768</v>
      </c>
      <c r="L47" s="7">
        <v>1219798</v>
      </c>
      <c r="M47" s="7">
        <v>1219798</v>
      </c>
    </row>
    <row r="48" spans="1:13" ht="12.75" customHeight="1">
      <c r="A48" s="205" t="s">
        <v>199</v>
      </c>
      <c r="B48" s="206"/>
      <c r="C48" s="206"/>
      <c r="D48" s="206"/>
      <c r="E48" s="206"/>
      <c r="F48" s="206"/>
      <c r="G48" s="206"/>
      <c r="H48" s="207"/>
      <c r="I48" s="1">
        <v>152</v>
      </c>
      <c r="J48" s="43">
        <f>J44-J47</f>
        <v>5554242</v>
      </c>
      <c r="K48" s="43">
        <f>K44-K47</f>
        <v>5554242</v>
      </c>
      <c r="L48" s="43">
        <f>L44-L47</f>
        <v>2464672</v>
      </c>
      <c r="M48" s="43">
        <f>M44-M47</f>
        <v>2464672</v>
      </c>
    </row>
    <row r="49" spans="1:13" ht="12.75" customHeight="1">
      <c r="A49" s="222" t="s">
        <v>200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3">
        <f>IF(J48&gt;0,J48,0)</f>
        <v>5554242</v>
      </c>
      <c r="K49" s="43">
        <f>IF(K48&gt;0,K48,0)</f>
        <v>5554242</v>
      </c>
      <c r="L49" s="43">
        <f>IF(L48&gt;0,L48,0)</f>
        <v>2464672</v>
      </c>
      <c r="M49" s="43">
        <f>IF(M48&gt;0,M48,0)</f>
        <v>2464672</v>
      </c>
    </row>
    <row r="50" spans="1:13" ht="12.75" customHeight="1">
      <c r="A50" s="248" t="s">
        <v>201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44" t="s">
        <v>312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8" t="s">
        <v>202</v>
      </c>
      <c r="B52" s="219"/>
      <c r="C52" s="219"/>
      <c r="D52" s="219"/>
      <c r="E52" s="219"/>
      <c r="F52" s="219"/>
      <c r="G52" s="219"/>
      <c r="H52" s="219"/>
      <c r="I52" s="45"/>
      <c r="J52" s="45"/>
      <c r="K52" s="45"/>
      <c r="L52" s="45"/>
      <c r="M52" s="52"/>
    </row>
    <row r="53" spans="1:13" ht="12.75" customHeight="1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155</v>
      </c>
      <c r="J53" s="7"/>
      <c r="K53" s="7"/>
      <c r="L53" s="7"/>
      <c r="M53" s="7"/>
    </row>
    <row r="54" spans="1:13" ht="12.75" customHeight="1">
      <c r="A54" s="226" t="s">
        <v>204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/>
      <c r="K54" s="8"/>
      <c r="L54" s="8"/>
      <c r="M54" s="8"/>
    </row>
    <row r="55" spans="1:13" ht="12.75" customHeight="1">
      <c r="A55" s="214" t="s">
        <v>205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 customHeight="1">
      <c r="A56" s="218" t="s">
        <v>206</v>
      </c>
      <c r="B56" s="219"/>
      <c r="C56" s="219"/>
      <c r="D56" s="219"/>
      <c r="E56" s="219"/>
      <c r="F56" s="219"/>
      <c r="G56" s="219"/>
      <c r="H56" s="225"/>
      <c r="I56" s="9">
        <v>157</v>
      </c>
      <c r="J56" s="6">
        <f>J48</f>
        <v>5554242</v>
      </c>
      <c r="K56" s="6">
        <f>K48</f>
        <v>5554242</v>
      </c>
      <c r="L56" s="6">
        <f>L48</f>
        <v>2464672</v>
      </c>
      <c r="M56" s="6">
        <f>M48</f>
        <v>2464672</v>
      </c>
    </row>
    <row r="57" spans="1:13" ht="12.75" customHeight="1">
      <c r="A57" s="205" t="s">
        <v>313</v>
      </c>
      <c r="B57" s="206"/>
      <c r="C57" s="206"/>
      <c r="D57" s="206"/>
      <c r="E57" s="206"/>
      <c r="F57" s="206"/>
      <c r="G57" s="206"/>
      <c r="H57" s="207"/>
      <c r="I57" s="1">
        <v>158</v>
      </c>
      <c r="J57" s="43">
        <f>SUM(J58:J64)</f>
        <v>0</v>
      </c>
      <c r="K57" s="43">
        <f>SUM(K58:K64)</f>
        <v>0</v>
      </c>
      <c r="L57" s="43">
        <f>SUM(L58:L64)</f>
        <v>0</v>
      </c>
      <c r="M57" s="43">
        <f>SUM(M58:M64)</f>
        <v>0</v>
      </c>
    </row>
    <row r="58" spans="1:13" ht="12.75" customHeight="1">
      <c r="A58" s="205" t="s">
        <v>207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 customHeight="1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05" t="s">
        <v>209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05" t="s">
        <v>210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05" t="s">
        <v>315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05" t="s">
        <v>211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05" t="s">
        <v>314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05" t="s">
        <v>212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05" t="s">
        <v>213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43">
        <f>J57-J65</f>
        <v>0</v>
      </c>
      <c r="K66" s="43">
        <v>0</v>
      </c>
      <c r="L66" s="43">
        <f>L57-L65</f>
        <v>0</v>
      </c>
      <c r="M66" s="43">
        <v>0</v>
      </c>
    </row>
    <row r="67" spans="1:13" ht="12.75" customHeight="1">
      <c r="A67" s="205" t="s">
        <v>214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1">
        <f>J56+J66</f>
        <v>5554242</v>
      </c>
      <c r="K67" s="51">
        <f>K56+K66</f>
        <v>5554242</v>
      </c>
      <c r="L67" s="51">
        <f>L56+L66</f>
        <v>2464672</v>
      </c>
      <c r="M67" s="51">
        <f>M56+M66</f>
        <v>2464672</v>
      </c>
    </row>
    <row r="68" spans="1:13" ht="12.75" customHeight="1">
      <c r="A68" s="244" t="s">
        <v>215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216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 customHeight="1">
      <c r="A70" s="205" t="s">
        <v>203</v>
      </c>
      <c r="B70" s="206"/>
      <c r="C70" s="206"/>
      <c r="D70" s="206"/>
      <c r="E70" s="206"/>
      <c r="F70" s="206"/>
      <c r="G70" s="206"/>
      <c r="H70" s="207"/>
      <c r="I70" s="1">
        <v>169</v>
      </c>
      <c r="J70" s="7"/>
      <c r="K70" s="7"/>
      <c r="L70" s="7"/>
      <c r="M70" s="7"/>
    </row>
    <row r="71" spans="1:13" ht="12.75" customHeight="1">
      <c r="A71" s="226" t="s">
        <v>204</v>
      </c>
      <c r="B71" s="227"/>
      <c r="C71" s="227"/>
      <c r="D71" s="227"/>
      <c r="E71" s="227"/>
      <c r="F71" s="227"/>
      <c r="G71" s="227"/>
      <c r="H71" s="228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34:J41 K26 K39 J42:M46 J27:M33 K24 J12:M22 J23:J26 K35:K37 L23:M26 L34:M41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2" sqref="A2:K2"/>
    </sheetView>
  </sheetViews>
  <sheetFormatPr defaultColWidth="9.140625" defaultRowHeight="12.75"/>
  <cols>
    <col min="1" max="7" width="9.140625" style="42" customWidth="1"/>
    <col min="8" max="8" width="4.7109375" style="42" customWidth="1"/>
    <col min="9" max="9" width="9.140625" style="42" customWidth="1"/>
    <col min="10" max="10" width="10.7109375" style="42" customWidth="1"/>
    <col min="11" max="11" width="11.28125" style="42" customWidth="1"/>
    <col min="12" max="16384" width="9.140625" style="42" customWidth="1"/>
  </cols>
  <sheetData>
    <row r="1" spans="1:11" ht="12.75" customHeight="1">
      <c r="A1" s="260" t="s">
        <v>217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326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57" t="s">
        <v>321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4">
      <c r="A4" s="262" t="s">
        <v>56</v>
      </c>
      <c r="B4" s="262"/>
      <c r="C4" s="262"/>
      <c r="D4" s="262"/>
      <c r="E4" s="262"/>
      <c r="F4" s="262"/>
      <c r="G4" s="262"/>
      <c r="H4" s="262"/>
      <c r="I4" s="56" t="s">
        <v>57</v>
      </c>
      <c r="J4" s="57" t="s">
        <v>58</v>
      </c>
      <c r="K4" s="57" t="s">
        <v>59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58">
        <v>2</v>
      </c>
      <c r="J5" s="59" t="s">
        <v>7</v>
      </c>
      <c r="K5" s="59" t="s">
        <v>8</v>
      </c>
    </row>
    <row r="6" spans="1:11" ht="12.75" customHeight="1">
      <c r="A6" s="214" t="s">
        <v>219</v>
      </c>
      <c r="B6" s="215"/>
      <c r="C6" s="215"/>
      <c r="D6" s="215"/>
      <c r="E6" s="215"/>
      <c r="F6" s="215"/>
      <c r="G6" s="215"/>
      <c r="H6" s="215"/>
      <c r="I6" s="254"/>
      <c r="J6" s="254"/>
      <c r="K6" s="255"/>
    </row>
    <row r="7" spans="1:11" ht="12.75" customHeight="1">
      <c r="A7" s="202" t="s">
        <v>220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6482010</v>
      </c>
      <c r="K7" s="7">
        <v>3684470</v>
      </c>
    </row>
    <row r="8" spans="1:11" ht="12.75" customHeight="1">
      <c r="A8" s="202" t="s">
        <v>221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4671765</v>
      </c>
      <c r="K8" s="7">
        <v>3702368</v>
      </c>
    </row>
    <row r="9" spans="1:11" ht="12.75" customHeight="1">
      <c r="A9" s="202" t="s">
        <v>222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0</v>
      </c>
      <c r="K9" s="7">
        <v>0</v>
      </c>
    </row>
    <row r="10" spans="1:11" ht="12.75" customHeight="1">
      <c r="A10" s="202" t="s">
        <v>223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0</v>
      </c>
      <c r="K10" s="7">
        <v>862297</v>
      </c>
    </row>
    <row r="11" spans="1:11" ht="12.75" customHeight="1">
      <c r="A11" s="202" t="s">
        <v>224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5917478</v>
      </c>
      <c r="K11" s="7">
        <v>0</v>
      </c>
    </row>
    <row r="12" spans="1:11" ht="12.75" customHeight="1">
      <c r="A12" s="202" t="s">
        <v>225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43611632</v>
      </c>
      <c r="K12" s="7">
        <v>0</v>
      </c>
    </row>
    <row r="13" spans="1:11" ht="12.75" customHeight="1">
      <c r="A13" s="205" t="s">
        <v>226</v>
      </c>
      <c r="B13" s="206"/>
      <c r="C13" s="206"/>
      <c r="D13" s="206"/>
      <c r="E13" s="206"/>
      <c r="F13" s="206"/>
      <c r="G13" s="206"/>
      <c r="H13" s="206"/>
      <c r="I13" s="1">
        <v>7</v>
      </c>
      <c r="J13" s="54">
        <f>SUM(J7:J12)</f>
        <v>60682885</v>
      </c>
      <c r="K13" s="43">
        <f>SUM(K7:K12)</f>
        <v>8249135</v>
      </c>
    </row>
    <row r="14" spans="1:11" ht="12.75" customHeight="1">
      <c r="A14" s="202" t="s">
        <v>227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41950087</v>
      </c>
      <c r="K14" s="7">
        <v>5595249</v>
      </c>
    </row>
    <row r="15" spans="1:11" ht="12.75" customHeight="1">
      <c r="A15" s="202" t="s">
        <v>228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44288237</v>
      </c>
      <c r="K15" s="7">
        <v>0</v>
      </c>
    </row>
    <row r="16" spans="1:11" ht="12.75" customHeight="1">
      <c r="A16" s="202" t="s">
        <v>229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0</v>
      </c>
      <c r="K16" s="7">
        <v>0</v>
      </c>
    </row>
    <row r="17" spans="1:11" ht="12.75" customHeight="1">
      <c r="A17" s="202" t="s">
        <v>230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0</v>
      </c>
      <c r="K17" s="7">
        <v>19468050</v>
      </c>
    </row>
    <row r="18" spans="1:11" ht="12.75" customHeight="1">
      <c r="A18" s="205" t="s">
        <v>231</v>
      </c>
      <c r="B18" s="206"/>
      <c r="C18" s="206"/>
      <c r="D18" s="206"/>
      <c r="E18" s="206"/>
      <c r="F18" s="206"/>
      <c r="G18" s="206"/>
      <c r="H18" s="206"/>
      <c r="I18" s="1">
        <v>12</v>
      </c>
      <c r="J18" s="54">
        <f>SUM(J14:J17)</f>
        <v>86238324</v>
      </c>
      <c r="K18" s="43">
        <f>SUM(K14:K17)</f>
        <v>25063299</v>
      </c>
    </row>
    <row r="19" spans="1:11" ht="12.75" customHeight="1">
      <c r="A19" s="205" t="s">
        <v>232</v>
      </c>
      <c r="B19" s="206"/>
      <c r="C19" s="206"/>
      <c r="D19" s="206"/>
      <c r="E19" s="206"/>
      <c r="F19" s="206"/>
      <c r="G19" s="206"/>
      <c r="H19" s="206"/>
      <c r="I19" s="1">
        <v>13</v>
      </c>
      <c r="J19" s="54">
        <f>IF(J13&gt;J18,J13-J18,0)</f>
        <v>0</v>
      </c>
      <c r="K19" s="43">
        <f>IF(K13&gt;K18,K13-K18,0)</f>
        <v>0</v>
      </c>
    </row>
    <row r="20" spans="1:11" ht="12.75" customHeight="1">
      <c r="A20" s="205" t="s">
        <v>233</v>
      </c>
      <c r="B20" s="206"/>
      <c r="C20" s="206"/>
      <c r="D20" s="206"/>
      <c r="E20" s="206"/>
      <c r="F20" s="206"/>
      <c r="G20" s="206"/>
      <c r="H20" s="206"/>
      <c r="I20" s="1">
        <v>14</v>
      </c>
      <c r="J20" s="54">
        <f>IF(J18&gt;J13,J18-J13,0)</f>
        <v>25555439</v>
      </c>
      <c r="K20" s="43">
        <f>IF(K18&gt;K13,K18-K13,0)</f>
        <v>16814164</v>
      </c>
    </row>
    <row r="21" spans="1:11" ht="12.75" customHeight="1">
      <c r="A21" s="214" t="s">
        <v>234</v>
      </c>
      <c r="B21" s="215"/>
      <c r="C21" s="215"/>
      <c r="D21" s="215"/>
      <c r="E21" s="215"/>
      <c r="F21" s="215"/>
      <c r="G21" s="215"/>
      <c r="H21" s="215"/>
      <c r="I21" s="254"/>
      <c r="J21" s="254"/>
      <c r="K21" s="255"/>
    </row>
    <row r="22" spans="1:11" ht="12.75" customHeight="1">
      <c r="A22" s="202" t="s">
        <v>235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116697</v>
      </c>
      <c r="K22" s="7">
        <v>89241</v>
      </c>
    </row>
    <row r="23" spans="1:11" ht="12.75" customHeight="1">
      <c r="A23" s="202" t="s">
        <v>236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>
        <v>31300000</v>
      </c>
      <c r="K23" s="7">
        <v>0</v>
      </c>
    </row>
    <row r="24" spans="1:11" ht="12.75" customHeight="1">
      <c r="A24" s="202" t="s">
        <v>237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761394</v>
      </c>
      <c r="K24" s="7">
        <v>285816</v>
      </c>
    </row>
    <row r="25" spans="1:11" ht="12.75" customHeight="1">
      <c r="A25" s="202" t="s">
        <v>238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>
        <v>0</v>
      </c>
      <c r="K25" s="7">
        <v>0</v>
      </c>
    </row>
    <row r="26" spans="1:11" ht="12.75" customHeight="1">
      <c r="A26" s="202" t="s">
        <v>239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2048795</v>
      </c>
      <c r="K26" s="7">
        <v>0</v>
      </c>
    </row>
    <row r="27" spans="1:11" ht="12.75" customHeight="1">
      <c r="A27" s="205" t="s">
        <v>316</v>
      </c>
      <c r="B27" s="206"/>
      <c r="C27" s="206"/>
      <c r="D27" s="206"/>
      <c r="E27" s="206"/>
      <c r="F27" s="206"/>
      <c r="G27" s="206"/>
      <c r="H27" s="206"/>
      <c r="I27" s="1">
        <v>20</v>
      </c>
      <c r="J27" s="54">
        <f>SUM(J22:J26)</f>
        <v>34226886</v>
      </c>
      <c r="K27" s="43">
        <f>SUM(K22:K26)</f>
        <v>375057</v>
      </c>
    </row>
    <row r="28" spans="1:11" ht="12.75" customHeight="1">
      <c r="A28" s="202" t="s">
        <v>241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287770</v>
      </c>
      <c r="K28" s="7">
        <v>2307062</v>
      </c>
    </row>
    <row r="29" spans="1:11" ht="12.75" customHeight="1">
      <c r="A29" s="202" t="s">
        <v>242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>
        <v>31300000</v>
      </c>
      <c r="K29" s="7">
        <v>0</v>
      </c>
    </row>
    <row r="30" spans="1:11" ht="12.75" customHeight="1">
      <c r="A30" s="202" t="s">
        <v>243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1122615</v>
      </c>
      <c r="K30" s="7">
        <v>0</v>
      </c>
    </row>
    <row r="31" spans="1:11" ht="12.75" customHeight="1">
      <c r="A31" s="205" t="s">
        <v>317</v>
      </c>
      <c r="B31" s="206"/>
      <c r="C31" s="206"/>
      <c r="D31" s="206"/>
      <c r="E31" s="206"/>
      <c r="F31" s="206"/>
      <c r="G31" s="206"/>
      <c r="H31" s="206"/>
      <c r="I31" s="1">
        <v>24</v>
      </c>
      <c r="J31" s="54">
        <f>SUM(J28:J30)</f>
        <v>32710385</v>
      </c>
      <c r="K31" s="43">
        <f>SUM(K28:K30)</f>
        <v>2307062</v>
      </c>
    </row>
    <row r="32" spans="1:11" ht="12.75" customHeight="1">
      <c r="A32" s="205" t="s">
        <v>245</v>
      </c>
      <c r="B32" s="206"/>
      <c r="C32" s="206"/>
      <c r="D32" s="206"/>
      <c r="E32" s="206"/>
      <c r="F32" s="206"/>
      <c r="G32" s="206"/>
      <c r="H32" s="206"/>
      <c r="I32" s="1">
        <v>25</v>
      </c>
      <c r="J32" s="54">
        <f>IF(J27&gt;J31,J27-J31,0)</f>
        <v>1516501</v>
      </c>
      <c r="K32" s="43">
        <f>IF(K27&gt;K31,K27-K31,0)</f>
        <v>0</v>
      </c>
    </row>
    <row r="33" spans="1:11" ht="12.75" customHeight="1">
      <c r="A33" s="205" t="s">
        <v>246</v>
      </c>
      <c r="B33" s="206"/>
      <c r="C33" s="206"/>
      <c r="D33" s="206"/>
      <c r="E33" s="206"/>
      <c r="F33" s="206"/>
      <c r="G33" s="206"/>
      <c r="H33" s="206"/>
      <c r="I33" s="1">
        <v>26</v>
      </c>
      <c r="J33" s="54">
        <f>IF(J31&gt;J27,J31-J27,0)</f>
        <v>0</v>
      </c>
      <c r="K33" s="43">
        <f>IF(K31&gt;K27,K31-K27,0)</f>
        <v>1932005</v>
      </c>
    </row>
    <row r="34" spans="1:11" ht="12.75" customHeight="1">
      <c r="A34" s="214" t="s">
        <v>247</v>
      </c>
      <c r="B34" s="215"/>
      <c r="C34" s="215"/>
      <c r="D34" s="215"/>
      <c r="E34" s="215"/>
      <c r="F34" s="215"/>
      <c r="G34" s="215"/>
      <c r="H34" s="215"/>
      <c r="I34" s="254"/>
      <c r="J34" s="254"/>
      <c r="K34" s="255"/>
    </row>
    <row r="35" spans="1:11" ht="12.75" customHeight="1">
      <c r="A35" s="202" t="s">
        <v>248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>
        <v>0</v>
      </c>
      <c r="K35" s="7">
        <v>0</v>
      </c>
    </row>
    <row r="36" spans="1:11" ht="12.75" customHeight="1">
      <c r="A36" s="202" t="s">
        <v>249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13812720</v>
      </c>
      <c r="K36" s="7">
        <v>35438247</v>
      </c>
    </row>
    <row r="37" spans="1:11" ht="12.75" customHeight="1">
      <c r="A37" s="202" t="s">
        <v>250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0</v>
      </c>
      <c r="K37" s="7">
        <v>0</v>
      </c>
    </row>
    <row r="38" spans="1:11" ht="12.75" customHeight="1">
      <c r="A38" s="205" t="s">
        <v>319</v>
      </c>
      <c r="B38" s="206"/>
      <c r="C38" s="206"/>
      <c r="D38" s="206"/>
      <c r="E38" s="206"/>
      <c r="F38" s="206"/>
      <c r="G38" s="206"/>
      <c r="H38" s="206"/>
      <c r="I38" s="1">
        <v>30</v>
      </c>
      <c r="J38" s="54">
        <f>SUM(J35:J37)</f>
        <v>13812720</v>
      </c>
      <c r="K38" s="43">
        <f>SUM(K35:K37)</f>
        <v>35438247</v>
      </c>
    </row>
    <row r="39" spans="1:11" ht="12.75" customHeight="1">
      <c r="A39" s="202" t="s">
        <v>252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4371026</v>
      </c>
      <c r="K39" s="7">
        <v>21798635</v>
      </c>
    </row>
    <row r="40" spans="1:11" ht="12.75" customHeight="1">
      <c r="A40" s="202" t="s">
        <v>253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>
        <v>11825</v>
      </c>
      <c r="K40" s="7">
        <v>0</v>
      </c>
    </row>
    <row r="41" spans="1:11" ht="12.75" customHeight="1">
      <c r="A41" s="202" t="s">
        <v>254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>
        <v>55233</v>
      </c>
      <c r="K41" s="7">
        <v>22643</v>
      </c>
    </row>
    <row r="42" spans="1:11" ht="12.75" customHeight="1">
      <c r="A42" s="202" t="s">
        <v>255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>
        <v>0</v>
      </c>
      <c r="K42" s="7">
        <v>0</v>
      </c>
    </row>
    <row r="43" spans="1:11" ht="12.75" customHeight="1">
      <c r="A43" s="202" t="s">
        <v>256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0</v>
      </c>
      <c r="K43" s="7">
        <v>0</v>
      </c>
    </row>
    <row r="44" spans="1:11" ht="12.75" customHeight="1">
      <c r="A44" s="205" t="s">
        <v>318</v>
      </c>
      <c r="B44" s="206"/>
      <c r="C44" s="206"/>
      <c r="D44" s="206"/>
      <c r="E44" s="206"/>
      <c r="F44" s="206"/>
      <c r="G44" s="206"/>
      <c r="H44" s="206"/>
      <c r="I44" s="1">
        <v>36</v>
      </c>
      <c r="J44" s="54">
        <f>SUM(J39:J43)</f>
        <v>4438084</v>
      </c>
      <c r="K44" s="43">
        <f>SUM(K39:K43)</f>
        <v>21821278</v>
      </c>
    </row>
    <row r="45" spans="1:11" ht="12.75" customHeight="1">
      <c r="A45" s="205" t="s">
        <v>258</v>
      </c>
      <c r="B45" s="206"/>
      <c r="C45" s="206"/>
      <c r="D45" s="206"/>
      <c r="E45" s="206"/>
      <c r="F45" s="206"/>
      <c r="G45" s="206"/>
      <c r="H45" s="206"/>
      <c r="I45" s="1">
        <v>37</v>
      </c>
      <c r="J45" s="54">
        <f>IF(J38&gt;J44,J38-J44,0)</f>
        <v>9374636</v>
      </c>
      <c r="K45" s="43">
        <f>IF(K38&gt;K44,K38-K44,0)</f>
        <v>13616969</v>
      </c>
    </row>
    <row r="46" spans="1:11" ht="12.75" customHeight="1">
      <c r="A46" s="205" t="s">
        <v>259</v>
      </c>
      <c r="B46" s="206"/>
      <c r="C46" s="206"/>
      <c r="D46" s="206"/>
      <c r="E46" s="206"/>
      <c r="F46" s="206"/>
      <c r="G46" s="206"/>
      <c r="H46" s="206"/>
      <c r="I46" s="1">
        <v>38</v>
      </c>
      <c r="J46" s="54">
        <f>IF(J44&gt;J38,J44-J38,0)</f>
        <v>0</v>
      </c>
      <c r="K46" s="43">
        <f>IF(K44&gt;K38,K44-K38,0)</f>
        <v>0</v>
      </c>
    </row>
    <row r="47" spans="1:11" ht="12.75" customHeight="1">
      <c r="A47" s="202" t="s">
        <v>260</v>
      </c>
      <c r="B47" s="203"/>
      <c r="C47" s="203"/>
      <c r="D47" s="203"/>
      <c r="E47" s="203"/>
      <c r="F47" s="203"/>
      <c r="G47" s="203"/>
      <c r="H47" s="203"/>
      <c r="I47" s="1">
        <v>39</v>
      </c>
      <c r="J47" s="43">
        <f>IF(J19-J20+J32-J33+J45-J46&gt;0,J19-J20+J32-J33+J45-J46,0)</f>
        <v>0</v>
      </c>
      <c r="K47" s="43">
        <f>IF(K19-K20+K32-K33+K45-K46&gt;0,K19-K20+K32-K33+K45-K46,0)</f>
        <v>0</v>
      </c>
    </row>
    <row r="48" spans="1:11" ht="12.75" customHeight="1">
      <c r="A48" s="202" t="s">
        <v>261</v>
      </c>
      <c r="B48" s="203"/>
      <c r="C48" s="203"/>
      <c r="D48" s="203"/>
      <c r="E48" s="203"/>
      <c r="F48" s="203"/>
      <c r="G48" s="203"/>
      <c r="H48" s="203"/>
      <c r="I48" s="1">
        <v>40</v>
      </c>
      <c r="J48" s="43">
        <f>IF(J20-J19+J33-J32+J46-J45&gt;0,J20-J19+J33-J32+J46-J45,0)</f>
        <v>14664302</v>
      </c>
      <c r="K48" s="43">
        <f>IF(K20-K19+K33-K32+K46-K45&gt;0,K20-K19+K33-K32+K46-K45,0)</f>
        <v>5129200</v>
      </c>
    </row>
    <row r="49" spans="1:11" ht="12.75" customHeight="1">
      <c r="A49" s="202" t="s">
        <v>262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62898004</v>
      </c>
      <c r="K49" s="7">
        <v>12942441</v>
      </c>
    </row>
    <row r="50" spans="1:11" ht="12.75" customHeight="1">
      <c r="A50" s="202" t="s">
        <v>264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0</v>
      </c>
      <c r="K50" s="7">
        <v>0</v>
      </c>
    </row>
    <row r="51" spans="1:11" ht="12.75" customHeight="1">
      <c r="A51" s="202" t="s">
        <v>263</v>
      </c>
      <c r="B51" s="203"/>
      <c r="C51" s="203"/>
      <c r="D51" s="203"/>
      <c r="E51" s="203"/>
      <c r="F51" s="203"/>
      <c r="G51" s="203"/>
      <c r="H51" s="203"/>
      <c r="I51" s="1">
        <v>43</v>
      </c>
      <c r="J51" s="7">
        <f>J48</f>
        <v>14664302</v>
      </c>
      <c r="K51" s="7">
        <f>K48</f>
        <v>5129200</v>
      </c>
    </row>
    <row r="52" spans="1:11" ht="12.75" customHeight="1">
      <c r="A52" s="202" t="s">
        <v>265</v>
      </c>
      <c r="B52" s="203"/>
      <c r="C52" s="203"/>
      <c r="D52" s="203"/>
      <c r="E52" s="203"/>
      <c r="F52" s="203"/>
      <c r="G52" s="203"/>
      <c r="H52" s="203"/>
      <c r="I52" s="4">
        <v>44</v>
      </c>
      <c r="J52" s="55">
        <f>J49+J50-J51</f>
        <v>48233702</v>
      </c>
      <c r="K52" s="55">
        <f>K49+K50-K51</f>
        <v>7813241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7:K12 J28:K30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18:K20 J27:K27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4" sqref="A4:H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260" t="s">
        <v>266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218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64" t="s">
        <v>322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2" t="s">
        <v>267</v>
      </c>
      <c r="B4" s="262"/>
      <c r="C4" s="262"/>
      <c r="D4" s="262"/>
      <c r="E4" s="262"/>
      <c r="F4" s="262"/>
      <c r="G4" s="262"/>
      <c r="H4" s="262"/>
      <c r="I4" s="56" t="s">
        <v>57</v>
      </c>
      <c r="J4" s="57" t="s">
        <v>58</v>
      </c>
      <c r="K4" s="57" t="s">
        <v>59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2">
        <v>2</v>
      </c>
      <c r="J5" s="63" t="s">
        <v>7</v>
      </c>
      <c r="K5" s="63" t="s">
        <v>8</v>
      </c>
    </row>
    <row r="6" spans="1:11" ht="12.75" customHeight="1">
      <c r="A6" s="214" t="s">
        <v>219</v>
      </c>
      <c r="B6" s="215"/>
      <c r="C6" s="215"/>
      <c r="D6" s="215"/>
      <c r="E6" s="215"/>
      <c r="F6" s="215"/>
      <c r="G6" s="215"/>
      <c r="H6" s="215"/>
      <c r="I6" s="254"/>
      <c r="J6" s="254"/>
      <c r="K6" s="255"/>
    </row>
    <row r="7" spans="1:11" ht="12.75" customHeight="1">
      <c r="A7" s="202" t="s">
        <v>268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 customHeight="1">
      <c r="A8" s="202" t="s">
        <v>269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 customHeight="1">
      <c r="A9" s="202" t="s">
        <v>270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 customHeight="1">
      <c r="A10" s="202" t="s">
        <v>271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 customHeight="1">
      <c r="A11" s="202" t="s">
        <v>272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 customHeight="1">
      <c r="A12" s="205" t="s">
        <v>273</v>
      </c>
      <c r="B12" s="206"/>
      <c r="C12" s="206"/>
      <c r="D12" s="206"/>
      <c r="E12" s="206"/>
      <c r="F12" s="206"/>
      <c r="G12" s="206"/>
      <c r="H12" s="206"/>
      <c r="I12" s="1">
        <v>6</v>
      </c>
      <c r="J12" s="54">
        <f>SUM(J7:J11)</f>
        <v>0</v>
      </c>
      <c r="K12" s="43">
        <f>SUM(K7:K11)</f>
        <v>0</v>
      </c>
    </row>
    <row r="13" spans="1:11" ht="12.75" customHeight="1">
      <c r="A13" s="202" t="s">
        <v>274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 customHeight="1">
      <c r="A14" s="202" t="s">
        <v>275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 customHeight="1">
      <c r="A15" s="202" t="s">
        <v>276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 customHeight="1">
      <c r="A16" s="202" t="s">
        <v>277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 customHeight="1">
      <c r="A17" s="202" t="s">
        <v>278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 customHeight="1">
      <c r="A18" s="202" t="s">
        <v>279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 customHeight="1">
      <c r="A19" s="205" t="s">
        <v>280</v>
      </c>
      <c r="B19" s="206"/>
      <c r="C19" s="206"/>
      <c r="D19" s="206"/>
      <c r="E19" s="206"/>
      <c r="F19" s="206"/>
      <c r="G19" s="206"/>
      <c r="H19" s="206"/>
      <c r="I19" s="1">
        <v>13</v>
      </c>
      <c r="J19" s="54">
        <f>SUM(J13:J18)</f>
        <v>0</v>
      </c>
      <c r="K19" s="43">
        <f>SUM(K13:K18)</f>
        <v>0</v>
      </c>
    </row>
    <row r="20" spans="1:11" ht="12.75" customHeight="1">
      <c r="A20" s="205" t="s">
        <v>232</v>
      </c>
      <c r="B20" s="206"/>
      <c r="C20" s="206"/>
      <c r="D20" s="206"/>
      <c r="E20" s="206"/>
      <c r="F20" s="206"/>
      <c r="G20" s="206"/>
      <c r="H20" s="206"/>
      <c r="I20" s="1">
        <v>14</v>
      </c>
      <c r="J20" s="54">
        <f>IF(J12&gt;J19,J12-J19,0)</f>
        <v>0</v>
      </c>
      <c r="K20" s="43">
        <f>IF(K12&gt;K19,K12-K19,0)</f>
        <v>0</v>
      </c>
    </row>
    <row r="21" spans="1:11" ht="12.75" customHeight="1">
      <c r="A21" s="205" t="s">
        <v>233</v>
      </c>
      <c r="B21" s="206"/>
      <c r="C21" s="206"/>
      <c r="D21" s="206"/>
      <c r="E21" s="206"/>
      <c r="F21" s="206"/>
      <c r="G21" s="206"/>
      <c r="H21" s="206"/>
      <c r="I21" s="1">
        <v>15</v>
      </c>
      <c r="J21" s="54">
        <f>IF(J19&gt;J12,J19-J12,0)</f>
        <v>0</v>
      </c>
      <c r="K21" s="43">
        <f>IF(K19&gt;K12,K19-K12,0)</f>
        <v>0</v>
      </c>
    </row>
    <row r="22" spans="1:11" ht="12.75" customHeight="1">
      <c r="A22" s="214" t="s">
        <v>234</v>
      </c>
      <c r="B22" s="215"/>
      <c r="C22" s="215"/>
      <c r="D22" s="215"/>
      <c r="E22" s="215"/>
      <c r="F22" s="215"/>
      <c r="G22" s="215"/>
      <c r="H22" s="215"/>
      <c r="I22" s="254"/>
      <c r="J22" s="254"/>
      <c r="K22" s="255"/>
    </row>
    <row r="23" spans="1:11" ht="12.75" customHeight="1">
      <c r="A23" s="202" t="s">
        <v>235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 customHeight="1">
      <c r="A24" s="202" t="s">
        <v>236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 customHeight="1">
      <c r="A25" s="202" t="s">
        <v>237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 customHeight="1">
      <c r="A26" s="202" t="s">
        <v>238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 customHeight="1">
      <c r="A27" s="202" t="s">
        <v>239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 customHeight="1">
      <c r="A28" s="205" t="s">
        <v>240</v>
      </c>
      <c r="B28" s="206"/>
      <c r="C28" s="206"/>
      <c r="D28" s="206"/>
      <c r="E28" s="206"/>
      <c r="F28" s="206"/>
      <c r="G28" s="206"/>
      <c r="H28" s="206"/>
      <c r="I28" s="1">
        <v>21</v>
      </c>
      <c r="J28" s="54">
        <f>SUM(J23:J27)</f>
        <v>0</v>
      </c>
      <c r="K28" s="43">
        <f>SUM(K23:K27)</f>
        <v>0</v>
      </c>
    </row>
    <row r="29" spans="1:11" ht="12.75" customHeight="1">
      <c r="A29" s="202" t="s">
        <v>241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 customHeight="1">
      <c r="A30" s="202" t="s">
        <v>242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 customHeight="1">
      <c r="A31" s="202" t="s">
        <v>243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 customHeight="1">
      <c r="A32" s="205" t="s">
        <v>244</v>
      </c>
      <c r="B32" s="206"/>
      <c r="C32" s="206"/>
      <c r="D32" s="206"/>
      <c r="E32" s="206"/>
      <c r="F32" s="206"/>
      <c r="G32" s="206"/>
      <c r="H32" s="206"/>
      <c r="I32" s="1">
        <v>25</v>
      </c>
      <c r="J32" s="54">
        <f>SUM(J29:J31)</f>
        <v>0</v>
      </c>
      <c r="K32" s="43">
        <f>SUM(K29:K31)</f>
        <v>0</v>
      </c>
    </row>
    <row r="33" spans="1:11" ht="12.75" customHeight="1">
      <c r="A33" s="205" t="s">
        <v>245</v>
      </c>
      <c r="B33" s="206"/>
      <c r="C33" s="206"/>
      <c r="D33" s="206"/>
      <c r="E33" s="206"/>
      <c r="F33" s="206"/>
      <c r="G33" s="206"/>
      <c r="H33" s="206"/>
      <c r="I33" s="1">
        <v>26</v>
      </c>
      <c r="J33" s="54">
        <f>IF(J28&gt;J32,J28-J32,0)</f>
        <v>0</v>
      </c>
      <c r="K33" s="43">
        <f>IF(K28&gt;K32,K28-K32,0)</f>
        <v>0</v>
      </c>
    </row>
    <row r="34" spans="1:11" ht="12.75" customHeight="1">
      <c r="A34" s="205" t="s">
        <v>246</v>
      </c>
      <c r="B34" s="206"/>
      <c r="C34" s="206"/>
      <c r="D34" s="206"/>
      <c r="E34" s="206"/>
      <c r="F34" s="206"/>
      <c r="G34" s="206"/>
      <c r="H34" s="206"/>
      <c r="I34" s="1">
        <v>27</v>
      </c>
      <c r="J34" s="54">
        <f>IF(J32&gt;J28,J32-J28,0)</f>
        <v>0</v>
      </c>
      <c r="K34" s="43">
        <f>IF(K32&gt;K28,K32-K28,0)</f>
        <v>0</v>
      </c>
    </row>
    <row r="35" spans="1:11" ht="12.75" customHeight="1">
      <c r="A35" s="214" t="s">
        <v>247</v>
      </c>
      <c r="B35" s="215"/>
      <c r="C35" s="215"/>
      <c r="D35" s="215"/>
      <c r="E35" s="215"/>
      <c r="F35" s="215"/>
      <c r="G35" s="215"/>
      <c r="H35" s="215"/>
      <c r="I35" s="254"/>
      <c r="J35" s="254"/>
      <c r="K35" s="255"/>
    </row>
    <row r="36" spans="1:11" ht="12.75" customHeight="1">
      <c r="A36" s="202" t="s">
        <v>248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 customHeight="1">
      <c r="A37" s="202" t="s">
        <v>249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 customHeight="1">
      <c r="A38" s="202" t="s">
        <v>250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 customHeight="1">
      <c r="A39" s="205" t="s">
        <v>251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4">
        <f>SUM(J36:J38)</f>
        <v>0</v>
      </c>
      <c r="K39" s="43">
        <f>SUM(K36:K38)</f>
        <v>0</v>
      </c>
    </row>
    <row r="40" spans="1:11" ht="12.75" customHeight="1">
      <c r="A40" s="202" t="s">
        <v>252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 customHeight="1">
      <c r="A41" s="202" t="s">
        <v>253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 customHeight="1">
      <c r="A42" s="202" t="s">
        <v>254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 customHeight="1">
      <c r="A43" s="202" t="s">
        <v>255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 customHeight="1">
      <c r="A44" s="202" t="s">
        <v>256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 customHeight="1">
      <c r="A45" s="205" t="s">
        <v>257</v>
      </c>
      <c r="B45" s="206"/>
      <c r="C45" s="206"/>
      <c r="D45" s="206"/>
      <c r="E45" s="206"/>
      <c r="F45" s="206"/>
      <c r="G45" s="206"/>
      <c r="H45" s="206"/>
      <c r="I45" s="1">
        <v>37</v>
      </c>
      <c r="J45" s="54">
        <f>SUM(J40:J44)</f>
        <v>0</v>
      </c>
      <c r="K45" s="43">
        <f>SUM(K40:K44)</f>
        <v>0</v>
      </c>
    </row>
    <row r="46" spans="1:11" ht="12.75" customHeight="1">
      <c r="A46" s="205" t="s">
        <v>258</v>
      </c>
      <c r="B46" s="206"/>
      <c r="C46" s="206"/>
      <c r="D46" s="206"/>
      <c r="E46" s="206"/>
      <c r="F46" s="206"/>
      <c r="G46" s="206"/>
      <c r="H46" s="206"/>
      <c r="I46" s="1">
        <v>38</v>
      </c>
      <c r="J46" s="54">
        <f>IF(J39&gt;J45,J39-J45,0)</f>
        <v>0</v>
      </c>
      <c r="K46" s="43">
        <f>IF(K39&gt;K45,K39-K45,0)</f>
        <v>0</v>
      </c>
    </row>
    <row r="47" spans="1:11" ht="12.75" customHeight="1">
      <c r="A47" s="205" t="s">
        <v>259</v>
      </c>
      <c r="B47" s="206"/>
      <c r="C47" s="206"/>
      <c r="D47" s="206"/>
      <c r="E47" s="206"/>
      <c r="F47" s="206"/>
      <c r="G47" s="206"/>
      <c r="H47" s="206"/>
      <c r="I47" s="1">
        <v>39</v>
      </c>
      <c r="J47" s="54">
        <f>IF(J45&gt;J39,J45-J39,0)</f>
        <v>0</v>
      </c>
      <c r="K47" s="43">
        <f>IF(K45&gt;K39,K45-K39,0)</f>
        <v>0</v>
      </c>
    </row>
    <row r="48" spans="1:11" ht="12.75" customHeight="1">
      <c r="A48" s="202" t="s">
        <v>260</v>
      </c>
      <c r="B48" s="203"/>
      <c r="C48" s="203"/>
      <c r="D48" s="203"/>
      <c r="E48" s="203"/>
      <c r="F48" s="203"/>
      <c r="G48" s="203"/>
      <c r="H48" s="203"/>
      <c r="I48" s="1">
        <v>40</v>
      </c>
      <c r="J48" s="54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 customHeight="1">
      <c r="A49" s="202" t="s">
        <v>261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4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 customHeight="1">
      <c r="A50" s="202" t="s">
        <v>262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 customHeight="1">
      <c r="A51" s="202" t="s">
        <v>263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 customHeight="1">
      <c r="A52" s="202" t="s">
        <v>264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 customHeight="1">
      <c r="A53" s="202" t="s">
        <v>265</v>
      </c>
      <c r="B53" s="203"/>
      <c r="C53" s="203"/>
      <c r="D53" s="203"/>
      <c r="E53" s="203"/>
      <c r="F53" s="203"/>
      <c r="G53" s="203"/>
      <c r="H53" s="203"/>
      <c r="I53" s="4">
        <v>45</v>
      </c>
      <c r="J53" s="55">
        <f>J50+J51-J52</f>
        <v>0</v>
      </c>
      <c r="K53" s="51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E2" sqref="E2"/>
    </sheetView>
  </sheetViews>
  <sheetFormatPr defaultColWidth="9.140625" defaultRowHeight="12.75"/>
  <cols>
    <col min="1" max="4" width="9.140625" style="66" customWidth="1"/>
    <col min="5" max="5" width="10.421875" style="66" bestFit="1" customWidth="1"/>
    <col min="6" max="9" width="9.140625" style="66" customWidth="1"/>
    <col min="10" max="11" width="9.57421875" style="66" bestFit="1" customWidth="1"/>
    <col min="12" max="16384" width="9.140625" style="66" customWidth="1"/>
  </cols>
  <sheetData>
    <row r="1" spans="1:12" ht="12.75" customHeight="1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  <c r="L1" s="65"/>
    </row>
    <row r="2" spans="1:12" ht="15.75">
      <c r="A2" s="34"/>
      <c r="B2" s="64"/>
      <c r="C2" s="265" t="s">
        <v>282</v>
      </c>
      <c r="D2" s="265"/>
      <c r="E2" s="67">
        <v>40909</v>
      </c>
      <c r="F2" s="35" t="s">
        <v>283</v>
      </c>
      <c r="G2" s="266">
        <v>40999</v>
      </c>
      <c r="H2" s="267"/>
      <c r="I2" s="64"/>
      <c r="J2" s="64"/>
      <c r="K2" s="64"/>
      <c r="L2" s="68"/>
    </row>
    <row r="3" spans="1:11" ht="23.25" customHeight="1">
      <c r="A3" s="268" t="s">
        <v>56</v>
      </c>
      <c r="B3" s="268"/>
      <c r="C3" s="268"/>
      <c r="D3" s="268"/>
      <c r="E3" s="268"/>
      <c r="F3" s="268"/>
      <c r="G3" s="268"/>
      <c r="H3" s="268"/>
      <c r="I3" s="71" t="s">
        <v>57</v>
      </c>
      <c r="J3" s="57" t="s">
        <v>284</v>
      </c>
      <c r="K3" s="57" t="s">
        <v>285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73">
        <v>2</v>
      </c>
      <c r="J4" s="72" t="s">
        <v>7</v>
      </c>
      <c r="K4" s="72" t="s">
        <v>8</v>
      </c>
    </row>
    <row r="5" spans="1:11" ht="12.75" customHeight="1">
      <c r="A5" s="270" t="s">
        <v>286</v>
      </c>
      <c r="B5" s="271"/>
      <c r="C5" s="271"/>
      <c r="D5" s="271"/>
      <c r="E5" s="271"/>
      <c r="F5" s="271"/>
      <c r="G5" s="271"/>
      <c r="H5" s="271"/>
      <c r="I5" s="36">
        <v>1</v>
      </c>
      <c r="J5" s="37">
        <v>63432000</v>
      </c>
      <c r="K5" s="37">
        <v>63432000</v>
      </c>
    </row>
    <row r="6" spans="1:11" ht="12.75" customHeight="1">
      <c r="A6" s="270" t="s">
        <v>287</v>
      </c>
      <c r="B6" s="271"/>
      <c r="C6" s="271"/>
      <c r="D6" s="271"/>
      <c r="E6" s="271"/>
      <c r="F6" s="271"/>
      <c r="G6" s="271"/>
      <c r="H6" s="271"/>
      <c r="I6" s="36">
        <v>2</v>
      </c>
      <c r="J6" s="38">
        <v>13998640</v>
      </c>
      <c r="K6" s="38">
        <v>13998640</v>
      </c>
    </row>
    <row r="7" spans="1:11" ht="12.75" customHeight="1">
      <c r="A7" s="270" t="s">
        <v>288</v>
      </c>
      <c r="B7" s="271"/>
      <c r="C7" s="271"/>
      <c r="D7" s="271"/>
      <c r="E7" s="271"/>
      <c r="F7" s="271"/>
      <c r="G7" s="271"/>
      <c r="H7" s="271"/>
      <c r="I7" s="36">
        <v>3</v>
      </c>
      <c r="J7" s="38">
        <v>8068491</v>
      </c>
      <c r="K7" s="38">
        <v>8068491</v>
      </c>
    </row>
    <row r="8" spans="1:11" ht="12.75" customHeight="1">
      <c r="A8" s="270" t="s">
        <v>289</v>
      </c>
      <c r="B8" s="271"/>
      <c r="C8" s="271"/>
      <c r="D8" s="271"/>
      <c r="E8" s="271"/>
      <c r="F8" s="271"/>
      <c r="G8" s="271"/>
      <c r="H8" s="271"/>
      <c r="I8" s="36">
        <v>4</v>
      </c>
      <c r="J8" s="38">
        <v>289267812</v>
      </c>
      <c r="K8" s="38">
        <v>302861450</v>
      </c>
    </row>
    <row r="9" spans="1:11" ht="12.75" customHeight="1">
      <c r="A9" s="270" t="s">
        <v>290</v>
      </c>
      <c r="B9" s="271"/>
      <c r="C9" s="271"/>
      <c r="D9" s="271"/>
      <c r="E9" s="271"/>
      <c r="F9" s="271"/>
      <c r="G9" s="271"/>
      <c r="H9" s="271"/>
      <c r="I9" s="36">
        <v>5</v>
      </c>
      <c r="J9" s="38">
        <v>13593638</v>
      </c>
      <c r="K9" s="38">
        <v>2464672</v>
      </c>
    </row>
    <row r="10" spans="1:11" ht="12.75" customHeight="1">
      <c r="A10" s="270" t="s">
        <v>291</v>
      </c>
      <c r="B10" s="271"/>
      <c r="C10" s="271"/>
      <c r="D10" s="271"/>
      <c r="E10" s="271"/>
      <c r="F10" s="271"/>
      <c r="G10" s="271"/>
      <c r="H10" s="271"/>
      <c r="I10" s="36">
        <v>6</v>
      </c>
      <c r="J10" s="38">
        <v>47959251</v>
      </c>
      <c r="K10" s="38">
        <v>47959251</v>
      </c>
    </row>
    <row r="11" spans="1:11" ht="12.75" customHeight="1">
      <c r="A11" s="270" t="s">
        <v>292</v>
      </c>
      <c r="B11" s="271"/>
      <c r="C11" s="271"/>
      <c r="D11" s="271"/>
      <c r="E11" s="271"/>
      <c r="F11" s="271"/>
      <c r="G11" s="271"/>
      <c r="H11" s="271"/>
      <c r="I11" s="36">
        <v>7</v>
      </c>
      <c r="J11" s="38">
        <v>0</v>
      </c>
      <c r="K11" s="38">
        <v>0</v>
      </c>
    </row>
    <row r="12" spans="1:11" ht="12.75" customHeight="1">
      <c r="A12" s="270" t="s">
        <v>293</v>
      </c>
      <c r="B12" s="271"/>
      <c r="C12" s="271"/>
      <c r="D12" s="271"/>
      <c r="E12" s="271"/>
      <c r="F12" s="271"/>
      <c r="G12" s="271"/>
      <c r="H12" s="271"/>
      <c r="I12" s="36">
        <v>8</v>
      </c>
      <c r="J12" s="38">
        <v>6472994</v>
      </c>
      <c r="K12" s="38">
        <v>6472994</v>
      </c>
    </row>
    <row r="13" spans="1:11" ht="12.75" customHeight="1">
      <c r="A13" s="270" t="s">
        <v>294</v>
      </c>
      <c r="B13" s="271"/>
      <c r="C13" s="271"/>
      <c r="D13" s="271"/>
      <c r="E13" s="271"/>
      <c r="F13" s="271"/>
      <c r="G13" s="271"/>
      <c r="H13" s="271"/>
      <c r="I13" s="36">
        <v>9</v>
      </c>
      <c r="J13" s="38">
        <v>0</v>
      </c>
      <c r="K13" s="38">
        <v>0</v>
      </c>
    </row>
    <row r="14" spans="1:11" ht="12.75" customHeight="1">
      <c r="A14" s="272" t="s">
        <v>295</v>
      </c>
      <c r="B14" s="273"/>
      <c r="C14" s="273"/>
      <c r="D14" s="273"/>
      <c r="E14" s="273"/>
      <c r="F14" s="273"/>
      <c r="G14" s="273"/>
      <c r="H14" s="273"/>
      <c r="I14" s="36">
        <v>10</v>
      </c>
      <c r="J14" s="69">
        <f>SUM(J5:J13)</f>
        <v>442792826</v>
      </c>
      <c r="K14" s="69">
        <f>SUM(K5:K13)</f>
        <v>445257498</v>
      </c>
    </row>
    <row r="15" spans="1:11" ht="12.75" customHeight="1">
      <c r="A15" s="270" t="s">
        <v>296</v>
      </c>
      <c r="B15" s="271"/>
      <c r="C15" s="271"/>
      <c r="D15" s="271"/>
      <c r="E15" s="271"/>
      <c r="F15" s="271"/>
      <c r="G15" s="271"/>
      <c r="H15" s="271"/>
      <c r="I15" s="36">
        <v>11</v>
      </c>
      <c r="J15" s="38">
        <v>0</v>
      </c>
      <c r="K15" s="38">
        <v>0</v>
      </c>
    </row>
    <row r="16" spans="1:11" ht="12.75" customHeight="1">
      <c r="A16" s="270" t="s">
        <v>297</v>
      </c>
      <c r="B16" s="271"/>
      <c r="C16" s="271"/>
      <c r="D16" s="271"/>
      <c r="E16" s="271"/>
      <c r="F16" s="271"/>
      <c r="G16" s="271"/>
      <c r="H16" s="271"/>
      <c r="I16" s="36">
        <v>12</v>
      </c>
      <c r="J16" s="38">
        <v>0</v>
      </c>
      <c r="K16" s="38">
        <v>0</v>
      </c>
    </row>
    <row r="17" spans="1:11" ht="12.75" customHeight="1">
      <c r="A17" s="270" t="s">
        <v>298</v>
      </c>
      <c r="B17" s="271"/>
      <c r="C17" s="271"/>
      <c r="D17" s="271"/>
      <c r="E17" s="271"/>
      <c r="F17" s="271"/>
      <c r="G17" s="271"/>
      <c r="H17" s="271"/>
      <c r="I17" s="36">
        <v>13</v>
      </c>
      <c r="J17" s="38">
        <v>0</v>
      </c>
      <c r="K17" s="38">
        <v>0</v>
      </c>
    </row>
    <row r="18" spans="1:11" ht="12.75" customHeight="1">
      <c r="A18" s="270" t="s">
        <v>299</v>
      </c>
      <c r="B18" s="271"/>
      <c r="C18" s="271"/>
      <c r="D18" s="271"/>
      <c r="E18" s="271"/>
      <c r="F18" s="271"/>
      <c r="G18" s="271"/>
      <c r="H18" s="271"/>
      <c r="I18" s="36">
        <v>14</v>
      </c>
      <c r="J18" s="38">
        <v>0</v>
      </c>
      <c r="K18" s="38">
        <v>0</v>
      </c>
    </row>
    <row r="19" spans="1:11" ht="12.75" customHeight="1">
      <c r="A19" s="270" t="s">
        <v>300</v>
      </c>
      <c r="B19" s="271"/>
      <c r="C19" s="271"/>
      <c r="D19" s="271"/>
      <c r="E19" s="271"/>
      <c r="F19" s="271"/>
      <c r="G19" s="271"/>
      <c r="H19" s="271"/>
      <c r="I19" s="36">
        <v>15</v>
      </c>
      <c r="J19" s="38">
        <v>0</v>
      </c>
      <c r="K19" s="38">
        <v>0</v>
      </c>
    </row>
    <row r="20" spans="1:11" ht="12.75" customHeight="1">
      <c r="A20" s="270" t="s">
        <v>301</v>
      </c>
      <c r="B20" s="271"/>
      <c r="C20" s="271"/>
      <c r="D20" s="271"/>
      <c r="E20" s="271"/>
      <c r="F20" s="271"/>
      <c r="G20" s="271"/>
      <c r="H20" s="271"/>
      <c r="I20" s="36">
        <v>16</v>
      </c>
      <c r="J20" s="38">
        <v>0</v>
      </c>
      <c r="K20" s="38">
        <v>0</v>
      </c>
    </row>
    <row r="21" spans="1:11" ht="12.75" customHeight="1">
      <c r="A21" s="272" t="s">
        <v>302</v>
      </c>
      <c r="B21" s="273"/>
      <c r="C21" s="273"/>
      <c r="D21" s="273"/>
      <c r="E21" s="273"/>
      <c r="F21" s="273"/>
      <c r="G21" s="273"/>
      <c r="H21" s="273"/>
      <c r="I21" s="36">
        <v>17</v>
      </c>
      <c r="J21" s="70">
        <f>SUM(J15:J20)</f>
        <v>0</v>
      </c>
      <c r="K21" s="7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 customHeight="1">
      <c r="A23" s="274" t="s">
        <v>303</v>
      </c>
      <c r="B23" s="275"/>
      <c r="C23" s="275"/>
      <c r="D23" s="275"/>
      <c r="E23" s="275"/>
      <c r="F23" s="275"/>
      <c r="G23" s="275"/>
      <c r="H23" s="275"/>
      <c r="I23" s="39">
        <v>18</v>
      </c>
      <c r="J23" s="37"/>
      <c r="K23" s="37"/>
    </row>
    <row r="24" spans="1:11" ht="17.25" customHeight="1">
      <c r="A24" s="276" t="s">
        <v>304</v>
      </c>
      <c r="B24" s="277"/>
      <c r="C24" s="277"/>
      <c r="D24" s="277"/>
      <c r="E24" s="277"/>
      <c r="F24" s="277"/>
      <c r="G24" s="277"/>
      <c r="H24" s="277"/>
      <c r="I24" s="40">
        <v>19</v>
      </c>
      <c r="J24" s="70"/>
      <c r="K24" s="70"/>
    </row>
    <row r="25" spans="1:11" ht="30" customHeight="1">
      <c r="A25" s="278" t="s">
        <v>323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88" t="s">
        <v>9</v>
      </c>
      <c r="B4" s="289"/>
      <c r="C4" s="289"/>
      <c r="D4" s="289"/>
      <c r="E4" s="289"/>
      <c r="F4" s="289"/>
      <c r="G4" s="289"/>
      <c r="H4" s="289"/>
      <c r="I4" s="289"/>
      <c r="J4" s="290"/>
    </row>
    <row r="5" spans="1:10" ht="12.75" customHeight="1">
      <c r="A5" s="291"/>
      <c r="B5" s="292"/>
      <c r="C5" s="292"/>
      <c r="D5" s="292"/>
      <c r="E5" s="292"/>
      <c r="F5" s="292"/>
      <c r="G5" s="292"/>
      <c r="H5" s="292"/>
      <c r="I5" s="292"/>
      <c r="J5" s="293"/>
    </row>
    <row r="6" spans="1:10" ht="12.75" customHeight="1">
      <c r="A6" s="291"/>
      <c r="B6" s="292"/>
      <c r="C6" s="292"/>
      <c r="D6" s="292"/>
      <c r="E6" s="292"/>
      <c r="F6" s="292"/>
      <c r="G6" s="292"/>
      <c r="H6" s="292"/>
      <c r="I6" s="292"/>
      <c r="J6" s="293"/>
    </row>
    <row r="7" spans="1:10" ht="12.75" customHeight="1">
      <c r="A7" s="291"/>
      <c r="B7" s="292"/>
      <c r="C7" s="292"/>
      <c r="D7" s="292"/>
      <c r="E7" s="292"/>
      <c r="F7" s="292"/>
      <c r="G7" s="292"/>
      <c r="H7" s="292"/>
      <c r="I7" s="292"/>
      <c r="J7" s="293"/>
    </row>
    <row r="8" spans="1:10" ht="12.75" customHeight="1">
      <c r="A8" s="291"/>
      <c r="B8" s="292"/>
      <c r="C8" s="292"/>
      <c r="D8" s="292"/>
      <c r="E8" s="292"/>
      <c r="F8" s="292"/>
      <c r="G8" s="292"/>
      <c r="H8" s="292"/>
      <c r="I8" s="292"/>
      <c r="J8" s="293"/>
    </row>
    <row r="9" spans="1:10" ht="12.75" customHeight="1">
      <c r="A9" s="291"/>
      <c r="B9" s="292"/>
      <c r="C9" s="292"/>
      <c r="D9" s="292"/>
      <c r="E9" s="292"/>
      <c r="F9" s="292"/>
      <c r="G9" s="292"/>
      <c r="H9" s="292"/>
      <c r="I9" s="292"/>
      <c r="J9" s="293"/>
    </row>
    <row r="10" spans="1:10" ht="12.75" customHeight="1">
      <c r="A10" s="291"/>
      <c r="B10" s="292"/>
      <c r="C10" s="292"/>
      <c r="D10" s="292"/>
      <c r="E10" s="292"/>
      <c r="F10" s="292"/>
      <c r="G10" s="292"/>
      <c r="H10" s="292"/>
      <c r="I10" s="292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2011-10-26T09:31:19Z</cp:lastPrinted>
  <dcterms:created xsi:type="dcterms:W3CDTF">2008-10-17T11:51:54Z</dcterms:created>
  <dcterms:modified xsi:type="dcterms:W3CDTF">2012-04-27T10:53:21Z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